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7127"/>
  <workbookPr showInkAnnotation="0" autoCompressPictures="0"/>
  <workbookProtection workbookPassword="DFFE" lockStructure="1"/>
  <bookViews>
    <workbookView xWindow="0" yWindow="-460" windowWidth="25600" windowHeight="20480" tabRatio="707"/>
  </bookViews>
  <sheets>
    <sheet name="1. Lot 1 - National" sheetId="2" r:id="rId1"/>
    <sheet name="2. Lot 2 - Regional - 2A " sheetId="3" r:id="rId2"/>
    <sheet name="3. Lot 2 - Regional - 2B" sheetId="4" r:id="rId3"/>
    <sheet name="4. Lot 2 - Regional - 2C" sheetId="5" r:id="rId4"/>
    <sheet name="5. Lot 2 - Regional - 2D" sheetId="6" r:id="rId5"/>
    <sheet name="6. Lot 2 - Regional - 2E" sheetId="7" r:id="rId6"/>
    <sheet name="7. Lot 2 - Regional - 2F" sheetId="8" r:id="rId7"/>
    <sheet name="8. Lot 2 - Regional 2G" sheetId="9" r:id="rId8"/>
    <sheet name="9. Lot 2 - Regional - 2H" sheetId="10" r:id="rId9"/>
    <sheet name="10. Lot 3 - VRE" sheetId="11" r:id="rId10"/>
    <sheet name="11.Lot 4 - Procurement Managed " sheetId="12" r:id="rId11"/>
    <sheet name="12. Evaluation Summary" sheetId="13" r:id="rId12"/>
    <sheet name="Calc Sheet" sheetId="16" state="hidden" r:id="rId13"/>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92" i="13" l="1"/>
  <c r="B93" i="13"/>
  <c r="B94" i="13"/>
  <c r="B95" i="13"/>
  <c r="B96" i="13"/>
  <c r="B97" i="13"/>
  <c r="B98" i="13"/>
  <c r="B99" i="13"/>
  <c r="B100" i="13"/>
  <c r="B101" i="13"/>
  <c r="B102" i="13"/>
  <c r="B103" i="13"/>
  <c r="B104" i="13"/>
  <c r="B105" i="13"/>
  <c r="B106" i="13"/>
  <c r="B108" i="13"/>
  <c r="B109" i="13"/>
  <c r="B110" i="13"/>
  <c r="B160" i="13"/>
  <c r="D231" i="10"/>
  <c r="E231" i="10"/>
  <c r="F231" i="10"/>
  <c r="G231" i="10"/>
  <c r="K231" i="10"/>
  <c r="M231" i="10"/>
  <c r="N231" i="10"/>
  <c r="D232" i="10"/>
  <c r="E232" i="10"/>
  <c r="F232" i="10"/>
  <c r="G232" i="10"/>
  <c r="K232" i="10"/>
  <c r="M232" i="10"/>
  <c r="N232" i="10"/>
  <c r="D233" i="10"/>
  <c r="E233" i="10"/>
  <c r="F233" i="10"/>
  <c r="G233" i="10"/>
  <c r="K233" i="10"/>
  <c r="M233" i="10"/>
  <c r="N233" i="10"/>
  <c r="D234" i="10"/>
  <c r="E234" i="10"/>
  <c r="F234" i="10"/>
  <c r="G234" i="10"/>
  <c r="K234" i="10"/>
  <c r="M234" i="10"/>
  <c r="N234" i="10"/>
  <c r="D230" i="10"/>
  <c r="E230" i="10"/>
  <c r="F230" i="10"/>
  <c r="G230" i="10"/>
  <c r="K230" i="10"/>
  <c r="M230" i="10"/>
  <c r="N230" i="10"/>
  <c r="D181" i="10"/>
  <c r="E181" i="10"/>
  <c r="F181" i="10"/>
  <c r="G181" i="10"/>
  <c r="K181" i="10"/>
  <c r="M181" i="10"/>
  <c r="N181" i="10"/>
  <c r="D182" i="10"/>
  <c r="E182" i="10"/>
  <c r="F182" i="10"/>
  <c r="G182" i="10"/>
  <c r="K182" i="10"/>
  <c r="M182" i="10"/>
  <c r="N182" i="10"/>
  <c r="D183" i="10"/>
  <c r="E183" i="10"/>
  <c r="F183" i="10"/>
  <c r="G183" i="10"/>
  <c r="K183" i="10"/>
  <c r="M183" i="10"/>
  <c r="N183" i="10"/>
  <c r="D184" i="10"/>
  <c r="E184" i="10"/>
  <c r="F184" i="10"/>
  <c r="G184" i="10"/>
  <c r="K184" i="10"/>
  <c r="M184" i="10"/>
  <c r="N184" i="10"/>
  <c r="D180" i="10"/>
  <c r="E180" i="10"/>
  <c r="F180" i="10"/>
  <c r="G180" i="10"/>
  <c r="K180" i="10"/>
  <c r="M180" i="10"/>
  <c r="N180" i="10"/>
  <c r="D231" i="9"/>
  <c r="E231" i="9"/>
  <c r="F231" i="9"/>
  <c r="G231" i="9"/>
  <c r="K231" i="9"/>
  <c r="M231" i="9"/>
  <c r="N231" i="9"/>
  <c r="D232" i="9"/>
  <c r="E232" i="9"/>
  <c r="F232" i="9"/>
  <c r="G232" i="9"/>
  <c r="K232" i="9"/>
  <c r="M232" i="9"/>
  <c r="N232" i="9"/>
  <c r="D233" i="9"/>
  <c r="E233" i="9"/>
  <c r="F233" i="9"/>
  <c r="G233" i="9"/>
  <c r="K233" i="9"/>
  <c r="M233" i="9"/>
  <c r="N233" i="9"/>
  <c r="D234" i="9"/>
  <c r="E234" i="9"/>
  <c r="F234" i="9"/>
  <c r="G234" i="9"/>
  <c r="K234" i="9"/>
  <c r="M234" i="9"/>
  <c r="N234" i="9"/>
  <c r="D230" i="9"/>
  <c r="E230" i="9"/>
  <c r="F230" i="9"/>
  <c r="G230" i="9"/>
  <c r="K230" i="9"/>
  <c r="M230" i="9"/>
  <c r="N230" i="9"/>
  <c r="D181" i="9"/>
  <c r="E181" i="9"/>
  <c r="F181" i="9"/>
  <c r="G181" i="9"/>
  <c r="K181" i="9"/>
  <c r="M181" i="9"/>
  <c r="N181" i="9"/>
  <c r="D182" i="9"/>
  <c r="E182" i="9"/>
  <c r="F182" i="9"/>
  <c r="G182" i="9"/>
  <c r="K182" i="9"/>
  <c r="M182" i="9"/>
  <c r="N182" i="9"/>
  <c r="D183" i="9"/>
  <c r="E183" i="9"/>
  <c r="F183" i="9"/>
  <c r="G183" i="9"/>
  <c r="K183" i="9"/>
  <c r="M183" i="9"/>
  <c r="N183" i="9"/>
  <c r="D184" i="9"/>
  <c r="E184" i="9"/>
  <c r="F184" i="9"/>
  <c r="G184" i="9"/>
  <c r="K184" i="9"/>
  <c r="M184" i="9"/>
  <c r="N184" i="9"/>
  <c r="D180" i="9"/>
  <c r="E180" i="9"/>
  <c r="F180" i="9"/>
  <c r="G180" i="9"/>
  <c r="K180" i="9"/>
  <c r="M180" i="9"/>
  <c r="N180" i="9"/>
  <c r="D231" i="8"/>
  <c r="E231" i="8"/>
  <c r="F231" i="8"/>
  <c r="G231" i="8"/>
  <c r="K231" i="8"/>
  <c r="M231" i="8"/>
  <c r="N231" i="8"/>
  <c r="D232" i="8"/>
  <c r="E232" i="8"/>
  <c r="F232" i="8"/>
  <c r="G232" i="8"/>
  <c r="K232" i="8"/>
  <c r="M232" i="8"/>
  <c r="N232" i="8"/>
  <c r="D233" i="8"/>
  <c r="E233" i="8"/>
  <c r="F233" i="8"/>
  <c r="G233" i="8"/>
  <c r="K233" i="8"/>
  <c r="M233" i="8"/>
  <c r="N233" i="8"/>
  <c r="D234" i="8"/>
  <c r="E234" i="8"/>
  <c r="F234" i="8"/>
  <c r="G234" i="8"/>
  <c r="K234" i="8"/>
  <c r="M234" i="8"/>
  <c r="N234" i="8"/>
  <c r="D230" i="8"/>
  <c r="E230" i="8"/>
  <c r="F230" i="8"/>
  <c r="G230" i="8"/>
  <c r="K230" i="8"/>
  <c r="M230" i="8"/>
  <c r="N230" i="8"/>
  <c r="D181" i="8"/>
  <c r="E181" i="8"/>
  <c r="F181" i="8"/>
  <c r="G181" i="8"/>
  <c r="K181" i="8"/>
  <c r="M181" i="8"/>
  <c r="N181" i="8"/>
  <c r="D182" i="8"/>
  <c r="E182" i="8"/>
  <c r="F182" i="8"/>
  <c r="G182" i="8"/>
  <c r="K182" i="8"/>
  <c r="M182" i="8"/>
  <c r="N182" i="8"/>
  <c r="D183" i="8"/>
  <c r="E183" i="8"/>
  <c r="F183" i="8"/>
  <c r="G183" i="8"/>
  <c r="K183" i="8"/>
  <c r="M183" i="8"/>
  <c r="N183" i="8"/>
  <c r="D184" i="8"/>
  <c r="E184" i="8"/>
  <c r="F184" i="8"/>
  <c r="G184" i="8"/>
  <c r="K184" i="8"/>
  <c r="M184" i="8"/>
  <c r="N184" i="8"/>
  <c r="D180" i="8"/>
  <c r="E180" i="8"/>
  <c r="F180" i="8"/>
  <c r="G180" i="8"/>
  <c r="K180" i="8"/>
  <c r="M180" i="8"/>
  <c r="N180" i="8"/>
  <c r="D231" i="7"/>
  <c r="E231" i="7"/>
  <c r="F231" i="7"/>
  <c r="G231" i="7"/>
  <c r="K231" i="7"/>
  <c r="M231" i="7"/>
  <c r="N231" i="7"/>
  <c r="D232" i="7"/>
  <c r="E232" i="7"/>
  <c r="F232" i="7"/>
  <c r="G232" i="7"/>
  <c r="K232" i="7"/>
  <c r="M232" i="7"/>
  <c r="N232" i="7"/>
  <c r="D233" i="7"/>
  <c r="E233" i="7"/>
  <c r="F233" i="7"/>
  <c r="G233" i="7"/>
  <c r="K233" i="7"/>
  <c r="M233" i="7"/>
  <c r="N233" i="7"/>
  <c r="D234" i="7"/>
  <c r="E234" i="7"/>
  <c r="F234" i="7"/>
  <c r="G234" i="7"/>
  <c r="K234" i="7"/>
  <c r="M234" i="7"/>
  <c r="N234" i="7"/>
  <c r="D230" i="7"/>
  <c r="E230" i="7"/>
  <c r="F230" i="7"/>
  <c r="G230" i="7"/>
  <c r="K230" i="7"/>
  <c r="M230" i="7"/>
  <c r="N230" i="7"/>
  <c r="D181" i="7"/>
  <c r="E181" i="7"/>
  <c r="F181" i="7"/>
  <c r="G181" i="7"/>
  <c r="K181" i="7"/>
  <c r="M181" i="7"/>
  <c r="N181" i="7"/>
  <c r="D182" i="7"/>
  <c r="E182" i="7"/>
  <c r="F182" i="7"/>
  <c r="G182" i="7"/>
  <c r="K182" i="7"/>
  <c r="M182" i="7"/>
  <c r="N182" i="7"/>
  <c r="D183" i="7"/>
  <c r="E183" i="7"/>
  <c r="F183" i="7"/>
  <c r="G183" i="7"/>
  <c r="K183" i="7"/>
  <c r="M183" i="7"/>
  <c r="N183" i="7"/>
  <c r="D184" i="7"/>
  <c r="E184" i="7"/>
  <c r="F184" i="7"/>
  <c r="G184" i="7"/>
  <c r="K184" i="7"/>
  <c r="M184" i="7"/>
  <c r="N184" i="7"/>
  <c r="D180" i="7"/>
  <c r="E180" i="7"/>
  <c r="F180" i="7"/>
  <c r="G180" i="7"/>
  <c r="K180" i="7"/>
  <c r="M180" i="7"/>
  <c r="N180" i="7"/>
  <c r="D231" i="6"/>
  <c r="E231" i="6"/>
  <c r="F231" i="6"/>
  <c r="G231" i="6"/>
  <c r="K231" i="6"/>
  <c r="M231" i="6"/>
  <c r="N231" i="6"/>
  <c r="D232" i="6"/>
  <c r="E232" i="6"/>
  <c r="F232" i="6"/>
  <c r="G232" i="6"/>
  <c r="K232" i="6"/>
  <c r="M232" i="6"/>
  <c r="N232" i="6"/>
  <c r="D233" i="6"/>
  <c r="E233" i="6"/>
  <c r="F233" i="6"/>
  <c r="G233" i="6"/>
  <c r="K233" i="6"/>
  <c r="M233" i="6"/>
  <c r="N233" i="6"/>
  <c r="D234" i="6"/>
  <c r="E234" i="6"/>
  <c r="F234" i="6"/>
  <c r="G234" i="6"/>
  <c r="K234" i="6"/>
  <c r="M234" i="6"/>
  <c r="N234" i="6"/>
  <c r="D230" i="6"/>
  <c r="E230" i="6"/>
  <c r="F230" i="6"/>
  <c r="G230" i="6"/>
  <c r="K230" i="6"/>
  <c r="M230" i="6"/>
  <c r="N230" i="6"/>
  <c r="E255" i="6"/>
  <c r="F255" i="6"/>
  <c r="G255" i="6"/>
  <c r="H255" i="6"/>
  <c r="K255" i="6"/>
  <c r="M255" i="6"/>
  <c r="N255" i="6"/>
  <c r="E256" i="6"/>
  <c r="F256" i="6"/>
  <c r="G256" i="6"/>
  <c r="H256" i="6"/>
  <c r="K256" i="6"/>
  <c r="M256" i="6"/>
  <c r="N256" i="6"/>
  <c r="E257" i="6"/>
  <c r="F257" i="6"/>
  <c r="G257" i="6"/>
  <c r="H257" i="6"/>
  <c r="K257" i="6"/>
  <c r="M257" i="6"/>
  <c r="N257" i="6"/>
  <c r="E258" i="6"/>
  <c r="F258" i="6"/>
  <c r="G258" i="6"/>
  <c r="H258" i="6"/>
  <c r="K258" i="6"/>
  <c r="M258" i="6"/>
  <c r="N258" i="6"/>
  <c r="D181" i="6"/>
  <c r="E181" i="6"/>
  <c r="F181" i="6"/>
  <c r="G181" i="6"/>
  <c r="K181" i="6"/>
  <c r="M181" i="6"/>
  <c r="N181" i="6"/>
  <c r="D182" i="6"/>
  <c r="E182" i="6"/>
  <c r="F182" i="6"/>
  <c r="G182" i="6"/>
  <c r="K182" i="6"/>
  <c r="M182" i="6"/>
  <c r="N182" i="6"/>
  <c r="D183" i="6"/>
  <c r="E183" i="6"/>
  <c r="F183" i="6"/>
  <c r="G183" i="6"/>
  <c r="K183" i="6"/>
  <c r="M183" i="6"/>
  <c r="N183" i="6"/>
  <c r="D184" i="6"/>
  <c r="E184" i="6"/>
  <c r="F184" i="6"/>
  <c r="G184" i="6"/>
  <c r="K184" i="6"/>
  <c r="M184" i="6"/>
  <c r="N184" i="6"/>
  <c r="D180" i="6"/>
  <c r="E180" i="6"/>
  <c r="F180" i="6"/>
  <c r="G180" i="6"/>
  <c r="K180" i="6"/>
  <c r="M180" i="6"/>
  <c r="N180" i="6"/>
  <c r="D238" i="5"/>
  <c r="E238" i="5"/>
  <c r="F238" i="5"/>
  <c r="G238" i="5"/>
  <c r="I238" i="5"/>
  <c r="J238" i="5"/>
  <c r="K238" i="5"/>
  <c r="L238" i="5"/>
  <c r="M238" i="5"/>
  <c r="P238" i="5"/>
  <c r="R238" i="5"/>
  <c r="S238" i="5"/>
  <c r="D239" i="5"/>
  <c r="E239" i="5"/>
  <c r="F239" i="5"/>
  <c r="G239" i="5"/>
  <c r="I239" i="5"/>
  <c r="J239" i="5"/>
  <c r="K239" i="5"/>
  <c r="L239" i="5"/>
  <c r="M239" i="5"/>
  <c r="P239" i="5"/>
  <c r="R239" i="5"/>
  <c r="S239" i="5"/>
  <c r="D240" i="5"/>
  <c r="E240" i="5"/>
  <c r="F240" i="5"/>
  <c r="G240" i="5"/>
  <c r="I240" i="5"/>
  <c r="J240" i="5"/>
  <c r="K240" i="5"/>
  <c r="L240" i="5"/>
  <c r="M240" i="5"/>
  <c r="P240" i="5"/>
  <c r="R240" i="5"/>
  <c r="S240" i="5"/>
  <c r="D241" i="5"/>
  <c r="E241" i="5"/>
  <c r="F241" i="5"/>
  <c r="G241" i="5"/>
  <c r="I241" i="5"/>
  <c r="J241" i="5"/>
  <c r="K241" i="5"/>
  <c r="L241" i="5"/>
  <c r="M241" i="5"/>
  <c r="P241" i="5"/>
  <c r="R241" i="5"/>
  <c r="S241" i="5"/>
  <c r="D237" i="5"/>
  <c r="E237" i="5"/>
  <c r="F237" i="5"/>
  <c r="G237" i="5"/>
  <c r="I237" i="5"/>
  <c r="J237" i="5"/>
  <c r="K237" i="5"/>
  <c r="L237" i="5"/>
  <c r="M237" i="5"/>
  <c r="P237" i="5"/>
  <c r="R237" i="5"/>
  <c r="S237" i="5"/>
  <c r="D188" i="5"/>
  <c r="E188" i="5"/>
  <c r="F188" i="5"/>
  <c r="G188" i="5"/>
  <c r="I188" i="5"/>
  <c r="J188" i="5"/>
  <c r="K188" i="5"/>
  <c r="L188" i="5"/>
  <c r="M188" i="5"/>
  <c r="P188" i="5"/>
  <c r="R188" i="5"/>
  <c r="S188" i="5"/>
  <c r="D189" i="5"/>
  <c r="E189" i="5"/>
  <c r="F189" i="5"/>
  <c r="G189" i="5"/>
  <c r="I189" i="5"/>
  <c r="J189" i="5"/>
  <c r="K189" i="5"/>
  <c r="L189" i="5"/>
  <c r="M189" i="5"/>
  <c r="P189" i="5"/>
  <c r="R189" i="5"/>
  <c r="S189" i="5"/>
  <c r="D190" i="5"/>
  <c r="E190" i="5"/>
  <c r="F190" i="5"/>
  <c r="G190" i="5"/>
  <c r="I190" i="5"/>
  <c r="J190" i="5"/>
  <c r="K190" i="5"/>
  <c r="L190" i="5"/>
  <c r="M190" i="5"/>
  <c r="P190" i="5"/>
  <c r="R190" i="5"/>
  <c r="S190" i="5"/>
  <c r="D191" i="5"/>
  <c r="E191" i="5"/>
  <c r="F191" i="5"/>
  <c r="G191" i="5"/>
  <c r="I191" i="5"/>
  <c r="J191" i="5"/>
  <c r="K191" i="5"/>
  <c r="L191" i="5"/>
  <c r="M191" i="5"/>
  <c r="P191" i="5"/>
  <c r="R191" i="5"/>
  <c r="S191" i="5"/>
  <c r="D187" i="5"/>
  <c r="E187" i="5"/>
  <c r="F187" i="5"/>
  <c r="G187" i="5"/>
  <c r="I187" i="5"/>
  <c r="J187" i="5"/>
  <c r="K187" i="5"/>
  <c r="L187" i="5"/>
  <c r="M187" i="5"/>
  <c r="P187" i="5"/>
  <c r="R187" i="5"/>
  <c r="S187" i="5"/>
  <c r="D231" i="4"/>
  <c r="E231" i="4"/>
  <c r="F231" i="4"/>
  <c r="G231" i="4"/>
  <c r="K231" i="4"/>
  <c r="M231" i="4"/>
  <c r="N231" i="4"/>
  <c r="D232" i="4"/>
  <c r="E232" i="4"/>
  <c r="F232" i="4"/>
  <c r="G232" i="4"/>
  <c r="K232" i="4"/>
  <c r="M232" i="4"/>
  <c r="N232" i="4"/>
  <c r="D233" i="4"/>
  <c r="E233" i="4"/>
  <c r="F233" i="4"/>
  <c r="G233" i="4"/>
  <c r="K233" i="4"/>
  <c r="M233" i="4"/>
  <c r="N233" i="4"/>
  <c r="D234" i="4"/>
  <c r="E234" i="4"/>
  <c r="F234" i="4"/>
  <c r="G234" i="4"/>
  <c r="K234" i="4"/>
  <c r="M234" i="4"/>
  <c r="N234" i="4"/>
  <c r="D230" i="4"/>
  <c r="E230" i="4"/>
  <c r="F230" i="4"/>
  <c r="G230" i="4"/>
  <c r="K230" i="4"/>
  <c r="M230" i="4"/>
  <c r="N230" i="4"/>
  <c r="D181" i="4"/>
  <c r="E181" i="4"/>
  <c r="F181" i="4"/>
  <c r="G181" i="4"/>
  <c r="K181" i="4"/>
  <c r="M181" i="4"/>
  <c r="N181" i="4"/>
  <c r="D182" i="4"/>
  <c r="E182" i="4"/>
  <c r="F182" i="4"/>
  <c r="G182" i="4"/>
  <c r="K182" i="4"/>
  <c r="M182" i="4"/>
  <c r="N182" i="4"/>
  <c r="D183" i="4"/>
  <c r="E183" i="4"/>
  <c r="F183" i="4"/>
  <c r="G183" i="4"/>
  <c r="K183" i="4"/>
  <c r="M183" i="4"/>
  <c r="N183" i="4"/>
  <c r="D184" i="4"/>
  <c r="E184" i="4"/>
  <c r="F184" i="4"/>
  <c r="G184" i="4"/>
  <c r="K184" i="4"/>
  <c r="M184" i="4"/>
  <c r="N184" i="4"/>
  <c r="D180" i="4"/>
  <c r="E180" i="4"/>
  <c r="F180" i="4"/>
  <c r="G180" i="4"/>
  <c r="K180" i="4"/>
  <c r="M180" i="4"/>
  <c r="N180" i="4"/>
  <c r="D188" i="2"/>
  <c r="E188" i="2"/>
  <c r="F188" i="2"/>
  <c r="G188" i="2"/>
  <c r="I188" i="2"/>
  <c r="J188" i="2"/>
  <c r="K188" i="2"/>
  <c r="L188" i="2"/>
  <c r="M188" i="2"/>
  <c r="P188" i="2"/>
  <c r="R188" i="2"/>
  <c r="S188" i="2"/>
  <c r="D189" i="2"/>
  <c r="E189" i="2"/>
  <c r="F189" i="2"/>
  <c r="G189" i="2"/>
  <c r="I189" i="2"/>
  <c r="J189" i="2"/>
  <c r="K189" i="2"/>
  <c r="L189" i="2"/>
  <c r="M189" i="2"/>
  <c r="P189" i="2"/>
  <c r="R189" i="2"/>
  <c r="S189" i="2"/>
  <c r="D190" i="2"/>
  <c r="E190" i="2"/>
  <c r="F190" i="2"/>
  <c r="G190" i="2"/>
  <c r="I190" i="2"/>
  <c r="J190" i="2"/>
  <c r="K190" i="2"/>
  <c r="L190" i="2"/>
  <c r="M190" i="2"/>
  <c r="P190" i="2"/>
  <c r="R190" i="2"/>
  <c r="S190" i="2"/>
  <c r="D191" i="2"/>
  <c r="E191" i="2"/>
  <c r="F191" i="2"/>
  <c r="G191" i="2"/>
  <c r="I191" i="2"/>
  <c r="J191" i="2"/>
  <c r="K191" i="2"/>
  <c r="L191" i="2"/>
  <c r="M191" i="2"/>
  <c r="P191" i="2"/>
  <c r="R191" i="2"/>
  <c r="S191" i="2"/>
  <c r="D187" i="2"/>
  <c r="E187" i="2"/>
  <c r="F187" i="2"/>
  <c r="G187" i="2"/>
  <c r="I187" i="2"/>
  <c r="J187" i="2"/>
  <c r="K187" i="2"/>
  <c r="L187" i="2"/>
  <c r="M187" i="2"/>
  <c r="P187" i="2"/>
  <c r="R187" i="2"/>
  <c r="S187" i="2"/>
  <c r="D235" i="3"/>
  <c r="E235" i="3"/>
  <c r="F235" i="3"/>
  <c r="G235" i="3"/>
  <c r="K235" i="3"/>
  <c r="D231" i="3"/>
  <c r="E231" i="3"/>
  <c r="F231" i="3"/>
  <c r="G231" i="3"/>
  <c r="K231" i="3"/>
  <c r="M231" i="3"/>
  <c r="N231" i="3"/>
  <c r="D232" i="3"/>
  <c r="E232" i="3"/>
  <c r="F232" i="3"/>
  <c r="G232" i="3"/>
  <c r="K232" i="3"/>
  <c r="M232" i="3"/>
  <c r="N232" i="3"/>
  <c r="D233" i="3"/>
  <c r="E233" i="3"/>
  <c r="F233" i="3"/>
  <c r="G233" i="3"/>
  <c r="K233" i="3"/>
  <c r="M233" i="3"/>
  <c r="N233" i="3"/>
  <c r="D234" i="3"/>
  <c r="E234" i="3"/>
  <c r="F234" i="3"/>
  <c r="G234" i="3"/>
  <c r="K234" i="3"/>
  <c r="M234" i="3"/>
  <c r="N234" i="3"/>
  <c r="D230" i="3"/>
  <c r="E230" i="3"/>
  <c r="F230" i="3"/>
  <c r="G230" i="3"/>
  <c r="K230" i="3"/>
  <c r="M230" i="3"/>
  <c r="N230" i="3"/>
  <c r="D181" i="3"/>
  <c r="E181" i="3"/>
  <c r="F181" i="3"/>
  <c r="G181" i="3"/>
  <c r="K181" i="3"/>
  <c r="M181" i="3"/>
  <c r="N181" i="3"/>
  <c r="D182" i="3"/>
  <c r="E182" i="3"/>
  <c r="F182" i="3"/>
  <c r="G182" i="3"/>
  <c r="K182" i="3"/>
  <c r="M182" i="3"/>
  <c r="N182" i="3"/>
  <c r="D183" i="3"/>
  <c r="E183" i="3"/>
  <c r="F183" i="3"/>
  <c r="G183" i="3"/>
  <c r="K183" i="3"/>
  <c r="M183" i="3"/>
  <c r="N183" i="3"/>
  <c r="D184" i="3"/>
  <c r="E184" i="3"/>
  <c r="F184" i="3"/>
  <c r="G184" i="3"/>
  <c r="K184" i="3"/>
  <c r="M184" i="3"/>
  <c r="N184" i="3"/>
  <c r="D180" i="3"/>
  <c r="E180" i="3"/>
  <c r="F180" i="3"/>
  <c r="G180" i="3"/>
  <c r="K180" i="3"/>
  <c r="M180" i="3"/>
  <c r="N180" i="3"/>
  <c r="I241" i="2"/>
  <c r="D241" i="2"/>
  <c r="J241" i="2"/>
  <c r="E241" i="2"/>
  <c r="K241" i="2"/>
  <c r="F241" i="2"/>
  <c r="L241" i="2"/>
  <c r="G241" i="2"/>
  <c r="M241" i="2"/>
  <c r="P241" i="2"/>
  <c r="R241" i="2"/>
  <c r="S241" i="2"/>
  <c r="I240" i="2"/>
  <c r="D240" i="2"/>
  <c r="J240" i="2"/>
  <c r="E240" i="2"/>
  <c r="K240" i="2"/>
  <c r="F240" i="2"/>
  <c r="L240" i="2"/>
  <c r="G240" i="2"/>
  <c r="M240" i="2"/>
  <c r="P240" i="2"/>
  <c r="R240" i="2"/>
  <c r="S240" i="2"/>
  <c r="I239" i="2"/>
  <c r="D239" i="2"/>
  <c r="J239" i="2"/>
  <c r="E239" i="2"/>
  <c r="K239" i="2"/>
  <c r="F239" i="2"/>
  <c r="L239" i="2"/>
  <c r="G239" i="2"/>
  <c r="M239" i="2"/>
  <c r="P239" i="2"/>
  <c r="R239" i="2"/>
  <c r="S239" i="2"/>
  <c r="I238" i="2"/>
  <c r="D238" i="2"/>
  <c r="J238" i="2"/>
  <c r="E238" i="2"/>
  <c r="K238" i="2"/>
  <c r="F238" i="2"/>
  <c r="L238" i="2"/>
  <c r="G238" i="2"/>
  <c r="M238" i="2"/>
  <c r="P238" i="2"/>
  <c r="R238" i="2"/>
  <c r="S238" i="2"/>
  <c r="I237" i="2"/>
  <c r="D237" i="2"/>
  <c r="J237" i="2"/>
  <c r="E237" i="2"/>
  <c r="K237" i="2"/>
  <c r="F237" i="2"/>
  <c r="L237" i="2"/>
  <c r="G237" i="2"/>
  <c r="M237" i="2"/>
  <c r="P237" i="2"/>
  <c r="R237" i="2"/>
  <c r="S237" i="2"/>
  <c r="B1" i="13"/>
  <c r="U45" i="2"/>
  <c r="P38" i="3"/>
  <c r="P38" i="4"/>
  <c r="U45" i="5"/>
  <c r="P38" i="6"/>
  <c r="P38" i="7"/>
  <c r="P38" i="8"/>
  <c r="P38" i="9"/>
  <c r="P38" i="10"/>
  <c r="U42" i="11"/>
  <c r="C36" i="12"/>
  <c r="L31" i="12"/>
  <c r="D19" i="12"/>
  <c r="C103" i="11"/>
  <c r="C88" i="11"/>
  <c r="C72" i="11"/>
  <c r="C53" i="11"/>
  <c r="K43" i="11"/>
  <c r="D27" i="11"/>
  <c r="D26" i="11"/>
  <c r="D25" i="11"/>
  <c r="D24" i="11"/>
  <c r="D19" i="11"/>
  <c r="C304" i="10"/>
  <c r="C265" i="10"/>
  <c r="C240" i="10"/>
  <c r="C225" i="10"/>
  <c r="C209" i="10"/>
  <c r="C175" i="10"/>
  <c r="C140" i="10"/>
  <c r="C124" i="10"/>
  <c r="C105" i="10"/>
  <c r="C89" i="10"/>
  <c r="C250" i="10"/>
  <c r="C275" i="10"/>
  <c r="C289" i="10"/>
  <c r="C191" i="10"/>
  <c r="C156" i="10"/>
  <c r="C71" i="10"/>
  <c r="C52" i="10"/>
  <c r="K39" i="10"/>
  <c r="D20" i="10"/>
  <c r="D19" i="10"/>
  <c r="D18" i="10"/>
  <c r="D17" i="10"/>
  <c r="C304" i="9"/>
  <c r="C265" i="9"/>
  <c r="C240" i="9"/>
  <c r="C225" i="9"/>
  <c r="C209" i="9"/>
  <c r="C175" i="9"/>
  <c r="C140" i="9"/>
  <c r="C124" i="9"/>
  <c r="C105" i="9"/>
  <c r="C89" i="9"/>
  <c r="C250" i="9"/>
  <c r="C275" i="9"/>
  <c r="C289" i="9"/>
  <c r="C191" i="9"/>
  <c r="C156" i="9"/>
  <c r="C71" i="9"/>
  <c r="C52" i="9"/>
  <c r="K39" i="9"/>
  <c r="D20" i="9"/>
  <c r="D19" i="9"/>
  <c r="D18" i="9"/>
  <c r="D17" i="9"/>
  <c r="C304" i="8"/>
  <c r="C265" i="8"/>
  <c r="C240" i="8"/>
  <c r="C225" i="8"/>
  <c r="C209" i="8"/>
  <c r="C175" i="8"/>
  <c r="C140" i="8"/>
  <c r="C124" i="8"/>
  <c r="C105" i="8"/>
  <c r="C89" i="8"/>
  <c r="C250" i="8"/>
  <c r="C275" i="8"/>
  <c r="C289" i="8"/>
  <c r="C191" i="8"/>
  <c r="C156" i="8"/>
  <c r="C71" i="8"/>
  <c r="C52" i="8"/>
  <c r="K39" i="8"/>
  <c r="D20" i="8"/>
  <c r="D19" i="8"/>
  <c r="D18" i="8"/>
  <c r="D17" i="8"/>
  <c r="C304" i="7"/>
  <c r="C265" i="7"/>
  <c r="C240" i="7"/>
  <c r="C225" i="7"/>
  <c r="C209" i="7"/>
  <c r="C175" i="7"/>
  <c r="C140" i="7"/>
  <c r="C124" i="7"/>
  <c r="C105" i="7"/>
  <c r="C89" i="7"/>
  <c r="C250" i="7"/>
  <c r="C275" i="7"/>
  <c r="C289" i="7"/>
  <c r="C191" i="7"/>
  <c r="C156" i="7"/>
  <c r="C71" i="7"/>
  <c r="C52" i="7"/>
  <c r="K39" i="7"/>
  <c r="D20" i="7"/>
  <c r="D19" i="7"/>
  <c r="D18" i="7"/>
  <c r="D17" i="7"/>
  <c r="C304" i="6"/>
  <c r="C265" i="6"/>
  <c r="C240" i="6"/>
  <c r="C225" i="6"/>
  <c r="C209" i="6"/>
  <c r="C175" i="6"/>
  <c r="C140" i="6"/>
  <c r="C124" i="6"/>
  <c r="C105" i="6"/>
  <c r="C89" i="6"/>
  <c r="C250" i="6"/>
  <c r="C289" i="6"/>
  <c r="C275" i="6"/>
  <c r="C191" i="6"/>
  <c r="C156" i="6"/>
  <c r="C71" i="6"/>
  <c r="C52" i="6"/>
  <c r="K39" i="6"/>
  <c r="D20" i="6"/>
  <c r="D19" i="6"/>
  <c r="D18" i="6"/>
  <c r="D17" i="6"/>
  <c r="C311" i="5"/>
  <c r="C272" i="5"/>
  <c r="C247" i="5"/>
  <c r="C232" i="5"/>
  <c r="C216" i="5"/>
  <c r="C182" i="5"/>
  <c r="C147" i="5"/>
  <c r="C131" i="5"/>
  <c r="C112" i="5"/>
  <c r="C96" i="5"/>
  <c r="C296" i="5"/>
  <c r="C282" i="5"/>
  <c r="C289" i="4"/>
  <c r="C275" i="4"/>
  <c r="C257" i="5"/>
  <c r="C198" i="5"/>
  <c r="C163" i="5"/>
  <c r="C78" i="5"/>
  <c r="C59" i="5"/>
  <c r="K46" i="5"/>
  <c r="D19" i="5"/>
  <c r="D27" i="5"/>
  <c r="D26" i="5"/>
  <c r="D25" i="5"/>
  <c r="D24" i="5"/>
  <c r="C304" i="4"/>
  <c r="C265" i="4"/>
  <c r="C240" i="4"/>
  <c r="C225" i="4"/>
  <c r="C209" i="4"/>
  <c r="C175" i="4"/>
  <c r="C140" i="4"/>
  <c r="C124" i="4"/>
  <c r="C105" i="4"/>
  <c r="C89" i="4"/>
  <c r="C250" i="4"/>
  <c r="C191" i="4"/>
  <c r="C156" i="4"/>
  <c r="C71" i="4"/>
  <c r="C52" i="4"/>
  <c r="K39" i="4"/>
  <c r="D20" i="4"/>
  <c r="D19" i="4"/>
  <c r="D18" i="4"/>
  <c r="D17" i="4"/>
  <c r="D10" i="2"/>
  <c r="D10" i="12"/>
  <c r="D10" i="11"/>
  <c r="D10" i="10"/>
  <c r="D10" i="9"/>
  <c r="D10" i="8"/>
  <c r="D10" i="7"/>
  <c r="D10" i="6"/>
  <c r="D10" i="5"/>
  <c r="D10" i="4"/>
  <c r="D10" i="3"/>
  <c r="C289" i="3"/>
  <c r="C275" i="3"/>
  <c r="C250" i="3"/>
  <c r="C304" i="3"/>
  <c r="C265" i="3"/>
  <c r="C240" i="3"/>
  <c r="C225" i="3"/>
  <c r="C209" i="3"/>
  <c r="C175" i="3"/>
  <c r="C140" i="3"/>
  <c r="C124" i="3"/>
  <c r="C105" i="3"/>
  <c r="C89" i="3"/>
  <c r="C191" i="3"/>
  <c r="C156" i="3"/>
  <c r="C71" i="3"/>
  <c r="C52" i="3"/>
  <c r="K39" i="3"/>
  <c r="D20" i="3"/>
  <c r="D19" i="3"/>
  <c r="D18" i="3"/>
  <c r="D17" i="3"/>
  <c r="J8" i="12"/>
  <c r="J6" i="12"/>
  <c r="D4" i="12"/>
  <c r="J8" i="11"/>
  <c r="J6" i="11"/>
  <c r="D4" i="11"/>
  <c r="J8" i="10"/>
  <c r="J6" i="10"/>
  <c r="D4" i="10"/>
  <c r="J8" i="9"/>
  <c r="J6" i="9"/>
  <c r="D4" i="9"/>
  <c r="J8" i="8"/>
  <c r="J6" i="8"/>
  <c r="D4" i="8"/>
  <c r="J8" i="7"/>
  <c r="J6" i="7"/>
  <c r="D4" i="7"/>
  <c r="J8" i="6"/>
  <c r="J6" i="6"/>
  <c r="D4" i="6"/>
  <c r="J8" i="5"/>
  <c r="J6" i="5"/>
  <c r="D4" i="5"/>
  <c r="J8" i="4"/>
  <c r="J6" i="4"/>
  <c r="D4" i="4"/>
  <c r="J8" i="3"/>
  <c r="J6" i="3"/>
  <c r="D4" i="3"/>
  <c r="C311" i="2"/>
  <c r="C296" i="2"/>
  <c r="C282" i="2"/>
  <c r="C257" i="2"/>
  <c r="C272" i="2"/>
  <c r="C247" i="2"/>
  <c r="C232" i="2"/>
  <c r="C216" i="2"/>
  <c r="C198" i="2"/>
  <c r="C182" i="2"/>
  <c r="C163" i="2"/>
  <c r="C147" i="2"/>
  <c r="C131" i="2"/>
  <c r="C112" i="2"/>
  <c r="C96" i="2"/>
  <c r="C78" i="2"/>
  <c r="C59" i="2"/>
  <c r="K46" i="2"/>
  <c r="D27" i="2"/>
  <c r="D26" i="2"/>
  <c r="D25" i="2"/>
  <c r="D24" i="2"/>
  <c r="J8" i="2"/>
  <c r="J6" i="2"/>
  <c r="D4" i="2"/>
  <c r="D19" i="2"/>
  <c r="B167" i="13"/>
  <c r="B142" i="13"/>
  <c r="B125" i="13"/>
  <c r="B91" i="13"/>
  <c r="B74" i="13"/>
  <c r="B57" i="13"/>
  <c r="B40" i="13"/>
  <c r="B23" i="13"/>
  <c r="B3" i="13"/>
  <c r="F297" i="10"/>
  <c r="G297" i="10"/>
  <c r="H297" i="10"/>
  <c r="I297" i="10"/>
  <c r="L297" i="10"/>
  <c r="N297" i="10"/>
  <c r="O297" i="10"/>
  <c r="F296" i="10"/>
  <c r="G296" i="10"/>
  <c r="H296" i="10"/>
  <c r="I296" i="10"/>
  <c r="L296" i="10"/>
  <c r="N296" i="10"/>
  <c r="O296" i="10"/>
  <c r="F295" i="10"/>
  <c r="G295" i="10"/>
  <c r="H295" i="10"/>
  <c r="I295" i="10"/>
  <c r="L295" i="10"/>
  <c r="N295" i="10"/>
  <c r="O295" i="10"/>
  <c r="F294" i="10"/>
  <c r="G294" i="10"/>
  <c r="H294" i="10"/>
  <c r="I294" i="10"/>
  <c r="L294" i="10"/>
  <c r="N294" i="10"/>
  <c r="O294" i="10"/>
  <c r="F293" i="10"/>
  <c r="G293" i="10"/>
  <c r="H293" i="10"/>
  <c r="I293" i="10"/>
  <c r="L293" i="10"/>
  <c r="N293" i="10"/>
  <c r="O293" i="10"/>
  <c r="L283" i="10"/>
  <c r="N283" i="10"/>
  <c r="O283" i="10"/>
  <c r="I283" i="10"/>
  <c r="H283" i="10"/>
  <c r="G283" i="10"/>
  <c r="F283" i="10"/>
  <c r="L282" i="10"/>
  <c r="N282" i="10"/>
  <c r="O282" i="10"/>
  <c r="I282" i="10"/>
  <c r="H282" i="10"/>
  <c r="G282" i="10"/>
  <c r="F282" i="10"/>
  <c r="L281" i="10"/>
  <c r="N281" i="10"/>
  <c r="O281" i="10"/>
  <c r="I281" i="10"/>
  <c r="H281" i="10"/>
  <c r="G281" i="10"/>
  <c r="F281" i="10"/>
  <c r="L280" i="10"/>
  <c r="N280" i="10"/>
  <c r="O280" i="10"/>
  <c r="I280" i="10"/>
  <c r="H280" i="10"/>
  <c r="G280" i="10"/>
  <c r="F280" i="10"/>
  <c r="L279" i="10"/>
  <c r="N279" i="10"/>
  <c r="O279" i="10"/>
  <c r="I279" i="10"/>
  <c r="H279" i="10"/>
  <c r="G279" i="10"/>
  <c r="F279" i="10"/>
  <c r="E258" i="10"/>
  <c r="F258" i="10"/>
  <c r="G258" i="10"/>
  <c r="H258" i="10"/>
  <c r="K258" i="10"/>
  <c r="M258" i="10"/>
  <c r="N258" i="10"/>
  <c r="E257" i="10"/>
  <c r="F257" i="10"/>
  <c r="G257" i="10"/>
  <c r="H257" i="10"/>
  <c r="K257" i="10"/>
  <c r="M257" i="10"/>
  <c r="N257" i="10"/>
  <c r="E256" i="10"/>
  <c r="F256" i="10"/>
  <c r="G256" i="10"/>
  <c r="H256" i="10"/>
  <c r="K256" i="10"/>
  <c r="M256" i="10"/>
  <c r="N256" i="10"/>
  <c r="E255" i="10"/>
  <c r="F255" i="10"/>
  <c r="G255" i="10"/>
  <c r="H255" i="10"/>
  <c r="K255" i="10"/>
  <c r="M255" i="10"/>
  <c r="N255" i="10"/>
  <c r="E254" i="10"/>
  <c r="F254" i="10"/>
  <c r="G254" i="10"/>
  <c r="H254" i="10"/>
  <c r="K254" i="10"/>
  <c r="M254" i="10"/>
  <c r="N254" i="10"/>
  <c r="F297" i="9"/>
  <c r="G297" i="9"/>
  <c r="H297" i="9"/>
  <c r="I297" i="9"/>
  <c r="L297" i="9"/>
  <c r="N297" i="9"/>
  <c r="O297" i="9"/>
  <c r="F296" i="9"/>
  <c r="G296" i="9"/>
  <c r="H296" i="9"/>
  <c r="I296" i="9"/>
  <c r="L296" i="9"/>
  <c r="N296" i="9"/>
  <c r="O296" i="9"/>
  <c r="F295" i="9"/>
  <c r="G295" i="9"/>
  <c r="H295" i="9"/>
  <c r="I295" i="9"/>
  <c r="L295" i="9"/>
  <c r="N295" i="9"/>
  <c r="O295" i="9"/>
  <c r="F294" i="9"/>
  <c r="G294" i="9"/>
  <c r="H294" i="9"/>
  <c r="I294" i="9"/>
  <c r="L294" i="9"/>
  <c r="N294" i="9"/>
  <c r="O294" i="9"/>
  <c r="F293" i="9"/>
  <c r="G293" i="9"/>
  <c r="H293" i="9"/>
  <c r="I293" i="9"/>
  <c r="L293" i="9"/>
  <c r="N293" i="9"/>
  <c r="O293" i="9"/>
  <c r="L283" i="9"/>
  <c r="N283" i="9"/>
  <c r="O283" i="9"/>
  <c r="I283" i="9"/>
  <c r="H283" i="9"/>
  <c r="G283" i="9"/>
  <c r="F283" i="9"/>
  <c r="L282" i="9"/>
  <c r="N282" i="9"/>
  <c r="O282" i="9"/>
  <c r="I282" i="9"/>
  <c r="H282" i="9"/>
  <c r="G282" i="9"/>
  <c r="F282" i="9"/>
  <c r="L281" i="9"/>
  <c r="N281" i="9"/>
  <c r="O281" i="9"/>
  <c r="I281" i="9"/>
  <c r="H281" i="9"/>
  <c r="G281" i="9"/>
  <c r="F281" i="9"/>
  <c r="L280" i="9"/>
  <c r="N280" i="9"/>
  <c r="O280" i="9"/>
  <c r="I280" i="9"/>
  <c r="H280" i="9"/>
  <c r="G280" i="9"/>
  <c r="F280" i="9"/>
  <c r="L279" i="9"/>
  <c r="N279" i="9"/>
  <c r="O279" i="9"/>
  <c r="I279" i="9"/>
  <c r="H279" i="9"/>
  <c r="G279" i="9"/>
  <c r="F279" i="9"/>
  <c r="E258" i="9"/>
  <c r="F258" i="9"/>
  <c r="G258" i="9"/>
  <c r="H258" i="9"/>
  <c r="K258" i="9"/>
  <c r="M258" i="9"/>
  <c r="N258" i="9"/>
  <c r="E257" i="9"/>
  <c r="F257" i="9"/>
  <c r="G257" i="9"/>
  <c r="H257" i="9"/>
  <c r="K257" i="9"/>
  <c r="M257" i="9"/>
  <c r="N257" i="9"/>
  <c r="E256" i="9"/>
  <c r="F256" i="9"/>
  <c r="G256" i="9"/>
  <c r="H256" i="9"/>
  <c r="K256" i="9"/>
  <c r="M256" i="9"/>
  <c r="N256" i="9"/>
  <c r="E255" i="9"/>
  <c r="F255" i="9"/>
  <c r="G255" i="9"/>
  <c r="H255" i="9"/>
  <c r="K255" i="9"/>
  <c r="M255" i="9"/>
  <c r="N255" i="9"/>
  <c r="E254" i="9"/>
  <c r="F254" i="9"/>
  <c r="G254" i="9"/>
  <c r="H254" i="9"/>
  <c r="K254" i="9"/>
  <c r="M254" i="9"/>
  <c r="N254" i="9"/>
  <c r="F297" i="8"/>
  <c r="G297" i="8"/>
  <c r="H297" i="8"/>
  <c r="I297" i="8"/>
  <c r="L297" i="8"/>
  <c r="N297" i="8"/>
  <c r="O297" i="8"/>
  <c r="F296" i="8"/>
  <c r="G296" i="8"/>
  <c r="H296" i="8"/>
  <c r="I296" i="8"/>
  <c r="L296" i="8"/>
  <c r="N296" i="8"/>
  <c r="O296" i="8"/>
  <c r="F295" i="8"/>
  <c r="G295" i="8"/>
  <c r="H295" i="8"/>
  <c r="I295" i="8"/>
  <c r="L295" i="8"/>
  <c r="N295" i="8"/>
  <c r="O295" i="8"/>
  <c r="F294" i="8"/>
  <c r="G294" i="8"/>
  <c r="H294" i="8"/>
  <c r="I294" i="8"/>
  <c r="L294" i="8"/>
  <c r="N294" i="8"/>
  <c r="O294" i="8"/>
  <c r="F293" i="8"/>
  <c r="G293" i="8"/>
  <c r="H293" i="8"/>
  <c r="I293" i="8"/>
  <c r="L293" i="8"/>
  <c r="N293" i="8"/>
  <c r="O293" i="8"/>
  <c r="L283" i="8"/>
  <c r="N283" i="8"/>
  <c r="O283" i="8"/>
  <c r="I283" i="8"/>
  <c r="H283" i="8"/>
  <c r="G283" i="8"/>
  <c r="F283" i="8"/>
  <c r="L282" i="8"/>
  <c r="N282" i="8"/>
  <c r="O282" i="8"/>
  <c r="I282" i="8"/>
  <c r="H282" i="8"/>
  <c r="G282" i="8"/>
  <c r="F282" i="8"/>
  <c r="L281" i="8"/>
  <c r="N281" i="8"/>
  <c r="O281" i="8"/>
  <c r="I281" i="8"/>
  <c r="H281" i="8"/>
  <c r="G281" i="8"/>
  <c r="F281" i="8"/>
  <c r="L280" i="8"/>
  <c r="N280" i="8"/>
  <c r="O280" i="8"/>
  <c r="I280" i="8"/>
  <c r="H280" i="8"/>
  <c r="G280" i="8"/>
  <c r="F280" i="8"/>
  <c r="L279" i="8"/>
  <c r="N279" i="8"/>
  <c r="O279" i="8"/>
  <c r="I279" i="8"/>
  <c r="H279" i="8"/>
  <c r="G279" i="8"/>
  <c r="F279" i="8"/>
  <c r="E258" i="8"/>
  <c r="F258" i="8"/>
  <c r="G258" i="8"/>
  <c r="H258" i="8"/>
  <c r="K258" i="8"/>
  <c r="M258" i="8"/>
  <c r="N258" i="8"/>
  <c r="E257" i="8"/>
  <c r="F257" i="8"/>
  <c r="G257" i="8"/>
  <c r="H257" i="8"/>
  <c r="K257" i="8"/>
  <c r="M257" i="8"/>
  <c r="N257" i="8"/>
  <c r="E256" i="8"/>
  <c r="F256" i="8"/>
  <c r="G256" i="8"/>
  <c r="H256" i="8"/>
  <c r="K256" i="8"/>
  <c r="M256" i="8"/>
  <c r="N256" i="8"/>
  <c r="E255" i="8"/>
  <c r="F255" i="8"/>
  <c r="G255" i="8"/>
  <c r="H255" i="8"/>
  <c r="K255" i="8"/>
  <c r="M255" i="8"/>
  <c r="N255" i="8"/>
  <c r="E254" i="8"/>
  <c r="F254" i="8"/>
  <c r="G254" i="8"/>
  <c r="H254" i="8"/>
  <c r="K254" i="8"/>
  <c r="M254" i="8"/>
  <c r="N254" i="8"/>
  <c r="F297" i="7"/>
  <c r="G297" i="7"/>
  <c r="H297" i="7"/>
  <c r="I297" i="7"/>
  <c r="L297" i="7"/>
  <c r="N297" i="7"/>
  <c r="O297" i="7"/>
  <c r="F296" i="7"/>
  <c r="G296" i="7"/>
  <c r="H296" i="7"/>
  <c r="I296" i="7"/>
  <c r="L296" i="7"/>
  <c r="N296" i="7"/>
  <c r="O296" i="7"/>
  <c r="F295" i="7"/>
  <c r="G295" i="7"/>
  <c r="H295" i="7"/>
  <c r="I295" i="7"/>
  <c r="L295" i="7"/>
  <c r="N295" i="7"/>
  <c r="O295" i="7"/>
  <c r="F294" i="7"/>
  <c r="G294" i="7"/>
  <c r="H294" i="7"/>
  <c r="I294" i="7"/>
  <c r="L294" i="7"/>
  <c r="N294" i="7"/>
  <c r="O294" i="7"/>
  <c r="F293" i="7"/>
  <c r="G293" i="7"/>
  <c r="H293" i="7"/>
  <c r="I293" i="7"/>
  <c r="L293" i="7"/>
  <c r="N293" i="7"/>
  <c r="O293" i="7"/>
  <c r="L283" i="7"/>
  <c r="N283" i="7"/>
  <c r="O283" i="7"/>
  <c r="I283" i="7"/>
  <c r="H283" i="7"/>
  <c r="G283" i="7"/>
  <c r="F283" i="7"/>
  <c r="L282" i="7"/>
  <c r="N282" i="7"/>
  <c r="O282" i="7"/>
  <c r="I282" i="7"/>
  <c r="H282" i="7"/>
  <c r="G282" i="7"/>
  <c r="F282" i="7"/>
  <c r="L281" i="7"/>
  <c r="N281" i="7"/>
  <c r="O281" i="7"/>
  <c r="I281" i="7"/>
  <c r="H281" i="7"/>
  <c r="G281" i="7"/>
  <c r="F281" i="7"/>
  <c r="L280" i="7"/>
  <c r="N280" i="7"/>
  <c r="O280" i="7"/>
  <c r="I280" i="7"/>
  <c r="H280" i="7"/>
  <c r="G280" i="7"/>
  <c r="F280" i="7"/>
  <c r="L279" i="7"/>
  <c r="N279" i="7"/>
  <c r="O279" i="7"/>
  <c r="I279" i="7"/>
  <c r="H279" i="7"/>
  <c r="G279" i="7"/>
  <c r="F279" i="7"/>
  <c r="E258" i="7"/>
  <c r="F258" i="7"/>
  <c r="G258" i="7"/>
  <c r="H258" i="7"/>
  <c r="K258" i="7"/>
  <c r="M258" i="7"/>
  <c r="N258" i="7"/>
  <c r="E257" i="7"/>
  <c r="F257" i="7"/>
  <c r="G257" i="7"/>
  <c r="H257" i="7"/>
  <c r="K257" i="7"/>
  <c r="M257" i="7"/>
  <c r="N257" i="7"/>
  <c r="E256" i="7"/>
  <c r="F256" i="7"/>
  <c r="G256" i="7"/>
  <c r="H256" i="7"/>
  <c r="K256" i="7"/>
  <c r="M256" i="7"/>
  <c r="N256" i="7"/>
  <c r="E255" i="7"/>
  <c r="F255" i="7"/>
  <c r="G255" i="7"/>
  <c r="H255" i="7"/>
  <c r="K255" i="7"/>
  <c r="M255" i="7"/>
  <c r="N255" i="7"/>
  <c r="E254" i="7"/>
  <c r="F254" i="7"/>
  <c r="G254" i="7"/>
  <c r="H254" i="7"/>
  <c r="K254" i="7"/>
  <c r="M254" i="7"/>
  <c r="N254" i="7"/>
  <c r="F297" i="6"/>
  <c r="G297" i="6"/>
  <c r="H297" i="6"/>
  <c r="I297" i="6"/>
  <c r="L297" i="6"/>
  <c r="N297" i="6"/>
  <c r="O297" i="6"/>
  <c r="F296" i="6"/>
  <c r="G296" i="6"/>
  <c r="H296" i="6"/>
  <c r="I296" i="6"/>
  <c r="L296" i="6"/>
  <c r="N296" i="6"/>
  <c r="O296" i="6"/>
  <c r="F295" i="6"/>
  <c r="G295" i="6"/>
  <c r="H295" i="6"/>
  <c r="I295" i="6"/>
  <c r="L295" i="6"/>
  <c r="N295" i="6"/>
  <c r="O295" i="6"/>
  <c r="F294" i="6"/>
  <c r="G294" i="6"/>
  <c r="H294" i="6"/>
  <c r="I294" i="6"/>
  <c r="L294" i="6"/>
  <c r="N294" i="6"/>
  <c r="O294" i="6"/>
  <c r="F293" i="6"/>
  <c r="G293" i="6"/>
  <c r="H293" i="6"/>
  <c r="I293" i="6"/>
  <c r="L293" i="6"/>
  <c r="N293" i="6"/>
  <c r="O293" i="6"/>
  <c r="L283" i="6"/>
  <c r="N283" i="6"/>
  <c r="O283" i="6"/>
  <c r="I283" i="6"/>
  <c r="H283" i="6"/>
  <c r="G283" i="6"/>
  <c r="F283" i="6"/>
  <c r="L282" i="6"/>
  <c r="N282" i="6"/>
  <c r="O282" i="6"/>
  <c r="I282" i="6"/>
  <c r="H282" i="6"/>
  <c r="G282" i="6"/>
  <c r="F282" i="6"/>
  <c r="L281" i="6"/>
  <c r="N281" i="6"/>
  <c r="O281" i="6"/>
  <c r="I281" i="6"/>
  <c r="H281" i="6"/>
  <c r="G281" i="6"/>
  <c r="F281" i="6"/>
  <c r="L280" i="6"/>
  <c r="N280" i="6"/>
  <c r="O280" i="6"/>
  <c r="I280" i="6"/>
  <c r="H280" i="6"/>
  <c r="G280" i="6"/>
  <c r="F280" i="6"/>
  <c r="L279" i="6"/>
  <c r="N279" i="6"/>
  <c r="O279" i="6"/>
  <c r="I279" i="6"/>
  <c r="H279" i="6"/>
  <c r="G279" i="6"/>
  <c r="F279" i="6"/>
  <c r="E254" i="6"/>
  <c r="F254" i="6"/>
  <c r="G254" i="6"/>
  <c r="H254" i="6"/>
  <c r="K254" i="6"/>
  <c r="M254" i="6"/>
  <c r="N254" i="6"/>
  <c r="E261" i="5"/>
  <c r="F261" i="5"/>
  <c r="G261" i="5"/>
  <c r="H261" i="5"/>
  <c r="J261" i="5"/>
  <c r="K261" i="5"/>
  <c r="L261" i="5"/>
  <c r="M261" i="5"/>
  <c r="N261" i="5"/>
  <c r="E262" i="5"/>
  <c r="F262" i="5"/>
  <c r="G262" i="5"/>
  <c r="H262" i="5"/>
  <c r="J262" i="5"/>
  <c r="K262" i="5"/>
  <c r="L262" i="5"/>
  <c r="M262" i="5"/>
  <c r="N262" i="5"/>
  <c r="E263" i="5"/>
  <c r="F263" i="5"/>
  <c r="G263" i="5"/>
  <c r="H263" i="5"/>
  <c r="J263" i="5"/>
  <c r="K263" i="5"/>
  <c r="L263" i="5"/>
  <c r="M263" i="5"/>
  <c r="N263" i="5"/>
  <c r="E264" i="5"/>
  <c r="F264" i="5"/>
  <c r="G264" i="5"/>
  <c r="H264" i="5"/>
  <c r="J264" i="5"/>
  <c r="K264" i="5"/>
  <c r="L264" i="5"/>
  <c r="M264" i="5"/>
  <c r="N264" i="5"/>
  <c r="E265" i="5"/>
  <c r="F265" i="5"/>
  <c r="G265" i="5"/>
  <c r="H265" i="5"/>
  <c r="J265" i="5"/>
  <c r="K265" i="5"/>
  <c r="L265" i="5"/>
  <c r="M265" i="5"/>
  <c r="N265" i="5"/>
  <c r="F297" i="4"/>
  <c r="G297" i="4"/>
  <c r="H297" i="4"/>
  <c r="I297" i="4"/>
  <c r="L297" i="4"/>
  <c r="N297" i="4"/>
  <c r="O297" i="4"/>
  <c r="F296" i="4"/>
  <c r="G296" i="4"/>
  <c r="H296" i="4"/>
  <c r="I296" i="4"/>
  <c r="L296" i="4"/>
  <c r="N296" i="4"/>
  <c r="O296" i="4"/>
  <c r="F295" i="4"/>
  <c r="G295" i="4"/>
  <c r="H295" i="4"/>
  <c r="I295" i="4"/>
  <c r="L295" i="4"/>
  <c r="N295" i="4"/>
  <c r="O295" i="4"/>
  <c r="F294" i="4"/>
  <c r="G294" i="4"/>
  <c r="H294" i="4"/>
  <c r="I294" i="4"/>
  <c r="L294" i="4"/>
  <c r="N294" i="4"/>
  <c r="O294" i="4"/>
  <c r="F293" i="4"/>
  <c r="G293" i="4"/>
  <c r="H293" i="4"/>
  <c r="I293" i="4"/>
  <c r="L293" i="4"/>
  <c r="N293" i="4"/>
  <c r="O293" i="4"/>
  <c r="L283" i="4"/>
  <c r="N283" i="4"/>
  <c r="O283" i="4"/>
  <c r="L282" i="4"/>
  <c r="N282" i="4"/>
  <c r="O282" i="4"/>
  <c r="L281" i="4"/>
  <c r="N281" i="4"/>
  <c r="O281" i="4"/>
  <c r="L280" i="4"/>
  <c r="N280" i="4"/>
  <c r="O280" i="4"/>
  <c r="L279" i="4"/>
  <c r="N279" i="4"/>
  <c r="O279" i="4"/>
  <c r="I283" i="4"/>
  <c r="H283" i="4"/>
  <c r="G283" i="4"/>
  <c r="F283" i="4"/>
  <c r="I282" i="4"/>
  <c r="H282" i="4"/>
  <c r="G282" i="4"/>
  <c r="F282" i="4"/>
  <c r="I281" i="4"/>
  <c r="H281" i="4"/>
  <c r="G281" i="4"/>
  <c r="F281" i="4"/>
  <c r="I280" i="4"/>
  <c r="H280" i="4"/>
  <c r="G280" i="4"/>
  <c r="F280" i="4"/>
  <c r="I279" i="4"/>
  <c r="H279" i="4"/>
  <c r="G279" i="4"/>
  <c r="F279" i="4"/>
  <c r="E258" i="4"/>
  <c r="F258" i="4"/>
  <c r="G258" i="4"/>
  <c r="H258" i="4"/>
  <c r="K258" i="4"/>
  <c r="M258" i="4"/>
  <c r="N258" i="4"/>
  <c r="E257" i="4"/>
  <c r="F257" i="4"/>
  <c r="G257" i="4"/>
  <c r="H257" i="4"/>
  <c r="K257" i="4"/>
  <c r="M257" i="4"/>
  <c r="N257" i="4"/>
  <c r="E256" i="4"/>
  <c r="F256" i="4"/>
  <c r="G256" i="4"/>
  <c r="H256" i="4"/>
  <c r="K256" i="4"/>
  <c r="M256" i="4"/>
  <c r="N256" i="4"/>
  <c r="E255" i="4"/>
  <c r="F255" i="4"/>
  <c r="G255" i="4"/>
  <c r="H255" i="4"/>
  <c r="K255" i="4"/>
  <c r="M255" i="4"/>
  <c r="N255" i="4"/>
  <c r="E254" i="4"/>
  <c r="F254" i="4"/>
  <c r="G254" i="4"/>
  <c r="H254" i="4"/>
  <c r="K254" i="4"/>
  <c r="M254" i="4"/>
  <c r="N254" i="4"/>
  <c r="F301" i="5"/>
  <c r="G301" i="5"/>
  <c r="H301" i="5"/>
  <c r="I301" i="5"/>
  <c r="L301" i="5"/>
  <c r="M301" i="5"/>
  <c r="N301" i="5"/>
  <c r="O301" i="5"/>
  <c r="K301" i="5"/>
  <c r="Q301" i="5"/>
  <c r="S301" i="5"/>
  <c r="T301" i="5"/>
  <c r="F302" i="5"/>
  <c r="G302" i="5"/>
  <c r="H302" i="5"/>
  <c r="I302" i="5"/>
  <c r="L302" i="5"/>
  <c r="M302" i="5"/>
  <c r="N302" i="5"/>
  <c r="O302" i="5"/>
  <c r="K302" i="5"/>
  <c r="Q302" i="5"/>
  <c r="S302" i="5"/>
  <c r="T302" i="5"/>
  <c r="F303" i="5"/>
  <c r="G303" i="5"/>
  <c r="H303" i="5"/>
  <c r="I303" i="5"/>
  <c r="L303" i="5"/>
  <c r="M303" i="5"/>
  <c r="N303" i="5"/>
  <c r="O303" i="5"/>
  <c r="K303" i="5"/>
  <c r="Q303" i="5"/>
  <c r="S303" i="5"/>
  <c r="T303" i="5"/>
  <c r="F304" i="5"/>
  <c r="G304" i="5"/>
  <c r="H304" i="5"/>
  <c r="I304" i="5"/>
  <c r="L304" i="5"/>
  <c r="M304" i="5"/>
  <c r="N304" i="5"/>
  <c r="O304" i="5"/>
  <c r="K304" i="5"/>
  <c r="Q304" i="5"/>
  <c r="S304" i="5"/>
  <c r="T304" i="5"/>
  <c r="F300" i="5"/>
  <c r="G300" i="5"/>
  <c r="H300" i="5"/>
  <c r="I300" i="5"/>
  <c r="L300" i="5"/>
  <c r="M300" i="5"/>
  <c r="N300" i="5"/>
  <c r="O300" i="5"/>
  <c r="K300" i="5"/>
  <c r="Q300" i="5"/>
  <c r="S300" i="5"/>
  <c r="T300" i="5"/>
  <c r="F287" i="5"/>
  <c r="G287" i="5"/>
  <c r="H287" i="5"/>
  <c r="I287" i="5"/>
  <c r="L287" i="5"/>
  <c r="M287" i="5"/>
  <c r="N287" i="5"/>
  <c r="O287" i="5"/>
  <c r="K287" i="5"/>
  <c r="Q287" i="5"/>
  <c r="S287" i="5"/>
  <c r="T287" i="5"/>
  <c r="F288" i="5"/>
  <c r="G288" i="5"/>
  <c r="H288" i="5"/>
  <c r="I288" i="5"/>
  <c r="L288" i="5"/>
  <c r="M288" i="5"/>
  <c r="N288" i="5"/>
  <c r="O288" i="5"/>
  <c r="K288" i="5"/>
  <c r="Q288" i="5"/>
  <c r="S288" i="5"/>
  <c r="T288" i="5"/>
  <c r="F289" i="5"/>
  <c r="G289" i="5"/>
  <c r="H289" i="5"/>
  <c r="I289" i="5"/>
  <c r="L289" i="5"/>
  <c r="M289" i="5"/>
  <c r="N289" i="5"/>
  <c r="O289" i="5"/>
  <c r="K289" i="5"/>
  <c r="Q289" i="5"/>
  <c r="S289" i="5"/>
  <c r="T289" i="5"/>
  <c r="F290" i="5"/>
  <c r="G290" i="5"/>
  <c r="H290" i="5"/>
  <c r="I290" i="5"/>
  <c r="L290" i="5"/>
  <c r="M290" i="5"/>
  <c r="N290" i="5"/>
  <c r="O290" i="5"/>
  <c r="K290" i="5"/>
  <c r="Q290" i="5"/>
  <c r="S290" i="5"/>
  <c r="T290" i="5"/>
  <c r="F286" i="5"/>
  <c r="G286" i="5"/>
  <c r="H286" i="5"/>
  <c r="I286" i="5"/>
  <c r="L286" i="5"/>
  <c r="M286" i="5"/>
  <c r="N286" i="5"/>
  <c r="O286" i="5"/>
  <c r="K286" i="5"/>
  <c r="Q286" i="5"/>
  <c r="S286" i="5"/>
  <c r="T286" i="5"/>
  <c r="P262" i="5"/>
  <c r="R262" i="5"/>
  <c r="S262" i="5"/>
  <c r="P263" i="5"/>
  <c r="R263" i="5"/>
  <c r="S263" i="5"/>
  <c r="P264" i="5"/>
  <c r="R264" i="5"/>
  <c r="S264" i="5"/>
  <c r="P265" i="5"/>
  <c r="R265" i="5"/>
  <c r="S265" i="5"/>
  <c r="P261" i="5"/>
  <c r="R261" i="5"/>
  <c r="S261" i="5"/>
  <c r="G294" i="3"/>
  <c r="F294" i="3"/>
  <c r="H294" i="3"/>
  <c r="I294" i="3"/>
  <c r="L294" i="3"/>
  <c r="N294" i="3"/>
  <c r="O294" i="3"/>
  <c r="G295" i="3"/>
  <c r="F295" i="3"/>
  <c r="H295" i="3"/>
  <c r="I295" i="3"/>
  <c r="L295" i="3"/>
  <c r="N295" i="3"/>
  <c r="O295" i="3"/>
  <c r="G296" i="3"/>
  <c r="F296" i="3"/>
  <c r="H296" i="3"/>
  <c r="I296" i="3"/>
  <c r="L296" i="3"/>
  <c r="N296" i="3"/>
  <c r="O296" i="3"/>
  <c r="G297" i="3"/>
  <c r="F297" i="3"/>
  <c r="H297" i="3"/>
  <c r="I297" i="3"/>
  <c r="L297" i="3"/>
  <c r="N297" i="3"/>
  <c r="O297" i="3"/>
  <c r="G293" i="3"/>
  <c r="F293" i="3"/>
  <c r="H293" i="3"/>
  <c r="I293" i="3"/>
  <c r="L293" i="3"/>
  <c r="N293" i="3"/>
  <c r="O293" i="3"/>
  <c r="L280" i="3"/>
  <c r="N280" i="3"/>
  <c r="O280" i="3"/>
  <c r="L281" i="3"/>
  <c r="N281" i="3"/>
  <c r="O281" i="3"/>
  <c r="L282" i="3"/>
  <c r="N282" i="3"/>
  <c r="O282" i="3"/>
  <c r="L283" i="3"/>
  <c r="N283" i="3"/>
  <c r="O283" i="3"/>
  <c r="L279" i="3"/>
  <c r="N279" i="3"/>
  <c r="O279" i="3"/>
  <c r="E255" i="3"/>
  <c r="F255" i="3"/>
  <c r="G255" i="3"/>
  <c r="H255" i="3"/>
  <c r="K255" i="3"/>
  <c r="M255" i="3"/>
  <c r="N255" i="3"/>
  <c r="E256" i="3"/>
  <c r="F256" i="3"/>
  <c r="G256" i="3"/>
  <c r="H256" i="3"/>
  <c r="K256" i="3"/>
  <c r="M256" i="3"/>
  <c r="N256" i="3"/>
  <c r="E257" i="3"/>
  <c r="F257" i="3"/>
  <c r="G257" i="3"/>
  <c r="H257" i="3"/>
  <c r="K257" i="3"/>
  <c r="M257" i="3"/>
  <c r="N257" i="3"/>
  <c r="E258" i="3"/>
  <c r="F258" i="3"/>
  <c r="G258" i="3"/>
  <c r="H258" i="3"/>
  <c r="K258" i="3"/>
  <c r="M258" i="3"/>
  <c r="N258" i="3"/>
  <c r="E254" i="3"/>
  <c r="F254" i="3"/>
  <c r="G254" i="3"/>
  <c r="H254" i="3"/>
  <c r="K254" i="3"/>
  <c r="M254" i="3"/>
  <c r="N254" i="3"/>
  <c r="D42" i="12"/>
  <c r="P42" i="12"/>
  <c r="R42" i="12"/>
  <c r="S42" i="12"/>
  <c r="D43" i="12"/>
  <c r="P43" i="12"/>
  <c r="R43" i="12"/>
  <c r="S43" i="12"/>
  <c r="D44" i="12"/>
  <c r="P44" i="12"/>
  <c r="R44" i="12"/>
  <c r="S44" i="12"/>
  <c r="D45" i="12"/>
  <c r="P45" i="12"/>
  <c r="R45" i="12"/>
  <c r="S45" i="12"/>
  <c r="D46" i="12"/>
  <c r="P46" i="12"/>
  <c r="R46" i="12"/>
  <c r="S46" i="12"/>
  <c r="D47" i="12"/>
  <c r="P47" i="12"/>
  <c r="R47" i="12"/>
  <c r="S47" i="12"/>
  <c r="D48" i="12"/>
  <c r="P48" i="12"/>
  <c r="R48" i="12"/>
  <c r="S48" i="12"/>
  <c r="U49" i="12"/>
  <c r="B169" i="13"/>
  <c r="M31" i="12"/>
  <c r="N31" i="12"/>
  <c r="O31" i="12"/>
  <c r="P31" i="12"/>
  <c r="Q31" i="12"/>
  <c r="R31" i="12"/>
  <c r="S31" i="12"/>
  <c r="T31" i="12"/>
  <c r="U31" i="12"/>
  <c r="B168" i="13"/>
  <c r="I108" i="11"/>
  <c r="D108" i="11"/>
  <c r="J108" i="11"/>
  <c r="E108" i="11"/>
  <c r="K108" i="11"/>
  <c r="F108" i="11"/>
  <c r="L108" i="11"/>
  <c r="G108" i="11"/>
  <c r="M108" i="11"/>
  <c r="P108" i="11"/>
  <c r="R108" i="11"/>
  <c r="S108" i="11"/>
  <c r="I109" i="11"/>
  <c r="D109" i="11"/>
  <c r="J109" i="11"/>
  <c r="E109" i="11"/>
  <c r="K109" i="11"/>
  <c r="F109" i="11"/>
  <c r="L109" i="11"/>
  <c r="G109" i="11"/>
  <c r="M109" i="11"/>
  <c r="P109" i="11"/>
  <c r="R109" i="11"/>
  <c r="S109" i="11"/>
  <c r="I110" i="11"/>
  <c r="D110" i="11"/>
  <c r="J110" i="11"/>
  <c r="E110" i="11"/>
  <c r="K110" i="11"/>
  <c r="F110" i="11"/>
  <c r="L110" i="11"/>
  <c r="G110" i="11"/>
  <c r="M110" i="11"/>
  <c r="P110" i="11"/>
  <c r="R110" i="11"/>
  <c r="S110" i="11"/>
  <c r="I111" i="11"/>
  <c r="D111" i="11"/>
  <c r="J111" i="11"/>
  <c r="E111" i="11"/>
  <c r="K111" i="11"/>
  <c r="F111" i="11"/>
  <c r="L111" i="11"/>
  <c r="G111" i="11"/>
  <c r="M111" i="11"/>
  <c r="P111" i="11"/>
  <c r="R111" i="11"/>
  <c r="S111" i="11"/>
  <c r="I112" i="11"/>
  <c r="D112" i="11"/>
  <c r="J112" i="11"/>
  <c r="E112" i="11"/>
  <c r="K112" i="11"/>
  <c r="F112" i="11"/>
  <c r="L112" i="11"/>
  <c r="G112" i="11"/>
  <c r="M112" i="11"/>
  <c r="P112" i="11"/>
  <c r="R112" i="11"/>
  <c r="S112" i="11"/>
  <c r="U113" i="11"/>
  <c r="B165" i="13"/>
  <c r="I93" i="11"/>
  <c r="D93" i="11"/>
  <c r="J93" i="11"/>
  <c r="E93" i="11"/>
  <c r="K93" i="11"/>
  <c r="F93" i="11"/>
  <c r="L93" i="11"/>
  <c r="G93" i="11"/>
  <c r="M93" i="11"/>
  <c r="P93" i="11"/>
  <c r="R93" i="11"/>
  <c r="S93" i="11"/>
  <c r="I94" i="11"/>
  <c r="D94" i="11"/>
  <c r="J94" i="11"/>
  <c r="E94" i="11"/>
  <c r="K94" i="11"/>
  <c r="F94" i="11"/>
  <c r="L94" i="11"/>
  <c r="G94" i="11"/>
  <c r="M94" i="11"/>
  <c r="P94" i="11"/>
  <c r="R94" i="11"/>
  <c r="S94" i="11"/>
  <c r="I95" i="11"/>
  <c r="D95" i="11"/>
  <c r="J95" i="11"/>
  <c r="E95" i="11"/>
  <c r="K95" i="11"/>
  <c r="F95" i="11"/>
  <c r="L95" i="11"/>
  <c r="G95" i="11"/>
  <c r="M95" i="11"/>
  <c r="P95" i="11"/>
  <c r="R95" i="11"/>
  <c r="S95" i="11"/>
  <c r="I96" i="11"/>
  <c r="D96" i="11"/>
  <c r="J96" i="11"/>
  <c r="E96" i="11"/>
  <c r="K96" i="11"/>
  <c r="F96" i="11"/>
  <c r="L96" i="11"/>
  <c r="G96" i="11"/>
  <c r="M96" i="11"/>
  <c r="P96" i="11"/>
  <c r="R96" i="11"/>
  <c r="S96" i="11"/>
  <c r="I97" i="11"/>
  <c r="D97" i="11"/>
  <c r="J97" i="11"/>
  <c r="E97" i="11"/>
  <c r="K97" i="11"/>
  <c r="F97" i="11"/>
  <c r="L97" i="11"/>
  <c r="G97" i="11"/>
  <c r="M97" i="11"/>
  <c r="P97" i="11"/>
  <c r="R97" i="11"/>
  <c r="S97" i="11"/>
  <c r="U98" i="11"/>
  <c r="B164" i="13"/>
  <c r="I77" i="11"/>
  <c r="D77" i="11"/>
  <c r="J77" i="11"/>
  <c r="E77" i="11"/>
  <c r="K77" i="11"/>
  <c r="F77" i="11"/>
  <c r="L77" i="11"/>
  <c r="G77" i="11"/>
  <c r="M77" i="11"/>
  <c r="P77" i="11"/>
  <c r="R77" i="11"/>
  <c r="S77" i="11"/>
  <c r="I78" i="11"/>
  <c r="D78" i="11"/>
  <c r="J78" i="11"/>
  <c r="E78" i="11"/>
  <c r="K78" i="11"/>
  <c r="F78" i="11"/>
  <c r="L78" i="11"/>
  <c r="G78" i="11"/>
  <c r="M78" i="11"/>
  <c r="P78" i="11"/>
  <c r="R78" i="11"/>
  <c r="S78" i="11"/>
  <c r="I79" i="11"/>
  <c r="D79" i="11"/>
  <c r="J79" i="11"/>
  <c r="E79" i="11"/>
  <c r="K79" i="11"/>
  <c r="F79" i="11"/>
  <c r="L79" i="11"/>
  <c r="G79" i="11"/>
  <c r="M79" i="11"/>
  <c r="P79" i="11"/>
  <c r="R79" i="11"/>
  <c r="S79" i="11"/>
  <c r="I80" i="11"/>
  <c r="D80" i="11"/>
  <c r="J80" i="11"/>
  <c r="E80" i="11"/>
  <c r="K80" i="11"/>
  <c r="F80" i="11"/>
  <c r="L80" i="11"/>
  <c r="G80" i="11"/>
  <c r="M80" i="11"/>
  <c r="P80" i="11"/>
  <c r="R80" i="11"/>
  <c r="S80" i="11"/>
  <c r="I81" i="11"/>
  <c r="D81" i="11"/>
  <c r="J81" i="11"/>
  <c r="E81" i="11"/>
  <c r="K81" i="11"/>
  <c r="F81" i="11"/>
  <c r="L81" i="11"/>
  <c r="G81" i="11"/>
  <c r="M81" i="11"/>
  <c r="P81" i="11"/>
  <c r="R81" i="11"/>
  <c r="S81" i="11"/>
  <c r="U82" i="11"/>
  <c r="B163" i="13"/>
  <c r="I58" i="11"/>
  <c r="D58" i="11"/>
  <c r="J58" i="11"/>
  <c r="E58" i="11"/>
  <c r="K58" i="11"/>
  <c r="F58" i="11"/>
  <c r="L58" i="11"/>
  <c r="G58" i="11"/>
  <c r="M58" i="11"/>
  <c r="P58" i="11"/>
  <c r="R58" i="11"/>
  <c r="S58" i="11"/>
  <c r="I59" i="11"/>
  <c r="D59" i="11"/>
  <c r="J59" i="11"/>
  <c r="E59" i="11"/>
  <c r="K59" i="11"/>
  <c r="F59" i="11"/>
  <c r="L59" i="11"/>
  <c r="G59" i="11"/>
  <c r="M59" i="11"/>
  <c r="P59" i="11"/>
  <c r="R59" i="11"/>
  <c r="S59" i="11"/>
  <c r="I60" i="11"/>
  <c r="D60" i="11"/>
  <c r="J60" i="11"/>
  <c r="E60" i="11"/>
  <c r="K60" i="11"/>
  <c r="F60" i="11"/>
  <c r="L60" i="11"/>
  <c r="G60" i="11"/>
  <c r="M60" i="11"/>
  <c r="P60" i="11"/>
  <c r="R60" i="11"/>
  <c r="S60" i="11"/>
  <c r="I61" i="11"/>
  <c r="D61" i="11"/>
  <c r="J61" i="11"/>
  <c r="E61" i="11"/>
  <c r="K61" i="11"/>
  <c r="F61" i="11"/>
  <c r="L61" i="11"/>
  <c r="G61" i="11"/>
  <c r="M61" i="11"/>
  <c r="P61" i="11"/>
  <c r="R61" i="11"/>
  <c r="S61" i="11"/>
  <c r="I62" i="11"/>
  <c r="D62" i="11"/>
  <c r="J62" i="11"/>
  <c r="E62" i="11"/>
  <c r="K62" i="11"/>
  <c r="F62" i="11"/>
  <c r="L62" i="11"/>
  <c r="G62" i="11"/>
  <c r="M62" i="11"/>
  <c r="P62" i="11"/>
  <c r="R62" i="11"/>
  <c r="S62" i="11"/>
  <c r="I63" i="11"/>
  <c r="D63" i="11"/>
  <c r="J63" i="11"/>
  <c r="E63" i="11"/>
  <c r="K63" i="11"/>
  <c r="F63" i="11"/>
  <c r="L63" i="11"/>
  <c r="G63" i="11"/>
  <c r="M63" i="11"/>
  <c r="P63" i="11"/>
  <c r="R63" i="11"/>
  <c r="S63" i="11"/>
  <c r="I64" i="11"/>
  <c r="D64" i="11"/>
  <c r="J64" i="11"/>
  <c r="E64" i="11"/>
  <c r="K64" i="11"/>
  <c r="F64" i="11"/>
  <c r="L64" i="11"/>
  <c r="G64" i="11"/>
  <c r="M64" i="11"/>
  <c r="P64" i="11"/>
  <c r="R64" i="11"/>
  <c r="S64" i="11"/>
  <c r="U65" i="11"/>
  <c r="B162" i="13"/>
  <c r="M43" i="11"/>
  <c r="N43" i="11"/>
  <c r="O43" i="11"/>
  <c r="P43" i="11"/>
  <c r="Q43" i="11"/>
  <c r="R43" i="11"/>
  <c r="S43" i="11"/>
  <c r="D44" i="11"/>
  <c r="M44" i="11"/>
  <c r="E44" i="11"/>
  <c r="N44" i="11"/>
  <c r="F44" i="11"/>
  <c r="O44" i="11"/>
  <c r="G44" i="11"/>
  <c r="P44" i="11"/>
  <c r="H44" i="11"/>
  <c r="Q44" i="11"/>
  <c r="I44" i="11"/>
  <c r="R44" i="11"/>
  <c r="J44" i="11"/>
  <c r="S44" i="11"/>
  <c r="D45" i="11"/>
  <c r="M45" i="11"/>
  <c r="E45" i="11"/>
  <c r="N45" i="11"/>
  <c r="F45" i="11"/>
  <c r="O45" i="11"/>
  <c r="G45" i="11"/>
  <c r="P45" i="11"/>
  <c r="H45" i="11"/>
  <c r="Q45" i="11"/>
  <c r="I45" i="11"/>
  <c r="R45" i="11"/>
  <c r="J45" i="11"/>
  <c r="S45" i="11"/>
  <c r="D46" i="11"/>
  <c r="M46" i="11"/>
  <c r="E46" i="11"/>
  <c r="N46" i="11"/>
  <c r="F46" i="11"/>
  <c r="O46" i="11"/>
  <c r="G46" i="11"/>
  <c r="P46" i="11"/>
  <c r="H46" i="11"/>
  <c r="Q46" i="11"/>
  <c r="I46" i="11"/>
  <c r="R46" i="11"/>
  <c r="J46" i="11"/>
  <c r="S46" i="11"/>
  <c r="D47" i="11"/>
  <c r="M47" i="11"/>
  <c r="E47" i="11"/>
  <c r="N47" i="11"/>
  <c r="F47" i="11"/>
  <c r="O47" i="11"/>
  <c r="G47" i="11"/>
  <c r="P47" i="11"/>
  <c r="H47" i="11"/>
  <c r="Q47" i="11"/>
  <c r="I47" i="11"/>
  <c r="R47" i="11"/>
  <c r="J47" i="11"/>
  <c r="S47" i="11"/>
  <c r="U47" i="11"/>
  <c r="B161" i="13"/>
  <c r="D308" i="10"/>
  <c r="E308" i="10"/>
  <c r="F308" i="10"/>
  <c r="G308" i="10"/>
  <c r="L308" i="10"/>
  <c r="N308" i="10"/>
  <c r="D315" i="10"/>
  <c r="E315" i="10"/>
  <c r="O308" i="10"/>
  <c r="D309" i="10"/>
  <c r="E309" i="10"/>
  <c r="F309" i="10"/>
  <c r="G309" i="10"/>
  <c r="L309" i="10"/>
  <c r="N309" i="10"/>
  <c r="O309" i="10"/>
  <c r="D310" i="10"/>
  <c r="E310" i="10"/>
  <c r="F310" i="10"/>
  <c r="G310" i="10"/>
  <c r="L310" i="10"/>
  <c r="N310" i="10"/>
  <c r="O310" i="10"/>
  <c r="D311" i="10"/>
  <c r="E311" i="10"/>
  <c r="F311" i="10"/>
  <c r="G311" i="10"/>
  <c r="L311" i="10"/>
  <c r="N311" i="10"/>
  <c r="O311" i="10"/>
  <c r="D312" i="10"/>
  <c r="E312" i="10"/>
  <c r="F312" i="10"/>
  <c r="G312" i="10"/>
  <c r="L312" i="10"/>
  <c r="N312" i="10"/>
  <c r="O312" i="10"/>
  <c r="D313" i="10"/>
  <c r="E313" i="10"/>
  <c r="F313" i="10"/>
  <c r="G313" i="10"/>
  <c r="L313" i="10"/>
  <c r="N313" i="10"/>
  <c r="O313" i="10"/>
  <c r="D314" i="10"/>
  <c r="E314" i="10"/>
  <c r="F314" i="10"/>
  <c r="G314" i="10"/>
  <c r="L314" i="10"/>
  <c r="N314" i="10"/>
  <c r="O314" i="10"/>
  <c r="P315" i="10"/>
  <c r="B157" i="13"/>
  <c r="D269" i="10"/>
  <c r="E269" i="10"/>
  <c r="F269" i="10"/>
  <c r="G269" i="10"/>
  <c r="K269" i="10"/>
  <c r="P269" i="10"/>
  <c r="B156" i="13"/>
  <c r="D244" i="10"/>
  <c r="E244" i="10"/>
  <c r="F244" i="10"/>
  <c r="G244" i="10"/>
  <c r="K244" i="10"/>
  <c r="P244" i="10"/>
  <c r="B155" i="13"/>
  <c r="P235" i="10"/>
  <c r="B154" i="13"/>
  <c r="D214" i="10"/>
  <c r="E214" i="10"/>
  <c r="F214" i="10"/>
  <c r="G214" i="10"/>
  <c r="K214" i="10"/>
  <c r="M214" i="10"/>
  <c r="N214" i="10"/>
  <c r="D215" i="10"/>
  <c r="E215" i="10"/>
  <c r="F215" i="10"/>
  <c r="G215" i="10"/>
  <c r="K215" i="10"/>
  <c r="M215" i="10"/>
  <c r="N215" i="10"/>
  <c r="D216" i="10"/>
  <c r="E216" i="10"/>
  <c r="F216" i="10"/>
  <c r="G216" i="10"/>
  <c r="K216" i="10"/>
  <c r="M216" i="10"/>
  <c r="N216" i="10"/>
  <c r="D217" i="10"/>
  <c r="E217" i="10"/>
  <c r="F217" i="10"/>
  <c r="G217" i="10"/>
  <c r="K217" i="10"/>
  <c r="M217" i="10"/>
  <c r="N217" i="10"/>
  <c r="D218" i="10"/>
  <c r="E218" i="10"/>
  <c r="F218" i="10"/>
  <c r="G218" i="10"/>
  <c r="K218" i="10"/>
  <c r="M218" i="10"/>
  <c r="N218" i="10"/>
  <c r="P219" i="10"/>
  <c r="B153" i="13"/>
  <c r="D196" i="10"/>
  <c r="E196" i="10"/>
  <c r="F196" i="10"/>
  <c r="G196" i="10"/>
  <c r="K196" i="10"/>
  <c r="M196" i="10"/>
  <c r="N196" i="10"/>
  <c r="D197" i="10"/>
  <c r="E197" i="10"/>
  <c r="F197" i="10"/>
  <c r="G197" i="10"/>
  <c r="K197" i="10"/>
  <c r="M197" i="10"/>
  <c r="N197" i="10"/>
  <c r="D198" i="10"/>
  <c r="E198" i="10"/>
  <c r="F198" i="10"/>
  <c r="G198" i="10"/>
  <c r="K198" i="10"/>
  <c r="M198" i="10"/>
  <c r="N198" i="10"/>
  <c r="D199" i="10"/>
  <c r="E199" i="10"/>
  <c r="F199" i="10"/>
  <c r="G199" i="10"/>
  <c r="K199" i="10"/>
  <c r="M199" i="10"/>
  <c r="N199" i="10"/>
  <c r="D200" i="10"/>
  <c r="E200" i="10"/>
  <c r="F200" i="10"/>
  <c r="G200" i="10"/>
  <c r="K200" i="10"/>
  <c r="M200" i="10"/>
  <c r="N200" i="10"/>
  <c r="D201" i="10"/>
  <c r="E201" i="10"/>
  <c r="F201" i="10"/>
  <c r="G201" i="10"/>
  <c r="K201" i="10"/>
  <c r="M201" i="10"/>
  <c r="N201" i="10"/>
  <c r="D202" i="10"/>
  <c r="E202" i="10"/>
  <c r="F202" i="10"/>
  <c r="G202" i="10"/>
  <c r="K202" i="10"/>
  <c r="M202" i="10"/>
  <c r="N202" i="10"/>
  <c r="P203" i="10"/>
  <c r="B152" i="13"/>
  <c r="P185" i="10"/>
  <c r="B151" i="13"/>
  <c r="D161" i="10"/>
  <c r="E161" i="10"/>
  <c r="F161" i="10"/>
  <c r="G161" i="10"/>
  <c r="K161" i="10"/>
  <c r="M161" i="10"/>
  <c r="N161" i="10"/>
  <c r="D162" i="10"/>
  <c r="E162" i="10"/>
  <c r="F162" i="10"/>
  <c r="G162" i="10"/>
  <c r="K162" i="10"/>
  <c r="M162" i="10"/>
  <c r="N162" i="10"/>
  <c r="D163" i="10"/>
  <c r="E163" i="10"/>
  <c r="F163" i="10"/>
  <c r="G163" i="10"/>
  <c r="K163" i="10"/>
  <c r="M163" i="10"/>
  <c r="N163" i="10"/>
  <c r="D164" i="10"/>
  <c r="E164" i="10"/>
  <c r="F164" i="10"/>
  <c r="G164" i="10"/>
  <c r="K164" i="10"/>
  <c r="M164" i="10"/>
  <c r="N164" i="10"/>
  <c r="D165" i="10"/>
  <c r="E165" i="10"/>
  <c r="F165" i="10"/>
  <c r="G165" i="10"/>
  <c r="K165" i="10"/>
  <c r="M165" i="10"/>
  <c r="N165" i="10"/>
  <c r="D166" i="10"/>
  <c r="E166" i="10"/>
  <c r="F166" i="10"/>
  <c r="G166" i="10"/>
  <c r="K166" i="10"/>
  <c r="M166" i="10"/>
  <c r="N166" i="10"/>
  <c r="D167" i="10"/>
  <c r="E167" i="10"/>
  <c r="F167" i="10"/>
  <c r="G167" i="10"/>
  <c r="K167" i="10"/>
  <c r="M167" i="10"/>
  <c r="N167" i="10"/>
  <c r="P168" i="10"/>
  <c r="B150" i="13"/>
  <c r="D145" i="10"/>
  <c r="E145" i="10"/>
  <c r="F145" i="10"/>
  <c r="G145" i="10"/>
  <c r="K145" i="10"/>
  <c r="M145" i="10"/>
  <c r="N145" i="10"/>
  <c r="D146" i="10"/>
  <c r="E146" i="10"/>
  <c r="F146" i="10"/>
  <c r="G146" i="10"/>
  <c r="K146" i="10"/>
  <c r="M146" i="10"/>
  <c r="N146" i="10"/>
  <c r="D147" i="10"/>
  <c r="E147" i="10"/>
  <c r="F147" i="10"/>
  <c r="G147" i="10"/>
  <c r="K147" i="10"/>
  <c r="M147" i="10"/>
  <c r="N147" i="10"/>
  <c r="D148" i="10"/>
  <c r="E148" i="10"/>
  <c r="F148" i="10"/>
  <c r="G148" i="10"/>
  <c r="K148" i="10"/>
  <c r="M148" i="10"/>
  <c r="N148" i="10"/>
  <c r="D149" i="10"/>
  <c r="E149" i="10"/>
  <c r="F149" i="10"/>
  <c r="G149" i="10"/>
  <c r="K149" i="10"/>
  <c r="M149" i="10"/>
  <c r="N149" i="10"/>
  <c r="P150" i="10"/>
  <c r="B149" i="13"/>
  <c r="D129" i="10"/>
  <c r="E129" i="10"/>
  <c r="F129" i="10"/>
  <c r="G129" i="10"/>
  <c r="K129" i="10"/>
  <c r="M129" i="10"/>
  <c r="N129" i="10"/>
  <c r="D130" i="10"/>
  <c r="E130" i="10"/>
  <c r="F130" i="10"/>
  <c r="G130" i="10"/>
  <c r="K130" i="10"/>
  <c r="M130" i="10"/>
  <c r="N130" i="10"/>
  <c r="D131" i="10"/>
  <c r="E131" i="10"/>
  <c r="F131" i="10"/>
  <c r="G131" i="10"/>
  <c r="K131" i="10"/>
  <c r="M131" i="10"/>
  <c r="N131" i="10"/>
  <c r="D132" i="10"/>
  <c r="E132" i="10"/>
  <c r="F132" i="10"/>
  <c r="G132" i="10"/>
  <c r="K132" i="10"/>
  <c r="M132" i="10"/>
  <c r="N132" i="10"/>
  <c r="D133" i="10"/>
  <c r="E133" i="10"/>
  <c r="F133" i="10"/>
  <c r="G133" i="10"/>
  <c r="K133" i="10"/>
  <c r="M133" i="10"/>
  <c r="N133" i="10"/>
  <c r="P134" i="10"/>
  <c r="B148" i="13"/>
  <c r="D110" i="10"/>
  <c r="E110" i="10"/>
  <c r="F110" i="10"/>
  <c r="G110" i="10"/>
  <c r="K110" i="10"/>
  <c r="M110" i="10"/>
  <c r="N110" i="10"/>
  <c r="D111" i="10"/>
  <c r="E111" i="10"/>
  <c r="F111" i="10"/>
  <c r="G111" i="10"/>
  <c r="K111" i="10"/>
  <c r="M111" i="10"/>
  <c r="N111" i="10"/>
  <c r="D112" i="10"/>
  <c r="E112" i="10"/>
  <c r="F112" i="10"/>
  <c r="G112" i="10"/>
  <c r="K112" i="10"/>
  <c r="M112" i="10"/>
  <c r="N112" i="10"/>
  <c r="D113" i="10"/>
  <c r="E113" i="10"/>
  <c r="F113" i="10"/>
  <c r="G113" i="10"/>
  <c r="K113" i="10"/>
  <c r="M113" i="10"/>
  <c r="N113" i="10"/>
  <c r="D114" i="10"/>
  <c r="E114" i="10"/>
  <c r="F114" i="10"/>
  <c r="G114" i="10"/>
  <c r="K114" i="10"/>
  <c r="M114" i="10"/>
  <c r="N114" i="10"/>
  <c r="D115" i="10"/>
  <c r="E115" i="10"/>
  <c r="F115" i="10"/>
  <c r="G115" i="10"/>
  <c r="K115" i="10"/>
  <c r="M115" i="10"/>
  <c r="N115" i="10"/>
  <c r="D116" i="10"/>
  <c r="E116" i="10"/>
  <c r="F116" i="10"/>
  <c r="G116" i="10"/>
  <c r="K116" i="10"/>
  <c r="M116" i="10"/>
  <c r="N116" i="10"/>
  <c r="D117" i="10"/>
  <c r="E117" i="10"/>
  <c r="F117" i="10"/>
  <c r="G117" i="10"/>
  <c r="K117" i="10"/>
  <c r="M117" i="10"/>
  <c r="N117" i="10"/>
  <c r="P118" i="10"/>
  <c r="B147" i="13"/>
  <c r="D94" i="10"/>
  <c r="E94" i="10"/>
  <c r="F94" i="10"/>
  <c r="G94" i="10"/>
  <c r="K94" i="10"/>
  <c r="M94" i="10"/>
  <c r="N94" i="10"/>
  <c r="D95" i="10"/>
  <c r="E95" i="10"/>
  <c r="F95" i="10"/>
  <c r="G95" i="10"/>
  <c r="K95" i="10"/>
  <c r="M95" i="10"/>
  <c r="N95" i="10"/>
  <c r="D96" i="10"/>
  <c r="E96" i="10"/>
  <c r="F96" i="10"/>
  <c r="G96" i="10"/>
  <c r="K96" i="10"/>
  <c r="M96" i="10"/>
  <c r="N96" i="10"/>
  <c r="D97" i="10"/>
  <c r="E97" i="10"/>
  <c r="F97" i="10"/>
  <c r="G97" i="10"/>
  <c r="K97" i="10"/>
  <c r="M97" i="10"/>
  <c r="N97" i="10"/>
  <c r="D98" i="10"/>
  <c r="E98" i="10"/>
  <c r="F98" i="10"/>
  <c r="G98" i="10"/>
  <c r="K98" i="10"/>
  <c r="M98" i="10"/>
  <c r="N98" i="10"/>
  <c r="P99" i="10"/>
  <c r="B146" i="13"/>
  <c r="D76" i="10"/>
  <c r="E76" i="10"/>
  <c r="F76" i="10"/>
  <c r="G76" i="10"/>
  <c r="K76" i="10"/>
  <c r="M76" i="10"/>
  <c r="N76" i="10"/>
  <c r="D77" i="10"/>
  <c r="E77" i="10"/>
  <c r="F77" i="10"/>
  <c r="G77" i="10"/>
  <c r="K77" i="10"/>
  <c r="M77" i="10"/>
  <c r="N77" i="10"/>
  <c r="D78" i="10"/>
  <c r="E78" i="10"/>
  <c r="F78" i="10"/>
  <c r="G78" i="10"/>
  <c r="K78" i="10"/>
  <c r="M78" i="10"/>
  <c r="N78" i="10"/>
  <c r="D79" i="10"/>
  <c r="E79" i="10"/>
  <c r="F79" i="10"/>
  <c r="G79" i="10"/>
  <c r="K79" i="10"/>
  <c r="M79" i="10"/>
  <c r="N79" i="10"/>
  <c r="D80" i="10"/>
  <c r="E80" i="10"/>
  <c r="F80" i="10"/>
  <c r="G80" i="10"/>
  <c r="K80" i="10"/>
  <c r="M80" i="10"/>
  <c r="N80" i="10"/>
  <c r="D81" i="10"/>
  <c r="E81" i="10"/>
  <c r="F81" i="10"/>
  <c r="G81" i="10"/>
  <c r="K81" i="10"/>
  <c r="M81" i="10"/>
  <c r="N81" i="10"/>
  <c r="D82" i="10"/>
  <c r="E82" i="10"/>
  <c r="F82" i="10"/>
  <c r="G82" i="10"/>
  <c r="K82" i="10"/>
  <c r="M82" i="10"/>
  <c r="N82" i="10"/>
  <c r="P83" i="10"/>
  <c r="B145" i="13"/>
  <c r="D57" i="10"/>
  <c r="E57" i="10"/>
  <c r="F57" i="10"/>
  <c r="G57" i="10"/>
  <c r="K57" i="10"/>
  <c r="M57" i="10"/>
  <c r="N57" i="10"/>
  <c r="D58" i="10"/>
  <c r="E58" i="10"/>
  <c r="F58" i="10"/>
  <c r="G58" i="10"/>
  <c r="K58" i="10"/>
  <c r="M58" i="10"/>
  <c r="N58" i="10"/>
  <c r="D59" i="10"/>
  <c r="E59" i="10"/>
  <c r="F59" i="10"/>
  <c r="G59" i="10"/>
  <c r="K59" i="10"/>
  <c r="M59" i="10"/>
  <c r="N59" i="10"/>
  <c r="D60" i="10"/>
  <c r="E60" i="10"/>
  <c r="F60" i="10"/>
  <c r="G60" i="10"/>
  <c r="K60" i="10"/>
  <c r="M60" i="10"/>
  <c r="N60" i="10"/>
  <c r="D61" i="10"/>
  <c r="E61" i="10"/>
  <c r="F61" i="10"/>
  <c r="G61" i="10"/>
  <c r="K61" i="10"/>
  <c r="M61" i="10"/>
  <c r="N61" i="10"/>
  <c r="D62" i="10"/>
  <c r="E62" i="10"/>
  <c r="F62" i="10"/>
  <c r="G62" i="10"/>
  <c r="K62" i="10"/>
  <c r="M62" i="10"/>
  <c r="N62" i="10"/>
  <c r="D63" i="10"/>
  <c r="E63" i="10"/>
  <c r="F63" i="10"/>
  <c r="G63" i="10"/>
  <c r="K63" i="10"/>
  <c r="M63" i="10"/>
  <c r="N63" i="10"/>
  <c r="P64" i="10"/>
  <c r="B144" i="13"/>
  <c r="D40" i="10"/>
  <c r="E40" i="10"/>
  <c r="F40" i="10"/>
  <c r="G40" i="10"/>
  <c r="H40" i="10"/>
  <c r="I40" i="10"/>
  <c r="J40" i="10"/>
  <c r="D41" i="10"/>
  <c r="E41" i="10"/>
  <c r="F41" i="10"/>
  <c r="G41" i="10"/>
  <c r="H41" i="10"/>
  <c r="I41" i="10"/>
  <c r="J41" i="10"/>
  <c r="D42" i="10"/>
  <c r="E42" i="10"/>
  <c r="F42" i="10"/>
  <c r="G42" i="10"/>
  <c r="H42" i="10"/>
  <c r="I42" i="10"/>
  <c r="J42" i="10"/>
  <c r="D43" i="10"/>
  <c r="E43" i="10"/>
  <c r="F43" i="10"/>
  <c r="G43" i="10"/>
  <c r="H43" i="10"/>
  <c r="I43" i="10"/>
  <c r="J43" i="10"/>
  <c r="P43" i="10"/>
  <c r="B143" i="13"/>
  <c r="D308" i="9"/>
  <c r="E308" i="9"/>
  <c r="F308" i="9"/>
  <c r="G308" i="9"/>
  <c r="L308" i="9"/>
  <c r="N308" i="9"/>
  <c r="D315" i="9"/>
  <c r="E315" i="9"/>
  <c r="O308" i="9"/>
  <c r="D309" i="9"/>
  <c r="E309" i="9"/>
  <c r="F309" i="9"/>
  <c r="G309" i="9"/>
  <c r="L309" i="9"/>
  <c r="N309" i="9"/>
  <c r="O309" i="9"/>
  <c r="D310" i="9"/>
  <c r="E310" i="9"/>
  <c r="F310" i="9"/>
  <c r="G310" i="9"/>
  <c r="L310" i="9"/>
  <c r="N310" i="9"/>
  <c r="O310" i="9"/>
  <c r="D311" i="9"/>
  <c r="E311" i="9"/>
  <c r="F311" i="9"/>
  <c r="G311" i="9"/>
  <c r="L311" i="9"/>
  <c r="N311" i="9"/>
  <c r="O311" i="9"/>
  <c r="D312" i="9"/>
  <c r="E312" i="9"/>
  <c r="F312" i="9"/>
  <c r="G312" i="9"/>
  <c r="L312" i="9"/>
  <c r="N312" i="9"/>
  <c r="O312" i="9"/>
  <c r="D313" i="9"/>
  <c r="E313" i="9"/>
  <c r="F313" i="9"/>
  <c r="G313" i="9"/>
  <c r="L313" i="9"/>
  <c r="N313" i="9"/>
  <c r="O313" i="9"/>
  <c r="D314" i="9"/>
  <c r="E314" i="9"/>
  <c r="F314" i="9"/>
  <c r="G314" i="9"/>
  <c r="L314" i="9"/>
  <c r="N314" i="9"/>
  <c r="O314" i="9"/>
  <c r="P315" i="9"/>
  <c r="B140" i="13"/>
  <c r="D269" i="9"/>
  <c r="E269" i="9"/>
  <c r="F269" i="9"/>
  <c r="G269" i="9"/>
  <c r="K269" i="9"/>
  <c r="P269" i="9"/>
  <c r="B139" i="13"/>
  <c r="D244" i="9"/>
  <c r="E244" i="9"/>
  <c r="F244" i="9"/>
  <c r="G244" i="9"/>
  <c r="K244" i="9"/>
  <c r="P244" i="9"/>
  <c r="B138" i="13"/>
  <c r="P235" i="9"/>
  <c r="B137" i="13"/>
  <c r="D214" i="9"/>
  <c r="E214" i="9"/>
  <c r="F214" i="9"/>
  <c r="G214" i="9"/>
  <c r="K214" i="9"/>
  <c r="M214" i="9"/>
  <c r="N214" i="9"/>
  <c r="D215" i="9"/>
  <c r="E215" i="9"/>
  <c r="F215" i="9"/>
  <c r="G215" i="9"/>
  <c r="K215" i="9"/>
  <c r="M215" i="9"/>
  <c r="N215" i="9"/>
  <c r="D216" i="9"/>
  <c r="E216" i="9"/>
  <c r="F216" i="9"/>
  <c r="G216" i="9"/>
  <c r="K216" i="9"/>
  <c r="M216" i="9"/>
  <c r="N216" i="9"/>
  <c r="D217" i="9"/>
  <c r="E217" i="9"/>
  <c r="F217" i="9"/>
  <c r="G217" i="9"/>
  <c r="K217" i="9"/>
  <c r="M217" i="9"/>
  <c r="N217" i="9"/>
  <c r="D218" i="9"/>
  <c r="E218" i="9"/>
  <c r="F218" i="9"/>
  <c r="G218" i="9"/>
  <c r="K218" i="9"/>
  <c r="M218" i="9"/>
  <c r="N218" i="9"/>
  <c r="P219" i="9"/>
  <c r="B136" i="13"/>
  <c r="D196" i="9"/>
  <c r="E196" i="9"/>
  <c r="F196" i="9"/>
  <c r="G196" i="9"/>
  <c r="K196" i="9"/>
  <c r="M196" i="9"/>
  <c r="N196" i="9"/>
  <c r="D197" i="9"/>
  <c r="E197" i="9"/>
  <c r="F197" i="9"/>
  <c r="G197" i="9"/>
  <c r="K197" i="9"/>
  <c r="M197" i="9"/>
  <c r="N197" i="9"/>
  <c r="D198" i="9"/>
  <c r="E198" i="9"/>
  <c r="F198" i="9"/>
  <c r="G198" i="9"/>
  <c r="K198" i="9"/>
  <c r="M198" i="9"/>
  <c r="N198" i="9"/>
  <c r="D199" i="9"/>
  <c r="E199" i="9"/>
  <c r="F199" i="9"/>
  <c r="G199" i="9"/>
  <c r="K199" i="9"/>
  <c r="M199" i="9"/>
  <c r="N199" i="9"/>
  <c r="D200" i="9"/>
  <c r="E200" i="9"/>
  <c r="F200" i="9"/>
  <c r="G200" i="9"/>
  <c r="K200" i="9"/>
  <c r="M200" i="9"/>
  <c r="N200" i="9"/>
  <c r="D201" i="9"/>
  <c r="E201" i="9"/>
  <c r="F201" i="9"/>
  <c r="G201" i="9"/>
  <c r="K201" i="9"/>
  <c r="M201" i="9"/>
  <c r="N201" i="9"/>
  <c r="D202" i="9"/>
  <c r="E202" i="9"/>
  <c r="F202" i="9"/>
  <c r="G202" i="9"/>
  <c r="K202" i="9"/>
  <c r="M202" i="9"/>
  <c r="N202" i="9"/>
  <c r="P203" i="9"/>
  <c r="B135" i="13"/>
  <c r="P185" i="9"/>
  <c r="B134" i="13"/>
  <c r="D161" i="9"/>
  <c r="E161" i="9"/>
  <c r="F161" i="9"/>
  <c r="G161" i="9"/>
  <c r="K161" i="9"/>
  <c r="M161" i="9"/>
  <c r="N161" i="9"/>
  <c r="D162" i="9"/>
  <c r="E162" i="9"/>
  <c r="F162" i="9"/>
  <c r="G162" i="9"/>
  <c r="K162" i="9"/>
  <c r="M162" i="9"/>
  <c r="N162" i="9"/>
  <c r="D163" i="9"/>
  <c r="E163" i="9"/>
  <c r="F163" i="9"/>
  <c r="G163" i="9"/>
  <c r="K163" i="9"/>
  <c r="M163" i="9"/>
  <c r="N163" i="9"/>
  <c r="D164" i="9"/>
  <c r="E164" i="9"/>
  <c r="F164" i="9"/>
  <c r="G164" i="9"/>
  <c r="K164" i="9"/>
  <c r="M164" i="9"/>
  <c r="N164" i="9"/>
  <c r="D165" i="9"/>
  <c r="E165" i="9"/>
  <c r="F165" i="9"/>
  <c r="G165" i="9"/>
  <c r="K165" i="9"/>
  <c r="M165" i="9"/>
  <c r="N165" i="9"/>
  <c r="D166" i="9"/>
  <c r="E166" i="9"/>
  <c r="F166" i="9"/>
  <c r="G166" i="9"/>
  <c r="K166" i="9"/>
  <c r="M166" i="9"/>
  <c r="N166" i="9"/>
  <c r="D167" i="9"/>
  <c r="E167" i="9"/>
  <c r="F167" i="9"/>
  <c r="G167" i="9"/>
  <c r="K167" i="9"/>
  <c r="M167" i="9"/>
  <c r="N167" i="9"/>
  <c r="P168" i="9"/>
  <c r="B133" i="13"/>
  <c r="D145" i="9"/>
  <c r="E145" i="9"/>
  <c r="F145" i="9"/>
  <c r="G145" i="9"/>
  <c r="K145" i="9"/>
  <c r="M145" i="9"/>
  <c r="N145" i="9"/>
  <c r="D146" i="9"/>
  <c r="E146" i="9"/>
  <c r="F146" i="9"/>
  <c r="G146" i="9"/>
  <c r="K146" i="9"/>
  <c r="M146" i="9"/>
  <c r="N146" i="9"/>
  <c r="D147" i="9"/>
  <c r="E147" i="9"/>
  <c r="F147" i="9"/>
  <c r="G147" i="9"/>
  <c r="K147" i="9"/>
  <c r="M147" i="9"/>
  <c r="N147" i="9"/>
  <c r="D148" i="9"/>
  <c r="E148" i="9"/>
  <c r="F148" i="9"/>
  <c r="G148" i="9"/>
  <c r="K148" i="9"/>
  <c r="M148" i="9"/>
  <c r="N148" i="9"/>
  <c r="D149" i="9"/>
  <c r="E149" i="9"/>
  <c r="F149" i="9"/>
  <c r="G149" i="9"/>
  <c r="K149" i="9"/>
  <c r="M149" i="9"/>
  <c r="N149" i="9"/>
  <c r="P150" i="9"/>
  <c r="B132" i="13"/>
  <c r="D129" i="9"/>
  <c r="E129" i="9"/>
  <c r="F129" i="9"/>
  <c r="G129" i="9"/>
  <c r="K129" i="9"/>
  <c r="M129" i="9"/>
  <c r="N129" i="9"/>
  <c r="D130" i="9"/>
  <c r="E130" i="9"/>
  <c r="F130" i="9"/>
  <c r="G130" i="9"/>
  <c r="K130" i="9"/>
  <c r="M130" i="9"/>
  <c r="N130" i="9"/>
  <c r="D131" i="9"/>
  <c r="E131" i="9"/>
  <c r="F131" i="9"/>
  <c r="G131" i="9"/>
  <c r="K131" i="9"/>
  <c r="M131" i="9"/>
  <c r="N131" i="9"/>
  <c r="D132" i="9"/>
  <c r="E132" i="9"/>
  <c r="F132" i="9"/>
  <c r="G132" i="9"/>
  <c r="K132" i="9"/>
  <c r="M132" i="9"/>
  <c r="N132" i="9"/>
  <c r="D133" i="9"/>
  <c r="E133" i="9"/>
  <c r="F133" i="9"/>
  <c r="G133" i="9"/>
  <c r="K133" i="9"/>
  <c r="M133" i="9"/>
  <c r="N133" i="9"/>
  <c r="P134" i="9"/>
  <c r="B131" i="13"/>
  <c r="D110" i="9"/>
  <c r="E110" i="9"/>
  <c r="F110" i="9"/>
  <c r="G110" i="9"/>
  <c r="K110" i="9"/>
  <c r="M110" i="9"/>
  <c r="N110" i="9"/>
  <c r="D111" i="9"/>
  <c r="E111" i="9"/>
  <c r="F111" i="9"/>
  <c r="G111" i="9"/>
  <c r="K111" i="9"/>
  <c r="M111" i="9"/>
  <c r="N111" i="9"/>
  <c r="D112" i="9"/>
  <c r="E112" i="9"/>
  <c r="F112" i="9"/>
  <c r="G112" i="9"/>
  <c r="K112" i="9"/>
  <c r="M112" i="9"/>
  <c r="N112" i="9"/>
  <c r="D113" i="9"/>
  <c r="E113" i="9"/>
  <c r="F113" i="9"/>
  <c r="G113" i="9"/>
  <c r="K113" i="9"/>
  <c r="M113" i="9"/>
  <c r="N113" i="9"/>
  <c r="D114" i="9"/>
  <c r="E114" i="9"/>
  <c r="F114" i="9"/>
  <c r="G114" i="9"/>
  <c r="K114" i="9"/>
  <c r="M114" i="9"/>
  <c r="N114" i="9"/>
  <c r="D115" i="9"/>
  <c r="E115" i="9"/>
  <c r="F115" i="9"/>
  <c r="G115" i="9"/>
  <c r="K115" i="9"/>
  <c r="M115" i="9"/>
  <c r="N115" i="9"/>
  <c r="D116" i="9"/>
  <c r="E116" i="9"/>
  <c r="F116" i="9"/>
  <c r="G116" i="9"/>
  <c r="K116" i="9"/>
  <c r="M116" i="9"/>
  <c r="N116" i="9"/>
  <c r="D117" i="9"/>
  <c r="E117" i="9"/>
  <c r="F117" i="9"/>
  <c r="G117" i="9"/>
  <c r="K117" i="9"/>
  <c r="M117" i="9"/>
  <c r="N117" i="9"/>
  <c r="P118" i="9"/>
  <c r="B130" i="13"/>
  <c r="D94" i="9"/>
  <c r="E94" i="9"/>
  <c r="F94" i="9"/>
  <c r="G94" i="9"/>
  <c r="K94" i="9"/>
  <c r="M94" i="9"/>
  <c r="N94" i="9"/>
  <c r="D95" i="9"/>
  <c r="E95" i="9"/>
  <c r="F95" i="9"/>
  <c r="G95" i="9"/>
  <c r="K95" i="9"/>
  <c r="M95" i="9"/>
  <c r="N95" i="9"/>
  <c r="D96" i="9"/>
  <c r="E96" i="9"/>
  <c r="F96" i="9"/>
  <c r="G96" i="9"/>
  <c r="K96" i="9"/>
  <c r="M96" i="9"/>
  <c r="N96" i="9"/>
  <c r="D97" i="9"/>
  <c r="E97" i="9"/>
  <c r="F97" i="9"/>
  <c r="G97" i="9"/>
  <c r="K97" i="9"/>
  <c r="M97" i="9"/>
  <c r="N97" i="9"/>
  <c r="D98" i="9"/>
  <c r="E98" i="9"/>
  <c r="F98" i="9"/>
  <c r="G98" i="9"/>
  <c r="K98" i="9"/>
  <c r="M98" i="9"/>
  <c r="N98" i="9"/>
  <c r="P99" i="9"/>
  <c r="B129" i="13"/>
  <c r="D76" i="9"/>
  <c r="E76" i="9"/>
  <c r="F76" i="9"/>
  <c r="G76" i="9"/>
  <c r="K76" i="9"/>
  <c r="M76" i="9"/>
  <c r="N76" i="9"/>
  <c r="D77" i="9"/>
  <c r="E77" i="9"/>
  <c r="F77" i="9"/>
  <c r="G77" i="9"/>
  <c r="K77" i="9"/>
  <c r="M77" i="9"/>
  <c r="N77" i="9"/>
  <c r="D78" i="9"/>
  <c r="E78" i="9"/>
  <c r="F78" i="9"/>
  <c r="G78" i="9"/>
  <c r="K78" i="9"/>
  <c r="M78" i="9"/>
  <c r="N78" i="9"/>
  <c r="D79" i="9"/>
  <c r="E79" i="9"/>
  <c r="F79" i="9"/>
  <c r="G79" i="9"/>
  <c r="K79" i="9"/>
  <c r="M79" i="9"/>
  <c r="N79" i="9"/>
  <c r="D80" i="9"/>
  <c r="E80" i="9"/>
  <c r="F80" i="9"/>
  <c r="G80" i="9"/>
  <c r="K80" i="9"/>
  <c r="M80" i="9"/>
  <c r="N80" i="9"/>
  <c r="D81" i="9"/>
  <c r="E81" i="9"/>
  <c r="F81" i="9"/>
  <c r="G81" i="9"/>
  <c r="K81" i="9"/>
  <c r="M81" i="9"/>
  <c r="N81" i="9"/>
  <c r="D82" i="9"/>
  <c r="E82" i="9"/>
  <c r="F82" i="9"/>
  <c r="G82" i="9"/>
  <c r="K82" i="9"/>
  <c r="M82" i="9"/>
  <c r="N82" i="9"/>
  <c r="P83" i="9"/>
  <c r="B128" i="13"/>
  <c r="D57" i="9"/>
  <c r="E57" i="9"/>
  <c r="F57" i="9"/>
  <c r="G57" i="9"/>
  <c r="K57" i="9"/>
  <c r="M57" i="9"/>
  <c r="N57" i="9"/>
  <c r="D58" i="9"/>
  <c r="E58" i="9"/>
  <c r="F58" i="9"/>
  <c r="G58" i="9"/>
  <c r="K58" i="9"/>
  <c r="M58" i="9"/>
  <c r="N58" i="9"/>
  <c r="D59" i="9"/>
  <c r="E59" i="9"/>
  <c r="F59" i="9"/>
  <c r="G59" i="9"/>
  <c r="K59" i="9"/>
  <c r="M59" i="9"/>
  <c r="N59" i="9"/>
  <c r="D60" i="9"/>
  <c r="E60" i="9"/>
  <c r="F60" i="9"/>
  <c r="G60" i="9"/>
  <c r="K60" i="9"/>
  <c r="M60" i="9"/>
  <c r="N60" i="9"/>
  <c r="D61" i="9"/>
  <c r="E61" i="9"/>
  <c r="F61" i="9"/>
  <c r="G61" i="9"/>
  <c r="K61" i="9"/>
  <c r="M61" i="9"/>
  <c r="N61" i="9"/>
  <c r="D62" i="9"/>
  <c r="E62" i="9"/>
  <c r="F62" i="9"/>
  <c r="G62" i="9"/>
  <c r="K62" i="9"/>
  <c r="M62" i="9"/>
  <c r="N62" i="9"/>
  <c r="D63" i="9"/>
  <c r="E63" i="9"/>
  <c r="F63" i="9"/>
  <c r="G63" i="9"/>
  <c r="K63" i="9"/>
  <c r="M63" i="9"/>
  <c r="N63" i="9"/>
  <c r="P64" i="9"/>
  <c r="B127" i="13"/>
  <c r="D40" i="9"/>
  <c r="E40" i="9"/>
  <c r="F40" i="9"/>
  <c r="G40" i="9"/>
  <c r="H40" i="9"/>
  <c r="I40" i="9"/>
  <c r="J40" i="9"/>
  <c r="D41" i="9"/>
  <c r="E41" i="9"/>
  <c r="F41" i="9"/>
  <c r="G41" i="9"/>
  <c r="H41" i="9"/>
  <c r="I41" i="9"/>
  <c r="J41" i="9"/>
  <c r="D42" i="9"/>
  <c r="E42" i="9"/>
  <c r="F42" i="9"/>
  <c r="G42" i="9"/>
  <c r="H42" i="9"/>
  <c r="I42" i="9"/>
  <c r="J42" i="9"/>
  <c r="D43" i="9"/>
  <c r="E43" i="9"/>
  <c r="F43" i="9"/>
  <c r="G43" i="9"/>
  <c r="H43" i="9"/>
  <c r="I43" i="9"/>
  <c r="J43" i="9"/>
  <c r="P43" i="9"/>
  <c r="B126" i="13"/>
  <c r="D308" i="8"/>
  <c r="E308" i="8"/>
  <c r="F308" i="8"/>
  <c r="G308" i="8"/>
  <c r="L308" i="8"/>
  <c r="N308" i="8"/>
  <c r="D315" i="8"/>
  <c r="E315" i="8"/>
  <c r="O308" i="8"/>
  <c r="D309" i="8"/>
  <c r="E309" i="8"/>
  <c r="F309" i="8"/>
  <c r="G309" i="8"/>
  <c r="L309" i="8"/>
  <c r="N309" i="8"/>
  <c r="O309" i="8"/>
  <c r="D310" i="8"/>
  <c r="E310" i="8"/>
  <c r="F310" i="8"/>
  <c r="G310" i="8"/>
  <c r="L310" i="8"/>
  <c r="N310" i="8"/>
  <c r="O310" i="8"/>
  <c r="D311" i="8"/>
  <c r="E311" i="8"/>
  <c r="F311" i="8"/>
  <c r="G311" i="8"/>
  <c r="L311" i="8"/>
  <c r="N311" i="8"/>
  <c r="O311" i="8"/>
  <c r="D312" i="8"/>
  <c r="E312" i="8"/>
  <c r="F312" i="8"/>
  <c r="G312" i="8"/>
  <c r="L312" i="8"/>
  <c r="N312" i="8"/>
  <c r="O312" i="8"/>
  <c r="D313" i="8"/>
  <c r="E313" i="8"/>
  <c r="F313" i="8"/>
  <c r="G313" i="8"/>
  <c r="L313" i="8"/>
  <c r="N313" i="8"/>
  <c r="O313" i="8"/>
  <c r="D314" i="8"/>
  <c r="E314" i="8"/>
  <c r="F314" i="8"/>
  <c r="G314" i="8"/>
  <c r="L314" i="8"/>
  <c r="N314" i="8"/>
  <c r="O314" i="8"/>
  <c r="P315" i="8"/>
  <c r="B123" i="13"/>
  <c r="D269" i="8"/>
  <c r="E269" i="8"/>
  <c r="F269" i="8"/>
  <c r="G269" i="8"/>
  <c r="K269" i="8"/>
  <c r="P269" i="8"/>
  <c r="B122" i="13"/>
  <c r="D244" i="8"/>
  <c r="E244" i="8"/>
  <c r="F244" i="8"/>
  <c r="G244" i="8"/>
  <c r="K244" i="8"/>
  <c r="P244" i="8"/>
  <c r="B121" i="13"/>
  <c r="P235" i="8"/>
  <c r="B120" i="13"/>
  <c r="D214" i="8"/>
  <c r="E214" i="8"/>
  <c r="F214" i="8"/>
  <c r="G214" i="8"/>
  <c r="K214" i="8"/>
  <c r="M214" i="8"/>
  <c r="N214" i="8"/>
  <c r="D215" i="8"/>
  <c r="E215" i="8"/>
  <c r="F215" i="8"/>
  <c r="G215" i="8"/>
  <c r="K215" i="8"/>
  <c r="M215" i="8"/>
  <c r="N215" i="8"/>
  <c r="D216" i="8"/>
  <c r="E216" i="8"/>
  <c r="F216" i="8"/>
  <c r="G216" i="8"/>
  <c r="K216" i="8"/>
  <c r="M216" i="8"/>
  <c r="N216" i="8"/>
  <c r="D217" i="8"/>
  <c r="E217" i="8"/>
  <c r="F217" i="8"/>
  <c r="G217" i="8"/>
  <c r="K217" i="8"/>
  <c r="M217" i="8"/>
  <c r="N217" i="8"/>
  <c r="D218" i="8"/>
  <c r="E218" i="8"/>
  <c r="F218" i="8"/>
  <c r="G218" i="8"/>
  <c r="K218" i="8"/>
  <c r="M218" i="8"/>
  <c r="N218" i="8"/>
  <c r="P219" i="8"/>
  <c r="B119" i="13"/>
  <c r="D196" i="8"/>
  <c r="E196" i="8"/>
  <c r="F196" i="8"/>
  <c r="G196" i="8"/>
  <c r="K196" i="8"/>
  <c r="M196" i="8"/>
  <c r="N196" i="8"/>
  <c r="D197" i="8"/>
  <c r="E197" i="8"/>
  <c r="F197" i="8"/>
  <c r="G197" i="8"/>
  <c r="K197" i="8"/>
  <c r="M197" i="8"/>
  <c r="N197" i="8"/>
  <c r="D198" i="8"/>
  <c r="E198" i="8"/>
  <c r="F198" i="8"/>
  <c r="G198" i="8"/>
  <c r="K198" i="8"/>
  <c r="M198" i="8"/>
  <c r="N198" i="8"/>
  <c r="D199" i="8"/>
  <c r="E199" i="8"/>
  <c r="F199" i="8"/>
  <c r="G199" i="8"/>
  <c r="K199" i="8"/>
  <c r="M199" i="8"/>
  <c r="N199" i="8"/>
  <c r="D200" i="8"/>
  <c r="E200" i="8"/>
  <c r="F200" i="8"/>
  <c r="G200" i="8"/>
  <c r="K200" i="8"/>
  <c r="M200" i="8"/>
  <c r="N200" i="8"/>
  <c r="D201" i="8"/>
  <c r="E201" i="8"/>
  <c r="F201" i="8"/>
  <c r="G201" i="8"/>
  <c r="K201" i="8"/>
  <c r="M201" i="8"/>
  <c r="N201" i="8"/>
  <c r="D202" i="8"/>
  <c r="E202" i="8"/>
  <c r="F202" i="8"/>
  <c r="G202" i="8"/>
  <c r="K202" i="8"/>
  <c r="M202" i="8"/>
  <c r="N202" i="8"/>
  <c r="P203" i="8"/>
  <c r="B118" i="13"/>
  <c r="P185" i="8"/>
  <c r="B117" i="13"/>
  <c r="D161" i="8"/>
  <c r="E161" i="8"/>
  <c r="F161" i="8"/>
  <c r="G161" i="8"/>
  <c r="K161" i="8"/>
  <c r="M161" i="8"/>
  <c r="N161" i="8"/>
  <c r="D162" i="8"/>
  <c r="E162" i="8"/>
  <c r="F162" i="8"/>
  <c r="G162" i="8"/>
  <c r="K162" i="8"/>
  <c r="M162" i="8"/>
  <c r="N162" i="8"/>
  <c r="D163" i="8"/>
  <c r="E163" i="8"/>
  <c r="F163" i="8"/>
  <c r="G163" i="8"/>
  <c r="K163" i="8"/>
  <c r="M163" i="8"/>
  <c r="N163" i="8"/>
  <c r="D164" i="8"/>
  <c r="E164" i="8"/>
  <c r="F164" i="8"/>
  <c r="G164" i="8"/>
  <c r="K164" i="8"/>
  <c r="M164" i="8"/>
  <c r="N164" i="8"/>
  <c r="D165" i="8"/>
  <c r="E165" i="8"/>
  <c r="F165" i="8"/>
  <c r="G165" i="8"/>
  <c r="K165" i="8"/>
  <c r="M165" i="8"/>
  <c r="N165" i="8"/>
  <c r="D166" i="8"/>
  <c r="E166" i="8"/>
  <c r="F166" i="8"/>
  <c r="G166" i="8"/>
  <c r="K166" i="8"/>
  <c r="M166" i="8"/>
  <c r="N166" i="8"/>
  <c r="D167" i="8"/>
  <c r="E167" i="8"/>
  <c r="F167" i="8"/>
  <c r="G167" i="8"/>
  <c r="K167" i="8"/>
  <c r="M167" i="8"/>
  <c r="N167" i="8"/>
  <c r="P168" i="8"/>
  <c r="B116" i="13"/>
  <c r="D145" i="8"/>
  <c r="E145" i="8"/>
  <c r="F145" i="8"/>
  <c r="G145" i="8"/>
  <c r="K145" i="8"/>
  <c r="M145" i="8"/>
  <c r="N145" i="8"/>
  <c r="D146" i="8"/>
  <c r="E146" i="8"/>
  <c r="F146" i="8"/>
  <c r="G146" i="8"/>
  <c r="K146" i="8"/>
  <c r="M146" i="8"/>
  <c r="N146" i="8"/>
  <c r="D147" i="8"/>
  <c r="E147" i="8"/>
  <c r="F147" i="8"/>
  <c r="G147" i="8"/>
  <c r="K147" i="8"/>
  <c r="M147" i="8"/>
  <c r="N147" i="8"/>
  <c r="D148" i="8"/>
  <c r="E148" i="8"/>
  <c r="F148" i="8"/>
  <c r="G148" i="8"/>
  <c r="K148" i="8"/>
  <c r="M148" i="8"/>
  <c r="N148" i="8"/>
  <c r="D149" i="8"/>
  <c r="E149" i="8"/>
  <c r="F149" i="8"/>
  <c r="G149" i="8"/>
  <c r="K149" i="8"/>
  <c r="M149" i="8"/>
  <c r="N149" i="8"/>
  <c r="P150" i="8"/>
  <c r="B115" i="13"/>
  <c r="D129" i="8"/>
  <c r="E129" i="8"/>
  <c r="F129" i="8"/>
  <c r="G129" i="8"/>
  <c r="K129" i="8"/>
  <c r="M129" i="8"/>
  <c r="N129" i="8"/>
  <c r="D130" i="8"/>
  <c r="E130" i="8"/>
  <c r="F130" i="8"/>
  <c r="G130" i="8"/>
  <c r="K130" i="8"/>
  <c r="M130" i="8"/>
  <c r="N130" i="8"/>
  <c r="D131" i="8"/>
  <c r="E131" i="8"/>
  <c r="F131" i="8"/>
  <c r="G131" i="8"/>
  <c r="K131" i="8"/>
  <c r="M131" i="8"/>
  <c r="N131" i="8"/>
  <c r="D132" i="8"/>
  <c r="E132" i="8"/>
  <c r="F132" i="8"/>
  <c r="G132" i="8"/>
  <c r="K132" i="8"/>
  <c r="M132" i="8"/>
  <c r="N132" i="8"/>
  <c r="D133" i="8"/>
  <c r="E133" i="8"/>
  <c r="F133" i="8"/>
  <c r="G133" i="8"/>
  <c r="K133" i="8"/>
  <c r="M133" i="8"/>
  <c r="N133" i="8"/>
  <c r="P134" i="8"/>
  <c r="B114" i="13"/>
  <c r="D110" i="8"/>
  <c r="E110" i="8"/>
  <c r="F110" i="8"/>
  <c r="G110" i="8"/>
  <c r="K110" i="8"/>
  <c r="M110" i="8"/>
  <c r="N110" i="8"/>
  <c r="D111" i="8"/>
  <c r="E111" i="8"/>
  <c r="F111" i="8"/>
  <c r="G111" i="8"/>
  <c r="K111" i="8"/>
  <c r="M111" i="8"/>
  <c r="N111" i="8"/>
  <c r="D112" i="8"/>
  <c r="E112" i="8"/>
  <c r="F112" i="8"/>
  <c r="G112" i="8"/>
  <c r="K112" i="8"/>
  <c r="M112" i="8"/>
  <c r="N112" i="8"/>
  <c r="D113" i="8"/>
  <c r="E113" i="8"/>
  <c r="F113" i="8"/>
  <c r="G113" i="8"/>
  <c r="K113" i="8"/>
  <c r="M113" i="8"/>
  <c r="N113" i="8"/>
  <c r="D114" i="8"/>
  <c r="E114" i="8"/>
  <c r="F114" i="8"/>
  <c r="G114" i="8"/>
  <c r="K114" i="8"/>
  <c r="M114" i="8"/>
  <c r="N114" i="8"/>
  <c r="D115" i="8"/>
  <c r="E115" i="8"/>
  <c r="F115" i="8"/>
  <c r="G115" i="8"/>
  <c r="K115" i="8"/>
  <c r="M115" i="8"/>
  <c r="N115" i="8"/>
  <c r="D116" i="8"/>
  <c r="E116" i="8"/>
  <c r="F116" i="8"/>
  <c r="G116" i="8"/>
  <c r="K116" i="8"/>
  <c r="M116" i="8"/>
  <c r="N116" i="8"/>
  <c r="D117" i="8"/>
  <c r="E117" i="8"/>
  <c r="F117" i="8"/>
  <c r="G117" i="8"/>
  <c r="K117" i="8"/>
  <c r="M117" i="8"/>
  <c r="N117" i="8"/>
  <c r="P118" i="8"/>
  <c r="B113" i="13"/>
  <c r="D94" i="8"/>
  <c r="E94" i="8"/>
  <c r="F94" i="8"/>
  <c r="G94" i="8"/>
  <c r="K94" i="8"/>
  <c r="M94" i="8"/>
  <c r="N94" i="8"/>
  <c r="D95" i="8"/>
  <c r="E95" i="8"/>
  <c r="F95" i="8"/>
  <c r="G95" i="8"/>
  <c r="K95" i="8"/>
  <c r="M95" i="8"/>
  <c r="N95" i="8"/>
  <c r="D96" i="8"/>
  <c r="E96" i="8"/>
  <c r="F96" i="8"/>
  <c r="G96" i="8"/>
  <c r="K96" i="8"/>
  <c r="M96" i="8"/>
  <c r="N96" i="8"/>
  <c r="D97" i="8"/>
  <c r="E97" i="8"/>
  <c r="F97" i="8"/>
  <c r="G97" i="8"/>
  <c r="K97" i="8"/>
  <c r="M97" i="8"/>
  <c r="N97" i="8"/>
  <c r="D98" i="8"/>
  <c r="E98" i="8"/>
  <c r="F98" i="8"/>
  <c r="G98" i="8"/>
  <c r="K98" i="8"/>
  <c r="M98" i="8"/>
  <c r="N98" i="8"/>
  <c r="P99" i="8"/>
  <c r="B112" i="13"/>
  <c r="D76" i="8"/>
  <c r="E76" i="8"/>
  <c r="F76" i="8"/>
  <c r="G76" i="8"/>
  <c r="K76" i="8"/>
  <c r="M76" i="8"/>
  <c r="N76" i="8"/>
  <c r="D77" i="8"/>
  <c r="E77" i="8"/>
  <c r="F77" i="8"/>
  <c r="G77" i="8"/>
  <c r="K77" i="8"/>
  <c r="M77" i="8"/>
  <c r="N77" i="8"/>
  <c r="D78" i="8"/>
  <c r="E78" i="8"/>
  <c r="F78" i="8"/>
  <c r="G78" i="8"/>
  <c r="K78" i="8"/>
  <c r="M78" i="8"/>
  <c r="N78" i="8"/>
  <c r="D79" i="8"/>
  <c r="E79" i="8"/>
  <c r="F79" i="8"/>
  <c r="G79" i="8"/>
  <c r="K79" i="8"/>
  <c r="M79" i="8"/>
  <c r="N79" i="8"/>
  <c r="D80" i="8"/>
  <c r="E80" i="8"/>
  <c r="F80" i="8"/>
  <c r="G80" i="8"/>
  <c r="K80" i="8"/>
  <c r="M80" i="8"/>
  <c r="N80" i="8"/>
  <c r="D81" i="8"/>
  <c r="E81" i="8"/>
  <c r="F81" i="8"/>
  <c r="G81" i="8"/>
  <c r="K81" i="8"/>
  <c r="M81" i="8"/>
  <c r="N81" i="8"/>
  <c r="D82" i="8"/>
  <c r="E82" i="8"/>
  <c r="F82" i="8"/>
  <c r="G82" i="8"/>
  <c r="K82" i="8"/>
  <c r="M82" i="8"/>
  <c r="N82" i="8"/>
  <c r="P83" i="8"/>
  <c r="B111" i="13"/>
  <c r="D57" i="8"/>
  <c r="E57" i="8"/>
  <c r="F57" i="8"/>
  <c r="G57" i="8"/>
  <c r="K57" i="8"/>
  <c r="M57" i="8"/>
  <c r="N57" i="8"/>
  <c r="D58" i="8"/>
  <c r="E58" i="8"/>
  <c r="F58" i="8"/>
  <c r="G58" i="8"/>
  <c r="K58" i="8"/>
  <c r="M58" i="8"/>
  <c r="N58" i="8"/>
  <c r="D59" i="8"/>
  <c r="E59" i="8"/>
  <c r="F59" i="8"/>
  <c r="G59" i="8"/>
  <c r="K59" i="8"/>
  <c r="M59" i="8"/>
  <c r="N59" i="8"/>
  <c r="D60" i="8"/>
  <c r="E60" i="8"/>
  <c r="F60" i="8"/>
  <c r="G60" i="8"/>
  <c r="K60" i="8"/>
  <c r="M60" i="8"/>
  <c r="N60" i="8"/>
  <c r="D61" i="8"/>
  <c r="E61" i="8"/>
  <c r="F61" i="8"/>
  <c r="G61" i="8"/>
  <c r="K61" i="8"/>
  <c r="M61" i="8"/>
  <c r="N61" i="8"/>
  <c r="D62" i="8"/>
  <c r="E62" i="8"/>
  <c r="F62" i="8"/>
  <c r="G62" i="8"/>
  <c r="K62" i="8"/>
  <c r="M62" i="8"/>
  <c r="N62" i="8"/>
  <c r="D63" i="8"/>
  <c r="E63" i="8"/>
  <c r="F63" i="8"/>
  <c r="G63" i="8"/>
  <c r="K63" i="8"/>
  <c r="M63" i="8"/>
  <c r="N63" i="8"/>
  <c r="P64" i="8"/>
  <c r="D40" i="8"/>
  <c r="E40" i="8"/>
  <c r="F40" i="8"/>
  <c r="G40" i="8"/>
  <c r="H40" i="8"/>
  <c r="I40" i="8"/>
  <c r="J40" i="8"/>
  <c r="D41" i="8"/>
  <c r="E41" i="8"/>
  <c r="F41" i="8"/>
  <c r="G41" i="8"/>
  <c r="H41" i="8"/>
  <c r="I41" i="8"/>
  <c r="J41" i="8"/>
  <c r="D42" i="8"/>
  <c r="E42" i="8"/>
  <c r="F42" i="8"/>
  <c r="G42" i="8"/>
  <c r="H42" i="8"/>
  <c r="I42" i="8"/>
  <c r="J42" i="8"/>
  <c r="D43" i="8"/>
  <c r="E43" i="8"/>
  <c r="F43" i="8"/>
  <c r="G43" i="8"/>
  <c r="H43" i="8"/>
  <c r="I43" i="8"/>
  <c r="J43" i="8"/>
  <c r="P43" i="8"/>
  <c r="D308" i="7"/>
  <c r="E308" i="7"/>
  <c r="F308" i="7"/>
  <c r="G308" i="7"/>
  <c r="L308" i="7"/>
  <c r="N308" i="7"/>
  <c r="D315" i="7"/>
  <c r="E315" i="7"/>
  <c r="O308" i="7"/>
  <c r="D309" i="7"/>
  <c r="E309" i="7"/>
  <c r="F309" i="7"/>
  <c r="G309" i="7"/>
  <c r="L309" i="7"/>
  <c r="N309" i="7"/>
  <c r="O309" i="7"/>
  <c r="D310" i="7"/>
  <c r="E310" i="7"/>
  <c r="F310" i="7"/>
  <c r="G310" i="7"/>
  <c r="L310" i="7"/>
  <c r="N310" i="7"/>
  <c r="O310" i="7"/>
  <c r="D311" i="7"/>
  <c r="E311" i="7"/>
  <c r="F311" i="7"/>
  <c r="G311" i="7"/>
  <c r="L311" i="7"/>
  <c r="N311" i="7"/>
  <c r="O311" i="7"/>
  <c r="D312" i="7"/>
  <c r="E312" i="7"/>
  <c r="F312" i="7"/>
  <c r="G312" i="7"/>
  <c r="L312" i="7"/>
  <c r="N312" i="7"/>
  <c r="O312" i="7"/>
  <c r="D313" i="7"/>
  <c r="E313" i="7"/>
  <c r="F313" i="7"/>
  <c r="G313" i="7"/>
  <c r="L313" i="7"/>
  <c r="N313" i="7"/>
  <c r="O313" i="7"/>
  <c r="D314" i="7"/>
  <c r="E314" i="7"/>
  <c r="F314" i="7"/>
  <c r="G314" i="7"/>
  <c r="L314" i="7"/>
  <c r="N314" i="7"/>
  <c r="O314" i="7"/>
  <c r="P315" i="7"/>
  <c r="D269" i="7"/>
  <c r="E269" i="7"/>
  <c r="F269" i="7"/>
  <c r="G269" i="7"/>
  <c r="K269" i="7"/>
  <c r="P269" i="7"/>
  <c r="D244" i="7"/>
  <c r="E244" i="7"/>
  <c r="F244" i="7"/>
  <c r="G244" i="7"/>
  <c r="K244" i="7"/>
  <c r="P244" i="7"/>
  <c r="P235" i="7"/>
  <c r="D214" i="7"/>
  <c r="E214" i="7"/>
  <c r="F214" i="7"/>
  <c r="G214" i="7"/>
  <c r="K214" i="7"/>
  <c r="M214" i="7"/>
  <c r="N214" i="7"/>
  <c r="D215" i="7"/>
  <c r="E215" i="7"/>
  <c r="F215" i="7"/>
  <c r="G215" i="7"/>
  <c r="K215" i="7"/>
  <c r="M215" i="7"/>
  <c r="N215" i="7"/>
  <c r="D216" i="7"/>
  <c r="E216" i="7"/>
  <c r="F216" i="7"/>
  <c r="G216" i="7"/>
  <c r="K216" i="7"/>
  <c r="M216" i="7"/>
  <c r="N216" i="7"/>
  <c r="D217" i="7"/>
  <c r="E217" i="7"/>
  <c r="F217" i="7"/>
  <c r="G217" i="7"/>
  <c r="K217" i="7"/>
  <c r="M217" i="7"/>
  <c r="N217" i="7"/>
  <c r="D218" i="7"/>
  <c r="E218" i="7"/>
  <c r="F218" i="7"/>
  <c r="G218" i="7"/>
  <c r="K218" i="7"/>
  <c r="M218" i="7"/>
  <c r="N218" i="7"/>
  <c r="P219" i="7"/>
  <c r="D196" i="7"/>
  <c r="E196" i="7"/>
  <c r="F196" i="7"/>
  <c r="G196" i="7"/>
  <c r="K196" i="7"/>
  <c r="M196" i="7"/>
  <c r="N196" i="7"/>
  <c r="D197" i="7"/>
  <c r="E197" i="7"/>
  <c r="F197" i="7"/>
  <c r="G197" i="7"/>
  <c r="K197" i="7"/>
  <c r="M197" i="7"/>
  <c r="N197" i="7"/>
  <c r="D198" i="7"/>
  <c r="E198" i="7"/>
  <c r="F198" i="7"/>
  <c r="G198" i="7"/>
  <c r="K198" i="7"/>
  <c r="M198" i="7"/>
  <c r="N198" i="7"/>
  <c r="D199" i="7"/>
  <c r="E199" i="7"/>
  <c r="F199" i="7"/>
  <c r="G199" i="7"/>
  <c r="K199" i="7"/>
  <c r="M199" i="7"/>
  <c r="N199" i="7"/>
  <c r="D200" i="7"/>
  <c r="E200" i="7"/>
  <c r="F200" i="7"/>
  <c r="G200" i="7"/>
  <c r="K200" i="7"/>
  <c r="M200" i="7"/>
  <c r="N200" i="7"/>
  <c r="D201" i="7"/>
  <c r="E201" i="7"/>
  <c r="F201" i="7"/>
  <c r="G201" i="7"/>
  <c r="K201" i="7"/>
  <c r="M201" i="7"/>
  <c r="N201" i="7"/>
  <c r="D202" i="7"/>
  <c r="E202" i="7"/>
  <c r="F202" i="7"/>
  <c r="G202" i="7"/>
  <c r="K202" i="7"/>
  <c r="M202" i="7"/>
  <c r="N202" i="7"/>
  <c r="P203" i="7"/>
  <c r="P185" i="7"/>
  <c r="D161" i="7"/>
  <c r="E161" i="7"/>
  <c r="F161" i="7"/>
  <c r="G161" i="7"/>
  <c r="K161" i="7"/>
  <c r="M161" i="7"/>
  <c r="N161" i="7"/>
  <c r="D162" i="7"/>
  <c r="E162" i="7"/>
  <c r="F162" i="7"/>
  <c r="G162" i="7"/>
  <c r="K162" i="7"/>
  <c r="M162" i="7"/>
  <c r="N162" i="7"/>
  <c r="D163" i="7"/>
  <c r="E163" i="7"/>
  <c r="F163" i="7"/>
  <c r="G163" i="7"/>
  <c r="K163" i="7"/>
  <c r="M163" i="7"/>
  <c r="N163" i="7"/>
  <c r="D164" i="7"/>
  <c r="E164" i="7"/>
  <c r="F164" i="7"/>
  <c r="G164" i="7"/>
  <c r="K164" i="7"/>
  <c r="M164" i="7"/>
  <c r="N164" i="7"/>
  <c r="D165" i="7"/>
  <c r="E165" i="7"/>
  <c r="F165" i="7"/>
  <c r="G165" i="7"/>
  <c r="K165" i="7"/>
  <c r="M165" i="7"/>
  <c r="N165" i="7"/>
  <c r="D166" i="7"/>
  <c r="E166" i="7"/>
  <c r="F166" i="7"/>
  <c r="G166" i="7"/>
  <c r="K166" i="7"/>
  <c r="M166" i="7"/>
  <c r="N166" i="7"/>
  <c r="D167" i="7"/>
  <c r="E167" i="7"/>
  <c r="F167" i="7"/>
  <c r="G167" i="7"/>
  <c r="K167" i="7"/>
  <c r="M167" i="7"/>
  <c r="N167" i="7"/>
  <c r="P168" i="7"/>
  <c r="D145" i="7"/>
  <c r="E145" i="7"/>
  <c r="F145" i="7"/>
  <c r="G145" i="7"/>
  <c r="K145" i="7"/>
  <c r="M145" i="7"/>
  <c r="N145" i="7"/>
  <c r="D146" i="7"/>
  <c r="E146" i="7"/>
  <c r="F146" i="7"/>
  <c r="G146" i="7"/>
  <c r="K146" i="7"/>
  <c r="M146" i="7"/>
  <c r="N146" i="7"/>
  <c r="D147" i="7"/>
  <c r="E147" i="7"/>
  <c r="F147" i="7"/>
  <c r="G147" i="7"/>
  <c r="K147" i="7"/>
  <c r="M147" i="7"/>
  <c r="N147" i="7"/>
  <c r="D148" i="7"/>
  <c r="E148" i="7"/>
  <c r="F148" i="7"/>
  <c r="G148" i="7"/>
  <c r="K148" i="7"/>
  <c r="M148" i="7"/>
  <c r="N148" i="7"/>
  <c r="D149" i="7"/>
  <c r="E149" i="7"/>
  <c r="F149" i="7"/>
  <c r="G149" i="7"/>
  <c r="K149" i="7"/>
  <c r="M149" i="7"/>
  <c r="N149" i="7"/>
  <c r="P150" i="7"/>
  <c r="D129" i="7"/>
  <c r="E129" i="7"/>
  <c r="F129" i="7"/>
  <c r="G129" i="7"/>
  <c r="K129" i="7"/>
  <c r="M129" i="7"/>
  <c r="N129" i="7"/>
  <c r="D130" i="7"/>
  <c r="E130" i="7"/>
  <c r="F130" i="7"/>
  <c r="G130" i="7"/>
  <c r="K130" i="7"/>
  <c r="M130" i="7"/>
  <c r="N130" i="7"/>
  <c r="D131" i="7"/>
  <c r="E131" i="7"/>
  <c r="F131" i="7"/>
  <c r="G131" i="7"/>
  <c r="K131" i="7"/>
  <c r="M131" i="7"/>
  <c r="N131" i="7"/>
  <c r="D132" i="7"/>
  <c r="E132" i="7"/>
  <c r="F132" i="7"/>
  <c r="G132" i="7"/>
  <c r="K132" i="7"/>
  <c r="M132" i="7"/>
  <c r="N132" i="7"/>
  <c r="D133" i="7"/>
  <c r="E133" i="7"/>
  <c r="F133" i="7"/>
  <c r="G133" i="7"/>
  <c r="K133" i="7"/>
  <c r="M133" i="7"/>
  <c r="N133" i="7"/>
  <c r="P134" i="7"/>
  <c r="D110" i="7"/>
  <c r="E110" i="7"/>
  <c r="F110" i="7"/>
  <c r="G110" i="7"/>
  <c r="K110" i="7"/>
  <c r="M110" i="7"/>
  <c r="N110" i="7"/>
  <c r="D111" i="7"/>
  <c r="E111" i="7"/>
  <c r="F111" i="7"/>
  <c r="G111" i="7"/>
  <c r="K111" i="7"/>
  <c r="M111" i="7"/>
  <c r="N111" i="7"/>
  <c r="D112" i="7"/>
  <c r="E112" i="7"/>
  <c r="F112" i="7"/>
  <c r="G112" i="7"/>
  <c r="K112" i="7"/>
  <c r="M112" i="7"/>
  <c r="N112" i="7"/>
  <c r="D113" i="7"/>
  <c r="E113" i="7"/>
  <c r="F113" i="7"/>
  <c r="G113" i="7"/>
  <c r="K113" i="7"/>
  <c r="M113" i="7"/>
  <c r="N113" i="7"/>
  <c r="D114" i="7"/>
  <c r="E114" i="7"/>
  <c r="F114" i="7"/>
  <c r="G114" i="7"/>
  <c r="K114" i="7"/>
  <c r="M114" i="7"/>
  <c r="N114" i="7"/>
  <c r="D115" i="7"/>
  <c r="E115" i="7"/>
  <c r="F115" i="7"/>
  <c r="G115" i="7"/>
  <c r="K115" i="7"/>
  <c r="M115" i="7"/>
  <c r="N115" i="7"/>
  <c r="D116" i="7"/>
  <c r="E116" i="7"/>
  <c r="F116" i="7"/>
  <c r="G116" i="7"/>
  <c r="K116" i="7"/>
  <c r="M116" i="7"/>
  <c r="N116" i="7"/>
  <c r="D117" i="7"/>
  <c r="E117" i="7"/>
  <c r="F117" i="7"/>
  <c r="G117" i="7"/>
  <c r="K117" i="7"/>
  <c r="M117" i="7"/>
  <c r="N117" i="7"/>
  <c r="P118" i="7"/>
  <c r="D94" i="7"/>
  <c r="E94" i="7"/>
  <c r="F94" i="7"/>
  <c r="G94" i="7"/>
  <c r="K94" i="7"/>
  <c r="M94" i="7"/>
  <c r="N94" i="7"/>
  <c r="D95" i="7"/>
  <c r="E95" i="7"/>
  <c r="F95" i="7"/>
  <c r="G95" i="7"/>
  <c r="K95" i="7"/>
  <c r="M95" i="7"/>
  <c r="N95" i="7"/>
  <c r="D96" i="7"/>
  <c r="E96" i="7"/>
  <c r="F96" i="7"/>
  <c r="G96" i="7"/>
  <c r="K96" i="7"/>
  <c r="M96" i="7"/>
  <c r="N96" i="7"/>
  <c r="D97" i="7"/>
  <c r="E97" i="7"/>
  <c r="F97" i="7"/>
  <c r="G97" i="7"/>
  <c r="K97" i="7"/>
  <c r="M97" i="7"/>
  <c r="N97" i="7"/>
  <c r="D98" i="7"/>
  <c r="E98" i="7"/>
  <c r="F98" i="7"/>
  <c r="G98" i="7"/>
  <c r="K98" i="7"/>
  <c r="M98" i="7"/>
  <c r="N98" i="7"/>
  <c r="P99" i="7"/>
  <c r="D76" i="7"/>
  <c r="E76" i="7"/>
  <c r="F76" i="7"/>
  <c r="G76" i="7"/>
  <c r="K76" i="7"/>
  <c r="M76" i="7"/>
  <c r="N76" i="7"/>
  <c r="D77" i="7"/>
  <c r="E77" i="7"/>
  <c r="F77" i="7"/>
  <c r="G77" i="7"/>
  <c r="K77" i="7"/>
  <c r="M77" i="7"/>
  <c r="N77" i="7"/>
  <c r="D78" i="7"/>
  <c r="E78" i="7"/>
  <c r="F78" i="7"/>
  <c r="G78" i="7"/>
  <c r="K78" i="7"/>
  <c r="M78" i="7"/>
  <c r="N78" i="7"/>
  <c r="D79" i="7"/>
  <c r="E79" i="7"/>
  <c r="F79" i="7"/>
  <c r="G79" i="7"/>
  <c r="K79" i="7"/>
  <c r="M79" i="7"/>
  <c r="N79" i="7"/>
  <c r="D80" i="7"/>
  <c r="E80" i="7"/>
  <c r="F80" i="7"/>
  <c r="G80" i="7"/>
  <c r="K80" i="7"/>
  <c r="M80" i="7"/>
  <c r="N80" i="7"/>
  <c r="D81" i="7"/>
  <c r="E81" i="7"/>
  <c r="F81" i="7"/>
  <c r="G81" i="7"/>
  <c r="K81" i="7"/>
  <c r="M81" i="7"/>
  <c r="N81" i="7"/>
  <c r="D82" i="7"/>
  <c r="E82" i="7"/>
  <c r="F82" i="7"/>
  <c r="G82" i="7"/>
  <c r="K82" i="7"/>
  <c r="M82" i="7"/>
  <c r="N82" i="7"/>
  <c r="P83" i="7"/>
  <c r="D57" i="7"/>
  <c r="E57" i="7"/>
  <c r="F57" i="7"/>
  <c r="G57" i="7"/>
  <c r="K57" i="7"/>
  <c r="M57" i="7"/>
  <c r="N57" i="7"/>
  <c r="D58" i="7"/>
  <c r="E58" i="7"/>
  <c r="F58" i="7"/>
  <c r="G58" i="7"/>
  <c r="K58" i="7"/>
  <c r="M58" i="7"/>
  <c r="N58" i="7"/>
  <c r="D59" i="7"/>
  <c r="E59" i="7"/>
  <c r="F59" i="7"/>
  <c r="G59" i="7"/>
  <c r="K59" i="7"/>
  <c r="M59" i="7"/>
  <c r="N59" i="7"/>
  <c r="D60" i="7"/>
  <c r="E60" i="7"/>
  <c r="F60" i="7"/>
  <c r="G60" i="7"/>
  <c r="K60" i="7"/>
  <c r="M60" i="7"/>
  <c r="N60" i="7"/>
  <c r="D61" i="7"/>
  <c r="E61" i="7"/>
  <c r="F61" i="7"/>
  <c r="G61" i="7"/>
  <c r="K61" i="7"/>
  <c r="M61" i="7"/>
  <c r="N61" i="7"/>
  <c r="D62" i="7"/>
  <c r="E62" i="7"/>
  <c r="F62" i="7"/>
  <c r="G62" i="7"/>
  <c r="K62" i="7"/>
  <c r="M62" i="7"/>
  <c r="N62" i="7"/>
  <c r="D63" i="7"/>
  <c r="E63" i="7"/>
  <c r="F63" i="7"/>
  <c r="G63" i="7"/>
  <c r="K63" i="7"/>
  <c r="M63" i="7"/>
  <c r="N63" i="7"/>
  <c r="P64" i="7"/>
  <c r="D40" i="7"/>
  <c r="E40" i="7"/>
  <c r="F40" i="7"/>
  <c r="G40" i="7"/>
  <c r="H40" i="7"/>
  <c r="I40" i="7"/>
  <c r="J40" i="7"/>
  <c r="D41" i="7"/>
  <c r="E41" i="7"/>
  <c r="F41" i="7"/>
  <c r="G41" i="7"/>
  <c r="H41" i="7"/>
  <c r="I41" i="7"/>
  <c r="J41" i="7"/>
  <c r="D42" i="7"/>
  <c r="E42" i="7"/>
  <c r="F42" i="7"/>
  <c r="G42" i="7"/>
  <c r="H42" i="7"/>
  <c r="I42" i="7"/>
  <c r="J42" i="7"/>
  <c r="D43" i="7"/>
  <c r="E43" i="7"/>
  <c r="F43" i="7"/>
  <c r="G43" i="7"/>
  <c r="H43" i="7"/>
  <c r="I43" i="7"/>
  <c r="J43" i="7"/>
  <c r="P43" i="7"/>
  <c r="D308" i="6"/>
  <c r="E308" i="6"/>
  <c r="F308" i="6"/>
  <c r="G308" i="6"/>
  <c r="L308" i="6"/>
  <c r="N308" i="6"/>
  <c r="D315" i="6"/>
  <c r="E315" i="6"/>
  <c r="O308" i="6"/>
  <c r="D309" i="6"/>
  <c r="E309" i="6"/>
  <c r="F309" i="6"/>
  <c r="G309" i="6"/>
  <c r="L309" i="6"/>
  <c r="N309" i="6"/>
  <c r="O309" i="6"/>
  <c r="D310" i="6"/>
  <c r="E310" i="6"/>
  <c r="F310" i="6"/>
  <c r="G310" i="6"/>
  <c r="L310" i="6"/>
  <c r="N310" i="6"/>
  <c r="O310" i="6"/>
  <c r="D311" i="6"/>
  <c r="E311" i="6"/>
  <c r="F311" i="6"/>
  <c r="G311" i="6"/>
  <c r="L311" i="6"/>
  <c r="N311" i="6"/>
  <c r="O311" i="6"/>
  <c r="D312" i="6"/>
  <c r="E312" i="6"/>
  <c r="F312" i="6"/>
  <c r="G312" i="6"/>
  <c r="L312" i="6"/>
  <c r="N312" i="6"/>
  <c r="O312" i="6"/>
  <c r="D313" i="6"/>
  <c r="E313" i="6"/>
  <c r="F313" i="6"/>
  <c r="G313" i="6"/>
  <c r="L313" i="6"/>
  <c r="N313" i="6"/>
  <c r="O313" i="6"/>
  <c r="D314" i="6"/>
  <c r="E314" i="6"/>
  <c r="F314" i="6"/>
  <c r="G314" i="6"/>
  <c r="L314" i="6"/>
  <c r="N314" i="6"/>
  <c r="O314" i="6"/>
  <c r="P315" i="6"/>
  <c r="B89" i="13"/>
  <c r="D269" i="6"/>
  <c r="E269" i="6"/>
  <c r="F269" i="6"/>
  <c r="G269" i="6"/>
  <c r="K269" i="6"/>
  <c r="P269" i="6"/>
  <c r="B88" i="13"/>
  <c r="D244" i="6"/>
  <c r="E244" i="6"/>
  <c r="F244" i="6"/>
  <c r="G244" i="6"/>
  <c r="K244" i="6"/>
  <c r="P244" i="6"/>
  <c r="B87" i="13"/>
  <c r="P235" i="6"/>
  <c r="B86" i="13"/>
  <c r="D214" i="6"/>
  <c r="E214" i="6"/>
  <c r="F214" i="6"/>
  <c r="G214" i="6"/>
  <c r="K214" i="6"/>
  <c r="M214" i="6"/>
  <c r="N214" i="6"/>
  <c r="D215" i="6"/>
  <c r="E215" i="6"/>
  <c r="F215" i="6"/>
  <c r="G215" i="6"/>
  <c r="K215" i="6"/>
  <c r="M215" i="6"/>
  <c r="N215" i="6"/>
  <c r="D216" i="6"/>
  <c r="E216" i="6"/>
  <c r="F216" i="6"/>
  <c r="G216" i="6"/>
  <c r="K216" i="6"/>
  <c r="M216" i="6"/>
  <c r="N216" i="6"/>
  <c r="D217" i="6"/>
  <c r="E217" i="6"/>
  <c r="F217" i="6"/>
  <c r="G217" i="6"/>
  <c r="K217" i="6"/>
  <c r="M217" i="6"/>
  <c r="N217" i="6"/>
  <c r="D218" i="6"/>
  <c r="E218" i="6"/>
  <c r="F218" i="6"/>
  <c r="G218" i="6"/>
  <c r="K218" i="6"/>
  <c r="M218" i="6"/>
  <c r="N218" i="6"/>
  <c r="P219" i="6"/>
  <c r="B85" i="13"/>
  <c r="D196" i="6"/>
  <c r="E196" i="6"/>
  <c r="F196" i="6"/>
  <c r="G196" i="6"/>
  <c r="K196" i="6"/>
  <c r="M196" i="6"/>
  <c r="N196" i="6"/>
  <c r="D197" i="6"/>
  <c r="E197" i="6"/>
  <c r="F197" i="6"/>
  <c r="G197" i="6"/>
  <c r="K197" i="6"/>
  <c r="M197" i="6"/>
  <c r="N197" i="6"/>
  <c r="D198" i="6"/>
  <c r="E198" i="6"/>
  <c r="F198" i="6"/>
  <c r="G198" i="6"/>
  <c r="K198" i="6"/>
  <c r="M198" i="6"/>
  <c r="N198" i="6"/>
  <c r="D199" i="6"/>
  <c r="E199" i="6"/>
  <c r="F199" i="6"/>
  <c r="G199" i="6"/>
  <c r="K199" i="6"/>
  <c r="M199" i="6"/>
  <c r="N199" i="6"/>
  <c r="D200" i="6"/>
  <c r="E200" i="6"/>
  <c r="F200" i="6"/>
  <c r="G200" i="6"/>
  <c r="K200" i="6"/>
  <c r="M200" i="6"/>
  <c r="N200" i="6"/>
  <c r="D201" i="6"/>
  <c r="E201" i="6"/>
  <c r="F201" i="6"/>
  <c r="G201" i="6"/>
  <c r="K201" i="6"/>
  <c r="M201" i="6"/>
  <c r="N201" i="6"/>
  <c r="D202" i="6"/>
  <c r="E202" i="6"/>
  <c r="F202" i="6"/>
  <c r="G202" i="6"/>
  <c r="K202" i="6"/>
  <c r="M202" i="6"/>
  <c r="N202" i="6"/>
  <c r="P203" i="6"/>
  <c r="B84" i="13"/>
  <c r="P185" i="6"/>
  <c r="B83" i="13"/>
  <c r="D161" i="6"/>
  <c r="E161" i="6"/>
  <c r="F161" i="6"/>
  <c r="G161" i="6"/>
  <c r="K161" i="6"/>
  <c r="M161" i="6"/>
  <c r="N161" i="6"/>
  <c r="D162" i="6"/>
  <c r="E162" i="6"/>
  <c r="F162" i="6"/>
  <c r="G162" i="6"/>
  <c r="K162" i="6"/>
  <c r="M162" i="6"/>
  <c r="N162" i="6"/>
  <c r="D163" i="6"/>
  <c r="E163" i="6"/>
  <c r="F163" i="6"/>
  <c r="G163" i="6"/>
  <c r="K163" i="6"/>
  <c r="M163" i="6"/>
  <c r="N163" i="6"/>
  <c r="D164" i="6"/>
  <c r="E164" i="6"/>
  <c r="F164" i="6"/>
  <c r="G164" i="6"/>
  <c r="K164" i="6"/>
  <c r="M164" i="6"/>
  <c r="N164" i="6"/>
  <c r="D165" i="6"/>
  <c r="E165" i="6"/>
  <c r="F165" i="6"/>
  <c r="G165" i="6"/>
  <c r="K165" i="6"/>
  <c r="M165" i="6"/>
  <c r="N165" i="6"/>
  <c r="D166" i="6"/>
  <c r="E166" i="6"/>
  <c r="F166" i="6"/>
  <c r="G166" i="6"/>
  <c r="K166" i="6"/>
  <c r="M166" i="6"/>
  <c r="N166" i="6"/>
  <c r="D167" i="6"/>
  <c r="E167" i="6"/>
  <c r="F167" i="6"/>
  <c r="G167" i="6"/>
  <c r="K167" i="6"/>
  <c r="M167" i="6"/>
  <c r="N167" i="6"/>
  <c r="P168" i="6"/>
  <c r="B82" i="13"/>
  <c r="D145" i="6"/>
  <c r="E145" i="6"/>
  <c r="F145" i="6"/>
  <c r="G145" i="6"/>
  <c r="K145" i="6"/>
  <c r="M145" i="6"/>
  <c r="N145" i="6"/>
  <c r="D146" i="6"/>
  <c r="E146" i="6"/>
  <c r="F146" i="6"/>
  <c r="G146" i="6"/>
  <c r="K146" i="6"/>
  <c r="M146" i="6"/>
  <c r="N146" i="6"/>
  <c r="D147" i="6"/>
  <c r="E147" i="6"/>
  <c r="F147" i="6"/>
  <c r="G147" i="6"/>
  <c r="K147" i="6"/>
  <c r="M147" i="6"/>
  <c r="N147" i="6"/>
  <c r="D148" i="6"/>
  <c r="E148" i="6"/>
  <c r="F148" i="6"/>
  <c r="G148" i="6"/>
  <c r="K148" i="6"/>
  <c r="M148" i="6"/>
  <c r="N148" i="6"/>
  <c r="D149" i="6"/>
  <c r="E149" i="6"/>
  <c r="F149" i="6"/>
  <c r="G149" i="6"/>
  <c r="K149" i="6"/>
  <c r="M149" i="6"/>
  <c r="N149" i="6"/>
  <c r="P150" i="6"/>
  <c r="B81" i="13"/>
  <c r="D129" i="6"/>
  <c r="E129" i="6"/>
  <c r="F129" i="6"/>
  <c r="G129" i="6"/>
  <c r="K129" i="6"/>
  <c r="M129" i="6"/>
  <c r="N129" i="6"/>
  <c r="D130" i="6"/>
  <c r="E130" i="6"/>
  <c r="F130" i="6"/>
  <c r="G130" i="6"/>
  <c r="K130" i="6"/>
  <c r="M130" i="6"/>
  <c r="N130" i="6"/>
  <c r="D131" i="6"/>
  <c r="E131" i="6"/>
  <c r="F131" i="6"/>
  <c r="G131" i="6"/>
  <c r="K131" i="6"/>
  <c r="M131" i="6"/>
  <c r="N131" i="6"/>
  <c r="D132" i="6"/>
  <c r="E132" i="6"/>
  <c r="F132" i="6"/>
  <c r="G132" i="6"/>
  <c r="K132" i="6"/>
  <c r="M132" i="6"/>
  <c r="N132" i="6"/>
  <c r="D133" i="6"/>
  <c r="E133" i="6"/>
  <c r="F133" i="6"/>
  <c r="G133" i="6"/>
  <c r="K133" i="6"/>
  <c r="M133" i="6"/>
  <c r="N133" i="6"/>
  <c r="P134" i="6"/>
  <c r="B80" i="13"/>
  <c r="D110" i="6"/>
  <c r="E110" i="6"/>
  <c r="F110" i="6"/>
  <c r="G110" i="6"/>
  <c r="K110" i="6"/>
  <c r="M110" i="6"/>
  <c r="N110" i="6"/>
  <c r="D111" i="6"/>
  <c r="E111" i="6"/>
  <c r="F111" i="6"/>
  <c r="G111" i="6"/>
  <c r="K111" i="6"/>
  <c r="M111" i="6"/>
  <c r="N111" i="6"/>
  <c r="D112" i="6"/>
  <c r="E112" i="6"/>
  <c r="F112" i="6"/>
  <c r="G112" i="6"/>
  <c r="K112" i="6"/>
  <c r="M112" i="6"/>
  <c r="N112" i="6"/>
  <c r="D113" i="6"/>
  <c r="E113" i="6"/>
  <c r="F113" i="6"/>
  <c r="G113" i="6"/>
  <c r="K113" i="6"/>
  <c r="M113" i="6"/>
  <c r="N113" i="6"/>
  <c r="D114" i="6"/>
  <c r="E114" i="6"/>
  <c r="F114" i="6"/>
  <c r="G114" i="6"/>
  <c r="K114" i="6"/>
  <c r="M114" i="6"/>
  <c r="N114" i="6"/>
  <c r="D115" i="6"/>
  <c r="E115" i="6"/>
  <c r="F115" i="6"/>
  <c r="G115" i="6"/>
  <c r="K115" i="6"/>
  <c r="M115" i="6"/>
  <c r="N115" i="6"/>
  <c r="D116" i="6"/>
  <c r="E116" i="6"/>
  <c r="F116" i="6"/>
  <c r="G116" i="6"/>
  <c r="K116" i="6"/>
  <c r="M116" i="6"/>
  <c r="N116" i="6"/>
  <c r="D117" i="6"/>
  <c r="E117" i="6"/>
  <c r="F117" i="6"/>
  <c r="G117" i="6"/>
  <c r="K117" i="6"/>
  <c r="M117" i="6"/>
  <c r="N117" i="6"/>
  <c r="P118" i="6"/>
  <c r="B79" i="13"/>
  <c r="D94" i="6"/>
  <c r="E94" i="6"/>
  <c r="F94" i="6"/>
  <c r="G94" i="6"/>
  <c r="K94" i="6"/>
  <c r="M94" i="6"/>
  <c r="N94" i="6"/>
  <c r="D95" i="6"/>
  <c r="E95" i="6"/>
  <c r="F95" i="6"/>
  <c r="G95" i="6"/>
  <c r="K95" i="6"/>
  <c r="M95" i="6"/>
  <c r="N95" i="6"/>
  <c r="D96" i="6"/>
  <c r="E96" i="6"/>
  <c r="F96" i="6"/>
  <c r="G96" i="6"/>
  <c r="K96" i="6"/>
  <c r="M96" i="6"/>
  <c r="N96" i="6"/>
  <c r="D97" i="6"/>
  <c r="E97" i="6"/>
  <c r="F97" i="6"/>
  <c r="G97" i="6"/>
  <c r="K97" i="6"/>
  <c r="M97" i="6"/>
  <c r="N97" i="6"/>
  <c r="D98" i="6"/>
  <c r="E98" i="6"/>
  <c r="F98" i="6"/>
  <c r="G98" i="6"/>
  <c r="K98" i="6"/>
  <c r="M98" i="6"/>
  <c r="N98" i="6"/>
  <c r="P99" i="6"/>
  <c r="B78" i="13"/>
  <c r="D76" i="6"/>
  <c r="E76" i="6"/>
  <c r="F76" i="6"/>
  <c r="G76" i="6"/>
  <c r="K76" i="6"/>
  <c r="M76" i="6"/>
  <c r="N76" i="6"/>
  <c r="D77" i="6"/>
  <c r="E77" i="6"/>
  <c r="F77" i="6"/>
  <c r="G77" i="6"/>
  <c r="K77" i="6"/>
  <c r="M77" i="6"/>
  <c r="N77" i="6"/>
  <c r="D78" i="6"/>
  <c r="E78" i="6"/>
  <c r="F78" i="6"/>
  <c r="G78" i="6"/>
  <c r="K78" i="6"/>
  <c r="M78" i="6"/>
  <c r="N78" i="6"/>
  <c r="D79" i="6"/>
  <c r="E79" i="6"/>
  <c r="F79" i="6"/>
  <c r="G79" i="6"/>
  <c r="K79" i="6"/>
  <c r="M79" i="6"/>
  <c r="N79" i="6"/>
  <c r="D80" i="6"/>
  <c r="E80" i="6"/>
  <c r="F80" i="6"/>
  <c r="G80" i="6"/>
  <c r="K80" i="6"/>
  <c r="M80" i="6"/>
  <c r="N80" i="6"/>
  <c r="D81" i="6"/>
  <c r="E81" i="6"/>
  <c r="F81" i="6"/>
  <c r="G81" i="6"/>
  <c r="K81" i="6"/>
  <c r="M81" i="6"/>
  <c r="N81" i="6"/>
  <c r="D82" i="6"/>
  <c r="E82" i="6"/>
  <c r="F82" i="6"/>
  <c r="G82" i="6"/>
  <c r="K82" i="6"/>
  <c r="M82" i="6"/>
  <c r="N82" i="6"/>
  <c r="P83" i="6"/>
  <c r="B77" i="13"/>
  <c r="D57" i="6"/>
  <c r="E57" i="6"/>
  <c r="F57" i="6"/>
  <c r="G57" i="6"/>
  <c r="K57" i="6"/>
  <c r="M57" i="6"/>
  <c r="N57" i="6"/>
  <c r="D58" i="6"/>
  <c r="E58" i="6"/>
  <c r="F58" i="6"/>
  <c r="G58" i="6"/>
  <c r="K58" i="6"/>
  <c r="M58" i="6"/>
  <c r="N58" i="6"/>
  <c r="D59" i="6"/>
  <c r="E59" i="6"/>
  <c r="F59" i="6"/>
  <c r="G59" i="6"/>
  <c r="K59" i="6"/>
  <c r="M59" i="6"/>
  <c r="N59" i="6"/>
  <c r="D60" i="6"/>
  <c r="E60" i="6"/>
  <c r="F60" i="6"/>
  <c r="G60" i="6"/>
  <c r="K60" i="6"/>
  <c r="M60" i="6"/>
  <c r="N60" i="6"/>
  <c r="D61" i="6"/>
  <c r="E61" i="6"/>
  <c r="F61" i="6"/>
  <c r="G61" i="6"/>
  <c r="K61" i="6"/>
  <c r="M61" i="6"/>
  <c r="N61" i="6"/>
  <c r="D62" i="6"/>
  <c r="E62" i="6"/>
  <c r="F62" i="6"/>
  <c r="G62" i="6"/>
  <c r="K62" i="6"/>
  <c r="M62" i="6"/>
  <c r="N62" i="6"/>
  <c r="D63" i="6"/>
  <c r="E63" i="6"/>
  <c r="F63" i="6"/>
  <c r="G63" i="6"/>
  <c r="K63" i="6"/>
  <c r="M63" i="6"/>
  <c r="N63" i="6"/>
  <c r="P64" i="6"/>
  <c r="B76" i="13"/>
  <c r="D40" i="6"/>
  <c r="E40" i="6"/>
  <c r="F40" i="6"/>
  <c r="G40" i="6"/>
  <c r="H40" i="6"/>
  <c r="I40" i="6"/>
  <c r="J40" i="6"/>
  <c r="D41" i="6"/>
  <c r="E41" i="6"/>
  <c r="F41" i="6"/>
  <c r="G41" i="6"/>
  <c r="H41" i="6"/>
  <c r="I41" i="6"/>
  <c r="J41" i="6"/>
  <c r="D42" i="6"/>
  <c r="E42" i="6"/>
  <c r="F42" i="6"/>
  <c r="G42" i="6"/>
  <c r="H42" i="6"/>
  <c r="I42" i="6"/>
  <c r="J42" i="6"/>
  <c r="D43" i="6"/>
  <c r="E43" i="6"/>
  <c r="F43" i="6"/>
  <c r="G43" i="6"/>
  <c r="H43" i="6"/>
  <c r="I43" i="6"/>
  <c r="J43" i="6"/>
  <c r="P43" i="6"/>
  <c r="B75" i="13"/>
  <c r="D315" i="5"/>
  <c r="E315" i="5"/>
  <c r="F315" i="5"/>
  <c r="G315" i="5"/>
  <c r="J315" i="5"/>
  <c r="K315" i="5"/>
  <c r="L315" i="5"/>
  <c r="M315" i="5"/>
  <c r="I315" i="5"/>
  <c r="Q315" i="5"/>
  <c r="S315" i="5"/>
  <c r="D322" i="5"/>
  <c r="E322" i="5"/>
  <c r="T315" i="5"/>
  <c r="D316" i="5"/>
  <c r="E316" i="5"/>
  <c r="F316" i="5"/>
  <c r="G316" i="5"/>
  <c r="J316" i="5"/>
  <c r="K316" i="5"/>
  <c r="L316" i="5"/>
  <c r="M316" i="5"/>
  <c r="I316" i="5"/>
  <c r="Q316" i="5"/>
  <c r="S316" i="5"/>
  <c r="T316" i="5"/>
  <c r="D317" i="5"/>
  <c r="E317" i="5"/>
  <c r="F317" i="5"/>
  <c r="G317" i="5"/>
  <c r="J317" i="5"/>
  <c r="K317" i="5"/>
  <c r="L317" i="5"/>
  <c r="M317" i="5"/>
  <c r="I317" i="5"/>
  <c r="Q317" i="5"/>
  <c r="S317" i="5"/>
  <c r="T317" i="5"/>
  <c r="D318" i="5"/>
  <c r="E318" i="5"/>
  <c r="F318" i="5"/>
  <c r="G318" i="5"/>
  <c r="J318" i="5"/>
  <c r="K318" i="5"/>
  <c r="L318" i="5"/>
  <c r="M318" i="5"/>
  <c r="I318" i="5"/>
  <c r="Q318" i="5"/>
  <c r="S318" i="5"/>
  <c r="T318" i="5"/>
  <c r="D319" i="5"/>
  <c r="E319" i="5"/>
  <c r="F319" i="5"/>
  <c r="G319" i="5"/>
  <c r="J319" i="5"/>
  <c r="K319" i="5"/>
  <c r="L319" i="5"/>
  <c r="M319" i="5"/>
  <c r="I319" i="5"/>
  <c r="Q319" i="5"/>
  <c r="S319" i="5"/>
  <c r="T319" i="5"/>
  <c r="D320" i="5"/>
  <c r="E320" i="5"/>
  <c r="F320" i="5"/>
  <c r="G320" i="5"/>
  <c r="J320" i="5"/>
  <c r="K320" i="5"/>
  <c r="L320" i="5"/>
  <c r="M320" i="5"/>
  <c r="I320" i="5"/>
  <c r="Q320" i="5"/>
  <c r="S320" i="5"/>
  <c r="T320" i="5"/>
  <c r="D321" i="5"/>
  <c r="E321" i="5"/>
  <c r="F321" i="5"/>
  <c r="G321" i="5"/>
  <c r="J321" i="5"/>
  <c r="K321" i="5"/>
  <c r="L321" i="5"/>
  <c r="M321" i="5"/>
  <c r="I321" i="5"/>
  <c r="Q321" i="5"/>
  <c r="S321" i="5"/>
  <c r="T321" i="5"/>
  <c r="U322" i="5"/>
  <c r="B72" i="13"/>
  <c r="D276" i="5"/>
  <c r="E276" i="5"/>
  <c r="F276" i="5"/>
  <c r="G276" i="5"/>
  <c r="J276" i="5"/>
  <c r="K276" i="5"/>
  <c r="L276" i="5"/>
  <c r="M276" i="5"/>
  <c r="I276" i="5"/>
  <c r="P276" i="5"/>
  <c r="U276" i="5"/>
  <c r="B71" i="13"/>
  <c r="D251" i="5"/>
  <c r="E251" i="5"/>
  <c r="F251" i="5"/>
  <c r="G251" i="5"/>
  <c r="J251" i="5"/>
  <c r="K251" i="5"/>
  <c r="L251" i="5"/>
  <c r="M251" i="5"/>
  <c r="I251" i="5"/>
  <c r="P251" i="5"/>
  <c r="U251" i="5"/>
  <c r="B70" i="13"/>
  <c r="U242" i="5"/>
  <c r="B69" i="13"/>
  <c r="D221" i="5"/>
  <c r="E221" i="5"/>
  <c r="F221" i="5"/>
  <c r="G221" i="5"/>
  <c r="J221" i="5"/>
  <c r="K221" i="5"/>
  <c r="L221" i="5"/>
  <c r="M221" i="5"/>
  <c r="I221" i="5"/>
  <c r="P221" i="5"/>
  <c r="R221" i="5"/>
  <c r="S221" i="5"/>
  <c r="D222" i="5"/>
  <c r="E222" i="5"/>
  <c r="F222" i="5"/>
  <c r="G222" i="5"/>
  <c r="J222" i="5"/>
  <c r="K222" i="5"/>
  <c r="L222" i="5"/>
  <c r="M222" i="5"/>
  <c r="I222" i="5"/>
  <c r="P222" i="5"/>
  <c r="R222" i="5"/>
  <c r="S222" i="5"/>
  <c r="D223" i="5"/>
  <c r="E223" i="5"/>
  <c r="F223" i="5"/>
  <c r="G223" i="5"/>
  <c r="J223" i="5"/>
  <c r="K223" i="5"/>
  <c r="L223" i="5"/>
  <c r="M223" i="5"/>
  <c r="I223" i="5"/>
  <c r="P223" i="5"/>
  <c r="R223" i="5"/>
  <c r="S223" i="5"/>
  <c r="D224" i="5"/>
  <c r="E224" i="5"/>
  <c r="F224" i="5"/>
  <c r="G224" i="5"/>
  <c r="J224" i="5"/>
  <c r="K224" i="5"/>
  <c r="L224" i="5"/>
  <c r="M224" i="5"/>
  <c r="I224" i="5"/>
  <c r="P224" i="5"/>
  <c r="R224" i="5"/>
  <c r="S224" i="5"/>
  <c r="D225" i="5"/>
  <c r="E225" i="5"/>
  <c r="F225" i="5"/>
  <c r="G225" i="5"/>
  <c r="J225" i="5"/>
  <c r="K225" i="5"/>
  <c r="L225" i="5"/>
  <c r="M225" i="5"/>
  <c r="I225" i="5"/>
  <c r="P225" i="5"/>
  <c r="R225" i="5"/>
  <c r="S225" i="5"/>
  <c r="U226" i="5"/>
  <c r="B68" i="13"/>
  <c r="D203" i="5"/>
  <c r="E203" i="5"/>
  <c r="F203" i="5"/>
  <c r="G203" i="5"/>
  <c r="J203" i="5"/>
  <c r="K203" i="5"/>
  <c r="L203" i="5"/>
  <c r="M203" i="5"/>
  <c r="I203" i="5"/>
  <c r="P203" i="5"/>
  <c r="R203" i="5"/>
  <c r="S203" i="5"/>
  <c r="D204" i="5"/>
  <c r="E204" i="5"/>
  <c r="F204" i="5"/>
  <c r="G204" i="5"/>
  <c r="J204" i="5"/>
  <c r="K204" i="5"/>
  <c r="L204" i="5"/>
  <c r="M204" i="5"/>
  <c r="I204" i="5"/>
  <c r="P204" i="5"/>
  <c r="R204" i="5"/>
  <c r="S204" i="5"/>
  <c r="D205" i="5"/>
  <c r="E205" i="5"/>
  <c r="F205" i="5"/>
  <c r="G205" i="5"/>
  <c r="J205" i="5"/>
  <c r="K205" i="5"/>
  <c r="L205" i="5"/>
  <c r="M205" i="5"/>
  <c r="I205" i="5"/>
  <c r="P205" i="5"/>
  <c r="R205" i="5"/>
  <c r="S205" i="5"/>
  <c r="D206" i="5"/>
  <c r="E206" i="5"/>
  <c r="F206" i="5"/>
  <c r="G206" i="5"/>
  <c r="J206" i="5"/>
  <c r="K206" i="5"/>
  <c r="L206" i="5"/>
  <c r="M206" i="5"/>
  <c r="I206" i="5"/>
  <c r="P206" i="5"/>
  <c r="R206" i="5"/>
  <c r="S206" i="5"/>
  <c r="D207" i="5"/>
  <c r="E207" i="5"/>
  <c r="F207" i="5"/>
  <c r="G207" i="5"/>
  <c r="J207" i="5"/>
  <c r="K207" i="5"/>
  <c r="L207" i="5"/>
  <c r="M207" i="5"/>
  <c r="I207" i="5"/>
  <c r="P207" i="5"/>
  <c r="R207" i="5"/>
  <c r="S207" i="5"/>
  <c r="D208" i="5"/>
  <c r="E208" i="5"/>
  <c r="F208" i="5"/>
  <c r="G208" i="5"/>
  <c r="J208" i="5"/>
  <c r="K208" i="5"/>
  <c r="L208" i="5"/>
  <c r="M208" i="5"/>
  <c r="I208" i="5"/>
  <c r="P208" i="5"/>
  <c r="R208" i="5"/>
  <c r="S208" i="5"/>
  <c r="D209" i="5"/>
  <c r="E209" i="5"/>
  <c r="F209" i="5"/>
  <c r="G209" i="5"/>
  <c r="J209" i="5"/>
  <c r="K209" i="5"/>
  <c r="L209" i="5"/>
  <c r="M209" i="5"/>
  <c r="I209" i="5"/>
  <c r="P209" i="5"/>
  <c r="R209" i="5"/>
  <c r="S209" i="5"/>
  <c r="U210" i="5"/>
  <c r="B67" i="13"/>
  <c r="U192" i="5"/>
  <c r="B66" i="13"/>
  <c r="D168" i="5"/>
  <c r="E168" i="5"/>
  <c r="F168" i="5"/>
  <c r="G168" i="5"/>
  <c r="J168" i="5"/>
  <c r="K168" i="5"/>
  <c r="L168" i="5"/>
  <c r="M168" i="5"/>
  <c r="I168" i="5"/>
  <c r="P168" i="5"/>
  <c r="R168" i="5"/>
  <c r="S168" i="5"/>
  <c r="D169" i="5"/>
  <c r="E169" i="5"/>
  <c r="F169" i="5"/>
  <c r="G169" i="5"/>
  <c r="J169" i="5"/>
  <c r="K169" i="5"/>
  <c r="L169" i="5"/>
  <c r="M169" i="5"/>
  <c r="I169" i="5"/>
  <c r="P169" i="5"/>
  <c r="R169" i="5"/>
  <c r="S169" i="5"/>
  <c r="D170" i="5"/>
  <c r="E170" i="5"/>
  <c r="F170" i="5"/>
  <c r="G170" i="5"/>
  <c r="J170" i="5"/>
  <c r="K170" i="5"/>
  <c r="L170" i="5"/>
  <c r="M170" i="5"/>
  <c r="I170" i="5"/>
  <c r="P170" i="5"/>
  <c r="R170" i="5"/>
  <c r="S170" i="5"/>
  <c r="D171" i="5"/>
  <c r="E171" i="5"/>
  <c r="F171" i="5"/>
  <c r="G171" i="5"/>
  <c r="J171" i="5"/>
  <c r="K171" i="5"/>
  <c r="L171" i="5"/>
  <c r="M171" i="5"/>
  <c r="I171" i="5"/>
  <c r="P171" i="5"/>
  <c r="R171" i="5"/>
  <c r="S171" i="5"/>
  <c r="D172" i="5"/>
  <c r="E172" i="5"/>
  <c r="F172" i="5"/>
  <c r="G172" i="5"/>
  <c r="J172" i="5"/>
  <c r="K172" i="5"/>
  <c r="L172" i="5"/>
  <c r="M172" i="5"/>
  <c r="I172" i="5"/>
  <c r="P172" i="5"/>
  <c r="R172" i="5"/>
  <c r="S172" i="5"/>
  <c r="D173" i="5"/>
  <c r="E173" i="5"/>
  <c r="F173" i="5"/>
  <c r="G173" i="5"/>
  <c r="J173" i="5"/>
  <c r="K173" i="5"/>
  <c r="L173" i="5"/>
  <c r="M173" i="5"/>
  <c r="I173" i="5"/>
  <c r="P173" i="5"/>
  <c r="R173" i="5"/>
  <c r="S173" i="5"/>
  <c r="D174" i="5"/>
  <c r="E174" i="5"/>
  <c r="F174" i="5"/>
  <c r="G174" i="5"/>
  <c r="J174" i="5"/>
  <c r="K174" i="5"/>
  <c r="L174" i="5"/>
  <c r="M174" i="5"/>
  <c r="I174" i="5"/>
  <c r="P174" i="5"/>
  <c r="R174" i="5"/>
  <c r="S174" i="5"/>
  <c r="U175" i="5"/>
  <c r="B65" i="13"/>
  <c r="D152" i="5"/>
  <c r="E152" i="5"/>
  <c r="F152" i="5"/>
  <c r="G152" i="5"/>
  <c r="J152" i="5"/>
  <c r="K152" i="5"/>
  <c r="L152" i="5"/>
  <c r="M152" i="5"/>
  <c r="I152" i="5"/>
  <c r="P152" i="5"/>
  <c r="R152" i="5"/>
  <c r="S152" i="5"/>
  <c r="D153" i="5"/>
  <c r="E153" i="5"/>
  <c r="F153" i="5"/>
  <c r="G153" i="5"/>
  <c r="J153" i="5"/>
  <c r="K153" i="5"/>
  <c r="L153" i="5"/>
  <c r="M153" i="5"/>
  <c r="I153" i="5"/>
  <c r="P153" i="5"/>
  <c r="R153" i="5"/>
  <c r="S153" i="5"/>
  <c r="D154" i="5"/>
  <c r="E154" i="5"/>
  <c r="F154" i="5"/>
  <c r="G154" i="5"/>
  <c r="J154" i="5"/>
  <c r="K154" i="5"/>
  <c r="L154" i="5"/>
  <c r="M154" i="5"/>
  <c r="I154" i="5"/>
  <c r="P154" i="5"/>
  <c r="R154" i="5"/>
  <c r="S154" i="5"/>
  <c r="D155" i="5"/>
  <c r="E155" i="5"/>
  <c r="F155" i="5"/>
  <c r="G155" i="5"/>
  <c r="J155" i="5"/>
  <c r="K155" i="5"/>
  <c r="L155" i="5"/>
  <c r="M155" i="5"/>
  <c r="I155" i="5"/>
  <c r="P155" i="5"/>
  <c r="R155" i="5"/>
  <c r="S155" i="5"/>
  <c r="D156" i="5"/>
  <c r="E156" i="5"/>
  <c r="F156" i="5"/>
  <c r="G156" i="5"/>
  <c r="J156" i="5"/>
  <c r="K156" i="5"/>
  <c r="L156" i="5"/>
  <c r="M156" i="5"/>
  <c r="I156" i="5"/>
  <c r="P156" i="5"/>
  <c r="R156" i="5"/>
  <c r="S156" i="5"/>
  <c r="U157" i="5"/>
  <c r="B64" i="13"/>
  <c r="D136" i="5"/>
  <c r="E136" i="5"/>
  <c r="F136" i="5"/>
  <c r="G136" i="5"/>
  <c r="J136" i="5"/>
  <c r="K136" i="5"/>
  <c r="L136" i="5"/>
  <c r="M136" i="5"/>
  <c r="I136" i="5"/>
  <c r="P136" i="5"/>
  <c r="R136" i="5"/>
  <c r="S136" i="5"/>
  <c r="D137" i="5"/>
  <c r="E137" i="5"/>
  <c r="F137" i="5"/>
  <c r="G137" i="5"/>
  <c r="J137" i="5"/>
  <c r="K137" i="5"/>
  <c r="L137" i="5"/>
  <c r="M137" i="5"/>
  <c r="I137" i="5"/>
  <c r="P137" i="5"/>
  <c r="R137" i="5"/>
  <c r="S137" i="5"/>
  <c r="D138" i="5"/>
  <c r="E138" i="5"/>
  <c r="F138" i="5"/>
  <c r="G138" i="5"/>
  <c r="J138" i="5"/>
  <c r="K138" i="5"/>
  <c r="L138" i="5"/>
  <c r="M138" i="5"/>
  <c r="I138" i="5"/>
  <c r="P138" i="5"/>
  <c r="R138" i="5"/>
  <c r="S138" i="5"/>
  <c r="D139" i="5"/>
  <c r="E139" i="5"/>
  <c r="F139" i="5"/>
  <c r="G139" i="5"/>
  <c r="J139" i="5"/>
  <c r="K139" i="5"/>
  <c r="L139" i="5"/>
  <c r="M139" i="5"/>
  <c r="I139" i="5"/>
  <c r="P139" i="5"/>
  <c r="R139" i="5"/>
  <c r="S139" i="5"/>
  <c r="D140" i="5"/>
  <c r="E140" i="5"/>
  <c r="F140" i="5"/>
  <c r="G140" i="5"/>
  <c r="J140" i="5"/>
  <c r="K140" i="5"/>
  <c r="L140" i="5"/>
  <c r="M140" i="5"/>
  <c r="I140" i="5"/>
  <c r="P140" i="5"/>
  <c r="R140" i="5"/>
  <c r="S140" i="5"/>
  <c r="U141" i="5"/>
  <c r="B63" i="13"/>
  <c r="D117" i="5"/>
  <c r="E117" i="5"/>
  <c r="F117" i="5"/>
  <c r="G117" i="5"/>
  <c r="J117" i="5"/>
  <c r="K117" i="5"/>
  <c r="L117" i="5"/>
  <c r="M117" i="5"/>
  <c r="I117" i="5"/>
  <c r="P117" i="5"/>
  <c r="R117" i="5"/>
  <c r="S117" i="5"/>
  <c r="D118" i="5"/>
  <c r="E118" i="5"/>
  <c r="F118" i="5"/>
  <c r="G118" i="5"/>
  <c r="J118" i="5"/>
  <c r="K118" i="5"/>
  <c r="L118" i="5"/>
  <c r="M118" i="5"/>
  <c r="I118" i="5"/>
  <c r="P118" i="5"/>
  <c r="R118" i="5"/>
  <c r="S118" i="5"/>
  <c r="D119" i="5"/>
  <c r="E119" i="5"/>
  <c r="F119" i="5"/>
  <c r="G119" i="5"/>
  <c r="J119" i="5"/>
  <c r="K119" i="5"/>
  <c r="L119" i="5"/>
  <c r="M119" i="5"/>
  <c r="I119" i="5"/>
  <c r="P119" i="5"/>
  <c r="R119" i="5"/>
  <c r="S119" i="5"/>
  <c r="D120" i="5"/>
  <c r="E120" i="5"/>
  <c r="F120" i="5"/>
  <c r="G120" i="5"/>
  <c r="J120" i="5"/>
  <c r="K120" i="5"/>
  <c r="L120" i="5"/>
  <c r="M120" i="5"/>
  <c r="I120" i="5"/>
  <c r="P120" i="5"/>
  <c r="R120" i="5"/>
  <c r="S120" i="5"/>
  <c r="D121" i="5"/>
  <c r="E121" i="5"/>
  <c r="F121" i="5"/>
  <c r="G121" i="5"/>
  <c r="J121" i="5"/>
  <c r="K121" i="5"/>
  <c r="L121" i="5"/>
  <c r="M121" i="5"/>
  <c r="I121" i="5"/>
  <c r="P121" i="5"/>
  <c r="R121" i="5"/>
  <c r="S121" i="5"/>
  <c r="P122" i="5"/>
  <c r="R122" i="5"/>
  <c r="S122" i="5"/>
  <c r="D122" i="5"/>
  <c r="E122" i="5"/>
  <c r="F122" i="5"/>
  <c r="G122" i="5"/>
  <c r="J122" i="5"/>
  <c r="K122" i="5"/>
  <c r="L122" i="5"/>
  <c r="M122" i="5"/>
  <c r="I122" i="5"/>
  <c r="P123" i="5"/>
  <c r="R123" i="5"/>
  <c r="S123" i="5"/>
  <c r="D123" i="5"/>
  <c r="E123" i="5"/>
  <c r="F123" i="5"/>
  <c r="G123" i="5"/>
  <c r="J123" i="5"/>
  <c r="K123" i="5"/>
  <c r="L123" i="5"/>
  <c r="M123" i="5"/>
  <c r="I123" i="5"/>
  <c r="P124" i="5"/>
  <c r="R124" i="5"/>
  <c r="S124" i="5"/>
  <c r="U125" i="5"/>
  <c r="B62" i="13"/>
  <c r="D101" i="5"/>
  <c r="E101" i="5"/>
  <c r="F101" i="5"/>
  <c r="G101" i="5"/>
  <c r="J101" i="5"/>
  <c r="K101" i="5"/>
  <c r="L101" i="5"/>
  <c r="M101" i="5"/>
  <c r="I101" i="5"/>
  <c r="P101" i="5"/>
  <c r="R101" i="5"/>
  <c r="S101" i="5"/>
  <c r="D102" i="5"/>
  <c r="E102" i="5"/>
  <c r="F102" i="5"/>
  <c r="G102" i="5"/>
  <c r="J102" i="5"/>
  <c r="K102" i="5"/>
  <c r="L102" i="5"/>
  <c r="M102" i="5"/>
  <c r="I102" i="5"/>
  <c r="P102" i="5"/>
  <c r="R102" i="5"/>
  <c r="S102" i="5"/>
  <c r="D103" i="5"/>
  <c r="E103" i="5"/>
  <c r="F103" i="5"/>
  <c r="G103" i="5"/>
  <c r="J103" i="5"/>
  <c r="K103" i="5"/>
  <c r="L103" i="5"/>
  <c r="M103" i="5"/>
  <c r="I103" i="5"/>
  <c r="P103" i="5"/>
  <c r="R103" i="5"/>
  <c r="S103" i="5"/>
  <c r="E104" i="5"/>
  <c r="F104" i="5"/>
  <c r="G104" i="5"/>
  <c r="J104" i="5"/>
  <c r="K104" i="5"/>
  <c r="L104" i="5"/>
  <c r="M104" i="5"/>
  <c r="I104" i="5"/>
  <c r="P104" i="5"/>
  <c r="R104" i="5"/>
  <c r="S104" i="5"/>
  <c r="D105" i="5"/>
  <c r="E105" i="5"/>
  <c r="F105" i="5"/>
  <c r="G105" i="5"/>
  <c r="J105" i="5"/>
  <c r="K105" i="5"/>
  <c r="L105" i="5"/>
  <c r="M105" i="5"/>
  <c r="I105" i="5"/>
  <c r="P105" i="5"/>
  <c r="R105" i="5"/>
  <c r="S105" i="5"/>
  <c r="U106" i="5"/>
  <c r="B61" i="13"/>
  <c r="D83" i="5"/>
  <c r="E83" i="5"/>
  <c r="F83" i="5"/>
  <c r="G83" i="5"/>
  <c r="J83" i="5"/>
  <c r="K83" i="5"/>
  <c r="L83" i="5"/>
  <c r="M83" i="5"/>
  <c r="I83" i="5"/>
  <c r="P83" i="5"/>
  <c r="R83" i="5"/>
  <c r="S83" i="5"/>
  <c r="D84" i="5"/>
  <c r="E84" i="5"/>
  <c r="F84" i="5"/>
  <c r="G84" i="5"/>
  <c r="J84" i="5"/>
  <c r="K84" i="5"/>
  <c r="L84" i="5"/>
  <c r="M84" i="5"/>
  <c r="I84" i="5"/>
  <c r="P84" i="5"/>
  <c r="R84" i="5"/>
  <c r="S84" i="5"/>
  <c r="D85" i="5"/>
  <c r="E85" i="5"/>
  <c r="F85" i="5"/>
  <c r="G85" i="5"/>
  <c r="J85" i="5"/>
  <c r="K85" i="5"/>
  <c r="L85" i="5"/>
  <c r="M85" i="5"/>
  <c r="I85" i="5"/>
  <c r="P85" i="5"/>
  <c r="R85" i="5"/>
  <c r="S85" i="5"/>
  <c r="D86" i="5"/>
  <c r="E86" i="5"/>
  <c r="F86" i="5"/>
  <c r="G86" i="5"/>
  <c r="J86" i="5"/>
  <c r="K86" i="5"/>
  <c r="L86" i="5"/>
  <c r="M86" i="5"/>
  <c r="I86" i="5"/>
  <c r="P86" i="5"/>
  <c r="R86" i="5"/>
  <c r="S86" i="5"/>
  <c r="D87" i="5"/>
  <c r="E87" i="5"/>
  <c r="F87" i="5"/>
  <c r="G87" i="5"/>
  <c r="J87" i="5"/>
  <c r="K87" i="5"/>
  <c r="L87" i="5"/>
  <c r="M87" i="5"/>
  <c r="I87" i="5"/>
  <c r="P87" i="5"/>
  <c r="R87" i="5"/>
  <c r="S87" i="5"/>
  <c r="D88" i="5"/>
  <c r="E88" i="5"/>
  <c r="F88" i="5"/>
  <c r="G88" i="5"/>
  <c r="J88" i="5"/>
  <c r="K88" i="5"/>
  <c r="L88" i="5"/>
  <c r="M88" i="5"/>
  <c r="I88" i="5"/>
  <c r="P88" i="5"/>
  <c r="R88" i="5"/>
  <c r="S88" i="5"/>
  <c r="D89" i="5"/>
  <c r="E89" i="5"/>
  <c r="F89" i="5"/>
  <c r="G89" i="5"/>
  <c r="J89" i="5"/>
  <c r="K89" i="5"/>
  <c r="L89" i="5"/>
  <c r="M89" i="5"/>
  <c r="I89" i="5"/>
  <c r="P89" i="5"/>
  <c r="R89" i="5"/>
  <c r="S89" i="5"/>
  <c r="U90" i="5"/>
  <c r="B60" i="13"/>
  <c r="D64" i="5"/>
  <c r="E64" i="5"/>
  <c r="F64" i="5"/>
  <c r="G64" i="5"/>
  <c r="J64" i="5"/>
  <c r="K64" i="5"/>
  <c r="L64" i="5"/>
  <c r="M64" i="5"/>
  <c r="I64" i="5"/>
  <c r="P64" i="5"/>
  <c r="R64" i="5"/>
  <c r="S64" i="5"/>
  <c r="D65" i="5"/>
  <c r="E65" i="5"/>
  <c r="F65" i="5"/>
  <c r="G65" i="5"/>
  <c r="J65" i="5"/>
  <c r="K65" i="5"/>
  <c r="L65" i="5"/>
  <c r="M65" i="5"/>
  <c r="I65" i="5"/>
  <c r="P65" i="5"/>
  <c r="R65" i="5"/>
  <c r="S65" i="5"/>
  <c r="D66" i="5"/>
  <c r="E66" i="5"/>
  <c r="F66" i="5"/>
  <c r="G66" i="5"/>
  <c r="J66" i="5"/>
  <c r="K66" i="5"/>
  <c r="L66" i="5"/>
  <c r="M66" i="5"/>
  <c r="I66" i="5"/>
  <c r="P66" i="5"/>
  <c r="R66" i="5"/>
  <c r="S66" i="5"/>
  <c r="D67" i="5"/>
  <c r="E67" i="5"/>
  <c r="F67" i="5"/>
  <c r="G67" i="5"/>
  <c r="J67" i="5"/>
  <c r="K67" i="5"/>
  <c r="L67" i="5"/>
  <c r="M67" i="5"/>
  <c r="I67" i="5"/>
  <c r="P67" i="5"/>
  <c r="R67" i="5"/>
  <c r="S67" i="5"/>
  <c r="D68" i="5"/>
  <c r="E68" i="5"/>
  <c r="F68" i="5"/>
  <c r="G68" i="5"/>
  <c r="J68" i="5"/>
  <c r="K68" i="5"/>
  <c r="L68" i="5"/>
  <c r="M68" i="5"/>
  <c r="I68" i="5"/>
  <c r="P68" i="5"/>
  <c r="R68" i="5"/>
  <c r="S68" i="5"/>
  <c r="D69" i="5"/>
  <c r="E69" i="5"/>
  <c r="F69" i="5"/>
  <c r="G69" i="5"/>
  <c r="J69" i="5"/>
  <c r="K69" i="5"/>
  <c r="L69" i="5"/>
  <c r="M69" i="5"/>
  <c r="I69" i="5"/>
  <c r="P69" i="5"/>
  <c r="R69" i="5"/>
  <c r="S69" i="5"/>
  <c r="D70" i="5"/>
  <c r="E70" i="5"/>
  <c r="F70" i="5"/>
  <c r="G70" i="5"/>
  <c r="J70" i="5"/>
  <c r="K70" i="5"/>
  <c r="L70" i="5"/>
  <c r="M70" i="5"/>
  <c r="I70" i="5"/>
  <c r="P70" i="5"/>
  <c r="R70" i="5"/>
  <c r="S70" i="5"/>
  <c r="U71" i="5"/>
  <c r="B59" i="13"/>
  <c r="D47" i="5"/>
  <c r="E47" i="5"/>
  <c r="F47" i="5"/>
  <c r="G47" i="5"/>
  <c r="H47" i="5"/>
  <c r="I47" i="5"/>
  <c r="J47" i="5"/>
  <c r="D48" i="5"/>
  <c r="E48" i="5"/>
  <c r="F48" i="5"/>
  <c r="G48" i="5"/>
  <c r="H48" i="5"/>
  <c r="I48" i="5"/>
  <c r="J48" i="5"/>
  <c r="D49" i="5"/>
  <c r="E49" i="5"/>
  <c r="F49" i="5"/>
  <c r="G49" i="5"/>
  <c r="H49" i="5"/>
  <c r="I49" i="5"/>
  <c r="J49" i="5"/>
  <c r="D50" i="5"/>
  <c r="E50" i="5"/>
  <c r="F50" i="5"/>
  <c r="G50" i="5"/>
  <c r="H50" i="5"/>
  <c r="I50" i="5"/>
  <c r="J50" i="5"/>
  <c r="M47" i="5"/>
  <c r="N47" i="5"/>
  <c r="O47" i="5"/>
  <c r="P47" i="5"/>
  <c r="Q47" i="5"/>
  <c r="R47" i="5"/>
  <c r="S47" i="5"/>
  <c r="M48" i="5"/>
  <c r="N48" i="5"/>
  <c r="O48" i="5"/>
  <c r="P48" i="5"/>
  <c r="Q48" i="5"/>
  <c r="R48" i="5"/>
  <c r="S48" i="5"/>
  <c r="M49" i="5"/>
  <c r="N49" i="5"/>
  <c r="O49" i="5"/>
  <c r="P49" i="5"/>
  <c r="Q49" i="5"/>
  <c r="R49" i="5"/>
  <c r="S49" i="5"/>
  <c r="M50" i="5"/>
  <c r="N50" i="5"/>
  <c r="O50" i="5"/>
  <c r="P50" i="5"/>
  <c r="Q50" i="5"/>
  <c r="R50" i="5"/>
  <c r="S50" i="5"/>
  <c r="M46" i="5"/>
  <c r="N46" i="5"/>
  <c r="O46" i="5"/>
  <c r="P46" i="5"/>
  <c r="Q46" i="5"/>
  <c r="R46" i="5"/>
  <c r="S46" i="5"/>
  <c r="U50" i="5"/>
  <c r="B58" i="13"/>
  <c r="D308" i="4"/>
  <c r="E308" i="4"/>
  <c r="F308" i="4"/>
  <c r="G308" i="4"/>
  <c r="L308" i="4"/>
  <c r="N308" i="4"/>
  <c r="D315" i="4"/>
  <c r="E315" i="4"/>
  <c r="O308" i="4"/>
  <c r="D309" i="4"/>
  <c r="E309" i="4"/>
  <c r="F309" i="4"/>
  <c r="G309" i="4"/>
  <c r="L309" i="4"/>
  <c r="N309" i="4"/>
  <c r="O309" i="4"/>
  <c r="D310" i="4"/>
  <c r="E310" i="4"/>
  <c r="F310" i="4"/>
  <c r="G310" i="4"/>
  <c r="L310" i="4"/>
  <c r="N310" i="4"/>
  <c r="O310" i="4"/>
  <c r="D311" i="4"/>
  <c r="E311" i="4"/>
  <c r="F311" i="4"/>
  <c r="G311" i="4"/>
  <c r="L311" i="4"/>
  <c r="N311" i="4"/>
  <c r="O311" i="4"/>
  <c r="D312" i="4"/>
  <c r="E312" i="4"/>
  <c r="F312" i="4"/>
  <c r="G312" i="4"/>
  <c r="L312" i="4"/>
  <c r="N312" i="4"/>
  <c r="O312" i="4"/>
  <c r="D313" i="4"/>
  <c r="E313" i="4"/>
  <c r="F313" i="4"/>
  <c r="G313" i="4"/>
  <c r="L313" i="4"/>
  <c r="N313" i="4"/>
  <c r="O313" i="4"/>
  <c r="D314" i="4"/>
  <c r="E314" i="4"/>
  <c r="F314" i="4"/>
  <c r="G314" i="4"/>
  <c r="L314" i="4"/>
  <c r="N314" i="4"/>
  <c r="O314" i="4"/>
  <c r="P315" i="4"/>
  <c r="B55" i="13"/>
  <c r="D269" i="4"/>
  <c r="E269" i="4"/>
  <c r="F269" i="4"/>
  <c r="G269" i="4"/>
  <c r="K269" i="4"/>
  <c r="P269" i="4"/>
  <c r="B54" i="13"/>
  <c r="D244" i="4"/>
  <c r="E244" i="4"/>
  <c r="F244" i="4"/>
  <c r="G244" i="4"/>
  <c r="K244" i="4"/>
  <c r="P244" i="4"/>
  <c r="B53" i="13"/>
  <c r="P235" i="4"/>
  <c r="B52" i="13"/>
  <c r="D214" i="4"/>
  <c r="E214" i="4"/>
  <c r="F214" i="4"/>
  <c r="G214" i="4"/>
  <c r="K214" i="4"/>
  <c r="M214" i="4"/>
  <c r="N214" i="4"/>
  <c r="D215" i="4"/>
  <c r="E215" i="4"/>
  <c r="F215" i="4"/>
  <c r="G215" i="4"/>
  <c r="K215" i="4"/>
  <c r="M215" i="4"/>
  <c r="N215" i="4"/>
  <c r="D216" i="4"/>
  <c r="E216" i="4"/>
  <c r="F216" i="4"/>
  <c r="G216" i="4"/>
  <c r="K216" i="4"/>
  <c r="M216" i="4"/>
  <c r="N216" i="4"/>
  <c r="D217" i="4"/>
  <c r="E217" i="4"/>
  <c r="F217" i="4"/>
  <c r="G217" i="4"/>
  <c r="K217" i="4"/>
  <c r="M217" i="4"/>
  <c r="N217" i="4"/>
  <c r="D218" i="4"/>
  <c r="E218" i="4"/>
  <c r="F218" i="4"/>
  <c r="G218" i="4"/>
  <c r="K218" i="4"/>
  <c r="M218" i="4"/>
  <c r="N218" i="4"/>
  <c r="P219" i="4"/>
  <c r="B51" i="13"/>
  <c r="D196" i="4"/>
  <c r="E196" i="4"/>
  <c r="F196" i="4"/>
  <c r="G196" i="4"/>
  <c r="K196" i="4"/>
  <c r="M196" i="4"/>
  <c r="N196" i="4"/>
  <c r="D197" i="4"/>
  <c r="E197" i="4"/>
  <c r="F197" i="4"/>
  <c r="G197" i="4"/>
  <c r="K197" i="4"/>
  <c r="M197" i="4"/>
  <c r="N197" i="4"/>
  <c r="D198" i="4"/>
  <c r="E198" i="4"/>
  <c r="F198" i="4"/>
  <c r="G198" i="4"/>
  <c r="K198" i="4"/>
  <c r="M198" i="4"/>
  <c r="N198" i="4"/>
  <c r="D199" i="4"/>
  <c r="E199" i="4"/>
  <c r="F199" i="4"/>
  <c r="G199" i="4"/>
  <c r="K199" i="4"/>
  <c r="M199" i="4"/>
  <c r="N199" i="4"/>
  <c r="D200" i="4"/>
  <c r="E200" i="4"/>
  <c r="F200" i="4"/>
  <c r="G200" i="4"/>
  <c r="K200" i="4"/>
  <c r="M200" i="4"/>
  <c r="N200" i="4"/>
  <c r="D201" i="4"/>
  <c r="E201" i="4"/>
  <c r="F201" i="4"/>
  <c r="G201" i="4"/>
  <c r="K201" i="4"/>
  <c r="M201" i="4"/>
  <c r="N201" i="4"/>
  <c r="D202" i="4"/>
  <c r="E202" i="4"/>
  <c r="F202" i="4"/>
  <c r="G202" i="4"/>
  <c r="K202" i="4"/>
  <c r="M202" i="4"/>
  <c r="N202" i="4"/>
  <c r="P203" i="4"/>
  <c r="B50" i="13"/>
  <c r="P185" i="4"/>
  <c r="B49" i="13"/>
  <c r="D161" i="4"/>
  <c r="E161" i="4"/>
  <c r="F161" i="4"/>
  <c r="G161" i="4"/>
  <c r="K161" i="4"/>
  <c r="M161" i="4"/>
  <c r="N161" i="4"/>
  <c r="D162" i="4"/>
  <c r="E162" i="4"/>
  <c r="F162" i="4"/>
  <c r="G162" i="4"/>
  <c r="K162" i="4"/>
  <c r="M162" i="4"/>
  <c r="N162" i="4"/>
  <c r="D163" i="4"/>
  <c r="E163" i="4"/>
  <c r="F163" i="4"/>
  <c r="G163" i="4"/>
  <c r="K163" i="4"/>
  <c r="M163" i="4"/>
  <c r="N163" i="4"/>
  <c r="D164" i="4"/>
  <c r="E164" i="4"/>
  <c r="F164" i="4"/>
  <c r="G164" i="4"/>
  <c r="K164" i="4"/>
  <c r="M164" i="4"/>
  <c r="N164" i="4"/>
  <c r="D165" i="4"/>
  <c r="E165" i="4"/>
  <c r="F165" i="4"/>
  <c r="G165" i="4"/>
  <c r="K165" i="4"/>
  <c r="M165" i="4"/>
  <c r="N165" i="4"/>
  <c r="D166" i="4"/>
  <c r="E166" i="4"/>
  <c r="F166" i="4"/>
  <c r="G166" i="4"/>
  <c r="K166" i="4"/>
  <c r="M166" i="4"/>
  <c r="N166" i="4"/>
  <c r="D167" i="4"/>
  <c r="E167" i="4"/>
  <c r="F167" i="4"/>
  <c r="G167" i="4"/>
  <c r="K167" i="4"/>
  <c r="M167" i="4"/>
  <c r="N167" i="4"/>
  <c r="P168" i="4"/>
  <c r="B48" i="13"/>
  <c r="D145" i="4"/>
  <c r="E145" i="4"/>
  <c r="F145" i="4"/>
  <c r="G145" i="4"/>
  <c r="K145" i="4"/>
  <c r="M145" i="4"/>
  <c r="N145" i="4"/>
  <c r="D146" i="4"/>
  <c r="E146" i="4"/>
  <c r="F146" i="4"/>
  <c r="G146" i="4"/>
  <c r="K146" i="4"/>
  <c r="M146" i="4"/>
  <c r="N146" i="4"/>
  <c r="D147" i="4"/>
  <c r="E147" i="4"/>
  <c r="F147" i="4"/>
  <c r="G147" i="4"/>
  <c r="K147" i="4"/>
  <c r="M147" i="4"/>
  <c r="N147" i="4"/>
  <c r="D148" i="4"/>
  <c r="E148" i="4"/>
  <c r="F148" i="4"/>
  <c r="G148" i="4"/>
  <c r="K148" i="4"/>
  <c r="M148" i="4"/>
  <c r="N148" i="4"/>
  <c r="D149" i="4"/>
  <c r="E149" i="4"/>
  <c r="F149" i="4"/>
  <c r="G149" i="4"/>
  <c r="K149" i="4"/>
  <c r="M149" i="4"/>
  <c r="N149" i="4"/>
  <c r="P150" i="4"/>
  <c r="B47" i="13"/>
  <c r="D129" i="4"/>
  <c r="E129" i="4"/>
  <c r="F129" i="4"/>
  <c r="G129" i="4"/>
  <c r="K129" i="4"/>
  <c r="M129" i="4"/>
  <c r="N129" i="4"/>
  <c r="D130" i="4"/>
  <c r="E130" i="4"/>
  <c r="F130" i="4"/>
  <c r="G130" i="4"/>
  <c r="K130" i="4"/>
  <c r="M130" i="4"/>
  <c r="N130" i="4"/>
  <c r="D131" i="4"/>
  <c r="E131" i="4"/>
  <c r="F131" i="4"/>
  <c r="G131" i="4"/>
  <c r="K131" i="4"/>
  <c r="M131" i="4"/>
  <c r="N131" i="4"/>
  <c r="D132" i="4"/>
  <c r="E132" i="4"/>
  <c r="F132" i="4"/>
  <c r="G132" i="4"/>
  <c r="K132" i="4"/>
  <c r="M132" i="4"/>
  <c r="N132" i="4"/>
  <c r="D133" i="4"/>
  <c r="E133" i="4"/>
  <c r="F133" i="4"/>
  <c r="G133" i="4"/>
  <c r="K133" i="4"/>
  <c r="M133" i="4"/>
  <c r="N133" i="4"/>
  <c r="P134" i="4"/>
  <c r="B46" i="13"/>
  <c r="D110" i="4"/>
  <c r="E110" i="4"/>
  <c r="F110" i="4"/>
  <c r="G110" i="4"/>
  <c r="K110" i="4"/>
  <c r="M110" i="4"/>
  <c r="N110" i="4"/>
  <c r="D111" i="4"/>
  <c r="E111" i="4"/>
  <c r="F111" i="4"/>
  <c r="G111" i="4"/>
  <c r="K111" i="4"/>
  <c r="M111" i="4"/>
  <c r="N111" i="4"/>
  <c r="D112" i="4"/>
  <c r="E112" i="4"/>
  <c r="F112" i="4"/>
  <c r="G112" i="4"/>
  <c r="K112" i="4"/>
  <c r="M112" i="4"/>
  <c r="N112" i="4"/>
  <c r="D113" i="4"/>
  <c r="E113" i="4"/>
  <c r="F113" i="4"/>
  <c r="G113" i="4"/>
  <c r="K113" i="4"/>
  <c r="M113" i="4"/>
  <c r="N113" i="4"/>
  <c r="D114" i="4"/>
  <c r="E114" i="4"/>
  <c r="F114" i="4"/>
  <c r="G114" i="4"/>
  <c r="K114" i="4"/>
  <c r="M114" i="4"/>
  <c r="N114" i="4"/>
  <c r="D115" i="4"/>
  <c r="E115" i="4"/>
  <c r="F115" i="4"/>
  <c r="G115" i="4"/>
  <c r="K115" i="4"/>
  <c r="M115" i="4"/>
  <c r="N115" i="4"/>
  <c r="D116" i="4"/>
  <c r="E116" i="4"/>
  <c r="F116" i="4"/>
  <c r="G116" i="4"/>
  <c r="K116" i="4"/>
  <c r="M116" i="4"/>
  <c r="N116" i="4"/>
  <c r="D117" i="4"/>
  <c r="E117" i="4"/>
  <c r="F117" i="4"/>
  <c r="G117" i="4"/>
  <c r="K117" i="4"/>
  <c r="M117" i="4"/>
  <c r="N117" i="4"/>
  <c r="P118" i="4"/>
  <c r="B45" i="13"/>
  <c r="D94" i="4"/>
  <c r="E94" i="4"/>
  <c r="F94" i="4"/>
  <c r="G94" i="4"/>
  <c r="K94" i="4"/>
  <c r="M94" i="4"/>
  <c r="N94" i="4"/>
  <c r="D95" i="4"/>
  <c r="E95" i="4"/>
  <c r="F95" i="4"/>
  <c r="G95" i="4"/>
  <c r="K95" i="4"/>
  <c r="M95" i="4"/>
  <c r="N95" i="4"/>
  <c r="D96" i="4"/>
  <c r="E96" i="4"/>
  <c r="F96" i="4"/>
  <c r="G96" i="4"/>
  <c r="K96" i="4"/>
  <c r="M96" i="4"/>
  <c r="N96" i="4"/>
  <c r="D97" i="4"/>
  <c r="E97" i="4"/>
  <c r="F97" i="4"/>
  <c r="G97" i="4"/>
  <c r="K97" i="4"/>
  <c r="M97" i="4"/>
  <c r="N97" i="4"/>
  <c r="D98" i="4"/>
  <c r="E98" i="4"/>
  <c r="F98" i="4"/>
  <c r="G98" i="4"/>
  <c r="K98" i="4"/>
  <c r="M98" i="4"/>
  <c r="N98" i="4"/>
  <c r="P99" i="4"/>
  <c r="B44" i="13"/>
  <c r="D76" i="4"/>
  <c r="E76" i="4"/>
  <c r="F76" i="4"/>
  <c r="G76" i="4"/>
  <c r="K76" i="4"/>
  <c r="M76" i="4"/>
  <c r="N76" i="4"/>
  <c r="D77" i="4"/>
  <c r="E77" i="4"/>
  <c r="F77" i="4"/>
  <c r="G77" i="4"/>
  <c r="K77" i="4"/>
  <c r="M77" i="4"/>
  <c r="N77" i="4"/>
  <c r="D78" i="4"/>
  <c r="E78" i="4"/>
  <c r="F78" i="4"/>
  <c r="G78" i="4"/>
  <c r="K78" i="4"/>
  <c r="M78" i="4"/>
  <c r="N78" i="4"/>
  <c r="D79" i="4"/>
  <c r="E79" i="4"/>
  <c r="F79" i="4"/>
  <c r="G79" i="4"/>
  <c r="K79" i="4"/>
  <c r="M79" i="4"/>
  <c r="N79" i="4"/>
  <c r="D80" i="4"/>
  <c r="E80" i="4"/>
  <c r="F80" i="4"/>
  <c r="G80" i="4"/>
  <c r="K80" i="4"/>
  <c r="M80" i="4"/>
  <c r="N80" i="4"/>
  <c r="D81" i="4"/>
  <c r="E81" i="4"/>
  <c r="F81" i="4"/>
  <c r="G81" i="4"/>
  <c r="K81" i="4"/>
  <c r="M81" i="4"/>
  <c r="N81" i="4"/>
  <c r="D82" i="4"/>
  <c r="E82" i="4"/>
  <c r="F82" i="4"/>
  <c r="G82" i="4"/>
  <c r="K82" i="4"/>
  <c r="M82" i="4"/>
  <c r="N82" i="4"/>
  <c r="P83" i="4"/>
  <c r="B43" i="13"/>
  <c r="D57" i="4"/>
  <c r="E57" i="4"/>
  <c r="F57" i="4"/>
  <c r="G57" i="4"/>
  <c r="K57" i="4"/>
  <c r="M57" i="4"/>
  <c r="N57" i="4"/>
  <c r="D58" i="4"/>
  <c r="E58" i="4"/>
  <c r="F58" i="4"/>
  <c r="G58" i="4"/>
  <c r="K58" i="4"/>
  <c r="M58" i="4"/>
  <c r="N58" i="4"/>
  <c r="D59" i="4"/>
  <c r="E59" i="4"/>
  <c r="F59" i="4"/>
  <c r="G59" i="4"/>
  <c r="K59" i="4"/>
  <c r="M59" i="4"/>
  <c r="N59" i="4"/>
  <c r="D60" i="4"/>
  <c r="E60" i="4"/>
  <c r="F60" i="4"/>
  <c r="G60" i="4"/>
  <c r="K60" i="4"/>
  <c r="M60" i="4"/>
  <c r="N60" i="4"/>
  <c r="D61" i="4"/>
  <c r="E61" i="4"/>
  <c r="F61" i="4"/>
  <c r="G61" i="4"/>
  <c r="K61" i="4"/>
  <c r="M61" i="4"/>
  <c r="N61" i="4"/>
  <c r="D62" i="4"/>
  <c r="E62" i="4"/>
  <c r="F62" i="4"/>
  <c r="G62" i="4"/>
  <c r="K62" i="4"/>
  <c r="M62" i="4"/>
  <c r="N62" i="4"/>
  <c r="D63" i="4"/>
  <c r="E63" i="4"/>
  <c r="F63" i="4"/>
  <c r="G63" i="4"/>
  <c r="K63" i="4"/>
  <c r="M63" i="4"/>
  <c r="N63" i="4"/>
  <c r="P64" i="4"/>
  <c r="B42" i="13"/>
  <c r="D40" i="4"/>
  <c r="E40" i="4"/>
  <c r="F40" i="4"/>
  <c r="G40" i="4"/>
  <c r="H40" i="4"/>
  <c r="I40" i="4"/>
  <c r="J40" i="4"/>
  <c r="D41" i="4"/>
  <c r="E41" i="4"/>
  <c r="F41" i="4"/>
  <c r="G41" i="4"/>
  <c r="H41" i="4"/>
  <c r="I41" i="4"/>
  <c r="J41" i="4"/>
  <c r="D42" i="4"/>
  <c r="E42" i="4"/>
  <c r="F42" i="4"/>
  <c r="G42" i="4"/>
  <c r="H42" i="4"/>
  <c r="I42" i="4"/>
  <c r="J42" i="4"/>
  <c r="D43" i="4"/>
  <c r="E43" i="4"/>
  <c r="F43" i="4"/>
  <c r="G43" i="4"/>
  <c r="H43" i="4"/>
  <c r="I43" i="4"/>
  <c r="J43" i="4"/>
  <c r="P43" i="4"/>
  <c r="B41" i="13"/>
  <c r="E308" i="3"/>
  <c r="D308" i="3"/>
  <c r="F308" i="3"/>
  <c r="G308" i="3"/>
  <c r="L308" i="3"/>
  <c r="N308" i="3"/>
  <c r="D315" i="3"/>
  <c r="E315" i="3"/>
  <c r="O308" i="3"/>
  <c r="E309" i="3"/>
  <c r="D309" i="3"/>
  <c r="F309" i="3"/>
  <c r="G309" i="3"/>
  <c r="L309" i="3"/>
  <c r="N309" i="3"/>
  <c r="O309" i="3"/>
  <c r="E310" i="3"/>
  <c r="D310" i="3"/>
  <c r="F310" i="3"/>
  <c r="G310" i="3"/>
  <c r="L310" i="3"/>
  <c r="N310" i="3"/>
  <c r="O310" i="3"/>
  <c r="E311" i="3"/>
  <c r="D311" i="3"/>
  <c r="F311" i="3"/>
  <c r="G311" i="3"/>
  <c r="L311" i="3"/>
  <c r="N311" i="3"/>
  <c r="O311" i="3"/>
  <c r="E312" i="3"/>
  <c r="D312" i="3"/>
  <c r="F312" i="3"/>
  <c r="G312" i="3"/>
  <c r="L312" i="3"/>
  <c r="N312" i="3"/>
  <c r="O312" i="3"/>
  <c r="E313" i="3"/>
  <c r="D313" i="3"/>
  <c r="F313" i="3"/>
  <c r="G313" i="3"/>
  <c r="L313" i="3"/>
  <c r="N313" i="3"/>
  <c r="O313" i="3"/>
  <c r="E314" i="3"/>
  <c r="D314" i="3"/>
  <c r="F314" i="3"/>
  <c r="G314" i="3"/>
  <c r="L314" i="3"/>
  <c r="N314" i="3"/>
  <c r="O314" i="3"/>
  <c r="P315" i="3"/>
  <c r="B38" i="13"/>
  <c r="E269" i="3"/>
  <c r="D269" i="3"/>
  <c r="F269" i="3"/>
  <c r="G269" i="3"/>
  <c r="K269" i="3"/>
  <c r="P269" i="3"/>
  <c r="B37" i="13"/>
  <c r="E244" i="3"/>
  <c r="D244" i="3"/>
  <c r="F244" i="3"/>
  <c r="G244" i="3"/>
  <c r="K244" i="3"/>
  <c r="P244" i="3"/>
  <c r="B36" i="13"/>
  <c r="P235" i="3"/>
  <c r="B35" i="13"/>
  <c r="E214" i="3"/>
  <c r="D214" i="3"/>
  <c r="F214" i="3"/>
  <c r="G214" i="3"/>
  <c r="K214" i="3"/>
  <c r="M214" i="3"/>
  <c r="N214" i="3"/>
  <c r="E215" i="3"/>
  <c r="D215" i="3"/>
  <c r="F215" i="3"/>
  <c r="G215" i="3"/>
  <c r="K215" i="3"/>
  <c r="M215" i="3"/>
  <c r="N215" i="3"/>
  <c r="E216" i="3"/>
  <c r="D216" i="3"/>
  <c r="F216" i="3"/>
  <c r="G216" i="3"/>
  <c r="K216" i="3"/>
  <c r="M216" i="3"/>
  <c r="N216" i="3"/>
  <c r="E217" i="3"/>
  <c r="D217" i="3"/>
  <c r="F217" i="3"/>
  <c r="G217" i="3"/>
  <c r="K217" i="3"/>
  <c r="M217" i="3"/>
  <c r="N217" i="3"/>
  <c r="E218" i="3"/>
  <c r="D218" i="3"/>
  <c r="F218" i="3"/>
  <c r="G218" i="3"/>
  <c r="K218" i="3"/>
  <c r="M218" i="3"/>
  <c r="N218" i="3"/>
  <c r="P219" i="3"/>
  <c r="B34" i="13"/>
  <c r="E196" i="3"/>
  <c r="D196" i="3"/>
  <c r="F196" i="3"/>
  <c r="G196" i="3"/>
  <c r="K196" i="3"/>
  <c r="M196" i="3"/>
  <c r="N196" i="3"/>
  <c r="E197" i="3"/>
  <c r="D197" i="3"/>
  <c r="F197" i="3"/>
  <c r="G197" i="3"/>
  <c r="K197" i="3"/>
  <c r="M197" i="3"/>
  <c r="N197" i="3"/>
  <c r="E198" i="3"/>
  <c r="D198" i="3"/>
  <c r="F198" i="3"/>
  <c r="G198" i="3"/>
  <c r="K198" i="3"/>
  <c r="M198" i="3"/>
  <c r="N198" i="3"/>
  <c r="E199" i="3"/>
  <c r="D199" i="3"/>
  <c r="F199" i="3"/>
  <c r="G199" i="3"/>
  <c r="K199" i="3"/>
  <c r="M199" i="3"/>
  <c r="N199" i="3"/>
  <c r="E200" i="3"/>
  <c r="D200" i="3"/>
  <c r="F200" i="3"/>
  <c r="G200" i="3"/>
  <c r="K200" i="3"/>
  <c r="M200" i="3"/>
  <c r="N200" i="3"/>
  <c r="E201" i="3"/>
  <c r="D201" i="3"/>
  <c r="F201" i="3"/>
  <c r="G201" i="3"/>
  <c r="K201" i="3"/>
  <c r="M201" i="3"/>
  <c r="N201" i="3"/>
  <c r="E202" i="3"/>
  <c r="D202" i="3"/>
  <c r="F202" i="3"/>
  <c r="G202" i="3"/>
  <c r="K202" i="3"/>
  <c r="M202" i="3"/>
  <c r="N202" i="3"/>
  <c r="P203" i="3"/>
  <c r="B33" i="13"/>
  <c r="P185" i="3"/>
  <c r="B32" i="13"/>
  <c r="E161" i="3"/>
  <c r="D161" i="3"/>
  <c r="F161" i="3"/>
  <c r="G161" i="3"/>
  <c r="K161" i="3"/>
  <c r="M161" i="3"/>
  <c r="N161" i="3"/>
  <c r="E162" i="3"/>
  <c r="D162" i="3"/>
  <c r="F162" i="3"/>
  <c r="G162" i="3"/>
  <c r="K162" i="3"/>
  <c r="M162" i="3"/>
  <c r="N162" i="3"/>
  <c r="E163" i="3"/>
  <c r="D163" i="3"/>
  <c r="F163" i="3"/>
  <c r="G163" i="3"/>
  <c r="K163" i="3"/>
  <c r="M163" i="3"/>
  <c r="N163" i="3"/>
  <c r="E164" i="3"/>
  <c r="D164" i="3"/>
  <c r="F164" i="3"/>
  <c r="G164" i="3"/>
  <c r="K164" i="3"/>
  <c r="M164" i="3"/>
  <c r="N164" i="3"/>
  <c r="E165" i="3"/>
  <c r="D165" i="3"/>
  <c r="F165" i="3"/>
  <c r="G165" i="3"/>
  <c r="K165" i="3"/>
  <c r="M165" i="3"/>
  <c r="N165" i="3"/>
  <c r="E166" i="3"/>
  <c r="D166" i="3"/>
  <c r="F166" i="3"/>
  <c r="G166" i="3"/>
  <c r="K166" i="3"/>
  <c r="M166" i="3"/>
  <c r="N166" i="3"/>
  <c r="E167" i="3"/>
  <c r="D167" i="3"/>
  <c r="F167" i="3"/>
  <c r="G167" i="3"/>
  <c r="K167" i="3"/>
  <c r="M167" i="3"/>
  <c r="N167" i="3"/>
  <c r="P168" i="3"/>
  <c r="B31" i="13"/>
  <c r="E145" i="3"/>
  <c r="D145" i="3"/>
  <c r="F145" i="3"/>
  <c r="G145" i="3"/>
  <c r="K145" i="3"/>
  <c r="M145" i="3"/>
  <c r="N145" i="3"/>
  <c r="E146" i="3"/>
  <c r="D146" i="3"/>
  <c r="F146" i="3"/>
  <c r="G146" i="3"/>
  <c r="K146" i="3"/>
  <c r="M146" i="3"/>
  <c r="N146" i="3"/>
  <c r="E147" i="3"/>
  <c r="D147" i="3"/>
  <c r="F147" i="3"/>
  <c r="G147" i="3"/>
  <c r="K147" i="3"/>
  <c r="M147" i="3"/>
  <c r="N147" i="3"/>
  <c r="E148" i="3"/>
  <c r="D148" i="3"/>
  <c r="F148" i="3"/>
  <c r="G148" i="3"/>
  <c r="K148" i="3"/>
  <c r="M148" i="3"/>
  <c r="N148" i="3"/>
  <c r="E149" i="3"/>
  <c r="D149" i="3"/>
  <c r="F149" i="3"/>
  <c r="G149" i="3"/>
  <c r="K149" i="3"/>
  <c r="M149" i="3"/>
  <c r="N149" i="3"/>
  <c r="P150" i="3"/>
  <c r="B30" i="13"/>
  <c r="E129" i="3"/>
  <c r="D129" i="3"/>
  <c r="F129" i="3"/>
  <c r="G129" i="3"/>
  <c r="K129" i="3"/>
  <c r="M129" i="3"/>
  <c r="N129" i="3"/>
  <c r="E130" i="3"/>
  <c r="D130" i="3"/>
  <c r="F130" i="3"/>
  <c r="G130" i="3"/>
  <c r="K130" i="3"/>
  <c r="M130" i="3"/>
  <c r="N130" i="3"/>
  <c r="E131" i="3"/>
  <c r="D131" i="3"/>
  <c r="F131" i="3"/>
  <c r="G131" i="3"/>
  <c r="K131" i="3"/>
  <c r="M131" i="3"/>
  <c r="N131" i="3"/>
  <c r="E132" i="3"/>
  <c r="D132" i="3"/>
  <c r="F132" i="3"/>
  <c r="G132" i="3"/>
  <c r="K132" i="3"/>
  <c r="M132" i="3"/>
  <c r="N132" i="3"/>
  <c r="E133" i="3"/>
  <c r="D133" i="3"/>
  <c r="F133" i="3"/>
  <c r="G133" i="3"/>
  <c r="K133" i="3"/>
  <c r="M133" i="3"/>
  <c r="N133" i="3"/>
  <c r="P134" i="3"/>
  <c r="B29" i="13"/>
  <c r="E110" i="3"/>
  <c r="D110" i="3"/>
  <c r="F110" i="3"/>
  <c r="G110" i="3"/>
  <c r="K110" i="3"/>
  <c r="M110" i="3"/>
  <c r="N110" i="3"/>
  <c r="E111" i="3"/>
  <c r="D111" i="3"/>
  <c r="F111" i="3"/>
  <c r="G111" i="3"/>
  <c r="K111" i="3"/>
  <c r="M111" i="3"/>
  <c r="N111" i="3"/>
  <c r="E112" i="3"/>
  <c r="D112" i="3"/>
  <c r="F112" i="3"/>
  <c r="G112" i="3"/>
  <c r="K112" i="3"/>
  <c r="M112" i="3"/>
  <c r="N112" i="3"/>
  <c r="E113" i="3"/>
  <c r="D113" i="3"/>
  <c r="F113" i="3"/>
  <c r="G113" i="3"/>
  <c r="K113" i="3"/>
  <c r="M113" i="3"/>
  <c r="N113" i="3"/>
  <c r="E114" i="3"/>
  <c r="D114" i="3"/>
  <c r="F114" i="3"/>
  <c r="G114" i="3"/>
  <c r="K114" i="3"/>
  <c r="M114" i="3"/>
  <c r="N114" i="3"/>
  <c r="E115" i="3"/>
  <c r="D115" i="3"/>
  <c r="F115" i="3"/>
  <c r="G115" i="3"/>
  <c r="K115" i="3"/>
  <c r="M115" i="3"/>
  <c r="N115" i="3"/>
  <c r="E116" i="3"/>
  <c r="D116" i="3"/>
  <c r="F116" i="3"/>
  <c r="G116" i="3"/>
  <c r="K116" i="3"/>
  <c r="M116" i="3"/>
  <c r="N116" i="3"/>
  <c r="E117" i="3"/>
  <c r="D117" i="3"/>
  <c r="F117" i="3"/>
  <c r="G117" i="3"/>
  <c r="K117" i="3"/>
  <c r="M117" i="3"/>
  <c r="N117" i="3"/>
  <c r="P118" i="3"/>
  <c r="B28" i="13"/>
  <c r="E94" i="3"/>
  <c r="D94" i="3"/>
  <c r="F94" i="3"/>
  <c r="G94" i="3"/>
  <c r="K94" i="3"/>
  <c r="M94" i="3"/>
  <c r="N94" i="3"/>
  <c r="E95" i="3"/>
  <c r="D95" i="3"/>
  <c r="F95" i="3"/>
  <c r="G95" i="3"/>
  <c r="K95" i="3"/>
  <c r="M95" i="3"/>
  <c r="N95" i="3"/>
  <c r="E96" i="3"/>
  <c r="D96" i="3"/>
  <c r="F96" i="3"/>
  <c r="G96" i="3"/>
  <c r="K96" i="3"/>
  <c r="M96" i="3"/>
  <c r="N96" i="3"/>
  <c r="E97" i="3"/>
  <c r="D97" i="3"/>
  <c r="F97" i="3"/>
  <c r="G97" i="3"/>
  <c r="K97" i="3"/>
  <c r="M97" i="3"/>
  <c r="N97" i="3"/>
  <c r="E98" i="3"/>
  <c r="D98" i="3"/>
  <c r="F98" i="3"/>
  <c r="G98" i="3"/>
  <c r="K98" i="3"/>
  <c r="M98" i="3"/>
  <c r="N98" i="3"/>
  <c r="P99" i="3"/>
  <c r="B27" i="13"/>
  <c r="E76" i="3"/>
  <c r="D76" i="3"/>
  <c r="F76" i="3"/>
  <c r="G76" i="3"/>
  <c r="K76" i="3"/>
  <c r="M76" i="3"/>
  <c r="N76" i="3"/>
  <c r="E77" i="3"/>
  <c r="D77" i="3"/>
  <c r="F77" i="3"/>
  <c r="G77" i="3"/>
  <c r="K77" i="3"/>
  <c r="M77" i="3"/>
  <c r="N77" i="3"/>
  <c r="E78" i="3"/>
  <c r="D78" i="3"/>
  <c r="F78" i="3"/>
  <c r="G78" i="3"/>
  <c r="K78" i="3"/>
  <c r="M78" i="3"/>
  <c r="N78" i="3"/>
  <c r="E79" i="3"/>
  <c r="D79" i="3"/>
  <c r="F79" i="3"/>
  <c r="G79" i="3"/>
  <c r="K79" i="3"/>
  <c r="M79" i="3"/>
  <c r="N79" i="3"/>
  <c r="E80" i="3"/>
  <c r="D80" i="3"/>
  <c r="F80" i="3"/>
  <c r="G80" i="3"/>
  <c r="K80" i="3"/>
  <c r="M80" i="3"/>
  <c r="N80" i="3"/>
  <c r="E81" i="3"/>
  <c r="D81" i="3"/>
  <c r="F81" i="3"/>
  <c r="G81" i="3"/>
  <c r="K81" i="3"/>
  <c r="M81" i="3"/>
  <c r="N81" i="3"/>
  <c r="E82" i="3"/>
  <c r="D82" i="3"/>
  <c r="F82" i="3"/>
  <c r="G82" i="3"/>
  <c r="K82" i="3"/>
  <c r="M82" i="3"/>
  <c r="N82" i="3"/>
  <c r="P83" i="3"/>
  <c r="B26" i="13"/>
  <c r="E57" i="3"/>
  <c r="D57" i="3"/>
  <c r="F57" i="3"/>
  <c r="G57" i="3"/>
  <c r="K57" i="3"/>
  <c r="M57" i="3"/>
  <c r="N57" i="3"/>
  <c r="E58" i="3"/>
  <c r="D58" i="3"/>
  <c r="F58" i="3"/>
  <c r="G58" i="3"/>
  <c r="K58" i="3"/>
  <c r="M58" i="3"/>
  <c r="N58" i="3"/>
  <c r="E59" i="3"/>
  <c r="D59" i="3"/>
  <c r="F59" i="3"/>
  <c r="G59" i="3"/>
  <c r="K59" i="3"/>
  <c r="M59" i="3"/>
  <c r="N59" i="3"/>
  <c r="E60" i="3"/>
  <c r="D60" i="3"/>
  <c r="F60" i="3"/>
  <c r="G60" i="3"/>
  <c r="K60" i="3"/>
  <c r="M60" i="3"/>
  <c r="N60" i="3"/>
  <c r="E61" i="3"/>
  <c r="D61" i="3"/>
  <c r="F61" i="3"/>
  <c r="G61" i="3"/>
  <c r="K61" i="3"/>
  <c r="M61" i="3"/>
  <c r="N61" i="3"/>
  <c r="E62" i="3"/>
  <c r="D62" i="3"/>
  <c r="F62" i="3"/>
  <c r="G62" i="3"/>
  <c r="K62" i="3"/>
  <c r="M62" i="3"/>
  <c r="N62" i="3"/>
  <c r="E63" i="3"/>
  <c r="D63" i="3"/>
  <c r="F63" i="3"/>
  <c r="G63" i="3"/>
  <c r="K63" i="3"/>
  <c r="M63" i="3"/>
  <c r="N63" i="3"/>
  <c r="P64" i="3"/>
  <c r="B25" i="13"/>
  <c r="D41" i="3"/>
  <c r="E41" i="3"/>
  <c r="F41" i="3"/>
  <c r="G41" i="3"/>
  <c r="H41" i="3"/>
  <c r="I41" i="3"/>
  <c r="J41" i="3"/>
  <c r="D40" i="3"/>
  <c r="D42" i="3"/>
  <c r="D43" i="3"/>
  <c r="E40" i="3"/>
  <c r="F40" i="3"/>
  <c r="G40" i="3"/>
  <c r="H40" i="3"/>
  <c r="I40" i="3"/>
  <c r="J40" i="3"/>
  <c r="E42" i="3"/>
  <c r="F42" i="3"/>
  <c r="G42" i="3"/>
  <c r="H42" i="3"/>
  <c r="I42" i="3"/>
  <c r="J42" i="3"/>
  <c r="E43" i="3"/>
  <c r="F43" i="3"/>
  <c r="G43" i="3"/>
  <c r="H43" i="3"/>
  <c r="I43" i="3"/>
  <c r="J43" i="3"/>
  <c r="P43" i="3"/>
  <c r="B24" i="13"/>
  <c r="I315" i="2"/>
  <c r="D315" i="2"/>
  <c r="J315" i="2"/>
  <c r="E315" i="2"/>
  <c r="K315" i="2"/>
  <c r="F315" i="2"/>
  <c r="L315" i="2"/>
  <c r="G315" i="2"/>
  <c r="M315" i="2"/>
  <c r="Q315" i="2"/>
  <c r="S315" i="2"/>
  <c r="D322" i="2"/>
  <c r="E322" i="2"/>
  <c r="T315" i="2"/>
  <c r="I316" i="2"/>
  <c r="D316" i="2"/>
  <c r="J316" i="2"/>
  <c r="E316" i="2"/>
  <c r="K316" i="2"/>
  <c r="F316" i="2"/>
  <c r="L316" i="2"/>
  <c r="G316" i="2"/>
  <c r="M316" i="2"/>
  <c r="Q316" i="2"/>
  <c r="S316" i="2"/>
  <c r="T316" i="2"/>
  <c r="I317" i="2"/>
  <c r="D317" i="2"/>
  <c r="J317" i="2"/>
  <c r="E317" i="2"/>
  <c r="K317" i="2"/>
  <c r="F317" i="2"/>
  <c r="L317" i="2"/>
  <c r="G317" i="2"/>
  <c r="M317" i="2"/>
  <c r="Q317" i="2"/>
  <c r="S317" i="2"/>
  <c r="T317" i="2"/>
  <c r="I318" i="2"/>
  <c r="D318" i="2"/>
  <c r="J318" i="2"/>
  <c r="E318" i="2"/>
  <c r="K318" i="2"/>
  <c r="F318" i="2"/>
  <c r="L318" i="2"/>
  <c r="G318" i="2"/>
  <c r="M318" i="2"/>
  <c r="Q318" i="2"/>
  <c r="S318" i="2"/>
  <c r="T318" i="2"/>
  <c r="I319" i="2"/>
  <c r="D319" i="2"/>
  <c r="J319" i="2"/>
  <c r="E319" i="2"/>
  <c r="K319" i="2"/>
  <c r="F319" i="2"/>
  <c r="L319" i="2"/>
  <c r="G319" i="2"/>
  <c r="M319" i="2"/>
  <c r="Q319" i="2"/>
  <c r="S319" i="2"/>
  <c r="T319" i="2"/>
  <c r="I320" i="2"/>
  <c r="D320" i="2"/>
  <c r="J320" i="2"/>
  <c r="E320" i="2"/>
  <c r="K320" i="2"/>
  <c r="F320" i="2"/>
  <c r="L320" i="2"/>
  <c r="G320" i="2"/>
  <c r="M320" i="2"/>
  <c r="Q320" i="2"/>
  <c r="S320" i="2"/>
  <c r="T320" i="2"/>
  <c r="I321" i="2"/>
  <c r="D321" i="2"/>
  <c r="J321" i="2"/>
  <c r="E321" i="2"/>
  <c r="K321" i="2"/>
  <c r="F321" i="2"/>
  <c r="L321" i="2"/>
  <c r="G321" i="2"/>
  <c r="M321" i="2"/>
  <c r="Q321" i="2"/>
  <c r="S321" i="2"/>
  <c r="T321" i="2"/>
  <c r="U322" i="2"/>
  <c r="B21" i="13"/>
  <c r="K300" i="2"/>
  <c r="F300" i="2"/>
  <c r="L300" i="2"/>
  <c r="G300" i="2"/>
  <c r="M300" i="2"/>
  <c r="H300" i="2"/>
  <c r="N300" i="2"/>
  <c r="I300" i="2"/>
  <c r="O300" i="2"/>
  <c r="Q300" i="2"/>
  <c r="S300" i="2"/>
  <c r="T300" i="2"/>
  <c r="K301" i="2"/>
  <c r="F301" i="2"/>
  <c r="L301" i="2"/>
  <c r="G301" i="2"/>
  <c r="M301" i="2"/>
  <c r="H301" i="2"/>
  <c r="N301" i="2"/>
  <c r="I301" i="2"/>
  <c r="O301" i="2"/>
  <c r="Q301" i="2"/>
  <c r="S301" i="2"/>
  <c r="T301" i="2"/>
  <c r="K302" i="2"/>
  <c r="F302" i="2"/>
  <c r="L302" i="2"/>
  <c r="G302" i="2"/>
  <c r="M302" i="2"/>
  <c r="H302" i="2"/>
  <c r="N302" i="2"/>
  <c r="I302" i="2"/>
  <c r="O302" i="2"/>
  <c r="Q302" i="2"/>
  <c r="S302" i="2"/>
  <c r="T302" i="2"/>
  <c r="K303" i="2"/>
  <c r="F303" i="2"/>
  <c r="L303" i="2"/>
  <c r="G303" i="2"/>
  <c r="M303" i="2"/>
  <c r="H303" i="2"/>
  <c r="N303" i="2"/>
  <c r="I303" i="2"/>
  <c r="O303" i="2"/>
  <c r="Q303" i="2"/>
  <c r="S303" i="2"/>
  <c r="T303" i="2"/>
  <c r="K304" i="2"/>
  <c r="F304" i="2"/>
  <c r="L304" i="2"/>
  <c r="G304" i="2"/>
  <c r="M304" i="2"/>
  <c r="H304" i="2"/>
  <c r="N304" i="2"/>
  <c r="I304" i="2"/>
  <c r="O304" i="2"/>
  <c r="Q304" i="2"/>
  <c r="S304" i="2"/>
  <c r="T304" i="2"/>
  <c r="U304" i="2"/>
  <c r="B20" i="13"/>
  <c r="K286" i="2"/>
  <c r="F286" i="2"/>
  <c r="L286" i="2"/>
  <c r="G286" i="2"/>
  <c r="M286" i="2"/>
  <c r="H286" i="2"/>
  <c r="N286" i="2"/>
  <c r="I286" i="2"/>
  <c r="O286" i="2"/>
  <c r="Q286" i="2"/>
  <c r="S286" i="2"/>
  <c r="T286" i="2"/>
  <c r="K287" i="2"/>
  <c r="F287" i="2"/>
  <c r="L287" i="2"/>
  <c r="G287" i="2"/>
  <c r="M287" i="2"/>
  <c r="H287" i="2"/>
  <c r="N287" i="2"/>
  <c r="I287" i="2"/>
  <c r="O287" i="2"/>
  <c r="Q287" i="2"/>
  <c r="S287" i="2"/>
  <c r="T287" i="2"/>
  <c r="K288" i="2"/>
  <c r="F288" i="2"/>
  <c r="L288" i="2"/>
  <c r="G288" i="2"/>
  <c r="M288" i="2"/>
  <c r="H288" i="2"/>
  <c r="N288" i="2"/>
  <c r="I288" i="2"/>
  <c r="O288" i="2"/>
  <c r="Q288" i="2"/>
  <c r="S288" i="2"/>
  <c r="T288" i="2"/>
  <c r="K289" i="2"/>
  <c r="F289" i="2"/>
  <c r="L289" i="2"/>
  <c r="G289" i="2"/>
  <c r="M289" i="2"/>
  <c r="H289" i="2"/>
  <c r="N289" i="2"/>
  <c r="I289" i="2"/>
  <c r="O289" i="2"/>
  <c r="Q289" i="2"/>
  <c r="S289" i="2"/>
  <c r="T289" i="2"/>
  <c r="K290" i="2"/>
  <c r="F290" i="2"/>
  <c r="L290" i="2"/>
  <c r="G290" i="2"/>
  <c r="M290" i="2"/>
  <c r="H290" i="2"/>
  <c r="N290" i="2"/>
  <c r="I290" i="2"/>
  <c r="O290" i="2"/>
  <c r="Q290" i="2"/>
  <c r="S290" i="2"/>
  <c r="T290" i="2"/>
  <c r="U290" i="2"/>
  <c r="B19" i="13"/>
  <c r="I276" i="2"/>
  <c r="D276" i="2"/>
  <c r="J276" i="2"/>
  <c r="E276" i="2"/>
  <c r="K276" i="2"/>
  <c r="F276" i="2"/>
  <c r="L276" i="2"/>
  <c r="G276" i="2"/>
  <c r="M276" i="2"/>
  <c r="P276" i="2"/>
  <c r="U276" i="2"/>
  <c r="B18" i="13"/>
  <c r="J261" i="2"/>
  <c r="E261" i="2"/>
  <c r="K261" i="2"/>
  <c r="F261" i="2"/>
  <c r="L261" i="2"/>
  <c r="G261" i="2"/>
  <c r="M261" i="2"/>
  <c r="H261" i="2"/>
  <c r="N261" i="2"/>
  <c r="P261" i="2"/>
  <c r="R261" i="2"/>
  <c r="S261" i="2"/>
  <c r="J262" i="2"/>
  <c r="E262" i="2"/>
  <c r="K262" i="2"/>
  <c r="F262" i="2"/>
  <c r="L262" i="2"/>
  <c r="G262" i="2"/>
  <c r="M262" i="2"/>
  <c r="H262" i="2"/>
  <c r="N262" i="2"/>
  <c r="P262" i="2"/>
  <c r="R262" i="2"/>
  <c r="S262" i="2"/>
  <c r="J263" i="2"/>
  <c r="E263" i="2"/>
  <c r="K263" i="2"/>
  <c r="F263" i="2"/>
  <c r="L263" i="2"/>
  <c r="G263" i="2"/>
  <c r="M263" i="2"/>
  <c r="H263" i="2"/>
  <c r="N263" i="2"/>
  <c r="P263" i="2"/>
  <c r="R263" i="2"/>
  <c r="S263" i="2"/>
  <c r="J264" i="2"/>
  <c r="E264" i="2"/>
  <c r="K264" i="2"/>
  <c r="F264" i="2"/>
  <c r="L264" i="2"/>
  <c r="G264" i="2"/>
  <c r="M264" i="2"/>
  <c r="H264" i="2"/>
  <c r="N264" i="2"/>
  <c r="P264" i="2"/>
  <c r="R264" i="2"/>
  <c r="S264" i="2"/>
  <c r="J265" i="2"/>
  <c r="E265" i="2"/>
  <c r="K265" i="2"/>
  <c r="F265" i="2"/>
  <c r="L265" i="2"/>
  <c r="G265" i="2"/>
  <c r="M265" i="2"/>
  <c r="H265" i="2"/>
  <c r="N265" i="2"/>
  <c r="P265" i="2"/>
  <c r="R265" i="2"/>
  <c r="S265" i="2"/>
  <c r="U265" i="2"/>
  <c r="B17" i="13"/>
  <c r="I251" i="2"/>
  <c r="D251" i="2"/>
  <c r="J251" i="2"/>
  <c r="E251" i="2"/>
  <c r="K251" i="2"/>
  <c r="F251" i="2"/>
  <c r="L251" i="2"/>
  <c r="G251" i="2"/>
  <c r="M251" i="2"/>
  <c r="P251" i="2"/>
  <c r="U251" i="2"/>
  <c r="B16" i="13"/>
  <c r="U242" i="2"/>
  <c r="B15" i="13"/>
  <c r="I221" i="2"/>
  <c r="D221" i="2"/>
  <c r="J221" i="2"/>
  <c r="E221" i="2"/>
  <c r="K221" i="2"/>
  <c r="F221" i="2"/>
  <c r="L221" i="2"/>
  <c r="G221" i="2"/>
  <c r="M221" i="2"/>
  <c r="P221" i="2"/>
  <c r="R221" i="2"/>
  <c r="S221" i="2"/>
  <c r="I222" i="2"/>
  <c r="D222" i="2"/>
  <c r="J222" i="2"/>
  <c r="E222" i="2"/>
  <c r="K222" i="2"/>
  <c r="F222" i="2"/>
  <c r="L222" i="2"/>
  <c r="G222" i="2"/>
  <c r="M222" i="2"/>
  <c r="P222" i="2"/>
  <c r="R222" i="2"/>
  <c r="S222" i="2"/>
  <c r="I223" i="2"/>
  <c r="D223" i="2"/>
  <c r="J223" i="2"/>
  <c r="E223" i="2"/>
  <c r="K223" i="2"/>
  <c r="F223" i="2"/>
  <c r="L223" i="2"/>
  <c r="G223" i="2"/>
  <c r="M223" i="2"/>
  <c r="P223" i="2"/>
  <c r="R223" i="2"/>
  <c r="S223" i="2"/>
  <c r="I224" i="2"/>
  <c r="D224" i="2"/>
  <c r="J224" i="2"/>
  <c r="E224" i="2"/>
  <c r="K224" i="2"/>
  <c r="F224" i="2"/>
  <c r="L224" i="2"/>
  <c r="G224" i="2"/>
  <c r="M224" i="2"/>
  <c r="P224" i="2"/>
  <c r="R224" i="2"/>
  <c r="S224" i="2"/>
  <c r="I225" i="2"/>
  <c r="D225" i="2"/>
  <c r="J225" i="2"/>
  <c r="E225" i="2"/>
  <c r="K225" i="2"/>
  <c r="F225" i="2"/>
  <c r="L225" i="2"/>
  <c r="G225" i="2"/>
  <c r="M225" i="2"/>
  <c r="P225" i="2"/>
  <c r="R225" i="2"/>
  <c r="S225" i="2"/>
  <c r="U226" i="2"/>
  <c r="B14" i="13"/>
  <c r="I203" i="2"/>
  <c r="D203" i="2"/>
  <c r="J203" i="2"/>
  <c r="E203" i="2"/>
  <c r="K203" i="2"/>
  <c r="F203" i="2"/>
  <c r="L203" i="2"/>
  <c r="G203" i="2"/>
  <c r="M203" i="2"/>
  <c r="P203" i="2"/>
  <c r="R203" i="2"/>
  <c r="S203" i="2"/>
  <c r="I204" i="2"/>
  <c r="D204" i="2"/>
  <c r="J204" i="2"/>
  <c r="E204" i="2"/>
  <c r="K204" i="2"/>
  <c r="F204" i="2"/>
  <c r="L204" i="2"/>
  <c r="G204" i="2"/>
  <c r="M204" i="2"/>
  <c r="P204" i="2"/>
  <c r="R204" i="2"/>
  <c r="S204" i="2"/>
  <c r="I205" i="2"/>
  <c r="D205" i="2"/>
  <c r="J205" i="2"/>
  <c r="E205" i="2"/>
  <c r="K205" i="2"/>
  <c r="F205" i="2"/>
  <c r="L205" i="2"/>
  <c r="G205" i="2"/>
  <c r="M205" i="2"/>
  <c r="P205" i="2"/>
  <c r="R205" i="2"/>
  <c r="S205" i="2"/>
  <c r="I206" i="2"/>
  <c r="D206" i="2"/>
  <c r="J206" i="2"/>
  <c r="E206" i="2"/>
  <c r="K206" i="2"/>
  <c r="F206" i="2"/>
  <c r="L206" i="2"/>
  <c r="G206" i="2"/>
  <c r="M206" i="2"/>
  <c r="P206" i="2"/>
  <c r="R206" i="2"/>
  <c r="S206" i="2"/>
  <c r="I207" i="2"/>
  <c r="D207" i="2"/>
  <c r="J207" i="2"/>
  <c r="E207" i="2"/>
  <c r="K207" i="2"/>
  <c r="F207" i="2"/>
  <c r="L207" i="2"/>
  <c r="G207" i="2"/>
  <c r="M207" i="2"/>
  <c r="P207" i="2"/>
  <c r="R207" i="2"/>
  <c r="S207" i="2"/>
  <c r="I208" i="2"/>
  <c r="D208" i="2"/>
  <c r="J208" i="2"/>
  <c r="E208" i="2"/>
  <c r="K208" i="2"/>
  <c r="F208" i="2"/>
  <c r="L208" i="2"/>
  <c r="G208" i="2"/>
  <c r="M208" i="2"/>
  <c r="P208" i="2"/>
  <c r="R208" i="2"/>
  <c r="S208" i="2"/>
  <c r="I209" i="2"/>
  <c r="D209" i="2"/>
  <c r="J209" i="2"/>
  <c r="E209" i="2"/>
  <c r="K209" i="2"/>
  <c r="F209" i="2"/>
  <c r="L209" i="2"/>
  <c r="G209" i="2"/>
  <c r="M209" i="2"/>
  <c r="P209" i="2"/>
  <c r="R209" i="2"/>
  <c r="S209" i="2"/>
  <c r="U210" i="2"/>
  <c r="B13" i="13"/>
  <c r="U192" i="2"/>
  <c r="B12" i="13"/>
  <c r="I168" i="2"/>
  <c r="D168" i="2"/>
  <c r="J168" i="2"/>
  <c r="E168" i="2"/>
  <c r="K168" i="2"/>
  <c r="F168" i="2"/>
  <c r="L168" i="2"/>
  <c r="G168" i="2"/>
  <c r="M168" i="2"/>
  <c r="P168" i="2"/>
  <c r="R168" i="2"/>
  <c r="S168" i="2"/>
  <c r="I169" i="2"/>
  <c r="D169" i="2"/>
  <c r="J169" i="2"/>
  <c r="E169" i="2"/>
  <c r="K169" i="2"/>
  <c r="F169" i="2"/>
  <c r="L169" i="2"/>
  <c r="G169" i="2"/>
  <c r="M169" i="2"/>
  <c r="P169" i="2"/>
  <c r="R169" i="2"/>
  <c r="S169" i="2"/>
  <c r="I170" i="2"/>
  <c r="D170" i="2"/>
  <c r="J170" i="2"/>
  <c r="E170" i="2"/>
  <c r="K170" i="2"/>
  <c r="F170" i="2"/>
  <c r="L170" i="2"/>
  <c r="G170" i="2"/>
  <c r="M170" i="2"/>
  <c r="P170" i="2"/>
  <c r="R170" i="2"/>
  <c r="S170" i="2"/>
  <c r="I171" i="2"/>
  <c r="D171" i="2"/>
  <c r="J171" i="2"/>
  <c r="E171" i="2"/>
  <c r="K171" i="2"/>
  <c r="F171" i="2"/>
  <c r="L171" i="2"/>
  <c r="G171" i="2"/>
  <c r="M171" i="2"/>
  <c r="P171" i="2"/>
  <c r="R171" i="2"/>
  <c r="S171" i="2"/>
  <c r="I172" i="2"/>
  <c r="D172" i="2"/>
  <c r="J172" i="2"/>
  <c r="E172" i="2"/>
  <c r="K172" i="2"/>
  <c r="F172" i="2"/>
  <c r="L172" i="2"/>
  <c r="G172" i="2"/>
  <c r="M172" i="2"/>
  <c r="P172" i="2"/>
  <c r="R172" i="2"/>
  <c r="S172" i="2"/>
  <c r="I173" i="2"/>
  <c r="D173" i="2"/>
  <c r="J173" i="2"/>
  <c r="E173" i="2"/>
  <c r="K173" i="2"/>
  <c r="F173" i="2"/>
  <c r="L173" i="2"/>
  <c r="G173" i="2"/>
  <c r="M173" i="2"/>
  <c r="P173" i="2"/>
  <c r="R173" i="2"/>
  <c r="S173" i="2"/>
  <c r="I174" i="2"/>
  <c r="D174" i="2"/>
  <c r="J174" i="2"/>
  <c r="E174" i="2"/>
  <c r="K174" i="2"/>
  <c r="F174" i="2"/>
  <c r="L174" i="2"/>
  <c r="G174" i="2"/>
  <c r="M174" i="2"/>
  <c r="P174" i="2"/>
  <c r="R174" i="2"/>
  <c r="S174" i="2"/>
  <c r="U175" i="2"/>
  <c r="B11" i="13"/>
  <c r="I152" i="2"/>
  <c r="D152" i="2"/>
  <c r="J152" i="2"/>
  <c r="E152" i="2"/>
  <c r="K152" i="2"/>
  <c r="F152" i="2"/>
  <c r="L152" i="2"/>
  <c r="G152" i="2"/>
  <c r="M152" i="2"/>
  <c r="P152" i="2"/>
  <c r="R152" i="2"/>
  <c r="S152" i="2"/>
  <c r="I153" i="2"/>
  <c r="D153" i="2"/>
  <c r="J153" i="2"/>
  <c r="E153" i="2"/>
  <c r="K153" i="2"/>
  <c r="F153" i="2"/>
  <c r="L153" i="2"/>
  <c r="G153" i="2"/>
  <c r="M153" i="2"/>
  <c r="P153" i="2"/>
  <c r="R153" i="2"/>
  <c r="S153" i="2"/>
  <c r="I154" i="2"/>
  <c r="D154" i="2"/>
  <c r="J154" i="2"/>
  <c r="E154" i="2"/>
  <c r="K154" i="2"/>
  <c r="F154" i="2"/>
  <c r="L154" i="2"/>
  <c r="G154" i="2"/>
  <c r="M154" i="2"/>
  <c r="P154" i="2"/>
  <c r="R154" i="2"/>
  <c r="S154" i="2"/>
  <c r="I155" i="2"/>
  <c r="D155" i="2"/>
  <c r="J155" i="2"/>
  <c r="E155" i="2"/>
  <c r="K155" i="2"/>
  <c r="F155" i="2"/>
  <c r="L155" i="2"/>
  <c r="G155" i="2"/>
  <c r="M155" i="2"/>
  <c r="P155" i="2"/>
  <c r="R155" i="2"/>
  <c r="S155" i="2"/>
  <c r="I156" i="2"/>
  <c r="D156" i="2"/>
  <c r="J156" i="2"/>
  <c r="E156" i="2"/>
  <c r="K156" i="2"/>
  <c r="F156" i="2"/>
  <c r="L156" i="2"/>
  <c r="G156" i="2"/>
  <c r="M156" i="2"/>
  <c r="P156" i="2"/>
  <c r="R156" i="2"/>
  <c r="S156" i="2"/>
  <c r="U157" i="2"/>
  <c r="B10" i="13"/>
  <c r="I136" i="2"/>
  <c r="D136" i="2"/>
  <c r="J136" i="2"/>
  <c r="E136" i="2"/>
  <c r="K136" i="2"/>
  <c r="F136" i="2"/>
  <c r="L136" i="2"/>
  <c r="G136" i="2"/>
  <c r="M136" i="2"/>
  <c r="P136" i="2"/>
  <c r="R136" i="2"/>
  <c r="S136" i="2"/>
  <c r="I137" i="2"/>
  <c r="D137" i="2"/>
  <c r="J137" i="2"/>
  <c r="E137" i="2"/>
  <c r="K137" i="2"/>
  <c r="F137" i="2"/>
  <c r="L137" i="2"/>
  <c r="G137" i="2"/>
  <c r="M137" i="2"/>
  <c r="P137" i="2"/>
  <c r="R137" i="2"/>
  <c r="S137" i="2"/>
  <c r="I138" i="2"/>
  <c r="D138" i="2"/>
  <c r="J138" i="2"/>
  <c r="E138" i="2"/>
  <c r="K138" i="2"/>
  <c r="F138" i="2"/>
  <c r="L138" i="2"/>
  <c r="G138" i="2"/>
  <c r="M138" i="2"/>
  <c r="P138" i="2"/>
  <c r="R138" i="2"/>
  <c r="S138" i="2"/>
  <c r="I139" i="2"/>
  <c r="D139" i="2"/>
  <c r="J139" i="2"/>
  <c r="E139" i="2"/>
  <c r="K139" i="2"/>
  <c r="F139" i="2"/>
  <c r="L139" i="2"/>
  <c r="G139" i="2"/>
  <c r="M139" i="2"/>
  <c r="P139" i="2"/>
  <c r="R139" i="2"/>
  <c r="S139" i="2"/>
  <c r="I140" i="2"/>
  <c r="D140" i="2"/>
  <c r="J140" i="2"/>
  <c r="E140" i="2"/>
  <c r="K140" i="2"/>
  <c r="F140" i="2"/>
  <c r="L140" i="2"/>
  <c r="G140" i="2"/>
  <c r="M140" i="2"/>
  <c r="P140" i="2"/>
  <c r="R140" i="2"/>
  <c r="S140" i="2"/>
  <c r="U141" i="2"/>
  <c r="B9" i="13"/>
  <c r="I117" i="2"/>
  <c r="D117" i="2"/>
  <c r="J117" i="2"/>
  <c r="E117" i="2"/>
  <c r="K117" i="2"/>
  <c r="F117" i="2"/>
  <c r="L117" i="2"/>
  <c r="G117" i="2"/>
  <c r="M117" i="2"/>
  <c r="P117" i="2"/>
  <c r="R117" i="2"/>
  <c r="S117" i="2"/>
  <c r="I118" i="2"/>
  <c r="D118" i="2"/>
  <c r="J118" i="2"/>
  <c r="E118" i="2"/>
  <c r="K118" i="2"/>
  <c r="F118" i="2"/>
  <c r="L118" i="2"/>
  <c r="G118" i="2"/>
  <c r="M118" i="2"/>
  <c r="P118" i="2"/>
  <c r="R118" i="2"/>
  <c r="S118" i="2"/>
  <c r="I119" i="2"/>
  <c r="D119" i="2"/>
  <c r="J119" i="2"/>
  <c r="E119" i="2"/>
  <c r="K119" i="2"/>
  <c r="F119" i="2"/>
  <c r="L119" i="2"/>
  <c r="G119" i="2"/>
  <c r="M119" i="2"/>
  <c r="P119" i="2"/>
  <c r="R119" i="2"/>
  <c r="S119" i="2"/>
  <c r="I120" i="2"/>
  <c r="D120" i="2"/>
  <c r="J120" i="2"/>
  <c r="E120" i="2"/>
  <c r="K120" i="2"/>
  <c r="F120" i="2"/>
  <c r="L120" i="2"/>
  <c r="G120" i="2"/>
  <c r="M120" i="2"/>
  <c r="P120" i="2"/>
  <c r="R120" i="2"/>
  <c r="S120" i="2"/>
  <c r="I121" i="2"/>
  <c r="D121" i="2"/>
  <c r="J121" i="2"/>
  <c r="E121" i="2"/>
  <c r="K121" i="2"/>
  <c r="F121" i="2"/>
  <c r="L121" i="2"/>
  <c r="G121" i="2"/>
  <c r="M121" i="2"/>
  <c r="P121" i="2"/>
  <c r="R121" i="2"/>
  <c r="S121" i="2"/>
  <c r="P122" i="2"/>
  <c r="R122" i="2"/>
  <c r="S122" i="2"/>
  <c r="I122" i="2"/>
  <c r="D122" i="2"/>
  <c r="J122" i="2"/>
  <c r="E122" i="2"/>
  <c r="K122" i="2"/>
  <c r="F122" i="2"/>
  <c r="L122" i="2"/>
  <c r="G122" i="2"/>
  <c r="M122" i="2"/>
  <c r="P123" i="2"/>
  <c r="R123" i="2"/>
  <c r="S123" i="2"/>
  <c r="I123" i="2"/>
  <c r="D123" i="2"/>
  <c r="J123" i="2"/>
  <c r="E123" i="2"/>
  <c r="K123" i="2"/>
  <c r="F123" i="2"/>
  <c r="L123" i="2"/>
  <c r="G123" i="2"/>
  <c r="M123" i="2"/>
  <c r="P124" i="2"/>
  <c r="R124" i="2"/>
  <c r="S124" i="2"/>
  <c r="U125" i="2"/>
  <c r="B8" i="13"/>
  <c r="I101" i="2"/>
  <c r="D101" i="2"/>
  <c r="J101" i="2"/>
  <c r="E101" i="2"/>
  <c r="K101" i="2"/>
  <c r="F101" i="2"/>
  <c r="L101" i="2"/>
  <c r="G101" i="2"/>
  <c r="M101" i="2"/>
  <c r="P101" i="2"/>
  <c r="R101" i="2"/>
  <c r="S101" i="2"/>
  <c r="I102" i="2"/>
  <c r="D102" i="2"/>
  <c r="J102" i="2"/>
  <c r="E102" i="2"/>
  <c r="K102" i="2"/>
  <c r="F102" i="2"/>
  <c r="L102" i="2"/>
  <c r="G102" i="2"/>
  <c r="M102" i="2"/>
  <c r="P102" i="2"/>
  <c r="R102" i="2"/>
  <c r="S102" i="2"/>
  <c r="I103" i="2"/>
  <c r="D103" i="2"/>
  <c r="J103" i="2"/>
  <c r="E103" i="2"/>
  <c r="K103" i="2"/>
  <c r="F103" i="2"/>
  <c r="L103" i="2"/>
  <c r="G103" i="2"/>
  <c r="M103" i="2"/>
  <c r="P103" i="2"/>
  <c r="R103" i="2"/>
  <c r="S103" i="2"/>
  <c r="I104" i="2"/>
  <c r="D104" i="2"/>
  <c r="J104" i="2"/>
  <c r="E104" i="2"/>
  <c r="K104" i="2"/>
  <c r="F104" i="2"/>
  <c r="L104" i="2"/>
  <c r="G104" i="2"/>
  <c r="M104" i="2"/>
  <c r="P104" i="2"/>
  <c r="R104" i="2"/>
  <c r="S104" i="2"/>
  <c r="I105" i="2"/>
  <c r="D105" i="2"/>
  <c r="J105" i="2"/>
  <c r="E105" i="2"/>
  <c r="K105" i="2"/>
  <c r="F105" i="2"/>
  <c r="L105" i="2"/>
  <c r="G105" i="2"/>
  <c r="M105" i="2"/>
  <c r="P105" i="2"/>
  <c r="R105" i="2"/>
  <c r="S105" i="2"/>
  <c r="U106" i="2"/>
  <c r="B7" i="13"/>
  <c r="I83" i="2"/>
  <c r="D83" i="2"/>
  <c r="J83" i="2"/>
  <c r="E83" i="2"/>
  <c r="K83" i="2"/>
  <c r="F83" i="2"/>
  <c r="L83" i="2"/>
  <c r="G83" i="2"/>
  <c r="M83" i="2"/>
  <c r="P83" i="2"/>
  <c r="R83" i="2"/>
  <c r="S83" i="2"/>
  <c r="I84" i="2"/>
  <c r="D84" i="2"/>
  <c r="J84" i="2"/>
  <c r="E84" i="2"/>
  <c r="K84" i="2"/>
  <c r="F84" i="2"/>
  <c r="L84" i="2"/>
  <c r="G84" i="2"/>
  <c r="M84" i="2"/>
  <c r="P84" i="2"/>
  <c r="R84" i="2"/>
  <c r="S84" i="2"/>
  <c r="I85" i="2"/>
  <c r="D85" i="2"/>
  <c r="J85" i="2"/>
  <c r="E85" i="2"/>
  <c r="K85" i="2"/>
  <c r="F85" i="2"/>
  <c r="L85" i="2"/>
  <c r="G85" i="2"/>
  <c r="M85" i="2"/>
  <c r="P85" i="2"/>
  <c r="R85" i="2"/>
  <c r="S85" i="2"/>
  <c r="I86" i="2"/>
  <c r="D86" i="2"/>
  <c r="J86" i="2"/>
  <c r="E86" i="2"/>
  <c r="K86" i="2"/>
  <c r="F86" i="2"/>
  <c r="L86" i="2"/>
  <c r="G86" i="2"/>
  <c r="M86" i="2"/>
  <c r="P86" i="2"/>
  <c r="R86" i="2"/>
  <c r="S86" i="2"/>
  <c r="I87" i="2"/>
  <c r="D87" i="2"/>
  <c r="J87" i="2"/>
  <c r="E87" i="2"/>
  <c r="K87" i="2"/>
  <c r="F87" i="2"/>
  <c r="L87" i="2"/>
  <c r="G87" i="2"/>
  <c r="M87" i="2"/>
  <c r="P87" i="2"/>
  <c r="R87" i="2"/>
  <c r="S87" i="2"/>
  <c r="I88" i="2"/>
  <c r="D88" i="2"/>
  <c r="J88" i="2"/>
  <c r="E88" i="2"/>
  <c r="K88" i="2"/>
  <c r="F88" i="2"/>
  <c r="L88" i="2"/>
  <c r="G88" i="2"/>
  <c r="M88" i="2"/>
  <c r="P88" i="2"/>
  <c r="R88" i="2"/>
  <c r="S88" i="2"/>
  <c r="I89" i="2"/>
  <c r="D89" i="2"/>
  <c r="J89" i="2"/>
  <c r="E89" i="2"/>
  <c r="K89" i="2"/>
  <c r="F89" i="2"/>
  <c r="L89" i="2"/>
  <c r="G89" i="2"/>
  <c r="M89" i="2"/>
  <c r="P89" i="2"/>
  <c r="R89" i="2"/>
  <c r="S89" i="2"/>
  <c r="U90" i="2"/>
  <c r="B6" i="13"/>
  <c r="I64" i="2"/>
  <c r="D64" i="2"/>
  <c r="J64" i="2"/>
  <c r="E64" i="2"/>
  <c r="K64" i="2"/>
  <c r="F64" i="2"/>
  <c r="L64" i="2"/>
  <c r="G64" i="2"/>
  <c r="M64" i="2"/>
  <c r="P64" i="2"/>
  <c r="R64" i="2"/>
  <c r="S64" i="2"/>
  <c r="I65" i="2"/>
  <c r="D65" i="2"/>
  <c r="J65" i="2"/>
  <c r="E65" i="2"/>
  <c r="K65" i="2"/>
  <c r="F65" i="2"/>
  <c r="L65" i="2"/>
  <c r="G65" i="2"/>
  <c r="M65" i="2"/>
  <c r="P65" i="2"/>
  <c r="R65" i="2"/>
  <c r="S65" i="2"/>
  <c r="I66" i="2"/>
  <c r="D66" i="2"/>
  <c r="J66" i="2"/>
  <c r="E66" i="2"/>
  <c r="K66" i="2"/>
  <c r="F66" i="2"/>
  <c r="L66" i="2"/>
  <c r="G66" i="2"/>
  <c r="M66" i="2"/>
  <c r="P66" i="2"/>
  <c r="R66" i="2"/>
  <c r="S66" i="2"/>
  <c r="I67" i="2"/>
  <c r="D67" i="2"/>
  <c r="J67" i="2"/>
  <c r="E67" i="2"/>
  <c r="K67" i="2"/>
  <c r="F67" i="2"/>
  <c r="L67" i="2"/>
  <c r="G67" i="2"/>
  <c r="M67" i="2"/>
  <c r="P67" i="2"/>
  <c r="R67" i="2"/>
  <c r="S67" i="2"/>
  <c r="I68" i="2"/>
  <c r="D68" i="2"/>
  <c r="J68" i="2"/>
  <c r="E68" i="2"/>
  <c r="K68" i="2"/>
  <c r="F68" i="2"/>
  <c r="L68" i="2"/>
  <c r="G68" i="2"/>
  <c r="M68" i="2"/>
  <c r="P68" i="2"/>
  <c r="R68" i="2"/>
  <c r="S68" i="2"/>
  <c r="I69" i="2"/>
  <c r="D69" i="2"/>
  <c r="J69" i="2"/>
  <c r="E69" i="2"/>
  <c r="K69" i="2"/>
  <c r="F69" i="2"/>
  <c r="L69" i="2"/>
  <c r="G69" i="2"/>
  <c r="M69" i="2"/>
  <c r="P69" i="2"/>
  <c r="R69" i="2"/>
  <c r="S69" i="2"/>
  <c r="I70" i="2"/>
  <c r="D70" i="2"/>
  <c r="J70" i="2"/>
  <c r="E70" i="2"/>
  <c r="K70" i="2"/>
  <c r="F70" i="2"/>
  <c r="L70" i="2"/>
  <c r="G70" i="2"/>
  <c r="M70" i="2"/>
  <c r="P70" i="2"/>
  <c r="R70" i="2"/>
  <c r="S70" i="2"/>
  <c r="U71" i="2"/>
  <c r="B5" i="13"/>
  <c r="M46" i="2"/>
  <c r="N46" i="2"/>
  <c r="O46" i="2"/>
  <c r="P46" i="2"/>
  <c r="Q46" i="2"/>
  <c r="R46" i="2"/>
  <c r="S46" i="2"/>
  <c r="D47" i="2"/>
  <c r="M47" i="2"/>
  <c r="E47" i="2"/>
  <c r="N47" i="2"/>
  <c r="F47" i="2"/>
  <c r="O47" i="2"/>
  <c r="G47" i="2"/>
  <c r="P47" i="2"/>
  <c r="H47" i="2"/>
  <c r="Q47" i="2"/>
  <c r="I47" i="2"/>
  <c r="R47" i="2"/>
  <c r="J47" i="2"/>
  <c r="S47" i="2"/>
  <c r="D48" i="2"/>
  <c r="M48" i="2"/>
  <c r="E48" i="2"/>
  <c r="N48" i="2"/>
  <c r="F48" i="2"/>
  <c r="O48" i="2"/>
  <c r="G48" i="2"/>
  <c r="P48" i="2"/>
  <c r="H48" i="2"/>
  <c r="Q48" i="2"/>
  <c r="I48" i="2"/>
  <c r="R48" i="2"/>
  <c r="J48" i="2"/>
  <c r="S48" i="2"/>
  <c r="D49" i="2"/>
  <c r="M49" i="2"/>
  <c r="E49" i="2"/>
  <c r="N49" i="2"/>
  <c r="F49" i="2"/>
  <c r="O49" i="2"/>
  <c r="G49" i="2"/>
  <c r="P49" i="2"/>
  <c r="H49" i="2"/>
  <c r="Q49" i="2"/>
  <c r="I49" i="2"/>
  <c r="R49" i="2"/>
  <c r="J49" i="2"/>
  <c r="S49" i="2"/>
  <c r="D50" i="2"/>
  <c r="M50" i="2"/>
  <c r="E50" i="2"/>
  <c r="N50" i="2"/>
  <c r="F50" i="2"/>
  <c r="O50" i="2"/>
  <c r="G50" i="2"/>
  <c r="P50" i="2"/>
  <c r="H50" i="2"/>
  <c r="Q50" i="2"/>
  <c r="I50" i="2"/>
  <c r="R50" i="2"/>
  <c r="J50" i="2"/>
  <c r="S50" i="2"/>
  <c r="U50" i="2"/>
  <c r="B4" i="13"/>
  <c r="F315" i="10"/>
  <c r="G315" i="10"/>
  <c r="D235" i="10"/>
  <c r="E235" i="10"/>
  <c r="F235" i="10"/>
  <c r="G235" i="10"/>
  <c r="D229" i="10"/>
  <c r="E229" i="10"/>
  <c r="F229" i="10"/>
  <c r="G229" i="10"/>
  <c r="D219" i="10"/>
  <c r="E219" i="10"/>
  <c r="F219" i="10"/>
  <c r="G219" i="10"/>
  <c r="D213" i="10"/>
  <c r="E213" i="10"/>
  <c r="F213" i="10"/>
  <c r="G213" i="10"/>
  <c r="D203" i="10"/>
  <c r="E203" i="10"/>
  <c r="F203" i="10"/>
  <c r="G203" i="10"/>
  <c r="H203" i="10"/>
  <c r="H202" i="10"/>
  <c r="H201" i="10"/>
  <c r="H200" i="10"/>
  <c r="H199" i="10"/>
  <c r="H198" i="10"/>
  <c r="H197" i="10"/>
  <c r="H196" i="10"/>
  <c r="D195" i="10"/>
  <c r="E195" i="10"/>
  <c r="F195" i="10"/>
  <c r="G195" i="10"/>
  <c r="H195" i="10"/>
  <c r="E185" i="10"/>
  <c r="G185" i="10"/>
  <c r="D185" i="10"/>
  <c r="F185" i="10"/>
  <c r="D179" i="10"/>
  <c r="E179" i="10"/>
  <c r="F179" i="10"/>
  <c r="G179" i="10"/>
  <c r="D168" i="10"/>
  <c r="E168" i="10"/>
  <c r="F168" i="10"/>
  <c r="G168" i="10"/>
  <c r="D160" i="10"/>
  <c r="E160" i="10"/>
  <c r="F160" i="10"/>
  <c r="G160" i="10"/>
  <c r="D150" i="10"/>
  <c r="E150" i="10"/>
  <c r="F150" i="10"/>
  <c r="G150" i="10"/>
  <c r="D144" i="10"/>
  <c r="E144" i="10"/>
  <c r="F144" i="10"/>
  <c r="G144" i="10"/>
  <c r="D134" i="10"/>
  <c r="E134" i="10"/>
  <c r="F134" i="10"/>
  <c r="G134" i="10"/>
  <c r="D128" i="10"/>
  <c r="E128" i="10"/>
  <c r="F128" i="10"/>
  <c r="G128" i="10"/>
  <c r="D118" i="10"/>
  <c r="E118" i="10"/>
  <c r="F118" i="10"/>
  <c r="G118" i="10"/>
  <c r="D109" i="10"/>
  <c r="E109" i="10"/>
  <c r="F109" i="10"/>
  <c r="G109" i="10"/>
  <c r="D99" i="10"/>
  <c r="E99" i="10"/>
  <c r="F99" i="10"/>
  <c r="G99" i="10"/>
  <c r="D93" i="10"/>
  <c r="E93" i="10"/>
  <c r="F93" i="10"/>
  <c r="G93" i="10"/>
  <c r="D83" i="10"/>
  <c r="E83" i="10"/>
  <c r="F83" i="10"/>
  <c r="G83" i="10"/>
  <c r="D75" i="10"/>
  <c r="E75" i="10"/>
  <c r="F75" i="10"/>
  <c r="G75" i="10"/>
  <c r="E64" i="10"/>
  <c r="G64" i="10"/>
  <c r="D64" i="10"/>
  <c r="F64" i="10"/>
  <c r="E56" i="10"/>
  <c r="G56" i="10"/>
  <c r="D56" i="10"/>
  <c r="F56" i="10"/>
  <c r="F315" i="9"/>
  <c r="G315" i="9"/>
  <c r="D235" i="9"/>
  <c r="E235" i="9"/>
  <c r="F235" i="9"/>
  <c r="G235" i="9"/>
  <c r="D229" i="9"/>
  <c r="E229" i="9"/>
  <c r="F229" i="9"/>
  <c r="G229" i="9"/>
  <c r="D219" i="9"/>
  <c r="E219" i="9"/>
  <c r="F219" i="9"/>
  <c r="G219" i="9"/>
  <c r="D213" i="9"/>
  <c r="E213" i="9"/>
  <c r="F213" i="9"/>
  <c r="G213" i="9"/>
  <c r="D203" i="9"/>
  <c r="E203" i="9"/>
  <c r="F203" i="9"/>
  <c r="G203" i="9"/>
  <c r="H203" i="9"/>
  <c r="H202" i="9"/>
  <c r="H201" i="9"/>
  <c r="H200" i="9"/>
  <c r="H199" i="9"/>
  <c r="H198" i="9"/>
  <c r="H197" i="9"/>
  <c r="H196" i="9"/>
  <c r="D195" i="9"/>
  <c r="E195" i="9"/>
  <c r="F195" i="9"/>
  <c r="G195" i="9"/>
  <c r="H195" i="9"/>
  <c r="E185" i="9"/>
  <c r="G185" i="9"/>
  <c r="D185" i="9"/>
  <c r="F185" i="9"/>
  <c r="D179" i="9"/>
  <c r="E179" i="9"/>
  <c r="F179" i="9"/>
  <c r="G179" i="9"/>
  <c r="D168" i="9"/>
  <c r="E168" i="9"/>
  <c r="F168" i="9"/>
  <c r="G168" i="9"/>
  <c r="D160" i="9"/>
  <c r="E160" i="9"/>
  <c r="F160" i="9"/>
  <c r="G160" i="9"/>
  <c r="D150" i="9"/>
  <c r="E150" i="9"/>
  <c r="F150" i="9"/>
  <c r="G150" i="9"/>
  <c r="D144" i="9"/>
  <c r="E144" i="9"/>
  <c r="F144" i="9"/>
  <c r="G144" i="9"/>
  <c r="D134" i="9"/>
  <c r="E134" i="9"/>
  <c r="F134" i="9"/>
  <c r="G134" i="9"/>
  <c r="D128" i="9"/>
  <c r="E128" i="9"/>
  <c r="F128" i="9"/>
  <c r="G128" i="9"/>
  <c r="D118" i="9"/>
  <c r="E118" i="9"/>
  <c r="F118" i="9"/>
  <c r="G118" i="9"/>
  <c r="D109" i="9"/>
  <c r="E109" i="9"/>
  <c r="F109" i="9"/>
  <c r="G109" i="9"/>
  <c r="D99" i="9"/>
  <c r="E99" i="9"/>
  <c r="F99" i="9"/>
  <c r="G99" i="9"/>
  <c r="D93" i="9"/>
  <c r="E93" i="9"/>
  <c r="F93" i="9"/>
  <c r="G93" i="9"/>
  <c r="D83" i="9"/>
  <c r="E83" i="9"/>
  <c r="F83" i="9"/>
  <c r="G83" i="9"/>
  <c r="D75" i="9"/>
  <c r="E75" i="9"/>
  <c r="F75" i="9"/>
  <c r="G75" i="9"/>
  <c r="E64" i="9"/>
  <c r="G64" i="9"/>
  <c r="D64" i="9"/>
  <c r="F64" i="9"/>
  <c r="E56" i="9"/>
  <c r="G56" i="9"/>
  <c r="D56" i="9"/>
  <c r="F56" i="9"/>
  <c r="F315" i="8"/>
  <c r="G315" i="8"/>
  <c r="D235" i="8"/>
  <c r="E235" i="8"/>
  <c r="F235" i="8"/>
  <c r="G235" i="8"/>
  <c r="D229" i="8"/>
  <c r="E229" i="8"/>
  <c r="F229" i="8"/>
  <c r="G229" i="8"/>
  <c r="D219" i="8"/>
  <c r="E219" i="8"/>
  <c r="F219" i="8"/>
  <c r="G219" i="8"/>
  <c r="D213" i="8"/>
  <c r="E213" i="8"/>
  <c r="F213" i="8"/>
  <c r="G213" i="8"/>
  <c r="D203" i="8"/>
  <c r="E203" i="8"/>
  <c r="F203" i="8"/>
  <c r="G203" i="8"/>
  <c r="H203" i="8"/>
  <c r="H202" i="8"/>
  <c r="H201" i="8"/>
  <c r="H200" i="8"/>
  <c r="H199" i="8"/>
  <c r="H198" i="8"/>
  <c r="H197" i="8"/>
  <c r="H196" i="8"/>
  <c r="D195" i="8"/>
  <c r="E195" i="8"/>
  <c r="F195" i="8"/>
  <c r="G195" i="8"/>
  <c r="H195" i="8"/>
  <c r="E185" i="8"/>
  <c r="G185" i="8"/>
  <c r="D185" i="8"/>
  <c r="F185" i="8"/>
  <c r="D179" i="8"/>
  <c r="E179" i="8"/>
  <c r="F179" i="8"/>
  <c r="G179" i="8"/>
  <c r="D168" i="8"/>
  <c r="E168" i="8"/>
  <c r="F168" i="8"/>
  <c r="G168" i="8"/>
  <c r="D160" i="8"/>
  <c r="E160" i="8"/>
  <c r="F160" i="8"/>
  <c r="G160" i="8"/>
  <c r="D150" i="8"/>
  <c r="E150" i="8"/>
  <c r="F150" i="8"/>
  <c r="G150" i="8"/>
  <c r="D144" i="8"/>
  <c r="E144" i="8"/>
  <c r="F144" i="8"/>
  <c r="G144" i="8"/>
  <c r="D134" i="8"/>
  <c r="E134" i="8"/>
  <c r="F134" i="8"/>
  <c r="G134" i="8"/>
  <c r="D128" i="8"/>
  <c r="E128" i="8"/>
  <c r="F128" i="8"/>
  <c r="G128" i="8"/>
  <c r="D118" i="8"/>
  <c r="E118" i="8"/>
  <c r="F118" i="8"/>
  <c r="G118" i="8"/>
  <c r="D109" i="8"/>
  <c r="E109" i="8"/>
  <c r="F109" i="8"/>
  <c r="G109" i="8"/>
  <c r="D99" i="8"/>
  <c r="E99" i="8"/>
  <c r="F99" i="8"/>
  <c r="G99" i="8"/>
  <c r="D93" i="8"/>
  <c r="E93" i="8"/>
  <c r="F93" i="8"/>
  <c r="G93" i="8"/>
  <c r="D83" i="8"/>
  <c r="E83" i="8"/>
  <c r="F83" i="8"/>
  <c r="G83" i="8"/>
  <c r="D75" i="8"/>
  <c r="E75" i="8"/>
  <c r="F75" i="8"/>
  <c r="G75" i="8"/>
  <c r="E64" i="8"/>
  <c r="G64" i="8"/>
  <c r="D64" i="8"/>
  <c r="F64" i="8"/>
  <c r="E56" i="8"/>
  <c r="G56" i="8"/>
  <c r="D56" i="8"/>
  <c r="F56" i="8"/>
  <c r="F315" i="7"/>
  <c r="G315" i="7"/>
  <c r="D235" i="7"/>
  <c r="E235" i="7"/>
  <c r="F235" i="7"/>
  <c r="G235" i="7"/>
  <c r="D229" i="7"/>
  <c r="E229" i="7"/>
  <c r="F229" i="7"/>
  <c r="G229" i="7"/>
  <c r="D219" i="7"/>
  <c r="E219" i="7"/>
  <c r="F219" i="7"/>
  <c r="G219" i="7"/>
  <c r="D213" i="7"/>
  <c r="E213" i="7"/>
  <c r="F213" i="7"/>
  <c r="G213" i="7"/>
  <c r="D203" i="7"/>
  <c r="E203" i="7"/>
  <c r="F203" i="7"/>
  <c r="G203" i="7"/>
  <c r="H203" i="7"/>
  <c r="H202" i="7"/>
  <c r="H201" i="7"/>
  <c r="H200" i="7"/>
  <c r="H199" i="7"/>
  <c r="H198" i="7"/>
  <c r="H197" i="7"/>
  <c r="H196" i="7"/>
  <c r="D195" i="7"/>
  <c r="E195" i="7"/>
  <c r="F195" i="7"/>
  <c r="G195" i="7"/>
  <c r="H195" i="7"/>
  <c r="E185" i="7"/>
  <c r="G185" i="7"/>
  <c r="D185" i="7"/>
  <c r="F185" i="7"/>
  <c r="D179" i="7"/>
  <c r="E179" i="7"/>
  <c r="F179" i="7"/>
  <c r="G179" i="7"/>
  <c r="D168" i="7"/>
  <c r="E168" i="7"/>
  <c r="F168" i="7"/>
  <c r="G168" i="7"/>
  <c r="D160" i="7"/>
  <c r="E160" i="7"/>
  <c r="F160" i="7"/>
  <c r="G160" i="7"/>
  <c r="D150" i="7"/>
  <c r="E150" i="7"/>
  <c r="F150" i="7"/>
  <c r="G150" i="7"/>
  <c r="D144" i="7"/>
  <c r="E144" i="7"/>
  <c r="F144" i="7"/>
  <c r="G144" i="7"/>
  <c r="D134" i="7"/>
  <c r="E134" i="7"/>
  <c r="F134" i="7"/>
  <c r="G134" i="7"/>
  <c r="D128" i="7"/>
  <c r="E128" i="7"/>
  <c r="F128" i="7"/>
  <c r="G128" i="7"/>
  <c r="D118" i="7"/>
  <c r="E118" i="7"/>
  <c r="F118" i="7"/>
  <c r="G118" i="7"/>
  <c r="D109" i="7"/>
  <c r="E109" i="7"/>
  <c r="F109" i="7"/>
  <c r="G109" i="7"/>
  <c r="D99" i="7"/>
  <c r="E99" i="7"/>
  <c r="F99" i="7"/>
  <c r="G99" i="7"/>
  <c r="D93" i="7"/>
  <c r="E93" i="7"/>
  <c r="F93" i="7"/>
  <c r="G93" i="7"/>
  <c r="D83" i="7"/>
  <c r="E83" i="7"/>
  <c r="F83" i="7"/>
  <c r="G83" i="7"/>
  <c r="D75" i="7"/>
  <c r="E75" i="7"/>
  <c r="F75" i="7"/>
  <c r="G75" i="7"/>
  <c r="E64" i="7"/>
  <c r="G64" i="7"/>
  <c r="D64" i="7"/>
  <c r="F64" i="7"/>
  <c r="E56" i="7"/>
  <c r="G56" i="7"/>
  <c r="D56" i="7"/>
  <c r="F56" i="7"/>
  <c r="F315" i="6"/>
  <c r="G315" i="6"/>
  <c r="D235" i="6"/>
  <c r="E235" i="6"/>
  <c r="F235" i="6"/>
  <c r="G235" i="6"/>
  <c r="D229" i="6"/>
  <c r="E229" i="6"/>
  <c r="F229" i="6"/>
  <c r="G229" i="6"/>
  <c r="D219" i="6"/>
  <c r="E219" i="6"/>
  <c r="F219" i="6"/>
  <c r="G219" i="6"/>
  <c r="D213" i="6"/>
  <c r="E213" i="6"/>
  <c r="F213" i="6"/>
  <c r="G213" i="6"/>
  <c r="D203" i="6"/>
  <c r="E203" i="6"/>
  <c r="F203" i="6"/>
  <c r="G203" i="6"/>
  <c r="H203" i="6"/>
  <c r="H202" i="6"/>
  <c r="H201" i="6"/>
  <c r="H200" i="6"/>
  <c r="H199" i="6"/>
  <c r="H198" i="6"/>
  <c r="H197" i="6"/>
  <c r="H196" i="6"/>
  <c r="D195" i="6"/>
  <c r="E195" i="6"/>
  <c r="F195" i="6"/>
  <c r="G195" i="6"/>
  <c r="H195" i="6"/>
  <c r="E185" i="6"/>
  <c r="G185" i="6"/>
  <c r="D185" i="6"/>
  <c r="F185" i="6"/>
  <c r="D179" i="6"/>
  <c r="E179" i="6"/>
  <c r="F179" i="6"/>
  <c r="G179" i="6"/>
  <c r="D168" i="6"/>
  <c r="E168" i="6"/>
  <c r="F168" i="6"/>
  <c r="G168" i="6"/>
  <c r="D160" i="6"/>
  <c r="E160" i="6"/>
  <c r="F160" i="6"/>
  <c r="G160" i="6"/>
  <c r="D150" i="6"/>
  <c r="E150" i="6"/>
  <c r="F150" i="6"/>
  <c r="G150" i="6"/>
  <c r="D144" i="6"/>
  <c r="E144" i="6"/>
  <c r="F144" i="6"/>
  <c r="G144" i="6"/>
  <c r="D134" i="6"/>
  <c r="E134" i="6"/>
  <c r="F134" i="6"/>
  <c r="G134" i="6"/>
  <c r="D128" i="6"/>
  <c r="E128" i="6"/>
  <c r="F128" i="6"/>
  <c r="G128" i="6"/>
  <c r="D118" i="6"/>
  <c r="E118" i="6"/>
  <c r="F118" i="6"/>
  <c r="G118" i="6"/>
  <c r="D109" i="6"/>
  <c r="E109" i="6"/>
  <c r="F109" i="6"/>
  <c r="G109" i="6"/>
  <c r="D99" i="6"/>
  <c r="E99" i="6"/>
  <c r="F99" i="6"/>
  <c r="G99" i="6"/>
  <c r="D93" i="6"/>
  <c r="E93" i="6"/>
  <c r="F93" i="6"/>
  <c r="G93" i="6"/>
  <c r="D83" i="6"/>
  <c r="E83" i="6"/>
  <c r="F83" i="6"/>
  <c r="G83" i="6"/>
  <c r="D75" i="6"/>
  <c r="E75" i="6"/>
  <c r="F75" i="6"/>
  <c r="G75" i="6"/>
  <c r="E64" i="6"/>
  <c r="G64" i="6"/>
  <c r="D64" i="6"/>
  <c r="F64" i="6"/>
  <c r="E56" i="6"/>
  <c r="G56" i="6"/>
  <c r="D56" i="6"/>
  <c r="F56" i="6"/>
  <c r="F315" i="4"/>
  <c r="G315" i="4"/>
  <c r="D235" i="4"/>
  <c r="E235" i="4"/>
  <c r="F235" i="4"/>
  <c r="G235" i="4"/>
  <c r="D229" i="4"/>
  <c r="E229" i="4"/>
  <c r="F229" i="4"/>
  <c r="G229" i="4"/>
  <c r="D219" i="4"/>
  <c r="E219" i="4"/>
  <c r="F219" i="4"/>
  <c r="G219" i="4"/>
  <c r="D213" i="4"/>
  <c r="E213" i="4"/>
  <c r="F213" i="4"/>
  <c r="G213" i="4"/>
  <c r="D203" i="4"/>
  <c r="E203" i="4"/>
  <c r="F203" i="4"/>
  <c r="G203" i="4"/>
  <c r="H203" i="4"/>
  <c r="H202" i="4"/>
  <c r="H201" i="4"/>
  <c r="H200" i="4"/>
  <c r="H199" i="4"/>
  <c r="H198" i="4"/>
  <c r="H197" i="4"/>
  <c r="H196" i="4"/>
  <c r="D195" i="4"/>
  <c r="E195" i="4"/>
  <c r="F195" i="4"/>
  <c r="G195" i="4"/>
  <c r="H195" i="4"/>
  <c r="E185" i="4"/>
  <c r="G185" i="4"/>
  <c r="D185" i="4"/>
  <c r="F185" i="4"/>
  <c r="D179" i="4"/>
  <c r="E179" i="4"/>
  <c r="F179" i="4"/>
  <c r="G179" i="4"/>
  <c r="D168" i="4"/>
  <c r="E168" i="4"/>
  <c r="F168" i="4"/>
  <c r="G168" i="4"/>
  <c r="D160" i="4"/>
  <c r="E160" i="4"/>
  <c r="F160" i="4"/>
  <c r="G160" i="4"/>
  <c r="D150" i="4"/>
  <c r="E150" i="4"/>
  <c r="F150" i="4"/>
  <c r="G150" i="4"/>
  <c r="D144" i="4"/>
  <c r="E144" i="4"/>
  <c r="F144" i="4"/>
  <c r="G144" i="4"/>
  <c r="D134" i="4"/>
  <c r="E134" i="4"/>
  <c r="F134" i="4"/>
  <c r="G134" i="4"/>
  <c r="D128" i="4"/>
  <c r="E128" i="4"/>
  <c r="F128" i="4"/>
  <c r="G128" i="4"/>
  <c r="D118" i="4"/>
  <c r="E118" i="4"/>
  <c r="F118" i="4"/>
  <c r="G118" i="4"/>
  <c r="D109" i="4"/>
  <c r="E109" i="4"/>
  <c r="F109" i="4"/>
  <c r="G109" i="4"/>
  <c r="D99" i="4"/>
  <c r="E99" i="4"/>
  <c r="F99" i="4"/>
  <c r="G99" i="4"/>
  <c r="D93" i="4"/>
  <c r="E93" i="4"/>
  <c r="F93" i="4"/>
  <c r="G93" i="4"/>
  <c r="D83" i="4"/>
  <c r="E83" i="4"/>
  <c r="F83" i="4"/>
  <c r="G83" i="4"/>
  <c r="D75" i="4"/>
  <c r="E75" i="4"/>
  <c r="F75" i="4"/>
  <c r="G75" i="4"/>
  <c r="E64" i="4"/>
  <c r="G64" i="4"/>
  <c r="D64" i="4"/>
  <c r="F64" i="4"/>
  <c r="E56" i="4"/>
  <c r="G56" i="4"/>
  <c r="D56" i="4"/>
  <c r="F56" i="4"/>
  <c r="F322" i="5"/>
  <c r="G322" i="5"/>
  <c r="J322" i="5"/>
  <c r="K322" i="5"/>
  <c r="L322" i="5"/>
  <c r="M322" i="5"/>
  <c r="Q322" i="5"/>
  <c r="I322" i="5"/>
  <c r="D242" i="5"/>
  <c r="E242" i="5"/>
  <c r="F242" i="5"/>
  <c r="G242" i="5"/>
  <c r="I242" i="5"/>
  <c r="J242" i="5"/>
  <c r="K242" i="5"/>
  <c r="L242" i="5"/>
  <c r="M242" i="5"/>
  <c r="P242" i="5"/>
  <c r="D236" i="5"/>
  <c r="E236" i="5"/>
  <c r="F236" i="5"/>
  <c r="G236" i="5"/>
  <c r="M236" i="5"/>
  <c r="L236" i="5"/>
  <c r="K236" i="5"/>
  <c r="J236" i="5"/>
  <c r="I236" i="5"/>
  <c r="D226" i="5"/>
  <c r="E226" i="5"/>
  <c r="F226" i="5"/>
  <c r="G226" i="5"/>
  <c r="I226" i="5"/>
  <c r="J226" i="5"/>
  <c r="K226" i="5"/>
  <c r="L226" i="5"/>
  <c r="M226" i="5"/>
  <c r="P226" i="5"/>
  <c r="D220" i="5"/>
  <c r="E220" i="5"/>
  <c r="F220" i="5"/>
  <c r="G220" i="5"/>
  <c r="M220" i="5"/>
  <c r="L220" i="5"/>
  <c r="K220" i="5"/>
  <c r="J220" i="5"/>
  <c r="I220" i="5"/>
  <c r="D210" i="5"/>
  <c r="E210" i="5"/>
  <c r="F210" i="5"/>
  <c r="G210" i="5"/>
  <c r="I210" i="5"/>
  <c r="J210" i="5"/>
  <c r="K210" i="5"/>
  <c r="L210" i="5"/>
  <c r="M210" i="5"/>
  <c r="P210" i="5"/>
  <c r="N210" i="5"/>
  <c r="H210" i="5"/>
  <c r="N209" i="5"/>
  <c r="H209" i="5"/>
  <c r="N208" i="5"/>
  <c r="H208" i="5"/>
  <c r="N207" i="5"/>
  <c r="H207" i="5"/>
  <c r="N206" i="5"/>
  <c r="H206" i="5"/>
  <c r="N205" i="5"/>
  <c r="H205" i="5"/>
  <c r="N204" i="5"/>
  <c r="H204" i="5"/>
  <c r="N203" i="5"/>
  <c r="H203" i="5"/>
  <c r="I202" i="5"/>
  <c r="D202" i="5"/>
  <c r="J202" i="5"/>
  <c r="E202" i="5"/>
  <c r="K202" i="5"/>
  <c r="F202" i="5"/>
  <c r="L202" i="5"/>
  <c r="G202" i="5"/>
  <c r="M202" i="5"/>
  <c r="N202" i="5"/>
  <c r="H202" i="5"/>
  <c r="M192" i="5"/>
  <c r="L192" i="5"/>
  <c r="K192" i="5"/>
  <c r="J192" i="5"/>
  <c r="I192" i="5"/>
  <c r="E192" i="5"/>
  <c r="G192" i="5"/>
  <c r="D192" i="5"/>
  <c r="F192" i="5"/>
  <c r="D186" i="5"/>
  <c r="E186" i="5"/>
  <c r="F186" i="5"/>
  <c r="G186" i="5"/>
  <c r="M186" i="5"/>
  <c r="L186" i="5"/>
  <c r="K186" i="5"/>
  <c r="J186" i="5"/>
  <c r="I186" i="5"/>
  <c r="D175" i="5"/>
  <c r="E175" i="5"/>
  <c r="F175" i="5"/>
  <c r="G175" i="5"/>
  <c r="I175" i="5"/>
  <c r="J175" i="5"/>
  <c r="K175" i="5"/>
  <c r="L175" i="5"/>
  <c r="M175" i="5"/>
  <c r="P175" i="5"/>
  <c r="D167" i="5"/>
  <c r="E167" i="5"/>
  <c r="F167" i="5"/>
  <c r="G167" i="5"/>
  <c r="M167" i="5"/>
  <c r="L167" i="5"/>
  <c r="K167" i="5"/>
  <c r="J167" i="5"/>
  <c r="I167" i="5"/>
  <c r="D157" i="5"/>
  <c r="E157" i="5"/>
  <c r="F157" i="5"/>
  <c r="G157" i="5"/>
  <c r="I157" i="5"/>
  <c r="J157" i="5"/>
  <c r="K157" i="5"/>
  <c r="L157" i="5"/>
  <c r="M157" i="5"/>
  <c r="P157" i="5"/>
  <c r="D151" i="5"/>
  <c r="E151" i="5"/>
  <c r="F151" i="5"/>
  <c r="G151" i="5"/>
  <c r="M151" i="5"/>
  <c r="L151" i="5"/>
  <c r="K151" i="5"/>
  <c r="J151" i="5"/>
  <c r="I151" i="5"/>
  <c r="D141" i="5"/>
  <c r="E141" i="5"/>
  <c r="F141" i="5"/>
  <c r="G141" i="5"/>
  <c r="I141" i="5"/>
  <c r="J141" i="5"/>
  <c r="K141" i="5"/>
  <c r="L141" i="5"/>
  <c r="M141" i="5"/>
  <c r="P141" i="5"/>
  <c r="D135" i="5"/>
  <c r="E135" i="5"/>
  <c r="F135" i="5"/>
  <c r="G135" i="5"/>
  <c r="M135" i="5"/>
  <c r="L135" i="5"/>
  <c r="K135" i="5"/>
  <c r="J135" i="5"/>
  <c r="I135" i="5"/>
  <c r="I125" i="5"/>
  <c r="J125" i="5"/>
  <c r="K125" i="5"/>
  <c r="L125" i="5"/>
  <c r="M125" i="5"/>
  <c r="D125" i="5"/>
  <c r="E125" i="5"/>
  <c r="F125" i="5"/>
  <c r="G125" i="5"/>
  <c r="G124" i="5"/>
  <c r="M124" i="5"/>
  <c r="F124" i="5"/>
  <c r="L124" i="5"/>
  <c r="E124" i="5"/>
  <c r="K124" i="5"/>
  <c r="D124" i="5"/>
  <c r="J124" i="5"/>
  <c r="I124" i="5"/>
  <c r="D116" i="5"/>
  <c r="E116" i="5"/>
  <c r="F116" i="5"/>
  <c r="G116" i="5"/>
  <c r="M116" i="5"/>
  <c r="L116" i="5"/>
  <c r="K116" i="5"/>
  <c r="J116" i="5"/>
  <c r="I116" i="5"/>
  <c r="D106" i="5"/>
  <c r="E106" i="5"/>
  <c r="F106" i="5"/>
  <c r="G106" i="5"/>
  <c r="I106" i="5"/>
  <c r="J106" i="5"/>
  <c r="K106" i="5"/>
  <c r="L106" i="5"/>
  <c r="M106" i="5"/>
  <c r="P106" i="5"/>
  <c r="D100" i="5"/>
  <c r="E100" i="5"/>
  <c r="F100" i="5"/>
  <c r="G100" i="5"/>
  <c r="M100" i="5"/>
  <c r="L100" i="5"/>
  <c r="K100" i="5"/>
  <c r="J100" i="5"/>
  <c r="I100" i="5"/>
  <c r="D90" i="5"/>
  <c r="E90" i="5"/>
  <c r="F90" i="5"/>
  <c r="G90" i="5"/>
  <c r="M90" i="5"/>
  <c r="L90" i="5"/>
  <c r="K90" i="5"/>
  <c r="J90" i="5"/>
  <c r="I90" i="5"/>
  <c r="D82" i="5"/>
  <c r="E82" i="5"/>
  <c r="F82" i="5"/>
  <c r="G82" i="5"/>
  <c r="M82" i="5"/>
  <c r="L82" i="5"/>
  <c r="K82" i="5"/>
  <c r="J82" i="5"/>
  <c r="I82" i="5"/>
  <c r="E71" i="5"/>
  <c r="G71" i="5"/>
  <c r="M71" i="5"/>
  <c r="D71" i="5"/>
  <c r="F71" i="5"/>
  <c r="L71" i="5"/>
  <c r="K71" i="5"/>
  <c r="J71" i="5"/>
  <c r="I71" i="5"/>
  <c r="E63" i="5"/>
  <c r="G63" i="5"/>
  <c r="M63" i="5"/>
  <c r="D63" i="5"/>
  <c r="F63" i="5"/>
  <c r="L63" i="5"/>
  <c r="K63" i="5"/>
  <c r="J63" i="5"/>
  <c r="I63" i="5"/>
  <c r="T46" i="5"/>
  <c r="U27" i="12"/>
  <c r="F315" i="3"/>
  <c r="G315" i="3"/>
  <c r="F279" i="3"/>
  <c r="G279" i="3"/>
  <c r="H279" i="3"/>
  <c r="I279" i="3"/>
  <c r="F280" i="3"/>
  <c r="G280" i="3"/>
  <c r="H280" i="3"/>
  <c r="I280" i="3"/>
  <c r="F281" i="3"/>
  <c r="G281" i="3"/>
  <c r="H281" i="3"/>
  <c r="I281" i="3"/>
  <c r="F282" i="3"/>
  <c r="G282" i="3"/>
  <c r="H282" i="3"/>
  <c r="I282" i="3"/>
  <c r="F283" i="3"/>
  <c r="G283" i="3"/>
  <c r="H283" i="3"/>
  <c r="I283" i="3"/>
  <c r="D229" i="3"/>
  <c r="E229" i="3"/>
  <c r="F229" i="3"/>
  <c r="G229" i="3"/>
  <c r="D219" i="3"/>
  <c r="E219" i="3"/>
  <c r="F219" i="3"/>
  <c r="G219" i="3"/>
  <c r="D213" i="3"/>
  <c r="E213" i="3"/>
  <c r="F213" i="3"/>
  <c r="G213" i="3"/>
  <c r="D203" i="3"/>
  <c r="E203" i="3"/>
  <c r="F203" i="3"/>
  <c r="G203" i="3"/>
  <c r="H203" i="3"/>
  <c r="H202" i="3"/>
  <c r="H201" i="3"/>
  <c r="H200" i="3"/>
  <c r="H199" i="3"/>
  <c r="H198" i="3"/>
  <c r="H197" i="3"/>
  <c r="H196" i="3"/>
  <c r="D195" i="3"/>
  <c r="E195" i="3"/>
  <c r="F195" i="3"/>
  <c r="G195" i="3"/>
  <c r="H195" i="3"/>
  <c r="E185" i="3"/>
  <c r="G185" i="3"/>
  <c r="D185" i="3"/>
  <c r="F185" i="3"/>
  <c r="D179" i="3"/>
  <c r="E179" i="3"/>
  <c r="F179" i="3"/>
  <c r="G179" i="3"/>
  <c r="D168" i="3"/>
  <c r="E168" i="3"/>
  <c r="F168" i="3"/>
  <c r="G168" i="3"/>
  <c r="D160" i="3"/>
  <c r="E160" i="3"/>
  <c r="F160" i="3"/>
  <c r="G160" i="3"/>
  <c r="D150" i="3"/>
  <c r="E150" i="3"/>
  <c r="F150" i="3"/>
  <c r="G150" i="3"/>
  <c r="D144" i="3"/>
  <c r="E144" i="3"/>
  <c r="F144" i="3"/>
  <c r="G144" i="3"/>
  <c r="D134" i="3"/>
  <c r="E134" i="3"/>
  <c r="F134" i="3"/>
  <c r="G134" i="3"/>
  <c r="D128" i="3"/>
  <c r="E128" i="3"/>
  <c r="F128" i="3"/>
  <c r="G128" i="3"/>
  <c r="D118" i="3"/>
  <c r="E118" i="3"/>
  <c r="F118" i="3"/>
  <c r="G118" i="3"/>
  <c r="D109" i="3"/>
  <c r="E109" i="3"/>
  <c r="F109" i="3"/>
  <c r="G109" i="3"/>
  <c r="D99" i="3"/>
  <c r="E99" i="3"/>
  <c r="F99" i="3"/>
  <c r="G99" i="3"/>
  <c r="D93" i="3"/>
  <c r="E93" i="3"/>
  <c r="F93" i="3"/>
  <c r="G93" i="3"/>
  <c r="D83" i="3"/>
  <c r="E83" i="3"/>
  <c r="F83" i="3"/>
  <c r="G83" i="3"/>
  <c r="D75" i="3"/>
  <c r="E75" i="3"/>
  <c r="F75" i="3"/>
  <c r="G75" i="3"/>
  <c r="E64" i="3"/>
  <c r="G64" i="3"/>
  <c r="D64" i="3"/>
  <c r="F64" i="3"/>
  <c r="E56" i="3"/>
  <c r="G56" i="3"/>
  <c r="D56" i="3"/>
  <c r="F56" i="3"/>
  <c r="D49" i="12"/>
  <c r="D41" i="12"/>
  <c r="D124" i="2"/>
  <c r="E124" i="2"/>
  <c r="F124" i="2"/>
  <c r="G124" i="2"/>
  <c r="I82" i="11"/>
  <c r="D82" i="11"/>
  <c r="J82" i="11"/>
  <c r="E82" i="11"/>
  <c r="K82" i="11"/>
  <c r="F82" i="11"/>
  <c r="L82" i="11"/>
  <c r="G82" i="11"/>
  <c r="M82" i="11"/>
  <c r="D76" i="11"/>
  <c r="J76" i="11"/>
  <c r="E76" i="11"/>
  <c r="K76" i="11"/>
  <c r="F76" i="11"/>
  <c r="L76" i="11"/>
  <c r="G76" i="11"/>
  <c r="M76" i="11"/>
  <c r="I76" i="11"/>
  <c r="D157" i="2"/>
  <c r="J157" i="2"/>
  <c r="E157" i="2"/>
  <c r="K157" i="2"/>
  <c r="F157" i="2"/>
  <c r="L157" i="2"/>
  <c r="G157" i="2"/>
  <c r="M157" i="2"/>
  <c r="D151" i="2"/>
  <c r="J151" i="2"/>
  <c r="E151" i="2"/>
  <c r="K151" i="2"/>
  <c r="F151" i="2"/>
  <c r="L151" i="2"/>
  <c r="G151" i="2"/>
  <c r="M151" i="2"/>
  <c r="I157" i="2"/>
  <c r="I151" i="2"/>
  <c r="P157" i="2"/>
  <c r="D113" i="11"/>
  <c r="E113" i="11"/>
  <c r="F113" i="11"/>
  <c r="G113" i="11"/>
  <c r="I113" i="11"/>
  <c r="J113" i="11"/>
  <c r="K113" i="11"/>
  <c r="L113" i="11"/>
  <c r="M113" i="11"/>
  <c r="P113" i="11"/>
  <c r="D107" i="11"/>
  <c r="E107" i="11"/>
  <c r="F107" i="11"/>
  <c r="G107" i="11"/>
  <c r="M107" i="11"/>
  <c r="L107" i="11"/>
  <c r="K107" i="11"/>
  <c r="J107" i="11"/>
  <c r="I107" i="11"/>
  <c r="M98" i="11"/>
  <c r="L98" i="11"/>
  <c r="K98" i="11"/>
  <c r="J98" i="11"/>
  <c r="I98" i="11"/>
  <c r="E98" i="11"/>
  <c r="G98" i="11"/>
  <c r="D98" i="11"/>
  <c r="F98" i="11"/>
  <c r="D92" i="11"/>
  <c r="E92" i="11"/>
  <c r="F92" i="11"/>
  <c r="G92" i="11"/>
  <c r="M92" i="11"/>
  <c r="L92" i="11"/>
  <c r="K92" i="11"/>
  <c r="J92" i="11"/>
  <c r="I92" i="11"/>
  <c r="E65" i="11"/>
  <c r="G65" i="11"/>
  <c r="M65" i="11"/>
  <c r="D65" i="11"/>
  <c r="F65" i="11"/>
  <c r="L65" i="11"/>
  <c r="K65" i="11"/>
  <c r="J65" i="11"/>
  <c r="I65" i="11"/>
  <c r="E57" i="11"/>
  <c r="G57" i="11"/>
  <c r="M57" i="11"/>
  <c r="D57" i="11"/>
  <c r="F57" i="11"/>
  <c r="L57" i="11"/>
  <c r="K57" i="11"/>
  <c r="J57" i="11"/>
  <c r="I57" i="11"/>
  <c r="T43" i="11"/>
  <c r="J322" i="2"/>
  <c r="K322" i="2"/>
  <c r="F322" i="2"/>
  <c r="L322" i="2"/>
  <c r="G322" i="2"/>
  <c r="M322" i="2"/>
  <c r="I322" i="2"/>
  <c r="Q322" i="2"/>
  <c r="D242" i="2"/>
  <c r="E242" i="2"/>
  <c r="F242" i="2"/>
  <c r="G242" i="2"/>
  <c r="I242" i="2"/>
  <c r="J242" i="2"/>
  <c r="K242" i="2"/>
  <c r="L242" i="2"/>
  <c r="M242" i="2"/>
  <c r="P242" i="2"/>
  <c r="D236" i="2"/>
  <c r="E236" i="2"/>
  <c r="F236" i="2"/>
  <c r="G236" i="2"/>
  <c r="M236" i="2"/>
  <c r="L236" i="2"/>
  <c r="K236" i="2"/>
  <c r="J236" i="2"/>
  <c r="I236" i="2"/>
  <c r="D226" i="2"/>
  <c r="J226" i="2"/>
  <c r="E226" i="2"/>
  <c r="K226" i="2"/>
  <c r="F226" i="2"/>
  <c r="L226" i="2"/>
  <c r="G226" i="2"/>
  <c r="M226" i="2"/>
  <c r="I226" i="2"/>
  <c r="D220" i="2"/>
  <c r="J220" i="2"/>
  <c r="E220" i="2"/>
  <c r="K220" i="2"/>
  <c r="F220" i="2"/>
  <c r="L220" i="2"/>
  <c r="G220" i="2"/>
  <c r="M220" i="2"/>
  <c r="I220" i="2"/>
  <c r="P226" i="2"/>
  <c r="D210" i="2"/>
  <c r="J210" i="2"/>
  <c r="E210" i="2"/>
  <c r="K210" i="2"/>
  <c r="F210" i="2"/>
  <c r="L210" i="2"/>
  <c r="G210" i="2"/>
  <c r="M210" i="2"/>
  <c r="D202" i="2"/>
  <c r="J202" i="2"/>
  <c r="E202" i="2"/>
  <c r="K202" i="2"/>
  <c r="F202" i="2"/>
  <c r="L202" i="2"/>
  <c r="G202" i="2"/>
  <c r="M202" i="2"/>
  <c r="I210" i="2"/>
  <c r="I202" i="2"/>
  <c r="D192" i="2"/>
  <c r="F192" i="2"/>
  <c r="E192" i="2"/>
  <c r="G192" i="2"/>
  <c r="M192" i="2"/>
  <c r="L192" i="2"/>
  <c r="K192" i="2"/>
  <c r="J192" i="2"/>
  <c r="I192" i="2"/>
  <c r="D186" i="2"/>
  <c r="J186" i="2"/>
  <c r="E186" i="2"/>
  <c r="K186" i="2"/>
  <c r="F186" i="2"/>
  <c r="L186" i="2"/>
  <c r="G186" i="2"/>
  <c r="M186" i="2"/>
  <c r="I186" i="2"/>
  <c r="D167" i="2"/>
  <c r="J167" i="2"/>
  <c r="E167" i="2"/>
  <c r="K167" i="2"/>
  <c r="F167" i="2"/>
  <c r="L167" i="2"/>
  <c r="G167" i="2"/>
  <c r="M167" i="2"/>
  <c r="D175" i="2"/>
  <c r="J175" i="2"/>
  <c r="E175" i="2"/>
  <c r="K175" i="2"/>
  <c r="F175" i="2"/>
  <c r="L175" i="2"/>
  <c r="G175" i="2"/>
  <c r="M175" i="2"/>
  <c r="I175" i="2"/>
  <c r="I167" i="2"/>
  <c r="D141" i="2"/>
  <c r="J141" i="2"/>
  <c r="E141" i="2"/>
  <c r="K141" i="2"/>
  <c r="F141" i="2"/>
  <c r="L141" i="2"/>
  <c r="G141" i="2"/>
  <c r="M141" i="2"/>
  <c r="D135" i="2"/>
  <c r="J135" i="2"/>
  <c r="E135" i="2"/>
  <c r="K135" i="2"/>
  <c r="F135" i="2"/>
  <c r="L135" i="2"/>
  <c r="G135" i="2"/>
  <c r="M135" i="2"/>
  <c r="I141" i="2"/>
  <c r="I135" i="2"/>
  <c r="P141" i="2"/>
  <c r="I125" i="2"/>
  <c r="D116" i="2"/>
  <c r="J116" i="2"/>
  <c r="E116" i="2"/>
  <c r="K116" i="2"/>
  <c r="F116" i="2"/>
  <c r="L116" i="2"/>
  <c r="G116" i="2"/>
  <c r="M116" i="2"/>
  <c r="I116" i="2"/>
  <c r="D125" i="2"/>
  <c r="E125" i="2"/>
  <c r="F125" i="2"/>
  <c r="G125" i="2"/>
  <c r="J125" i="2"/>
  <c r="K125" i="2"/>
  <c r="L125" i="2"/>
  <c r="M125" i="2"/>
  <c r="D100" i="2"/>
  <c r="J100" i="2"/>
  <c r="E100" i="2"/>
  <c r="K100" i="2"/>
  <c r="F100" i="2"/>
  <c r="L100" i="2"/>
  <c r="G100" i="2"/>
  <c r="M100" i="2"/>
  <c r="I100" i="2"/>
  <c r="D106" i="2"/>
  <c r="J106" i="2"/>
  <c r="E106" i="2"/>
  <c r="K106" i="2"/>
  <c r="F106" i="2"/>
  <c r="L106" i="2"/>
  <c r="G106" i="2"/>
  <c r="M106" i="2"/>
  <c r="I106" i="2"/>
  <c r="P106" i="2"/>
  <c r="D90" i="2"/>
  <c r="J90" i="2"/>
  <c r="E90" i="2"/>
  <c r="K90" i="2"/>
  <c r="F90" i="2"/>
  <c r="L90" i="2"/>
  <c r="G90" i="2"/>
  <c r="M90" i="2"/>
  <c r="D82" i="2"/>
  <c r="J82" i="2"/>
  <c r="E82" i="2"/>
  <c r="K82" i="2"/>
  <c r="F82" i="2"/>
  <c r="L82" i="2"/>
  <c r="G82" i="2"/>
  <c r="M82" i="2"/>
  <c r="I90" i="2"/>
  <c r="I82" i="2"/>
  <c r="D71" i="2"/>
  <c r="J71" i="2"/>
  <c r="E71" i="2"/>
  <c r="K71" i="2"/>
  <c r="F71" i="2"/>
  <c r="L71" i="2"/>
  <c r="G71" i="2"/>
  <c r="M71" i="2"/>
  <c r="I71" i="2"/>
  <c r="D63" i="2"/>
  <c r="J63" i="2"/>
  <c r="E63" i="2"/>
  <c r="K63" i="2"/>
  <c r="F63" i="2"/>
  <c r="L63" i="2"/>
  <c r="G63" i="2"/>
  <c r="M63" i="2"/>
  <c r="I63" i="2"/>
  <c r="P210" i="2"/>
  <c r="N210" i="2"/>
  <c r="H210" i="2"/>
  <c r="N209" i="2"/>
  <c r="H209" i="2"/>
  <c r="N208" i="2"/>
  <c r="H208" i="2"/>
  <c r="N207" i="2"/>
  <c r="H207" i="2"/>
  <c r="N206" i="2"/>
  <c r="H206" i="2"/>
  <c r="N205" i="2"/>
  <c r="H205" i="2"/>
  <c r="N204" i="2"/>
  <c r="H204" i="2"/>
  <c r="N203" i="2"/>
  <c r="H203" i="2"/>
  <c r="N202" i="2"/>
  <c r="H202" i="2"/>
  <c r="P175" i="2"/>
  <c r="I124" i="2"/>
  <c r="J124" i="2"/>
  <c r="K124" i="2"/>
  <c r="L124" i="2"/>
  <c r="M124" i="2"/>
  <c r="T46" i="2"/>
</calcChain>
</file>

<file path=xl/sharedStrings.xml><?xml version="1.0" encoding="utf-8"?>
<sst xmlns="http://schemas.openxmlformats.org/spreadsheetml/2006/main" count="4118" uniqueCount="248">
  <si>
    <t>Estate Professional Services</t>
  </si>
  <si>
    <t>Procurement strategy for property related issues</t>
  </si>
  <si>
    <t>Development consultancy and advice</t>
  </si>
  <si>
    <t>Building surveying services</t>
  </si>
  <si>
    <t>General Estate and Property Management Duties</t>
  </si>
  <si>
    <t>Planning</t>
  </si>
  <si>
    <t>Lot 1 - National</t>
  </si>
  <si>
    <t>Price Adjustment</t>
  </si>
  <si>
    <t>Property Type and Regional variations</t>
  </si>
  <si>
    <t xml:space="preserve">Price adjustment -  London </t>
  </si>
  <si>
    <t>% (+/-)</t>
  </si>
  <si>
    <t xml:space="preserve">London </t>
  </si>
  <si>
    <t xml:space="preserve">For fees and charges relating to EPS services delivered to different property type (other than office Accommodation) the framework makes allowance for an optional increment or reduction that may be included by the Supplier. </t>
  </si>
  <si>
    <t xml:space="preserve">Price adjustment - Property Type </t>
  </si>
  <si>
    <t>Industrial</t>
  </si>
  <si>
    <t>Retail</t>
  </si>
  <si>
    <t>Residential</t>
  </si>
  <si>
    <t>Land only</t>
  </si>
  <si>
    <t xml:space="preserve">The Estate Professional Services Framework </t>
  </si>
  <si>
    <t>Table 1 General hourly rates for EPS services:</t>
  </si>
  <si>
    <t>Strategic advice, including preparation and development of an estate strategy</t>
  </si>
  <si>
    <t>Dilapidations  - Court proceedings</t>
  </si>
  <si>
    <t>Landlord and Tenant issues including Landlord consents, service charges and claims</t>
  </si>
  <si>
    <t>General rating advice other than Tables 13 - 17</t>
  </si>
  <si>
    <t>Valuation advice other than table 18</t>
  </si>
  <si>
    <t xml:space="preserve">General advice on estates and property management </t>
  </si>
  <si>
    <t>Compulsory purchase</t>
  </si>
  <si>
    <t>Rent reviews - Contracting Authority is Landlord - Arbitration</t>
  </si>
  <si>
    <t>Day lighting/sun lighting/overshadowing and rights of lights</t>
  </si>
  <si>
    <t>Lease breaks and lease expiries</t>
  </si>
  <si>
    <t>Party wall awards</t>
  </si>
  <si>
    <t>Lease renewal - Contracting Authority is Landlord Court proceedings</t>
  </si>
  <si>
    <t>Way leaves and easements</t>
  </si>
  <si>
    <t>Dilapidations - reviewing/preparing Landlords claim and advice</t>
  </si>
  <si>
    <t>Other neighborly matters</t>
  </si>
  <si>
    <t>National</t>
  </si>
  <si>
    <t>London</t>
  </si>
  <si>
    <t>Property type</t>
  </si>
  <si>
    <t>Chartered Surveyor or Chartered Arbitrator (with at least 10 years post qualification experience in relevant field)</t>
  </si>
  <si>
    <t>Professionally qualified Lead Partner/Director (with at least 10 years post qualification experience)</t>
  </si>
  <si>
    <t>Other professionally qualified Partner/Director (with at least 10 years post-qualification experience.)</t>
  </si>
  <si>
    <r>
      <t>Professionally qualified Associate Partner/Director</t>
    </r>
    <r>
      <rPr>
        <b/>
        <sz val="10"/>
        <color rgb="FF0000FF"/>
        <rFont val="Arial"/>
        <family val="2"/>
      </rPr>
      <t xml:space="preserve"> </t>
    </r>
    <r>
      <rPr>
        <b/>
        <sz val="10"/>
        <color theme="1"/>
        <rFont val="Arial"/>
        <family val="2"/>
      </rPr>
      <t>(with at least 5 years post-qualification experience.)</t>
    </r>
  </si>
  <si>
    <t>Professionally qualified Senior Surveyor (with at least 3 years post-qualification experience.)</t>
  </si>
  <si>
    <t xml:space="preserve">Professionally qualified Surveyor </t>
  </si>
  <si>
    <t>Graduate or Assistant Surveyor</t>
  </si>
  <si>
    <t>Office</t>
  </si>
  <si>
    <t>Acquisition Leasehold (agreed purchase price)</t>
  </si>
  <si>
    <t>Property Type (National)</t>
  </si>
  <si>
    <t>Property Type (London)</t>
  </si>
  <si>
    <t>Average %</t>
  </si>
  <si>
    <t>Scenario</t>
  </si>
  <si>
    <t>Scenario Tranche Fee</t>
  </si>
  <si>
    <t>Adjusted STF to take account of maximum/minimum fee</t>
  </si>
  <si>
    <t>Minimum Fee</t>
  </si>
  <si>
    <t>0 - 250,000</t>
  </si>
  <si>
    <t>250,001 - 500,000</t>
  </si>
  <si>
    <t>500,001 – 1,000,000</t>
  </si>
  <si>
    <t>1,000,001 – 2,500,000</t>
  </si>
  <si>
    <t>2,500,001 – 5,000,000</t>
  </si>
  <si>
    <t>5,000,001 – 10,000,000</t>
  </si>
  <si>
    <t>&gt;10,000,001</t>
  </si>
  <si>
    <t>Maximum Fee</t>
  </si>
  <si>
    <t>Value (£)</t>
  </si>
  <si>
    <t>1,000,001 – 2,5000,000</t>
  </si>
  <si>
    <t>Table 4 Sub-letting (services included under 2.9 and 2.10 as referenced in 2.5.1)</t>
  </si>
  <si>
    <t xml:space="preserve">The percentage fee will be based on the final agreed rent </t>
  </si>
  <si>
    <t>Value (Additional rent £)</t>
  </si>
  <si>
    <t>0 - 5,000</t>
  </si>
  <si>
    <t>5,001 -  25,000</t>
  </si>
  <si>
    <t>25,001 - 100,000</t>
  </si>
  <si>
    <t>100,001 - 300,000</t>
  </si>
  <si>
    <t xml:space="preserve">&gt;300,001 </t>
  </si>
  <si>
    <t>10,000,001 - 30,000,000</t>
  </si>
  <si>
    <t>&gt;30,000,001</t>
  </si>
  <si>
    <t>The percentage fee will be based on the final agreed  rent (Leasehold)</t>
  </si>
  <si>
    <t xml:space="preserve">The percentage fee will be based upon the cash savings resulting from an amendment to that initially quoted by the Landlord, subject to a maximum fee </t>
  </si>
  <si>
    <t>Value  (£)</t>
  </si>
  <si>
    <t>Rent review (Saving against Landlord)</t>
  </si>
  <si>
    <t>The percentage fee will be based on the final agreed rent. There will be an additional charge for work in in taking the matter to arbitration (or other dispute resolution) and this will be based on Expert Hourly rates.</t>
  </si>
  <si>
    <t>Rent review (Additional rent)</t>
  </si>
  <si>
    <t>0 - 50,00</t>
  </si>
  <si>
    <t>50,001 -  150,000</t>
  </si>
  <si>
    <t>150,001 - 500,000</t>
  </si>
  <si>
    <t>500,001 - 1,000,000</t>
  </si>
  <si>
    <t>1,000,001 - 3,000,000</t>
  </si>
  <si>
    <t>3,000,001 - 5,000,000</t>
  </si>
  <si>
    <t>&gt; 5,000,001</t>
  </si>
  <si>
    <t xml:space="preserve">The percentage fee will be based upon cash savings resulting from an amendment to that initially quoted by the Landlord, subject to a maximum fee </t>
  </si>
  <si>
    <t>Lease renewal (Annual saving)</t>
  </si>
  <si>
    <t>The percentage fee will be based upon the final agreed rent lies. There will be an additional charge for work in connection with any Court proceedings and this will be based on Expert hourly rates.</t>
  </si>
  <si>
    <t>Lease renewal (Additional rent)</t>
  </si>
  <si>
    <t>General hourly rates will be used for checking the Landlords claim and advising the Contracting Authority. The percentage fee for negotiating the Landlords formal claim. There will be additional charge for work in connection with any court proceedings and this will be based upon expert hourly rates</t>
  </si>
  <si>
    <t>Dilapidation (Reduction in LL total claim)</t>
  </si>
  <si>
    <t>General Hourly rates will be used for preparing the Landlords formal claim. The lump sum fee for negotiating a settled sum will be based on a fixed fee. There will be additional charge for work in connection with any Court proceedings and this will be based on Expert hourly rates.</t>
  </si>
  <si>
    <t xml:space="preserve">The lump sum fee fixed per hereditament per annum will be based upon </t>
  </si>
  <si>
    <t>Lump sum fee P.A</t>
  </si>
  <si>
    <t>Fee Charge %</t>
  </si>
  <si>
    <t>Max Limit £</t>
  </si>
  <si>
    <t>0 - 25,000</t>
  </si>
  <si>
    <t>100,001 - 500,000</t>
  </si>
  <si>
    <t>5000,001 - 2,000,000</t>
  </si>
  <si>
    <t>&gt; 2,000,000</t>
  </si>
  <si>
    <t>The lump sum fee fixed per hereditament per annum will be based upon the applicable rateable value</t>
  </si>
  <si>
    <t>Initial consultation fee charge £</t>
  </si>
  <si>
    <t>Max fee £</t>
  </si>
  <si>
    <t>Cash savings fee %</t>
  </si>
  <si>
    <t>The percentage fee for valuations in accordance with RICS valuations - Professional Standards 2012 (the 'Red book'), will be based upon the  final agreed valuation.</t>
  </si>
  <si>
    <t xml:space="preserve">Portfolio size </t>
  </si>
  <si>
    <t>Tranche fee %</t>
  </si>
  <si>
    <t>Property Type (London) Tranche fee %</t>
  </si>
  <si>
    <t>Sums up to 100,00</t>
  </si>
  <si>
    <t>Additional sums from 100,001 - 250,000</t>
  </si>
  <si>
    <t>Additional sums from 250,001 - 500,000</t>
  </si>
  <si>
    <t>Additional sums from 500,001 - 2,500,000</t>
  </si>
  <si>
    <t>Additional sums from 2,500,001 - 10,000,000</t>
  </si>
  <si>
    <t>Additional sums from 10,000,001 - 30,000,000</t>
  </si>
  <si>
    <t>Lot 3 - Vertical Real Estate</t>
  </si>
  <si>
    <t>General VRE advice and guidance</t>
  </si>
  <si>
    <t>Lease/licence breaks</t>
  </si>
  <si>
    <t>Company Name (Please complete)</t>
  </si>
  <si>
    <t>Model populated by (Please complete Name and Role)</t>
  </si>
  <si>
    <t>Hourly Rate (per hour)</t>
  </si>
  <si>
    <t>Fee %</t>
  </si>
  <si>
    <t>Value of Freehold (£)</t>
  </si>
  <si>
    <t>Dilapidation (Settled sum)</t>
  </si>
  <si>
    <t>500,001 - 2,000,000</t>
  </si>
  <si>
    <t>Average £</t>
  </si>
  <si>
    <t>Property Type (London) % fee charge</t>
  </si>
  <si>
    <t>Average%</t>
  </si>
  <si>
    <t>Scenario tranche fee</t>
  </si>
  <si>
    <t>Adjusted STF to take account of maximum/minimum fee (plus initial fee)</t>
  </si>
  <si>
    <t>Table 1 General hourly rates for EPS services - VRE</t>
  </si>
  <si>
    <t>The percentage fee will be based upon final agreed letting</t>
  </si>
  <si>
    <t>Letting(end to end service)</t>
  </si>
  <si>
    <t>Table 1 General hourly rates for EPS services - PMS</t>
  </si>
  <si>
    <t>Procurement Manged service</t>
  </si>
  <si>
    <t xml:space="preserve">Procurement advice and guidance </t>
  </si>
  <si>
    <t xml:space="preserve">National </t>
  </si>
  <si>
    <t>Fee%</t>
  </si>
  <si>
    <t>The percentage fee will be based upon final agreed contract value</t>
  </si>
  <si>
    <t>Agreed rent</t>
  </si>
  <si>
    <t>Freehold value</t>
  </si>
  <si>
    <t>FH Disposal Value</t>
  </si>
  <si>
    <t>Rent</t>
  </si>
  <si>
    <t>The percentage fee will be based upon cash savings resulting from an amendment to that initially quoted by the Landlord.</t>
  </si>
  <si>
    <t>Lease renewal (Saving)</t>
  </si>
  <si>
    <t>Procurement/Purchasing Director</t>
  </si>
  <si>
    <t>Procurement Unit Manager</t>
  </si>
  <si>
    <t>Procurement Officer</t>
  </si>
  <si>
    <t>Procurement Business Partner</t>
  </si>
  <si>
    <t>Procurement Advisor</t>
  </si>
  <si>
    <t>Asset Manager</t>
  </si>
  <si>
    <t>Business Analyst</t>
  </si>
  <si>
    <t>Table 2 Acquisition of Leasehold  property (ref 3.5)</t>
  </si>
  <si>
    <t>Table 3 Acquisition of Freehold property (ref 3.5)</t>
  </si>
  <si>
    <t>Agricultural Services</t>
  </si>
  <si>
    <t>Table 5 Disposal Freehold Property (3.11)</t>
  </si>
  <si>
    <t>Table 6 Disposal Leasehold Property (3.11)</t>
  </si>
  <si>
    <t>Table 7 Rent review (3.12) - Contracting Authority is Tenant</t>
  </si>
  <si>
    <t>Table 8 Rent review (3.12) - Contracting Authority is Landlord</t>
  </si>
  <si>
    <t>Table 9 Lease renewal (3.14) - Contracting Authority is Tenant</t>
  </si>
  <si>
    <t>Table 10 Lease renewal (3.14) - Contracting Authority is Landlord</t>
  </si>
  <si>
    <t>Table 11 (3.15) - Dilapidations - Contracting Authority is Tenant</t>
  </si>
  <si>
    <t>Table 12 (3.17) - Dilapidations - Contracting Authority is Landlord</t>
  </si>
  <si>
    <t>Table 13 (3.18) - Rating support - General Administration</t>
  </si>
  <si>
    <t>Table 14 (3.18) - Rating support - Baseline liability</t>
  </si>
  <si>
    <t>Table 15 (3.18) - Rating support - Full payment management</t>
  </si>
  <si>
    <t>Table 16 (3.18) - Rating support - Compiled list appeals</t>
  </si>
  <si>
    <t>Table 17 (3.18) - Rating support - Material change appeals</t>
  </si>
  <si>
    <t>Table 18 (3.19) - Full valuations</t>
  </si>
  <si>
    <t>Agricultural</t>
  </si>
  <si>
    <t>Table 2 Acquisition of Leasehold  property (ref 4.5)</t>
  </si>
  <si>
    <t>Table 3 Acquisition of Freehold property (ref 4.5)</t>
  </si>
  <si>
    <t>Table 4 Sub-letting (ref 4.5)</t>
  </si>
  <si>
    <t>Table 5 Disposal Freehold Property (ref 4.11)</t>
  </si>
  <si>
    <t>Table 6 Disposal Leasehold Property (4.11)</t>
  </si>
  <si>
    <t>Table 7 Rent review (4.12) - Contracting Authority is Tenant</t>
  </si>
  <si>
    <t>Table 8 Rent review (4.12) - Contracting Authority is Landlord</t>
  </si>
  <si>
    <t>Table 9 Lease renewal (4.14) - Contracting Authority is Tenant</t>
  </si>
  <si>
    <t>Table 10 Lease renewal (4.14) - Contracting Authority is Landlord</t>
  </si>
  <si>
    <t>Table 13 (4.17) - Rating support - General Administration</t>
  </si>
  <si>
    <t>Table 14 (4.17) - Rating support - Baseline liability - OPTIONAL</t>
  </si>
  <si>
    <t>Table 15 (4.17) - Rating support - Full payment management</t>
  </si>
  <si>
    <t>Table 16 (4.18) - Rating support - Compiled list appeals - OPTIONAL</t>
  </si>
  <si>
    <t>Table 17 (4.18) - Rating support - Material change appeals - OPTIONAL</t>
  </si>
  <si>
    <t>Table 2 Letting - Contracting Authority Landlord (ref 5.2 &amp; 5.3)</t>
  </si>
  <si>
    <t>Table 3 Rent review - Contracting Authority is Landlord (ref 5.4)</t>
  </si>
  <si>
    <t>Table 4 Lease renewal - Contracting Authority is Landlord (ref 5.4)</t>
  </si>
  <si>
    <t>Table 5 - Dilapidations - Contracting Authority is Landlord (ref 5.4)</t>
  </si>
  <si>
    <t>Table 2 Letting - Procurement Manged Services (ref 6.1.2)</t>
  </si>
  <si>
    <t>Lot 2  Regional Panel 2A - East Anglia</t>
  </si>
  <si>
    <t>Lot 2  Regional Panel 2B - East &amp; West Midlands</t>
  </si>
  <si>
    <t>Lot 2  Regional Panel 2C - London &amp; South East England</t>
  </si>
  <si>
    <t>Lot 2  Regional Panel 2D - North East England</t>
  </si>
  <si>
    <t>Lot 2  Regional Panel 2E - North West England &amp; North Wales</t>
  </si>
  <si>
    <t>Lot 2  Regional Panel 2F - Northern Ireland</t>
  </si>
  <si>
    <t>Lot 2  Regional Panel 2G - Scotland</t>
  </si>
  <si>
    <t>Lot 2  Regional Panel 2H - South Wales &amp; South West England</t>
  </si>
  <si>
    <t>The percentage fee will be based upon final agreed rent (leasehold ) excluding fees or lease incentives</t>
  </si>
  <si>
    <t>Yes</t>
  </si>
  <si>
    <t>IS YOUR ORGANISATION BIDDING FOR HIS LOT?</t>
  </si>
  <si>
    <t>No</t>
  </si>
  <si>
    <t> Lot 1 National</t>
  </si>
  <si>
    <t>Table 1</t>
  </si>
  <si>
    <t>Table 2</t>
  </si>
  <si>
    <t>Table 3</t>
  </si>
  <si>
    <t>Table 4</t>
  </si>
  <si>
    <t>Table 5</t>
  </si>
  <si>
    <t>Table 6</t>
  </si>
  <si>
    <t>Table 7</t>
  </si>
  <si>
    <t>Table 8</t>
  </si>
  <si>
    <t>Table 9</t>
  </si>
  <si>
    <t>Table 10</t>
  </si>
  <si>
    <t>Table 11</t>
  </si>
  <si>
    <t>Table 12</t>
  </si>
  <si>
    <t>Table 13</t>
  </si>
  <si>
    <t>Table 14</t>
  </si>
  <si>
    <t>Table 15</t>
  </si>
  <si>
    <t>Table 16</t>
  </si>
  <si>
    <t>Table 17</t>
  </si>
  <si>
    <t>Table 18</t>
  </si>
  <si>
    <t>Lot 4 - Procurement Managed Service (FM &amp; Property Services)</t>
  </si>
  <si>
    <t>Does your organisation wish to complete this Option?</t>
  </si>
  <si>
    <t>General Pick List - Yes/No</t>
  </si>
  <si>
    <t>Please select Yes/No to confirm you have read and understood the pricing guidance</t>
  </si>
  <si>
    <t>IS YOUR ORGANISATION BIDDING FOR THIS LOT?</t>
  </si>
  <si>
    <t>This sheet is not applicable for this procurement. No need to complete.</t>
  </si>
  <si>
    <t>Rateable value (£)</t>
  </si>
  <si>
    <t>The percentage fee will be based on the final agreed price for Freehold (excluding fees, stamp duty, etc.)</t>
  </si>
  <si>
    <t>Rateable value band</t>
  </si>
  <si>
    <t>All rateable values</t>
  </si>
  <si>
    <t>Using the original rateable value of the property the percentage fee will be based upon the Rateable Value reduction resulting from an amendment to the baseline liability and subject to a maximum figure</t>
  </si>
  <si>
    <t>Using the original rateable value of the property the fee will be staged with a lump sum fixed per hereditament for initial advice on whether to appeal or not (waived if Full Payment Management is paid). This element will then be deductible from the main success related percentage fee. The main fee will only become payable if and when there has been a financial benefit to the Contracting Authority sufficient to cover the fee amount and subject to a maximum figure.</t>
  </si>
  <si>
    <t>Rateable value reduction fee %</t>
  </si>
  <si>
    <t>Using the original rateable value of the property the fee will be staged with a lump sum fixed per hereditament for initial advice on whether any savings can be achieved  (waived if Full Payment Management is paid). This element will then be deductible from the main success related percentage fee. The main fee will only become payable if and when there has been a financial benefit to the Contracting Authority sufficient to cover the fee amount and subject to a maximum figure.</t>
  </si>
  <si>
    <t>Other neighbourly matters</t>
  </si>
  <si>
    <t>Compliance review (ICNIRP certification)</t>
  </si>
  <si>
    <t>Building Surveyor</t>
  </si>
  <si>
    <t>Organisation</t>
  </si>
  <si>
    <t>Table 11 (4.15) - Dilapidations - Contracting Authority is Tenant</t>
  </si>
  <si>
    <t>Table 12 (4.15) - Dilapidations - Contracting Authority is Landlord</t>
  </si>
  <si>
    <t>Table 18 (4.19) - Full valuations</t>
  </si>
  <si>
    <t xml:space="preserve">Table 18 (4.19) - Full valuations </t>
  </si>
  <si>
    <t>Table 18 (4.19) - Full valuations - 4.19</t>
  </si>
  <si>
    <t xml:space="preserve">For fees and charges relating to EPS services within London (London is defined as any property situated within the M25 or London Orbital Motorway) the framework makes allowance for an optional increment that may be included by the Supplier. For clarity the London variation will be determined on the location of the Property and it is not based on the location of the Suppliers office or where their staff are based.  </t>
  </si>
  <si>
    <t>Agreed Rent</t>
  </si>
  <si>
    <t>FH disposal value</t>
  </si>
  <si>
    <t>Lease renewal (saving)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</si>
</sst>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quot;£&quot;#,##0"/>
  </numFmts>
  <fonts count="20" x14ac:knownFonts="1">
    <font>
      <sz val="12"/>
      <color theme="1"/>
      <name val="Calibri"/>
      <family val="2"/>
      <scheme val="minor"/>
    </font>
    <font>
      <sz val="10"/>
      <color theme="1"/>
      <name val="Arial"/>
      <family val="2"/>
    </font>
    <font>
      <b/>
      <sz val="10"/>
      <color theme="1"/>
      <name val="Arial"/>
      <family val="2"/>
    </font>
    <font>
      <b/>
      <sz val="10"/>
      <color rgb="FF000000"/>
      <name val="Arial"/>
      <family val="2"/>
    </font>
    <font>
      <sz val="10"/>
      <color rgb="FF000000"/>
      <name val="Arial"/>
      <family val="2"/>
    </font>
    <font>
      <b/>
      <sz val="10"/>
      <color theme="0"/>
      <name val="Arial"/>
      <family val="2"/>
    </font>
    <font>
      <b/>
      <sz val="10"/>
      <color rgb="FF0000FF"/>
      <name val="Arial"/>
      <family val="2"/>
    </font>
    <font>
      <sz val="10"/>
      <color theme="0"/>
      <name val="Arial"/>
      <family val="2"/>
    </font>
    <font>
      <sz val="10"/>
      <color theme="2"/>
      <name val="Arial"/>
      <family val="2"/>
    </font>
    <font>
      <b/>
      <sz val="10"/>
      <color theme="2"/>
      <name val="Arial"/>
      <family val="2"/>
    </font>
    <font>
      <u/>
      <sz val="12"/>
      <color theme="10"/>
      <name val="Calibri"/>
      <family val="2"/>
      <scheme val="minor"/>
    </font>
    <font>
      <u/>
      <sz val="12"/>
      <color theme="11"/>
      <name val="Calibri"/>
      <family val="2"/>
      <scheme val="minor"/>
    </font>
    <font>
      <sz val="11"/>
      <color rgb="FF000000"/>
      <name val="Calibri"/>
      <family val="2"/>
      <scheme val="minor"/>
    </font>
    <font>
      <sz val="10"/>
      <name val="Arial"/>
      <family val="2"/>
    </font>
    <font>
      <sz val="8"/>
      <name val="Calibri"/>
      <family val="2"/>
      <scheme val="minor"/>
    </font>
    <font>
      <sz val="13"/>
      <color rgb="FF000000"/>
      <name val="Arial"/>
      <family val="2"/>
    </font>
    <font>
      <sz val="10"/>
      <color rgb="FF222222"/>
      <name val="Arial"/>
      <family val="2"/>
    </font>
    <font>
      <sz val="11"/>
      <color rgb="FFFF0000"/>
      <name val="Arial"/>
      <family val="2"/>
    </font>
    <font>
      <b/>
      <sz val="16"/>
      <color theme="0"/>
      <name val="Arial"/>
      <family val="2"/>
    </font>
    <font>
      <sz val="12"/>
      <color theme="0"/>
      <name val="Calibri"/>
      <family val="2"/>
      <scheme val="minor"/>
    </font>
  </fonts>
  <fills count="21">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2"/>
        <bgColor rgb="FF000000"/>
      </patternFill>
    </fill>
    <fill>
      <patternFill patternType="solid">
        <fgColor rgb="FFFF0000"/>
        <bgColor indexed="64"/>
      </patternFill>
    </fill>
    <fill>
      <patternFill patternType="solid">
        <fgColor theme="0"/>
        <bgColor rgb="FF000000"/>
      </patternFill>
    </fill>
    <fill>
      <patternFill patternType="solid">
        <fgColor rgb="FFFF6600"/>
        <bgColor indexed="64"/>
      </patternFill>
    </fill>
    <fill>
      <patternFill patternType="solid">
        <fgColor rgb="FF3366FF"/>
        <bgColor indexed="64"/>
      </patternFill>
    </fill>
    <fill>
      <patternFill patternType="solid">
        <fgColor theme="8" tint="-0.249977111117893"/>
        <bgColor indexed="64"/>
      </patternFill>
    </fill>
    <fill>
      <patternFill patternType="solid">
        <fgColor theme="1" tint="4.9989318521683403E-2"/>
        <bgColor indexed="64"/>
      </patternFill>
    </fill>
    <fill>
      <patternFill patternType="solid">
        <fgColor theme="0" tint="-0.249977111117893"/>
        <bgColor indexed="64"/>
      </patternFill>
    </fill>
    <fill>
      <patternFill patternType="solid">
        <fgColor theme="0" tint="-0.249977111117893"/>
        <bgColor rgb="FF000000"/>
      </patternFill>
    </fill>
    <fill>
      <patternFill patternType="solid">
        <fgColor rgb="FFCCFFCC"/>
        <bgColor rgb="FF000000"/>
      </patternFill>
    </fill>
    <fill>
      <patternFill patternType="solid">
        <fgColor theme="1"/>
        <bgColor indexed="64"/>
      </patternFill>
    </fill>
    <fill>
      <patternFill patternType="solid">
        <fgColor theme="1"/>
        <bgColor rgb="FF000000"/>
      </patternFill>
    </fill>
    <fill>
      <patternFill patternType="solid">
        <fgColor theme="0" tint="-0.14999847407452621"/>
        <bgColor rgb="FF000000"/>
      </patternFill>
    </fill>
    <fill>
      <patternFill patternType="solid">
        <fgColor rgb="FF0066FF"/>
        <bgColor indexed="64"/>
      </patternFill>
    </fill>
  </fills>
  <borders count="68">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right/>
      <top style="thin">
        <color auto="1"/>
      </top>
      <bottom style="thin">
        <color auto="1"/>
      </bottom>
      <diagonal/>
    </border>
    <border>
      <left style="medium">
        <color auto="1"/>
      </left>
      <right style="medium">
        <color auto="1"/>
      </right>
      <top style="medium">
        <color auto="1"/>
      </top>
      <bottom/>
      <diagonal/>
    </border>
    <border>
      <left style="medium">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diagonal/>
    </border>
    <border>
      <left style="medium">
        <color auto="1"/>
      </left>
      <right/>
      <top/>
      <bottom/>
      <diagonal/>
    </border>
    <border>
      <left/>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medium">
        <color auto="1"/>
      </right>
      <top style="thin">
        <color auto="1"/>
      </top>
      <bottom/>
      <diagonal/>
    </border>
    <border>
      <left style="medium">
        <color auto="1"/>
      </left>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bottom/>
      <diagonal/>
    </border>
    <border>
      <left style="medium">
        <color auto="1"/>
      </left>
      <right/>
      <top/>
      <bottom style="medium">
        <color auto="1"/>
      </bottom>
      <diagonal/>
    </border>
    <border>
      <left style="thin">
        <color auto="1"/>
      </left>
      <right/>
      <top style="thin">
        <color auto="1"/>
      </top>
      <bottom/>
      <diagonal/>
    </border>
    <border>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top style="thin">
        <color auto="1"/>
      </top>
      <bottom/>
      <diagonal/>
    </border>
    <border>
      <left style="thin">
        <color auto="1"/>
      </left>
      <right/>
      <top/>
      <bottom/>
      <diagonal/>
    </border>
    <border>
      <left style="thin">
        <color auto="1"/>
      </left>
      <right style="medium">
        <color auto="1"/>
      </right>
      <top/>
      <bottom/>
      <diagonal/>
    </border>
    <border>
      <left style="thin">
        <color auto="1"/>
      </left>
      <right style="thin">
        <color auto="1"/>
      </right>
      <top style="medium">
        <color auto="1"/>
      </top>
      <bottom style="medium">
        <color auto="1"/>
      </bottom>
      <diagonal/>
    </border>
  </borders>
  <cellStyleXfs count="211">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348">
    <xf numFmtId="0" fontId="0" fillId="0" borderId="0" xfId="0"/>
    <xf numFmtId="0" fontId="0" fillId="0" borderId="13" xfId="0" applyBorder="1" applyAlignment="1">
      <alignment horizontal="center" vertical="center"/>
    </xf>
    <xf numFmtId="0" fontId="0" fillId="0" borderId="0" xfId="0"/>
    <xf numFmtId="0" fontId="1" fillId="0" borderId="0" xfId="0" applyFont="1"/>
    <xf numFmtId="0" fontId="2" fillId="0" borderId="13" xfId="0" applyFont="1" applyBorder="1" applyAlignment="1">
      <alignment horizontal="center" vertical="center" wrapText="1"/>
    </xf>
    <xf numFmtId="0" fontId="17" fillId="0" borderId="0" xfId="0" applyFont="1" applyAlignment="1" applyProtection="1">
      <alignment horizontal="left" vertical="top"/>
    </xf>
    <xf numFmtId="0" fontId="17" fillId="0" borderId="0" xfId="0" applyFont="1" applyAlignment="1" applyProtection="1">
      <alignment vertical="center"/>
    </xf>
    <xf numFmtId="0" fontId="1" fillId="0" borderId="0" xfId="0" applyFont="1" applyProtection="1"/>
    <xf numFmtId="0" fontId="1" fillId="0" borderId="0" xfId="0" applyFont="1" applyAlignment="1" applyProtection="1">
      <alignment horizontal="center" vertical="center"/>
    </xf>
    <xf numFmtId="0" fontId="2" fillId="0" borderId="0" xfId="0" applyFont="1" applyAlignment="1" applyProtection="1">
      <alignment horizontal="left" vertical="center" wrapText="1"/>
    </xf>
    <xf numFmtId="0" fontId="1" fillId="0" borderId="0" xfId="0" applyFont="1" applyAlignment="1" applyProtection="1">
      <alignment horizontal="left"/>
    </xf>
    <xf numFmtId="0" fontId="1"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1" fillId="4" borderId="0" xfId="0" applyFont="1" applyFill="1" applyBorder="1" applyAlignment="1" applyProtection="1">
      <alignment horizontal="center"/>
    </xf>
    <xf numFmtId="0" fontId="1" fillId="0" borderId="0" xfId="0" applyFont="1" applyBorder="1" applyProtection="1"/>
    <xf numFmtId="0" fontId="1" fillId="4" borderId="0" xfId="0" applyFont="1" applyFill="1" applyAlignment="1" applyProtection="1">
      <alignment horizontal="left" vertical="top" wrapText="1"/>
    </xf>
    <xf numFmtId="0" fontId="1" fillId="4" borderId="0" xfId="0" applyFont="1" applyFill="1" applyAlignment="1" applyProtection="1">
      <alignment vertical="center" wrapText="1"/>
    </xf>
    <xf numFmtId="0" fontId="1" fillId="4" borderId="0" xfId="0" applyFont="1" applyFill="1" applyAlignment="1" applyProtection="1">
      <alignment vertical="top" wrapText="1"/>
    </xf>
    <xf numFmtId="0" fontId="1" fillId="4" borderId="0" xfId="0" applyFont="1" applyFill="1" applyAlignment="1" applyProtection="1">
      <alignment horizontal="center" vertical="center" wrapText="1"/>
    </xf>
    <xf numFmtId="0" fontId="1" fillId="0" borderId="0" xfId="0" applyFont="1" applyFill="1" applyBorder="1" applyAlignment="1" applyProtection="1">
      <alignment vertical="top" wrapText="1"/>
    </xf>
    <xf numFmtId="0" fontId="2" fillId="0" borderId="0" xfId="0" applyFont="1" applyProtection="1"/>
    <xf numFmtId="0" fontId="1" fillId="0" borderId="0" xfId="0" applyFont="1" applyAlignment="1" applyProtection="1">
      <alignment vertical="center" wrapText="1"/>
    </xf>
    <xf numFmtId="0" fontId="2"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top" wrapText="1"/>
    </xf>
    <xf numFmtId="0" fontId="2" fillId="4" borderId="20" xfId="0" applyFont="1" applyFill="1" applyBorder="1" applyAlignment="1" applyProtection="1">
      <alignment horizontal="center" vertical="center" wrapText="1"/>
    </xf>
    <xf numFmtId="0" fontId="2" fillId="4" borderId="10" xfId="0" applyFont="1" applyFill="1" applyBorder="1" applyAlignment="1" applyProtection="1">
      <alignment horizontal="center" vertical="center" wrapText="1"/>
    </xf>
    <xf numFmtId="0" fontId="2" fillId="4" borderId="14" xfId="0" applyFont="1" applyFill="1" applyBorder="1" applyAlignment="1" applyProtection="1">
      <alignment horizontal="center" vertical="center" wrapText="1"/>
    </xf>
    <xf numFmtId="0" fontId="2" fillId="4" borderId="0" xfId="0" applyFont="1" applyFill="1" applyBorder="1" applyAlignment="1" applyProtection="1">
      <alignment horizontal="left" vertical="center" wrapText="1"/>
    </xf>
    <xf numFmtId="0" fontId="2" fillId="4" borderId="0" xfId="0" applyFont="1" applyFill="1" applyBorder="1" applyAlignment="1" applyProtection="1"/>
    <xf numFmtId="0" fontId="1" fillId="4" borderId="0" xfId="0" applyFont="1" applyFill="1" applyBorder="1" applyAlignment="1" applyProtection="1">
      <alignment vertical="top" wrapText="1"/>
    </xf>
    <xf numFmtId="0" fontId="2" fillId="4" borderId="0" xfId="0" applyFont="1" applyFill="1" applyBorder="1" applyProtection="1"/>
    <xf numFmtId="0" fontId="2" fillId="4" borderId="0" xfId="0" applyFont="1" applyFill="1" applyBorder="1" applyAlignment="1" applyProtection="1">
      <alignment vertical="center" wrapText="1"/>
    </xf>
    <xf numFmtId="0" fontId="2" fillId="4" borderId="0" xfId="0" applyFont="1" applyFill="1" applyAlignment="1" applyProtection="1">
      <alignment vertical="top" wrapText="1"/>
    </xf>
    <xf numFmtId="0" fontId="5" fillId="4" borderId="0"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2" borderId="24" xfId="0" applyFont="1" applyFill="1" applyBorder="1" applyAlignment="1" applyProtection="1">
      <alignment horizontal="center" vertical="center" wrapText="1"/>
    </xf>
    <xf numFmtId="0" fontId="2" fillId="2" borderId="25" xfId="0"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0" fontId="1" fillId="4" borderId="0" xfId="0" applyFont="1" applyFill="1" applyProtection="1"/>
    <xf numFmtId="0" fontId="7" fillId="4" borderId="0" xfId="0" applyFont="1" applyFill="1" applyBorder="1" applyAlignment="1" applyProtection="1">
      <alignment horizontal="center" vertical="center"/>
    </xf>
    <xf numFmtId="0" fontId="1" fillId="0" borderId="20" xfId="0" applyFont="1" applyBorder="1" applyAlignment="1" applyProtection="1">
      <alignment horizontal="center" vertical="center"/>
    </xf>
    <xf numFmtId="164" fontId="1" fillId="4" borderId="0" xfId="0" applyNumberFormat="1" applyFont="1" applyFill="1" applyBorder="1" applyAlignment="1" applyProtection="1">
      <alignment horizontal="center" vertical="center"/>
    </xf>
    <xf numFmtId="0" fontId="1" fillId="4" borderId="10" xfId="0" applyFont="1" applyFill="1" applyBorder="1" applyAlignment="1" applyProtection="1">
      <alignment horizontal="center" vertical="center" wrapText="1"/>
    </xf>
    <xf numFmtId="164" fontId="1" fillId="5" borderId="30" xfId="0" applyNumberFormat="1" applyFont="1" applyFill="1" applyBorder="1" applyAlignment="1" applyProtection="1">
      <alignment horizontal="center" vertical="center"/>
    </xf>
    <xf numFmtId="164" fontId="1" fillId="5" borderId="11" xfId="0" applyNumberFormat="1" applyFont="1" applyFill="1" applyBorder="1" applyAlignment="1" applyProtection="1">
      <alignment horizontal="center" vertical="center"/>
    </xf>
    <xf numFmtId="164" fontId="1" fillId="5" borderId="59" xfId="0" applyNumberFormat="1" applyFont="1" applyFill="1" applyBorder="1" applyAlignment="1" applyProtection="1">
      <alignment horizontal="center" vertical="center"/>
    </xf>
    <xf numFmtId="0" fontId="1" fillId="4" borderId="0" xfId="0" applyFont="1" applyFill="1" applyAlignment="1" applyProtection="1">
      <alignment horizontal="center" vertical="center"/>
    </xf>
    <xf numFmtId="0" fontId="1" fillId="4" borderId="14" xfId="0" applyFont="1" applyFill="1" applyBorder="1" applyAlignment="1" applyProtection="1">
      <alignment horizontal="center" vertical="center" wrapText="1"/>
    </xf>
    <xf numFmtId="164" fontId="1" fillId="5" borderId="32" xfId="0" applyNumberFormat="1" applyFont="1" applyFill="1" applyBorder="1" applyAlignment="1" applyProtection="1">
      <alignment horizontal="center" vertical="center"/>
    </xf>
    <xf numFmtId="164" fontId="1" fillId="5" borderId="15" xfId="0" applyNumberFormat="1" applyFont="1" applyFill="1" applyBorder="1" applyAlignment="1" applyProtection="1">
      <alignment horizontal="center" vertical="center"/>
    </xf>
    <xf numFmtId="164" fontId="1" fillId="5" borderId="63" xfId="0" applyNumberFormat="1" applyFont="1" applyFill="1" applyBorder="1" applyAlignment="1" applyProtection="1">
      <alignment horizontal="center" vertical="center"/>
    </xf>
    <xf numFmtId="164" fontId="1" fillId="8" borderId="1" xfId="0" applyNumberFormat="1" applyFont="1" applyFill="1" applyBorder="1" applyAlignment="1" applyProtection="1">
      <alignment horizontal="center" vertical="center"/>
    </xf>
    <xf numFmtId="0" fontId="2" fillId="4" borderId="0" xfId="0" applyFont="1" applyFill="1" applyBorder="1" applyAlignment="1" applyProtection="1">
      <alignment horizontal="center" vertical="center"/>
    </xf>
    <xf numFmtId="0" fontId="2" fillId="4" borderId="0" xfId="0" applyFont="1" applyFill="1" applyBorder="1" applyAlignment="1" applyProtection="1">
      <alignment horizontal="justify"/>
    </xf>
    <xf numFmtId="164" fontId="2" fillId="4" borderId="0" xfId="0" applyNumberFormat="1" applyFont="1" applyFill="1" applyBorder="1" applyAlignment="1" applyProtection="1">
      <alignment horizontal="justify"/>
    </xf>
    <xf numFmtId="0" fontId="1" fillId="4" borderId="0" xfId="0" applyFont="1" applyFill="1" applyBorder="1" applyProtection="1"/>
    <xf numFmtId="0" fontId="1" fillId="4"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Fill="1" applyBorder="1" applyAlignment="1" applyProtection="1"/>
    <xf numFmtId="0" fontId="2" fillId="2" borderId="23" xfId="0"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0" fontId="2" fillId="2" borderId="34" xfId="0" applyFont="1" applyFill="1" applyBorder="1" applyAlignment="1" applyProtection="1">
      <alignment horizontal="center" vertical="center" wrapText="1"/>
    </xf>
    <xf numFmtId="0" fontId="2" fillId="4" borderId="46" xfId="0" applyFont="1" applyFill="1" applyBorder="1" applyAlignment="1" applyProtection="1">
      <alignment horizontal="center" vertical="center" wrapText="1"/>
    </xf>
    <xf numFmtId="164" fontId="1" fillId="5" borderId="28" xfId="0" applyNumberFormat="1" applyFont="1" applyFill="1" applyBorder="1" applyAlignment="1" applyProtection="1">
      <alignment horizontal="center" vertical="center"/>
    </xf>
    <xf numFmtId="164" fontId="2" fillId="4" borderId="0" xfId="0" applyNumberFormat="1" applyFont="1" applyFill="1" applyBorder="1" applyAlignment="1" applyProtection="1">
      <alignment horizontal="center" vertical="center" wrapText="1"/>
    </xf>
    <xf numFmtId="0" fontId="13" fillId="17" borderId="13" xfId="0" applyFont="1" applyFill="1" applyBorder="1" applyProtection="1"/>
    <xf numFmtId="2" fontId="13" fillId="18" borderId="13" xfId="0" applyNumberFormat="1" applyFont="1" applyFill="1" applyBorder="1" applyProtection="1"/>
    <xf numFmtId="10" fontId="1" fillId="5" borderId="30" xfId="0" applyNumberFormat="1" applyFont="1" applyFill="1" applyBorder="1" applyAlignment="1" applyProtection="1">
      <alignment horizontal="center" vertical="center"/>
    </xf>
    <xf numFmtId="10" fontId="1" fillId="5" borderId="13" xfId="0" applyNumberFormat="1" applyFont="1" applyFill="1" applyBorder="1" applyAlignment="1" applyProtection="1">
      <alignment horizontal="center" vertical="center"/>
    </xf>
    <xf numFmtId="10" fontId="1" fillId="5" borderId="31" xfId="0" applyNumberFormat="1" applyFont="1" applyFill="1" applyBorder="1" applyAlignment="1" applyProtection="1">
      <alignment horizontal="center" vertical="center"/>
    </xf>
    <xf numFmtId="10" fontId="1" fillId="4" borderId="0" xfId="0" applyNumberFormat="1" applyFont="1" applyFill="1" applyBorder="1" applyAlignment="1" applyProtection="1">
      <alignment horizontal="center" vertical="center"/>
    </xf>
    <xf numFmtId="10" fontId="1" fillId="5" borderId="13" xfId="0" applyNumberFormat="1" applyFont="1" applyFill="1" applyBorder="1" applyProtection="1"/>
    <xf numFmtId="164" fontId="1" fillId="5" borderId="13" xfId="0" applyNumberFormat="1" applyFont="1" applyFill="1" applyBorder="1" applyProtection="1"/>
    <xf numFmtId="165" fontId="4" fillId="19" borderId="13" xfId="0" applyNumberFormat="1" applyFont="1" applyFill="1" applyBorder="1" applyProtection="1"/>
    <xf numFmtId="164" fontId="4" fillId="19" borderId="13" xfId="0" applyNumberFormat="1" applyFont="1" applyFill="1" applyBorder="1" applyProtection="1"/>
    <xf numFmtId="0" fontId="3" fillId="0" borderId="46" xfId="0" applyFont="1" applyFill="1" applyBorder="1" applyAlignment="1" applyProtection="1">
      <alignment horizontal="center" vertical="center" wrapText="1"/>
    </xf>
    <xf numFmtId="0" fontId="3" fillId="0" borderId="47"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164" fontId="1" fillId="5" borderId="33" xfId="0" applyNumberFormat="1" applyFont="1" applyFill="1" applyBorder="1" applyAlignment="1" applyProtection="1">
      <alignment horizontal="center" vertical="center"/>
    </xf>
    <xf numFmtId="0" fontId="1" fillId="13" borderId="13" xfId="0" applyFont="1" applyFill="1" applyBorder="1" applyProtection="1"/>
    <xf numFmtId="0" fontId="3" fillId="4" borderId="0" xfId="0" applyFont="1" applyFill="1" applyBorder="1" applyAlignment="1" applyProtection="1">
      <alignment horizontal="center" vertical="center" wrapText="1"/>
    </xf>
    <xf numFmtId="10" fontId="2" fillId="4" borderId="0" xfId="0" applyNumberFormat="1" applyFont="1" applyFill="1" applyBorder="1" applyAlignment="1" applyProtection="1">
      <alignment horizontal="center"/>
    </xf>
    <xf numFmtId="10" fontId="1" fillId="4" borderId="0" xfId="0" applyNumberFormat="1" applyFont="1" applyFill="1" applyBorder="1" applyProtection="1"/>
    <xf numFmtId="10" fontId="2" fillId="4" borderId="0" xfId="0" applyNumberFormat="1" applyFont="1" applyFill="1" applyBorder="1" applyAlignment="1" applyProtection="1"/>
    <xf numFmtId="0" fontId="2" fillId="2" borderId="20" xfId="0" applyFont="1" applyFill="1" applyBorder="1" applyAlignment="1" applyProtection="1">
      <alignment horizontal="center" vertical="center" wrapText="1"/>
    </xf>
    <xf numFmtId="164" fontId="1" fillId="5" borderId="27" xfId="0" applyNumberFormat="1" applyFont="1" applyFill="1" applyBorder="1" applyAlignment="1" applyProtection="1">
      <alignment horizontal="center" vertical="center"/>
    </xf>
    <xf numFmtId="164" fontId="1" fillId="5" borderId="29" xfId="0" applyNumberFormat="1" applyFont="1" applyFill="1" applyBorder="1" applyAlignment="1" applyProtection="1">
      <alignment horizontal="center" vertical="center"/>
    </xf>
    <xf numFmtId="164" fontId="5" fillId="4" borderId="0" xfId="0" applyNumberFormat="1" applyFont="1" applyFill="1" applyBorder="1" applyAlignment="1" applyProtection="1">
      <alignment horizontal="center" vertical="center" wrapText="1"/>
    </xf>
    <xf numFmtId="0" fontId="1" fillId="17" borderId="13" xfId="0" applyFont="1" applyFill="1" applyBorder="1" applyProtection="1"/>
    <xf numFmtId="2" fontId="4" fillId="18" borderId="13" xfId="0" applyNumberFormat="1" applyFont="1" applyFill="1" applyBorder="1" applyProtection="1"/>
    <xf numFmtId="10" fontId="5" fillId="4" borderId="0" xfId="0" applyNumberFormat="1"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51"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164" fontId="1" fillId="5" borderId="34" xfId="0" applyNumberFormat="1" applyFont="1" applyFill="1" applyBorder="1" applyAlignment="1" applyProtection="1">
      <alignment horizontal="center" vertical="center"/>
    </xf>
    <xf numFmtId="0" fontId="2" fillId="4" borderId="0" xfId="0" applyFont="1" applyFill="1" applyProtection="1"/>
    <xf numFmtId="0" fontId="3" fillId="0" borderId="0" xfId="0" applyFont="1" applyFill="1" applyBorder="1" applyAlignment="1" applyProtection="1">
      <alignment horizontal="center" vertical="center" wrapText="1"/>
    </xf>
    <xf numFmtId="0" fontId="1" fillId="0" borderId="0" xfId="0" applyFont="1" applyAlignment="1" applyProtection="1">
      <alignment horizontal="left" vertical="top" wrapText="1"/>
    </xf>
    <xf numFmtId="0" fontId="2" fillId="2" borderId="43" xfId="0" applyFont="1" applyFill="1" applyBorder="1" applyAlignment="1" applyProtection="1">
      <alignment horizontal="center" vertical="center" wrapText="1"/>
    </xf>
    <xf numFmtId="0" fontId="2" fillId="2" borderId="37" xfId="0" applyFont="1" applyFill="1" applyBorder="1" applyAlignment="1" applyProtection="1">
      <alignment horizontal="center" vertical="center" wrapText="1"/>
    </xf>
    <xf numFmtId="0" fontId="2" fillId="2" borderId="44" xfId="0" applyFont="1" applyFill="1" applyBorder="1" applyAlignment="1" applyProtection="1">
      <alignment horizontal="center" vertical="center" wrapText="1"/>
    </xf>
    <xf numFmtId="164" fontId="4" fillId="0" borderId="0" xfId="0" applyNumberFormat="1" applyFont="1" applyBorder="1" applyAlignment="1" applyProtection="1">
      <alignment horizontal="center" vertical="center"/>
    </xf>
    <xf numFmtId="164" fontId="9" fillId="4" borderId="0" xfId="0" applyNumberFormat="1" applyFont="1" applyFill="1" applyBorder="1" applyAlignment="1" applyProtection="1">
      <alignment horizontal="center" vertical="center" wrapText="1"/>
    </xf>
    <xf numFmtId="10" fontId="4" fillId="0" borderId="0" xfId="0" applyNumberFormat="1" applyFont="1" applyBorder="1" applyAlignment="1" applyProtection="1">
      <alignment horizontal="center" vertical="center"/>
    </xf>
    <xf numFmtId="10" fontId="9" fillId="4" borderId="0" xfId="0" applyNumberFormat="1" applyFont="1" applyFill="1" applyBorder="1" applyAlignment="1" applyProtection="1">
      <alignment horizontal="center" vertical="center" wrapText="1"/>
    </xf>
    <xf numFmtId="164" fontId="4" fillId="8" borderId="1" xfId="0" applyNumberFormat="1" applyFont="1" applyFill="1" applyBorder="1" applyAlignment="1" applyProtection="1">
      <alignment horizontal="center" vertical="center"/>
    </xf>
    <xf numFmtId="0" fontId="2" fillId="2" borderId="24"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1" fillId="0" borderId="0" xfId="0" applyFont="1" applyBorder="1" applyAlignment="1" applyProtection="1">
      <alignment horizontal="center" vertical="center"/>
    </xf>
    <xf numFmtId="164" fontId="1" fillId="5" borderId="13" xfId="0" applyNumberFormat="1" applyFont="1" applyFill="1" applyBorder="1" applyAlignment="1" applyProtection="1">
      <alignment horizontal="center" vertical="center"/>
    </xf>
    <xf numFmtId="164" fontId="1" fillId="5" borderId="31" xfId="0" applyNumberFormat="1" applyFont="1" applyFill="1" applyBorder="1" applyAlignment="1" applyProtection="1">
      <alignment horizontal="center" vertical="center"/>
    </xf>
    <xf numFmtId="164" fontId="1" fillId="0" borderId="0" xfId="0" applyNumberFormat="1" applyFont="1" applyBorder="1" applyAlignment="1" applyProtection="1">
      <alignment horizontal="center" vertical="center"/>
    </xf>
    <xf numFmtId="10" fontId="1" fillId="0" borderId="0" xfId="0" applyNumberFormat="1" applyFont="1" applyBorder="1" applyAlignment="1" applyProtection="1">
      <alignment horizontal="center" vertical="center"/>
    </xf>
    <xf numFmtId="0" fontId="1" fillId="0" borderId="0" xfId="0" applyFont="1" applyAlignment="1" applyProtection="1">
      <alignment vertical="top" wrapText="1"/>
    </xf>
    <xf numFmtId="0" fontId="1" fillId="0" borderId="0" xfId="0" applyFont="1" applyBorder="1" applyAlignment="1" applyProtection="1">
      <alignment horizontal="center" vertical="center" wrapText="1"/>
    </xf>
    <xf numFmtId="164" fontId="13" fillId="5" borderId="13" xfId="0" applyNumberFormat="1" applyFont="1" applyFill="1" applyBorder="1" applyProtection="1"/>
    <xf numFmtId="165" fontId="13" fillId="19" borderId="13" xfId="0" applyNumberFormat="1" applyFont="1" applyFill="1" applyBorder="1" applyProtection="1"/>
    <xf numFmtId="10" fontId="1" fillId="14" borderId="13" xfId="0" applyNumberFormat="1" applyFont="1" applyFill="1" applyBorder="1" applyProtection="1"/>
    <xf numFmtId="164" fontId="1" fillId="6" borderId="13" xfId="0" applyNumberFormat="1" applyFont="1" applyFill="1" applyBorder="1" applyProtection="1"/>
    <xf numFmtId="165" fontId="4" fillId="7" borderId="13" xfId="0" applyNumberFormat="1" applyFont="1" applyFill="1" applyBorder="1" applyProtection="1"/>
    <xf numFmtId="164" fontId="4" fillId="7" borderId="13" xfId="0" applyNumberFormat="1" applyFont="1" applyFill="1" applyBorder="1" applyProtection="1"/>
    <xf numFmtId="164" fontId="2" fillId="4" borderId="0" xfId="0" applyNumberFormat="1" applyFont="1" applyFill="1" applyBorder="1" applyAlignment="1" applyProtection="1">
      <alignment horizontal="center"/>
    </xf>
    <xf numFmtId="164" fontId="13" fillId="0" borderId="0" xfId="0" applyNumberFormat="1" applyFont="1" applyFill="1" applyBorder="1" applyAlignment="1" applyProtection="1">
      <alignment horizontal="center" vertical="center"/>
    </xf>
    <xf numFmtId="0" fontId="2" fillId="4" borderId="19" xfId="0" applyFont="1" applyFill="1" applyBorder="1" applyAlignment="1" applyProtection="1">
      <alignment horizontal="center" vertical="center" wrapText="1"/>
    </xf>
    <xf numFmtId="2" fontId="4" fillId="9" borderId="0" xfId="0" applyNumberFormat="1" applyFont="1" applyFill="1" applyBorder="1" applyProtection="1"/>
    <xf numFmtId="0" fontId="2" fillId="0" borderId="0" xfId="0" applyFont="1" applyAlignment="1" applyProtection="1">
      <alignment horizontal="center" vertical="center" wrapText="1"/>
    </xf>
    <xf numFmtId="10" fontId="1" fillId="5" borderId="33" xfId="0" applyNumberFormat="1" applyFont="1" applyFill="1" applyBorder="1" applyAlignment="1" applyProtection="1">
      <alignment horizontal="center" vertical="center"/>
    </xf>
    <xf numFmtId="10" fontId="1" fillId="5" borderId="34" xfId="0" applyNumberFormat="1" applyFont="1" applyFill="1" applyBorder="1" applyAlignment="1" applyProtection="1">
      <alignment horizontal="center" vertical="center"/>
    </xf>
    <xf numFmtId="164" fontId="1" fillId="0" borderId="0" xfId="0" applyNumberFormat="1" applyFont="1" applyFill="1" applyBorder="1" applyAlignment="1" applyProtection="1">
      <alignment horizontal="center" vertical="center"/>
    </xf>
    <xf numFmtId="10" fontId="1" fillId="0" borderId="0" xfId="0" applyNumberFormat="1" applyFont="1" applyProtection="1"/>
    <xf numFmtId="164" fontId="1" fillId="0" borderId="0" xfId="0" applyNumberFormat="1" applyFont="1" applyProtection="1"/>
    <xf numFmtId="0" fontId="2" fillId="2" borderId="24" xfId="0" applyFont="1" applyFill="1" applyBorder="1" applyAlignment="1" applyProtection="1">
      <alignment vertical="center" wrapText="1"/>
    </xf>
    <xf numFmtId="0" fontId="2" fillId="2" borderId="35" xfId="0" applyFont="1" applyFill="1" applyBorder="1" applyAlignment="1" applyProtection="1">
      <alignment vertical="center" wrapText="1"/>
    </xf>
    <xf numFmtId="0" fontId="2" fillId="2" borderId="36" xfId="0" applyFont="1" applyFill="1" applyBorder="1" applyAlignment="1" applyProtection="1">
      <alignment vertical="center" wrapText="1"/>
    </xf>
    <xf numFmtId="0" fontId="2" fillId="2" borderId="8" xfId="0" applyFont="1" applyFill="1" applyBorder="1" applyAlignment="1" applyProtection="1">
      <alignment vertical="center" wrapText="1"/>
    </xf>
    <xf numFmtId="0" fontId="2" fillId="2" borderId="39" xfId="0" applyFont="1" applyFill="1" applyBorder="1" applyAlignment="1" applyProtection="1">
      <alignment vertical="center" wrapText="1"/>
    </xf>
    <xf numFmtId="0" fontId="2" fillId="2" borderId="40" xfId="0" applyFont="1" applyFill="1" applyBorder="1" applyAlignment="1" applyProtection="1">
      <alignment vertical="center" wrapText="1"/>
    </xf>
    <xf numFmtId="0" fontId="1" fillId="4" borderId="0" xfId="0" applyFont="1" applyFill="1" applyAlignment="1" applyProtection="1">
      <alignment vertical="top"/>
    </xf>
    <xf numFmtId="10" fontId="1" fillId="17" borderId="13" xfId="0" applyNumberFormat="1" applyFont="1" applyFill="1" applyBorder="1" applyProtection="1"/>
    <xf numFmtId="164" fontId="1" fillId="17" borderId="13" xfId="0" applyNumberFormat="1" applyFont="1" applyFill="1" applyBorder="1" applyProtection="1"/>
    <xf numFmtId="165" fontId="4" fillId="18" borderId="13" xfId="0" applyNumberFormat="1" applyFont="1" applyFill="1" applyBorder="1" applyProtection="1"/>
    <xf numFmtId="164" fontId="4" fillId="18" borderId="13" xfId="0" applyNumberFormat="1" applyFont="1" applyFill="1" applyBorder="1" applyProtection="1"/>
    <xf numFmtId="0" fontId="3" fillId="0" borderId="0" xfId="0" applyFont="1" applyAlignment="1" applyProtection="1">
      <alignment horizontal="justify" vertical="top" wrapText="1"/>
    </xf>
    <xf numFmtId="0" fontId="4" fillId="0" borderId="0" xfId="0" applyFont="1" applyProtection="1"/>
    <xf numFmtId="0" fontId="1" fillId="12" borderId="13" xfId="0" applyFont="1" applyFill="1" applyBorder="1" applyAlignment="1" applyProtection="1">
      <alignment horizontal="center"/>
      <protection locked="0"/>
    </xf>
    <xf numFmtId="10" fontId="1" fillId="3" borderId="20" xfId="0" applyNumberFormat="1" applyFont="1" applyFill="1" applyBorder="1" applyAlignment="1" applyProtection="1">
      <alignment horizontal="center" vertical="center" wrapText="1"/>
      <protection locked="0"/>
    </xf>
    <xf numFmtId="10" fontId="1" fillId="3" borderId="10" xfId="0" applyNumberFormat="1" applyFont="1" applyFill="1" applyBorder="1" applyAlignment="1" applyProtection="1">
      <alignment horizontal="center" vertical="center" wrapText="1"/>
      <protection locked="0"/>
    </xf>
    <xf numFmtId="10" fontId="1" fillId="3" borderId="14" xfId="0" applyNumberFormat="1" applyFont="1" applyFill="1" applyBorder="1" applyAlignment="1" applyProtection="1">
      <alignment horizontal="center" vertical="center" wrapText="1"/>
      <protection locked="0"/>
    </xf>
    <xf numFmtId="164" fontId="1" fillId="10" borderId="27" xfId="0" applyNumberFormat="1" applyFont="1" applyFill="1" applyBorder="1" applyAlignment="1" applyProtection="1">
      <alignment horizontal="center" vertical="center"/>
      <protection locked="0"/>
    </xf>
    <xf numFmtId="164" fontId="1" fillId="10" borderId="55" xfId="0" applyNumberFormat="1" applyFont="1" applyFill="1" applyBorder="1" applyAlignment="1" applyProtection="1">
      <alignment horizontal="center" vertical="center"/>
      <protection locked="0"/>
    </xf>
    <xf numFmtId="164" fontId="1" fillId="10" borderId="62" xfId="0" applyNumberFormat="1" applyFont="1" applyFill="1" applyBorder="1" applyAlignment="1" applyProtection="1">
      <alignment horizontal="center" vertical="center"/>
      <protection locked="0"/>
    </xf>
    <xf numFmtId="164" fontId="2" fillId="11" borderId="52" xfId="0" applyNumberFormat="1" applyFont="1" applyFill="1" applyBorder="1" applyAlignment="1" applyProtection="1">
      <alignment horizontal="center" vertical="center" wrapText="1"/>
      <protection locked="0"/>
    </xf>
    <xf numFmtId="10" fontId="2" fillId="3" borderId="46" xfId="0" applyNumberFormat="1" applyFont="1" applyFill="1" applyBorder="1" applyAlignment="1" applyProtection="1">
      <alignment horizontal="center" vertical="center" wrapText="1"/>
      <protection locked="0"/>
    </xf>
    <xf numFmtId="10" fontId="2" fillId="3" borderId="46" xfId="0" applyNumberFormat="1" applyFont="1" applyFill="1" applyBorder="1" applyAlignment="1" applyProtection="1">
      <alignment horizontal="center"/>
      <protection locked="0"/>
    </xf>
    <xf numFmtId="164" fontId="2" fillId="11" borderId="19" xfId="0" applyNumberFormat="1" applyFont="1" applyFill="1" applyBorder="1" applyAlignment="1" applyProtection="1">
      <alignment horizontal="center"/>
      <protection locked="0"/>
    </xf>
    <xf numFmtId="164" fontId="2" fillId="11" borderId="41" xfId="0" applyNumberFormat="1" applyFont="1" applyFill="1" applyBorder="1" applyAlignment="1" applyProtection="1">
      <alignment horizontal="center" vertical="center" wrapText="1"/>
      <protection locked="0"/>
    </xf>
    <xf numFmtId="164" fontId="2" fillId="11" borderId="30" xfId="0" applyNumberFormat="1" applyFont="1" applyFill="1" applyBorder="1" applyAlignment="1" applyProtection="1">
      <alignment horizontal="center" vertical="center" wrapText="1"/>
      <protection locked="0"/>
    </xf>
    <xf numFmtId="10" fontId="2" fillId="3" borderId="30" xfId="0" applyNumberFormat="1" applyFont="1" applyFill="1" applyBorder="1" applyAlignment="1" applyProtection="1">
      <alignment horizontal="center" vertical="center" wrapText="1"/>
      <protection locked="0"/>
    </xf>
    <xf numFmtId="10" fontId="2" fillId="3" borderId="30" xfId="0" applyNumberFormat="1" applyFont="1" applyFill="1" applyBorder="1" applyAlignment="1" applyProtection="1">
      <alignment horizontal="center"/>
      <protection locked="0"/>
    </xf>
    <xf numFmtId="164" fontId="2" fillId="11" borderId="32" xfId="0" applyNumberFormat="1" applyFont="1" applyFill="1" applyBorder="1" applyAlignment="1" applyProtection="1">
      <alignment horizontal="center"/>
      <protection locked="0"/>
    </xf>
    <xf numFmtId="10" fontId="2" fillId="3" borderId="45" xfId="0" applyNumberFormat="1" applyFont="1" applyFill="1" applyBorder="1" applyAlignment="1" applyProtection="1">
      <alignment horizontal="center"/>
      <protection locked="0"/>
    </xf>
    <xf numFmtId="164" fontId="2" fillId="11" borderId="32" xfId="0" applyNumberFormat="1" applyFont="1" applyFill="1" applyBorder="1" applyAlignment="1" applyProtection="1">
      <alignment horizontal="center" vertical="center" wrapText="1"/>
      <protection locked="0"/>
    </xf>
    <xf numFmtId="164" fontId="2" fillId="11" borderId="11" xfId="0" applyNumberFormat="1" applyFont="1" applyFill="1" applyBorder="1" applyAlignment="1" applyProtection="1">
      <alignment horizontal="center" vertical="center" wrapText="1"/>
      <protection locked="0"/>
    </xf>
    <xf numFmtId="164" fontId="2" fillId="11" borderId="11" xfId="0" applyNumberFormat="1" applyFont="1" applyFill="1" applyBorder="1" applyAlignment="1" applyProtection="1">
      <alignment horizontal="center"/>
      <protection locked="0"/>
    </xf>
    <xf numFmtId="164" fontId="2" fillId="11" borderId="15" xfId="0" applyNumberFormat="1" applyFont="1" applyFill="1" applyBorder="1" applyAlignment="1" applyProtection="1">
      <alignment horizontal="center"/>
      <protection locked="0"/>
    </xf>
    <xf numFmtId="164" fontId="2" fillId="11" borderId="46" xfId="0" applyNumberFormat="1" applyFont="1" applyFill="1" applyBorder="1" applyAlignment="1" applyProtection="1">
      <alignment horizontal="center" vertical="center" wrapText="1"/>
      <protection locked="0"/>
    </xf>
    <xf numFmtId="164" fontId="3" fillId="11" borderId="46" xfId="0" applyNumberFormat="1" applyFont="1" applyFill="1" applyBorder="1" applyAlignment="1" applyProtection="1">
      <alignment horizontal="center" vertical="center" wrapText="1"/>
      <protection locked="0"/>
    </xf>
    <xf numFmtId="164" fontId="3" fillId="11" borderId="19" xfId="0" applyNumberFormat="1" applyFont="1" applyFill="1" applyBorder="1" applyAlignment="1" applyProtection="1">
      <alignment horizontal="center" vertical="center" wrapText="1"/>
      <protection locked="0"/>
    </xf>
    <xf numFmtId="10" fontId="2" fillId="3" borderId="32" xfId="0" applyNumberFormat="1" applyFont="1" applyFill="1" applyBorder="1" applyAlignment="1" applyProtection="1">
      <alignment horizontal="center"/>
      <protection locked="0"/>
    </xf>
    <xf numFmtId="164" fontId="2" fillId="20" borderId="46" xfId="0" applyNumberFormat="1" applyFont="1" applyFill="1" applyBorder="1" applyAlignment="1" applyProtection="1">
      <alignment horizontal="center" vertical="center" wrapText="1"/>
      <protection locked="0"/>
    </xf>
    <xf numFmtId="164" fontId="2" fillId="20" borderId="11" xfId="0" applyNumberFormat="1" applyFont="1" applyFill="1" applyBorder="1" applyAlignment="1" applyProtection="1">
      <alignment horizontal="center" vertical="center" wrapText="1"/>
      <protection locked="0"/>
    </xf>
    <xf numFmtId="164" fontId="3" fillId="20" borderId="46" xfId="0" applyNumberFormat="1" applyFont="1" applyFill="1" applyBorder="1" applyAlignment="1" applyProtection="1">
      <alignment horizontal="center" vertical="center" wrapText="1"/>
      <protection locked="0"/>
    </xf>
    <xf numFmtId="164" fontId="2" fillId="20" borderId="11" xfId="0" applyNumberFormat="1" applyFont="1" applyFill="1" applyBorder="1" applyAlignment="1" applyProtection="1">
      <alignment horizontal="center"/>
      <protection locked="0"/>
    </xf>
    <xf numFmtId="164" fontId="3" fillId="20" borderId="19" xfId="0" applyNumberFormat="1" applyFont="1" applyFill="1" applyBorder="1" applyAlignment="1" applyProtection="1">
      <alignment horizontal="center" vertical="center" wrapText="1"/>
      <protection locked="0"/>
    </xf>
    <xf numFmtId="164" fontId="2" fillId="20" borderId="15" xfId="0" applyNumberFormat="1" applyFont="1" applyFill="1" applyBorder="1" applyAlignment="1" applyProtection="1">
      <alignment horizontal="center"/>
      <protection locked="0"/>
    </xf>
    <xf numFmtId="164" fontId="2" fillId="20" borderId="54" xfId="0" applyNumberFormat="1" applyFont="1" applyFill="1" applyBorder="1" applyAlignment="1" applyProtection="1">
      <alignment horizontal="center"/>
      <protection locked="0"/>
    </xf>
    <xf numFmtId="0" fontId="3" fillId="0" borderId="0" xfId="0" applyFont="1" applyProtection="1"/>
    <xf numFmtId="0" fontId="4" fillId="0" borderId="0" xfId="0" applyFont="1" applyAlignment="1" applyProtection="1">
      <alignment horizontal="left" vertical="justify"/>
    </xf>
    <xf numFmtId="0" fontId="2" fillId="2" borderId="45" xfId="0" applyFont="1" applyFill="1" applyBorder="1" applyAlignment="1" applyProtection="1">
      <alignment horizontal="center" vertical="center" wrapText="1"/>
    </xf>
    <xf numFmtId="164" fontId="2" fillId="4" borderId="56" xfId="0" applyNumberFormat="1" applyFont="1" applyFill="1" applyBorder="1" applyAlignment="1" applyProtection="1">
      <alignment horizontal="center" vertical="center" wrapText="1"/>
    </xf>
    <xf numFmtId="164" fontId="1" fillId="5" borderId="55" xfId="0" applyNumberFormat="1" applyFont="1" applyFill="1" applyBorder="1" applyAlignment="1" applyProtection="1">
      <alignment horizontal="center" vertical="center"/>
    </xf>
    <xf numFmtId="164" fontId="1" fillId="5" borderId="62" xfId="0" applyNumberFormat="1" applyFont="1" applyFill="1" applyBorder="1" applyAlignment="1" applyProtection="1">
      <alignment horizontal="center" vertical="center"/>
    </xf>
    <xf numFmtId="164" fontId="7" fillId="4" borderId="0" xfId="0" applyNumberFormat="1" applyFont="1" applyFill="1" applyProtection="1"/>
    <xf numFmtId="10" fontId="7" fillId="4" borderId="0" xfId="0" applyNumberFormat="1" applyFont="1" applyFill="1" applyProtection="1"/>
    <xf numFmtId="10" fontId="1" fillId="5" borderId="11" xfId="0" applyNumberFormat="1" applyFont="1" applyFill="1" applyBorder="1" applyAlignment="1" applyProtection="1">
      <alignment horizontal="center" vertical="center"/>
    </xf>
    <xf numFmtId="0" fontId="2" fillId="2" borderId="15" xfId="0" applyFont="1" applyFill="1" applyBorder="1" applyAlignment="1" applyProtection="1">
      <alignment horizontal="center" vertical="center" wrapText="1"/>
    </xf>
    <xf numFmtId="164" fontId="8" fillId="4" borderId="0" xfId="0" applyNumberFormat="1" applyFont="1" applyFill="1" applyProtection="1"/>
    <xf numFmtId="10" fontId="8" fillId="4" borderId="0" xfId="0" applyNumberFormat="1" applyFont="1" applyFill="1" applyProtection="1"/>
    <xf numFmtId="0" fontId="2" fillId="2" borderId="11" xfId="0" applyFont="1" applyFill="1" applyBorder="1" applyAlignment="1" applyProtection="1">
      <alignment horizontal="center" vertical="center" wrapText="1"/>
    </xf>
    <xf numFmtId="0" fontId="1" fillId="5" borderId="13" xfId="0" applyFont="1" applyFill="1" applyBorder="1" applyProtection="1"/>
    <xf numFmtId="10" fontId="1" fillId="5" borderId="32" xfId="0" applyNumberFormat="1" applyFont="1" applyFill="1" applyBorder="1" applyAlignment="1" applyProtection="1">
      <alignment horizontal="center" vertical="center"/>
    </xf>
    <xf numFmtId="164" fontId="1" fillId="14" borderId="13" xfId="0" applyNumberFormat="1" applyFont="1" applyFill="1" applyBorder="1" applyProtection="1"/>
    <xf numFmtId="165" fontId="4" fillId="15" borderId="13" xfId="0" applyNumberFormat="1" applyFont="1" applyFill="1" applyBorder="1" applyProtection="1"/>
    <xf numFmtId="164" fontId="4" fillId="15" borderId="13" xfId="0" applyNumberFormat="1" applyFont="1" applyFill="1" applyBorder="1" applyProtection="1"/>
    <xf numFmtId="164" fontId="13" fillId="14" borderId="13" xfId="0" applyNumberFormat="1" applyFont="1" applyFill="1" applyBorder="1" applyProtection="1"/>
    <xf numFmtId="165" fontId="13" fillId="15" borderId="13" xfId="0" applyNumberFormat="1" applyFont="1" applyFill="1" applyBorder="1" applyProtection="1"/>
    <xf numFmtId="10" fontId="1" fillId="6" borderId="13" xfId="0" applyNumberFormat="1" applyFont="1" applyFill="1" applyBorder="1" applyProtection="1"/>
    <xf numFmtId="0" fontId="1" fillId="4" borderId="0" xfId="0" applyFont="1" applyFill="1" applyAlignment="1" applyProtection="1">
      <alignment vertical="top" wrapText="1"/>
      <protection locked="0"/>
    </xf>
    <xf numFmtId="164" fontId="7" fillId="4" borderId="56" xfId="0" applyNumberFormat="1" applyFont="1" applyFill="1" applyBorder="1" applyAlignment="1" applyProtection="1">
      <alignment horizontal="center" vertical="center"/>
    </xf>
    <xf numFmtId="10" fontId="1" fillId="4" borderId="0" xfId="0" applyNumberFormat="1" applyFont="1" applyFill="1" applyBorder="1" applyAlignment="1" applyProtection="1">
      <alignment vertical="top" wrapText="1"/>
    </xf>
    <xf numFmtId="0" fontId="1" fillId="0" borderId="52" xfId="0" applyFont="1" applyBorder="1" applyAlignment="1" applyProtection="1">
      <alignment horizontal="center" vertical="center"/>
    </xf>
    <xf numFmtId="0" fontId="1" fillId="4" borderId="46" xfId="0" applyFont="1" applyFill="1" applyBorder="1" applyAlignment="1" applyProtection="1">
      <alignment horizontal="center" vertical="center" wrapText="1"/>
    </xf>
    <xf numFmtId="0" fontId="1" fillId="4" borderId="19" xfId="0" applyFont="1" applyFill="1" applyBorder="1" applyAlignment="1" applyProtection="1">
      <alignment horizontal="center" vertical="center" wrapText="1"/>
    </xf>
    <xf numFmtId="164" fontId="1" fillId="10" borderId="28" xfId="0" applyNumberFormat="1" applyFont="1" applyFill="1" applyBorder="1" applyAlignment="1" applyProtection="1">
      <alignment horizontal="center" vertical="center"/>
      <protection locked="0"/>
    </xf>
    <xf numFmtId="164" fontId="1" fillId="10" borderId="29" xfId="0" applyNumberFormat="1" applyFont="1" applyFill="1" applyBorder="1" applyAlignment="1" applyProtection="1">
      <alignment horizontal="center" vertical="center"/>
      <protection locked="0"/>
    </xf>
    <xf numFmtId="0" fontId="1" fillId="0" borderId="0" xfId="0" applyFont="1" applyAlignment="1" applyProtection="1"/>
    <xf numFmtId="0" fontId="1" fillId="0" borderId="0" xfId="0" applyFont="1" applyBorder="1" applyAlignment="1" applyProtection="1"/>
    <xf numFmtId="0" fontId="2" fillId="0" borderId="0" xfId="0" applyFont="1" applyAlignment="1" applyProtection="1"/>
    <xf numFmtId="0" fontId="3" fillId="0" borderId="0" xfId="0" applyFont="1" applyAlignment="1" applyProtection="1"/>
    <xf numFmtId="0" fontId="1" fillId="4" borderId="0" xfId="0" applyFont="1" applyFill="1" applyBorder="1" applyAlignment="1" applyProtection="1">
      <alignment horizontal="center" vertical="center" wrapText="1"/>
    </xf>
    <xf numFmtId="0" fontId="1" fillId="4" borderId="0" xfId="0" applyFont="1" applyFill="1" applyAlignment="1" applyProtection="1"/>
    <xf numFmtId="10" fontId="1" fillId="4" borderId="0" xfId="0" applyNumberFormat="1" applyFont="1" applyFill="1" applyBorder="1" applyAlignment="1" applyProtection="1"/>
    <xf numFmtId="0" fontId="7" fillId="4" borderId="56" xfId="0" applyFont="1" applyFill="1" applyBorder="1" applyAlignment="1" applyProtection="1">
      <alignment horizontal="center" vertical="center"/>
    </xf>
    <xf numFmtId="164" fontId="1" fillId="5" borderId="60" xfId="0" applyNumberFormat="1" applyFont="1" applyFill="1" applyBorder="1" applyAlignment="1" applyProtection="1">
      <alignment horizontal="center" vertical="center"/>
    </xf>
    <xf numFmtId="164" fontId="1" fillId="5" borderId="67" xfId="0" applyNumberFormat="1" applyFont="1" applyFill="1" applyBorder="1" applyAlignment="1" applyProtection="1">
      <alignment horizontal="center" vertical="center"/>
    </xf>
    <xf numFmtId="164" fontId="1" fillId="5" borderId="5" xfId="0" applyNumberFormat="1" applyFont="1" applyFill="1" applyBorder="1" applyAlignment="1" applyProtection="1">
      <alignment horizontal="center" vertical="center"/>
    </xf>
    <xf numFmtId="164" fontId="1" fillId="8" borderId="2" xfId="0" applyNumberFormat="1" applyFont="1" applyFill="1" applyBorder="1" applyAlignment="1" applyProtection="1">
      <alignment horizontal="center" vertical="center"/>
    </xf>
    <xf numFmtId="0" fontId="2" fillId="4" borderId="0" xfId="0" applyFont="1" applyFill="1" applyAlignment="1" applyProtection="1"/>
    <xf numFmtId="0" fontId="1" fillId="2" borderId="60" xfId="0" applyFont="1" applyFill="1" applyBorder="1" applyAlignment="1" applyProtection="1">
      <alignment horizontal="center" vertical="top" wrapText="1"/>
    </xf>
    <xf numFmtId="0" fontId="1" fillId="2" borderId="5" xfId="0" applyFont="1" applyFill="1" applyBorder="1" applyAlignment="1" applyProtection="1">
      <alignment horizontal="center" vertical="top" wrapText="1"/>
    </xf>
    <xf numFmtId="164" fontId="1" fillId="5" borderId="6" xfId="0" applyNumberFormat="1" applyFont="1" applyFill="1" applyBorder="1" applyAlignment="1" applyProtection="1">
      <alignment horizontal="center" vertical="center"/>
    </xf>
    <xf numFmtId="164" fontId="7" fillId="4" borderId="0" xfId="0" applyNumberFormat="1" applyFont="1" applyFill="1" applyAlignment="1" applyProtection="1"/>
    <xf numFmtId="0" fontId="13" fillId="17" borderId="13" xfId="0" applyFont="1" applyFill="1" applyBorder="1" applyAlignment="1" applyProtection="1"/>
    <xf numFmtId="2" fontId="13" fillId="18" borderId="13" xfId="0" applyNumberFormat="1" applyFont="1" applyFill="1" applyBorder="1" applyAlignment="1" applyProtection="1"/>
    <xf numFmtId="10" fontId="1" fillId="5" borderId="10" xfId="0" applyNumberFormat="1" applyFont="1" applyFill="1" applyBorder="1" applyAlignment="1" applyProtection="1">
      <alignment horizontal="center" vertical="center"/>
    </xf>
    <xf numFmtId="10" fontId="7" fillId="4" borderId="0" xfId="0" applyNumberFormat="1" applyFont="1" applyFill="1" applyAlignment="1" applyProtection="1"/>
    <xf numFmtId="10" fontId="1" fillId="14" borderId="13" xfId="0" applyNumberFormat="1" applyFont="1" applyFill="1" applyBorder="1" applyAlignment="1" applyProtection="1"/>
    <xf numFmtId="164" fontId="1" fillId="14" borderId="13" xfId="0" applyNumberFormat="1" applyFont="1" applyFill="1" applyBorder="1" applyAlignment="1" applyProtection="1"/>
    <xf numFmtId="165" fontId="4" fillId="15" borderId="13" xfId="0" applyNumberFormat="1" applyFont="1" applyFill="1" applyBorder="1" applyAlignment="1" applyProtection="1"/>
    <xf numFmtId="164" fontId="4" fillId="15" borderId="13" xfId="0" applyNumberFormat="1" applyFont="1" applyFill="1" applyBorder="1" applyAlignment="1" applyProtection="1"/>
    <xf numFmtId="164" fontId="1" fillId="5" borderId="14" xfId="0" applyNumberFormat="1" applyFont="1" applyFill="1" applyBorder="1" applyAlignment="1" applyProtection="1">
      <alignment horizontal="center" vertical="center"/>
    </xf>
    <xf numFmtId="0" fontId="1" fillId="13" borderId="13" xfId="0" applyFont="1" applyFill="1" applyBorder="1" applyAlignment="1" applyProtection="1"/>
    <xf numFmtId="164" fontId="1" fillId="10" borderId="60" xfId="0" applyNumberFormat="1" applyFont="1" applyFill="1" applyBorder="1" applyAlignment="1" applyProtection="1">
      <alignment horizontal="center" vertical="center"/>
      <protection locked="0"/>
    </xf>
    <xf numFmtId="164" fontId="1" fillId="10" borderId="67" xfId="0" applyNumberFormat="1" applyFont="1" applyFill="1" applyBorder="1" applyAlignment="1" applyProtection="1">
      <alignment horizontal="center" vertical="center"/>
      <protection locked="0"/>
    </xf>
    <xf numFmtId="164" fontId="13" fillId="10" borderId="2" xfId="0" applyNumberFormat="1" applyFont="1" applyFill="1" applyBorder="1" applyAlignment="1" applyProtection="1">
      <alignment horizontal="center" vertical="center"/>
      <protection locked="0"/>
    </xf>
    <xf numFmtId="164" fontId="2" fillId="11" borderId="6" xfId="0" applyNumberFormat="1" applyFont="1" applyFill="1" applyBorder="1" applyAlignment="1" applyProtection="1">
      <alignment horizontal="center" vertical="center" wrapText="1"/>
      <protection locked="0"/>
    </xf>
    <xf numFmtId="10" fontId="2" fillId="3" borderId="10" xfId="0" applyNumberFormat="1" applyFont="1" applyFill="1" applyBorder="1" applyAlignment="1" applyProtection="1">
      <alignment horizontal="center" vertical="center" wrapText="1"/>
      <protection locked="0"/>
    </xf>
    <xf numFmtId="10" fontId="2" fillId="3" borderId="10" xfId="0" applyNumberFormat="1" applyFont="1" applyFill="1" applyBorder="1" applyAlignment="1" applyProtection="1">
      <alignment horizontal="center"/>
      <protection locked="0"/>
    </xf>
    <xf numFmtId="164" fontId="2" fillId="11" borderId="14" xfId="0" applyNumberFormat="1" applyFont="1" applyFill="1" applyBorder="1" applyAlignment="1" applyProtection="1">
      <alignment horizontal="center"/>
      <protection locked="0"/>
    </xf>
    <xf numFmtId="0" fontId="16" fillId="2" borderId="13" xfId="0" applyFont="1" applyFill="1" applyBorder="1" applyProtection="1"/>
    <xf numFmtId="0" fontId="0" fillId="2" borderId="13" xfId="0" applyFill="1" applyBorder="1" applyAlignment="1" applyProtection="1">
      <alignment horizontal="center" vertical="center"/>
    </xf>
    <xf numFmtId="0" fontId="0" fillId="0" borderId="0" xfId="0" applyProtection="1"/>
    <xf numFmtId="0" fontId="1" fillId="0" borderId="13" xfId="0" applyFont="1" applyBorder="1" applyProtection="1"/>
    <xf numFmtId="164" fontId="1" fillId="0" borderId="13" xfId="0" applyNumberFormat="1" applyFont="1" applyBorder="1" applyAlignment="1" applyProtection="1">
      <alignment horizontal="center" vertical="center"/>
    </xf>
    <xf numFmtId="0" fontId="12" fillId="0" borderId="0" xfId="0" applyFont="1" applyProtection="1"/>
    <xf numFmtId="0" fontId="15" fillId="0" borderId="0" xfId="0" applyFont="1" applyProtection="1"/>
    <xf numFmtId="0" fontId="1" fillId="2" borderId="13" xfId="0" applyFont="1" applyFill="1" applyBorder="1" applyAlignment="1" applyProtection="1">
      <alignment wrapText="1"/>
    </xf>
    <xf numFmtId="164" fontId="0" fillId="0" borderId="13" xfId="0" applyNumberFormat="1" applyBorder="1" applyAlignment="1" applyProtection="1">
      <alignment horizontal="center" vertical="center"/>
    </xf>
    <xf numFmtId="164" fontId="0" fillId="0" borderId="0" xfId="0" applyNumberFormat="1" applyAlignment="1" applyProtection="1">
      <alignment horizontal="center" vertical="center"/>
    </xf>
    <xf numFmtId="164" fontId="0" fillId="0" borderId="0" xfId="0" applyNumberFormat="1" applyBorder="1" applyAlignment="1" applyProtection="1">
      <alignment horizontal="center" vertical="center"/>
    </xf>
    <xf numFmtId="164" fontId="1" fillId="0" borderId="0" xfId="0" applyNumberFormat="1" applyFont="1" applyAlignment="1" applyProtection="1">
      <alignment horizontal="center" vertical="center"/>
    </xf>
    <xf numFmtId="0" fontId="0" fillId="0" borderId="13" xfId="0" applyBorder="1" applyAlignment="1" applyProtection="1">
      <alignment horizontal="center" vertical="center"/>
    </xf>
    <xf numFmtId="0" fontId="1" fillId="4" borderId="13" xfId="0" applyFont="1" applyFill="1" applyBorder="1" applyAlignment="1" applyProtection="1">
      <alignment horizontal="center"/>
      <protection locked="0"/>
    </xf>
    <xf numFmtId="0" fontId="1" fillId="4" borderId="13" xfId="0" applyFont="1" applyFill="1" applyBorder="1" applyAlignment="1" applyProtection="1">
      <alignment horizontal="center" vertical="center" wrapText="1"/>
      <protection locked="0"/>
    </xf>
    <xf numFmtId="0" fontId="2"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1" fillId="0" borderId="16" xfId="0" applyFont="1" applyBorder="1" applyAlignment="1" applyProtection="1">
      <alignment horizontal="left" vertical="center" wrapText="1"/>
    </xf>
    <xf numFmtId="0" fontId="1" fillId="4" borderId="12" xfId="0" applyFont="1" applyFill="1" applyBorder="1" applyAlignment="1" applyProtection="1">
      <alignment horizontal="center"/>
      <protection locked="0"/>
    </xf>
    <xf numFmtId="0" fontId="0" fillId="4" borderId="17" xfId="0" applyFill="1" applyBorder="1" applyAlignment="1">
      <alignment horizontal="center"/>
    </xf>
    <xf numFmtId="0" fontId="0" fillId="4" borderId="11" xfId="0" applyFill="1" applyBorder="1" applyAlignment="1">
      <alignment horizontal="center"/>
    </xf>
    <xf numFmtId="0" fontId="1" fillId="4" borderId="0" xfId="0" applyFont="1" applyFill="1" applyAlignment="1" applyProtection="1">
      <alignment horizontal="left" vertical="top" wrapText="1"/>
    </xf>
    <xf numFmtId="0" fontId="2" fillId="4" borderId="0" xfId="0" applyFont="1" applyFill="1" applyBorder="1" applyAlignment="1" applyProtection="1">
      <alignment horizontal="left" vertical="center" wrapText="1"/>
    </xf>
    <xf numFmtId="0" fontId="2" fillId="4" borderId="0" xfId="0" applyFont="1" applyFill="1" applyBorder="1" applyAlignment="1" applyProtection="1">
      <alignment horizontal="left"/>
    </xf>
    <xf numFmtId="0" fontId="1" fillId="4" borderId="17" xfId="0" applyFont="1" applyFill="1" applyBorder="1" applyAlignment="1" applyProtection="1">
      <alignment horizontal="center"/>
      <protection locked="0"/>
    </xf>
    <xf numFmtId="0" fontId="1" fillId="4" borderId="11" xfId="0" applyFont="1" applyFill="1" applyBorder="1" applyAlignment="1" applyProtection="1">
      <alignment horizontal="center"/>
      <protection locked="0"/>
    </xf>
    <xf numFmtId="0" fontId="2" fillId="0" borderId="16" xfId="0" applyFont="1" applyBorder="1" applyAlignment="1" applyProtection="1">
      <alignment horizontal="left" vertical="center" wrapText="1"/>
    </xf>
    <xf numFmtId="0" fontId="18" fillId="0" borderId="0" xfId="0" applyFont="1" applyAlignment="1" applyProtection="1"/>
    <xf numFmtId="0" fontId="19" fillId="0" borderId="0" xfId="0" applyFont="1" applyAlignment="1"/>
    <xf numFmtId="0" fontId="1" fillId="0" borderId="0" xfId="0" applyFont="1" applyAlignment="1" applyProtection="1">
      <alignment horizontal="left" vertical="top" wrapText="1"/>
    </xf>
    <xf numFmtId="0" fontId="1" fillId="2" borderId="21" xfId="0" applyFont="1" applyFill="1" applyBorder="1" applyAlignment="1" applyProtection="1">
      <alignment horizontal="center" vertical="top" wrapText="1"/>
    </xf>
    <xf numFmtId="0" fontId="1" fillId="2" borderId="22" xfId="0" applyFont="1" applyFill="1" applyBorder="1" applyAlignment="1" applyProtection="1">
      <alignment horizontal="center" vertical="top" wrapText="1"/>
    </xf>
    <xf numFmtId="0" fontId="1" fillId="2" borderId="2" xfId="0" applyFont="1" applyFill="1" applyBorder="1" applyAlignment="1" applyProtection="1">
      <alignment horizontal="center" vertical="top" wrapText="1"/>
    </xf>
    <xf numFmtId="0" fontId="2" fillId="2" borderId="18"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7" fillId="4" borderId="0" xfId="0" applyFont="1" applyFill="1" applyBorder="1" applyAlignment="1" applyProtection="1">
      <alignment horizontal="center" vertical="center"/>
    </xf>
    <xf numFmtId="0" fontId="2" fillId="4" borderId="0" xfId="0" applyFont="1" applyFill="1" applyBorder="1" applyAlignment="1" applyProtection="1">
      <alignment horizontal="left" vertical="top" wrapText="1"/>
    </xf>
    <xf numFmtId="164" fontId="7" fillId="0" borderId="0" xfId="0" applyNumberFormat="1" applyFont="1" applyBorder="1" applyAlignment="1" applyProtection="1">
      <alignment horizontal="center" vertical="center"/>
    </xf>
    <xf numFmtId="0" fontId="7" fillId="0" borderId="0" xfId="0" applyFont="1" applyBorder="1" applyAlignment="1" applyProtection="1">
      <alignment horizontal="center" vertical="center"/>
    </xf>
    <xf numFmtId="0" fontId="2" fillId="2" borderId="13" xfId="0" applyFont="1" applyFill="1" applyBorder="1" applyAlignment="1" applyProtection="1">
      <alignment horizontal="center" vertical="center"/>
    </xf>
    <xf numFmtId="2" fontId="3" fillId="16" borderId="13" xfId="0" applyNumberFormat="1" applyFont="1" applyFill="1" applyBorder="1" applyAlignment="1" applyProtection="1">
      <alignment horizontal="center" vertical="center" wrapText="1"/>
    </xf>
    <xf numFmtId="0" fontId="3" fillId="16" borderId="37" xfId="0" applyFont="1" applyFill="1" applyBorder="1" applyAlignment="1" applyProtection="1">
      <alignment horizontal="center" vertical="center" wrapText="1"/>
    </xf>
    <xf numFmtId="0" fontId="3" fillId="16" borderId="42" xfId="0" applyFont="1" applyFill="1" applyBorder="1" applyAlignment="1" applyProtection="1">
      <alignment horizontal="center" vertical="center" wrapText="1"/>
    </xf>
    <xf numFmtId="0" fontId="3" fillId="16" borderId="9"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2" fillId="2" borderId="41" xfId="0" applyFont="1" applyFill="1"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40" xfId="0" applyFont="1" applyFill="1" applyBorder="1" applyAlignment="1" applyProtection="1">
      <alignment horizontal="center" vertical="center" wrapText="1"/>
    </xf>
    <xf numFmtId="0" fontId="2" fillId="2" borderId="57" xfId="0"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0" fontId="2" fillId="2" borderId="52" xfId="0" applyFont="1" applyFill="1" applyBorder="1" applyAlignment="1" applyProtection="1">
      <alignment horizontal="center" vertical="center" wrapText="1"/>
    </xf>
    <xf numFmtId="0" fontId="2" fillId="2" borderId="46"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27"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24"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28"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1" fillId="0" borderId="0" xfId="0" applyFont="1" applyAlignment="1" applyProtection="1">
      <alignment horizontal="left" wrapText="1"/>
    </xf>
    <xf numFmtId="0" fontId="2" fillId="2" borderId="37" xfId="0" applyFont="1" applyFill="1" applyBorder="1" applyAlignment="1" applyProtection="1">
      <alignment horizontal="center" vertical="center"/>
    </xf>
    <xf numFmtId="0" fontId="2" fillId="2" borderId="42"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2" fontId="3" fillId="16" borderId="37" xfId="0" applyNumberFormat="1" applyFont="1" applyFill="1" applyBorder="1" applyAlignment="1" applyProtection="1">
      <alignment horizontal="center" vertical="center" wrapText="1"/>
    </xf>
    <xf numFmtId="2" fontId="3" fillId="16" borderId="42" xfId="0" applyNumberFormat="1" applyFont="1" applyFill="1" applyBorder="1" applyAlignment="1" applyProtection="1">
      <alignment horizontal="center" vertical="center" wrapText="1"/>
    </xf>
    <xf numFmtId="2" fontId="3" fillId="16" borderId="9" xfId="0" applyNumberFormat="1" applyFont="1" applyFill="1" applyBorder="1" applyAlignment="1" applyProtection="1">
      <alignment horizontal="center" vertical="center" wrapText="1"/>
    </xf>
    <xf numFmtId="0" fontId="2" fillId="2" borderId="48" xfId="0" applyFont="1" applyFill="1" applyBorder="1" applyAlignment="1" applyProtection="1">
      <alignment horizontal="center" vertical="center" wrapText="1"/>
    </xf>
    <xf numFmtId="0" fontId="2" fillId="2" borderId="49" xfId="0" applyFont="1" applyFill="1" applyBorder="1" applyAlignment="1" applyProtection="1">
      <alignment horizontal="center" vertical="center" wrapText="1"/>
    </xf>
    <xf numFmtId="0" fontId="2" fillId="2" borderId="50" xfId="0" applyFont="1" applyFill="1" applyBorder="1" applyAlignment="1" applyProtection="1">
      <alignment horizontal="center" vertical="center" wrapText="1"/>
    </xf>
    <xf numFmtId="0" fontId="2" fillId="2" borderId="58" xfId="0" applyFont="1" applyFill="1" applyBorder="1" applyAlignment="1" applyProtection="1">
      <alignment horizontal="center" vertical="center"/>
    </xf>
    <xf numFmtId="0" fontId="2" fillId="2" borderId="64" xfId="0" applyFont="1" applyFill="1" applyBorder="1" applyAlignment="1" applyProtection="1">
      <alignment horizontal="center" vertical="center"/>
    </xf>
    <xf numFmtId="0" fontId="2" fillId="2" borderId="43" xfId="0" applyFont="1" applyFill="1" applyBorder="1" applyAlignment="1" applyProtection="1">
      <alignment horizontal="center" vertical="center"/>
    </xf>
    <xf numFmtId="0" fontId="2" fillId="2" borderId="65"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16"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39"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164" fontId="1" fillId="5" borderId="12" xfId="0" applyNumberFormat="1" applyFont="1" applyFill="1" applyBorder="1" applyAlignment="1" applyProtection="1">
      <alignment horizontal="center"/>
    </xf>
    <xf numFmtId="164" fontId="1" fillId="5" borderId="17" xfId="0" applyNumberFormat="1" applyFont="1" applyFill="1" applyBorder="1" applyAlignment="1" applyProtection="1">
      <alignment horizontal="center"/>
    </xf>
    <xf numFmtId="164" fontId="1" fillId="5" borderId="11" xfId="0" applyNumberFormat="1" applyFont="1" applyFill="1" applyBorder="1" applyAlignment="1" applyProtection="1">
      <alignment horizontal="center"/>
    </xf>
    <xf numFmtId="0" fontId="2" fillId="2" borderId="53"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10" fontId="1" fillId="5" borderId="17" xfId="0" applyNumberFormat="1" applyFont="1" applyFill="1" applyBorder="1" applyAlignment="1" applyProtection="1">
      <alignment horizontal="center"/>
    </xf>
    <xf numFmtId="10" fontId="1" fillId="5" borderId="11" xfId="0" applyNumberFormat="1" applyFont="1" applyFill="1" applyBorder="1" applyAlignment="1" applyProtection="1">
      <alignment horizontal="center"/>
    </xf>
    <xf numFmtId="0" fontId="1" fillId="4" borderId="0" xfId="0" applyFont="1" applyFill="1" applyBorder="1" applyAlignment="1" applyProtection="1">
      <alignment horizontal="center" vertical="top" wrapText="1"/>
    </xf>
    <xf numFmtId="0" fontId="0" fillId="4" borderId="17" xfId="0" applyFill="1" applyBorder="1" applyAlignment="1" applyProtection="1">
      <alignment horizontal="center"/>
      <protection locked="0"/>
    </xf>
    <xf numFmtId="0" fontId="0" fillId="4" borderId="11" xfId="0" applyFill="1" applyBorder="1" applyAlignment="1" applyProtection="1">
      <alignment horizontal="center"/>
      <protection locked="0"/>
    </xf>
    <xf numFmtId="0" fontId="7" fillId="4" borderId="56" xfId="0" applyFont="1" applyFill="1" applyBorder="1" applyAlignment="1" applyProtection="1">
      <alignment horizontal="center" vertical="center"/>
    </xf>
    <xf numFmtId="10" fontId="2" fillId="2" borderId="25" xfId="0" applyNumberFormat="1" applyFont="1" applyFill="1" applyBorder="1" applyAlignment="1" applyProtection="1">
      <alignment horizontal="center" vertical="center"/>
    </xf>
    <xf numFmtId="10" fontId="2" fillId="2" borderId="66" xfId="0" applyNumberFormat="1" applyFont="1" applyFill="1" applyBorder="1" applyAlignment="1" applyProtection="1">
      <alignment horizontal="center" vertical="center"/>
    </xf>
    <xf numFmtId="10" fontId="2" fillId="2" borderId="61" xfId="0" applyNumberFormat="1" applyFont="1" applyFill="1" applyBorder="1" applyAlignment="1" applyProtection="1">
      <alignment horizontal="center" vertical="center"/>
    </xf>
    <xf numFmtId="0" fontId="2" fillId="2" borderId="4" xfId="0" applyFont="1" applyFill="1" applyBorder="1" applyAlignment="1" applyProtection="1">
      <alignment horizontal="center" vertical="center" wrapText="1"/>
    </xf>
    <xf numFmtId="0" fontId="4" fillId="0" borderId="0" xfId="0" applyFont="1" applyAlignment="1">
      <alignment horizontal="left" vertical="top" wrapText="1"/>
    </xf>
  </cellXfs>
  <cellStyles count="21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Normal" xfId="0" builtinId="0"/>
  </cellStyles>
  <dxfs count="300">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theme="1"/>
        </patternFill>
      </fill>
    </dxf>
    <dxf>
      <fill>
        <patternFill>
          <bgColor rgb="FFFF0000"/>
        </patternFill>
      </fill>
    </dxf>
    <dxf>
      <fill>
        <patternFill>
          <bgColor rgb="FF00B05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5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5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50"/>
        </patternFill>
      </fill>
    </dxf>
    <dxf>
      <fill>
        <patternFill>
          <bgColor rgb="FFFF0000"/>
        </patternFill>
      </fill>
    </dxf>
    <dxf>
      <fill>
        <patternFill>
          <bgColor theme="1"/>
        </patternFill>
      </fill>
    </dxf>
    <dxf>
      <fill>
        <patternFill>
          <bgColor rgb="FFFF0000"/>
        </patternFill>
      </fill>
    </dxf>
    <dxf>
      <fill>
        <patternFill>
          <bgColor rgb="FF00B05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s>
  <tableStyles count="0" defaultTableStyle="TableStyleMedium9" defaultPivotStyle="PivotStyleMedium4"/>
  <colors>
    <mruColors>
      <color rgb="FF0066FF"/>
      <color rgb="FFCCFFCC"/>
      <color rgb="FFCCFF99"/>
      <color rgb="FF99FF99"/>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theme" Target="theme/theme1.xml"/><Relationship Id="rId15" Type="http://schemas.openxmlformats.org/officeDocument/2006/relationships/styles" Target="styles.xml"/><Relationship Id="rId16" Type="http://schemas.openxmlformats.org/officeDocument/2006/relationships/sharedStrings" Target="sharedStrings.xml"/><Relationship Id="rId1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W376"/>
  <sheetViews>
    <sheetView showGridLines="0" tabSelected="1" zoomScale="70" zoomScaleNormal="70" zoomScalePageLayoutView="70" workbookViewId="0">
      <selection activeCell="C66" sqref="C66"/>
    </sheetView>
  </sheetViews>
  <sheetFormatPr baseColWidth="10" defaultColWidth="10.83203125" defaultRowHeight="12" x14ac:dyDescent="0"/>
  <cols>
    <col min="1" max="1" width="12.5" style="7" customWidth="1"/>
    <col min="2" max="2" width="70" style="21" customWidth="1"/>
    <col min="3" max="10" width="14.1640625" style="7" customWidth="1"/>
    <col min="11" max="11" width="28.6640625" style="7" customWidth="1"/>
    <col min="12" max="17" width="14.1640625" style="7" customWidth="1"/>
    <col min="18" max="18" width="14.1640625" style="7" bestFit="1" customWidth="1"/>
    <col min="19" max="19" width="11" style="7" bestFit="1" customWidth="1"/>
    <col min="20" max="20" width="10.83203125" style="7"/>
    <col min="21" max="21" width="10.83203125" style="8"/>
    <col min="22" max="16384" width="10.83203125" style="7"/>
  </cols>
  <sheetData>
    <row r="1" spans="1:22">
      <c r="A1" s="259" t="s">
        <v>6</v>
      </c>
      <c r="B1" s="259"/>
    </row>
    <row r="2" spans="1:22" ht="18">
      <c r="A2" s="259" t="s">
        <v>0</v>
      </c>
      <c r="B2" s="259"/>
      <c r="C2" s="271" t="s">
        <v>226</v>
      </c>
      <c r="D2" s="272"/>
      <c r="E2" s="272"/>
      <c r="F2" s="272"/>
      <c r="G2" s="272"/>
      <c r="H2" s="272"/>
      <c r="I2" s="272"/>
    </row>
    <row r="3" spans="1:22">
      <c r="A3" s="9"/>
      <c r="B3" s="9"/>
    </row>
    <row r="4" spans="1:22" ht="13.25" customHeight="1">
      <c r="A4" s="259" t="s">
        <v>225</v>
      </c>
      <c r="B4" s="270"/>
      <c r="C4" s="257"/>
      <c r="D4" s="5" t="str">
        <f>IF(COUNTBLANK(C4)=1,"ERROR - Please complete - Yes or No","")</f>
        <v>ERROR - Please complete - Yes or No</v>
      </c>
    </row>
    <row r="5" spans="1:22">
      <c r="A5" s="10"/>
      <c r="B5" s="12"/>
    </row>
    <row r="6" spans="1:22" ht="15">
      <c r="A6" s="260" t="s">
        <v>119</v>
      </c>
      <c r="B6" s="261"/>
      <c r="C6" s="262"/>
      <c r="D6" s="263"/>
      <c r="E6" s="263"/>
      <c r="F6" s="263"/>
      <c r="G6" s="263"/>
      <c r="H6" s="263"/>
      <c r="I6" s="264"/>
      <c r="J6" s="5" t="str">
        <f>IF(COUNTBLANK(C6)=1,"ERROR - Please fill in Potential Provider Name","")</f>
        <v>ERROR - Please fill in Potential Provider Name</v>
      </c>
    </row>
    <row r="7" spans="1:22">
      <c r="A7" s="10"/>
      <c r="B7" s="12"/>
      <c r="C7" s="13"/>
      <c r="D7" s="13"/>
      <c r="E7" s="13"/>
      <c r="F7" s="13"/>
      <c r="G7" s="13"/>
      <c r="H7" s="13"/>
      <c r="I7" s="13"/>
    </row>
    <row r="8" spans="1:22" ht="13">
      <c r="A8" s="260" t="s">
        <v>120</v>
      </c>
      <c r="B8" s="261"/>
      <c r="C8" s="262"/>
      <c r="D8" s="268"/>
      <c r="E8" s="268"/>
      <c r="F8" s="268"/>
      <c r="G8" s="268"/>
      <c r="H8" s="268"/>
      <c r="I8" s="269"/>
      <c r="J8" s="5" t="str">
        <f>IF(COUNTBLANK(C8)=1,"ERROR - Please complete name and role","")</f>
        <v>ERROR - Please complete name and role</v>
      </c>
    </row>
    <row r="9" spans="1:22">
      <c r="A9" s="15"/>
      <c r="B9" s="15"/>
      <c r="C9" s="16"/>
      <c r="D9" s="17"/>
      <c r="E9" s="17"/>
      <c r="F9" s="17"/>
      <c r="G9" s="17"/>
      <c r="H9" s="17"/>
      <c r="I9" s="17"/>
      <c r="J9" s="17"/>
      <c r="K9" s="17"/>
      <c r="L9" s="17"/>
      <c r="M9" s="17"/>
      <c r="N9" s="17"/>
      <c r="O9" s="17"/>
      <c r="P9" s="17"/>
      <c r="Q9" s="17"/>
      <c r="R9" s="17"/>
      <c r="S9" s="17"/>
      <c r="T9" s="17"/>
      <c r="U9" s="18"/>
      <c r="V9" s="17"/>
    </row>
    <row r="10" spans="1:22" ht="13">
      <c r="A10" s="265" t="s">
        <v>224</v>
      </c>
      <c r="B10" s="265"/>
      <c r="C10" s="258"/>
      <c r="D10" s="5" t="str">
        <f>IF(COUNTBLANK(C10)=1,"ERROR - Please complete","")</f>
        <v>ERROR - Please complete</v>
      </c>
      <c r="E10" s="17"/>
      <c r="F10" s="17"/>
      <c r="G10" s="17"/>
      <c r="H10" s="17"/>
      <c r="I10" s="17"/>
      <c r="J10" s="17"/>
      <c r="K10" s="17"/>
      <c r="L10" s="17"/>
      <c r="M10" s="17"/>
      <c r="N10" s="17"/>
      <c r="O10" s="17"/>
      <c r="P10" s="17"/>
      <c r="Q10" s="17"/>
      <c r="R10" s="17"/>
      <c r="S10" s="17"/>
      <c r="T10" s="17"/>
      <c r="U10" s="18"/>
      <c r="V10" s="17"/>
    </row>
    <row r="11" spans="1:22" ht="11" customHeight="1">
      <c r="A11" s="15"/>
      <c r="B11" s="15"/>
      <c r="C11" s="17"/>
      <c r="D11" s="17"/>
      <c r="E11" s="17"/>
      <c r="F11" s="17"/>
      <c r="G11" s="17"/>
      <c r="H11" s="17"/>
      <c r="I11" s="17"/>
      <c r="J11" s="17"/>
      <c r="K11" s="17"/>
      <c r="L11" s="17"/>
      <c r="M11" s="17"/>
      <c r="N11" s="17"/>
      <c r="O11" s="17"/>
      <c r="P11" s="17"/>
      <c r="Q11" s="17"/>
      <c r="R11" s="17"/>
      <c r="S11" s="17"/>
      <c r="T11" s="17"/>
      <c r="U11" s="18"/>
      <c r="V11" s="17"/>
    </row>
    <row r="12" spans="1:22">
      <c r="A12" s="20" t="s">
        <v>7</v>
      </c>
      <c r="M12" s="17"/>
      <c r="N12" s="17"/>
      <c r="O12" s="17"/>
      <c r="P12" s="17"/>
      <c r="Q12" s="17"/>
      <c r="R12" s="17"/>
      <c r="S12" s="17"/>
      <c r="T12" s="17"/>
      <c r="U12" s="18"/>
      <c r="V12" s="17"/>
    </row>
    <row r="13" spans="1:22">
      <c r="A13" s="20"/>
      <c r="M13" s="17"/>
      <c r="N13" s="17"/>
      <c r="O13" s="17"/>
      <c r="P13" s="17"/>
      <c r="Q13" s="17"/>
      <c r="R13" s="17"/>
      <c r="S13" s="17"/>
      <c r="T13" s="17"/>
      <c r="U13" s="18"/>
      <c r="V13" s="17"/>
    </row>
    <row r="14" spans="1:22">
      <c r="A14" s="181" t="s">
        <v>8</v>
      </c>
      <c r="B14" s="182"/>
      <c r="M14" s="17"/>
      <c r="N14" s="17"/>
      <c r="O14" s="17"/>
      <c r="P14" s="17"/>
      <c r="Q14" s="17"/>
      <c r="R14" s="17"/>
      <c r="S14" s="17"/>
      <c r="T14" s="17"/>
      <c r="U14" s="18"/>
      <c r="V14" s="17"/>
    </row>
    <row r="15" spans="1:22">
      <c r="A15" s="181"/>
      <c r="B15" s="182"/>
      <c r="M15" s="17"/>
      <c r="N15" s="17"/>
      <c r="O15" s="17"/>
      <c r="P15" s="17"/>
      <c r="Q15" s="17"/>
      <c r="R15" s="17"/>
      <c r="S15" s="17"/>
      <c r="T15" s="17"/>
      <c r="U15" s="18"/>
      <c r="V15" s="17"/>
    </row>
    <row r="16" spans="1:22" ht="25.25" customHeight="1">
      <c r="A16" s="273" t="s">
        <v>244</v>
      </c>
      <c r="B16" s="273"/>
      <c r="C16" s="273"/>
      <c r="D16" s="273"/>
      <c r="E16" s="273"/>
      <c r="F16" s="273"/>
      <c r="G16" s="273"/>
      <c r="H16" s="273"/>
      <c r="I16" s="273"/>
      <c r="J16" s="273"/>
      <c r="K16" s="273"/>
      <c r="L16" s="273"/>
      <c r="M16" s="17"/>
      <c r="N16" s="17"/>
      <c r="O16" s="17"/>
      <c r="P16" s="17"/>
      <c r="Q16" s="17"/>
      <c r="R16" s="17"/>
      <c r="S16" s="17"/>
      <c r="T16" s="17"/>
      <c r="U16" s="18"/>
      <c r="V16" s="17"/>
    </row>
    <row r="17" spans="1:22" ht="13" thickBot="1">
      <c r="A17" s="100"/>
      <c r="B17" s="100"/>
      <c r="C17" s="100"/>
      <c r="D17" s="100"/>
      <c r="E17" s="100"/>
      <c r="F17" s="100"/>
      <c r="G17" s="100"/>
      <c r="H17" s="100"/>
      <c r="I17" s="100"/>
      <c r="J17" s="100"/>
      <c r="K17" s="100"/>
      <c r="L17" s="100"/>
      <c r="M17" s="17"/>
      <c r="N17" s="17"/>
      <c r="O17" s="17"/>
      <c r="P17" s="17"/>
      <c r="Q17" s="17"/>
      <c r="R17" s="17"/>
      <c r="S17" s="17"/>
      <c r="T17" s="17"/>
      <c r="U17" s="18"/>
      <c r="V17" s="17"/>
    </row>
    <row r="18" spans="1:22" ht="13" thickBot="1">
      <c r="A18" s="100"/>
      <c r="B18" s="34" t="s">
        <v>9</v>
      </c>
      <c r="C18" s="34" t="s">
        <v>10</v>
      </c>
      <c r="D18" s="100"/>
      <c r="E18" s="100"/>
      <c r="F18" s="100"/>
      <c r="G18" s="100"/>
      <c r="H18" s="100"/>
      <c r="I18" s="100"/>
      <c r="J18" s="100"/>
      <c r="K18" s="100"/>
      <c r="L18" s="100"/>
      <c r="M18" s="17"/>
      <c r="N18" s="17"/>
      <c r="O18" s="17"/>
      <c r="P18" s="17"/>
      <c r="Q18" s="17"/>
      <c r="R18" s="17"/>
      <c r="S18" s="17"/>
      <c r="T18" s="17"/>
      <c r="U18" s="18"/>
      <c r="V18" s="17"/>
    </row>
    <row r="19" spans="1:22" ht="14" thickBot="1">
      <c r="A19" s="100"/>
      <c r="B19" s="128" t="s">
        <v>11</v>
      </c>
      <c r="C19" s="150"/>
      <c r="D19" s="6" t="str">
        <f>IF(COUNTBLANK(C19)&gt;0,"ERROR - All cells in this table need a value. Cells must not be left blank","")</f>
        <v>ERROR - All cells in this table need a value. Cells must not be left blank</v>
      </c>
      <c r="E19" s="100"/>
      <c r="F19" s="100"/>
      <c r="G19" s="100"/>
      <c r="H19" s="100"/>
      <c r="I19" s="100"/>
      <c r="J19" s="100"/>
      <c r="K19" s="100"/>
      <c r="L19" s="100"/>
      <c r="M19" s="17"/>
      <c r="N19" s="17"/>
      <c r="O19" s="17"/>
      <c r="P19" s="17"/>
      <c r="Q19" s="17"/>
      <c r="R19" s="17"/>
      <c r="S19" s="17"/>
      <c r="T19" s="17"/>
      <c r="U19" s="18"/>
      <c r="V19" s="17"/>
    </row>
    <row r="20" spans="1:22">
      <c r="A20" s="15"/>
      <c r="B20" s="15"/>
      <c r="C20" s="17"/>
      <c r="D20" s="17"/>
      <c r="E20" s="17"/>
      <c r="F20" s="17"/>
      <c r="G20" s="17"/>
      <c r="H20" s="17"/>
      <c r="I20" s="17"/>
      <c r="J20" s="17"/>
      <c r="K20" s="17"/>
      <c r="L20" s="17"/>
      <c r="M20" s="17"/>
      <c r="N20" s="17"/>
      <c r="O20" s="17"/>
      <c r="P20" s="17"/>
      <c r="Q20" s="17"/>
      <c r="R20" s="17"/>
      <c r="S20" s="17"/>
      <c r="T20" s="17"/>
      <c r="U20" s="18"/>
      <c r="V20" s="17"/>
    </row>
    <row r="21" spans="1:22">
      <c r="A21" s="265" t="s">
        <v>12</v>
      </c>
      <c r="B21" s="265"/>
      <c r="C21" s="265"/>
      <c r="D21" s="265"/>
      <c r="E21" s="265"/>
      <c r="F21" s="265"/>
      <c r="G21" s="265"/>
      <c r="H21" s="265"/>
      <c r="I21" s="265"/>
      <c r="J21" s="265"/>
      <c r="K21" s="265"/>
      <c r="L21" s="265"/>
      <c r="M21" s="17"/>
      <c r="N21" s="17"/>
      <c r="O21" s="17"/>
      <c r="P21" s="17"/>
      <c r="Q21" s="17"/>
      <c r="R21" s="17"/>
      <c r="S21" s="17"/>
      <c r="T21" s="17"/>
      <c r="U21" s="18"/>
      <c r="V21" s="17"/>
    </row>
    <row r="22" spans="1:22" ht="13" thickBot="1">
      <c r="A22" s="15"/>
      <c r="B22" s="15"/>
      <c r="C22" s="15"/>
      <c r="D22" s="15"/>
      <c r="E22" s="15"/>
      <c r="F22" s="15"/>
      <c r="G22" s="15"/>
      <c r="H22" s="15"/>
      <c r="I22" s="15"/>
      <c r="J22" s="15"/>
      <c r="K22" s="15"/>
      <c r="L22" s="15"/>
      <c r="M22" s="17"/>
      <c r="N22" s="17"/>
      <c r="O22" s="17"/>
      <c r="P22" s="17"/>
      <c r="Q22" s="17"/>
      <c r="R22" s="17"/>
      <c r="S22" s="17"/>
      <c r="T22" s="17"/>
      <c r="U22" s="18"/>
      <c r="V22" s="17"/>
    </row>
    <row r="23" spans="1:22" ht="13" thickBot="1">
      <c r="A23" s="15"/>
      <c r="B23" s="22" t="s">
        <v>13</v>
      </c>
      <c r="C23" s="23" t="s">
        <v>10</v>
      </c>
      <c r="D23" s="17"/>
      <c r="E23" s="17"/>
      <c r="F23" s="17"/>
      <c r="G23" s="17"/>
      <c r="H23" s="17"/>
      <c r="I23" s="17"/>
      <c r="J23" s="17"/>
      <c r="K23" s="17"/>
      <c r="L23" s="17"/>
      <c r="M23" s="17"/>
      <c r="N23" s="17"/>
      <c r="O23" s="17"/>
      <c r="P23" s="17"/>
      <c r="Q23" s="17"/>
      <c r="R23" s="17"/>
      <c r="S23" s="17"/>
    </row>
    <row r="24" spans="1:22" ht="13">
      <c r="A24" s="15"/>
      <c r="B24" s="24" t="s">
        <v>14</v>
      </c>
      <c r="C24" s="150"/>
      <c r="D24" s="6" t="str">
        <f t="shared" ref="D24:D27" si="0">IF(COUNTBLANK(C24)&gt;0,"ERROR - All cells in this table need a value. Cells must not be left blank","")</f>
        <v>ERROR - All cells in this table need a value. Cells must not be left blank</v>
      </c>
      <c r="E24" s="17"/>
      <c r="F24" s="17"/>
      <c r="G24" s="17"/>
      <c r="H24" s="17"/>
      <c r="I24" s="17"/>
      <c r="J24" s="17"/>
      <c r="K24" s="17"/>
      <c r="L24" s="17"/>
      <c r="M24" s="17"/>
      <c r="N24" s="17"/>
      <c r="O24" s="17"/>
      <c r="P24" s="17"/>
      <c r="Q24" s="17"/>
      <c r="R24" s="17"/>
      <c r="S24" s="17"/>
    </row>
    <row r="25" spans="1:22" ht="13">
      <c r="A25" s="15"/>
      <c r="B25" s="25" t="s">
        <v>15</v>
      </c>
      <c r="C25" s="151"/>
      <c r="D25" s="6" t="str">
        <f t="shared" si="0"/>
        <v>ERROR - All cells in this table need a value. Cells must not be left blank</v>
      </c>
      <c r="E25" s="17"/>
      <c r="F25" s="17"/>
      <c r="G25" s="17"/>
      <c r="H25" s="17"/>
      <c r="I25" s="17"/>
      <c r="J25" s="17"/>
      <c r="K25" s="17"/>
      <c r="L25" s="17"/>
      <c r="M25" s="17"/>
      <c r="N25" s="17"/>
      <c r="O25" s="17"/>
      <c r="P25" s="17"/>
      <c r="Q25" s="17"/>
      <c r="R25" s="17"/>
      <c r="S25" s="17"/>
    </row>
    <row r="26" spans="1:22" ht="13">
      <c r="A26" s="15"/>
      <c r="B26" s="25" t="s">
        <v>16</v>
      </c>
      <c r="C26" s="151"/>
      <c r="D26" s="6" t="str">
        <f t="shared" si="0"/>
        <v>ERROR - All cells in this table need a value. Cells must not be left blank</v>
      </c>
      <c r="E26" s="17"/>
      <c r="F26" s="17"/>
      <c r="G26" s="17"/>
      <c r="H26" s="17"/>
      <c r="I26" s="17"/>
      <c r="J26" s="17"/>
      <c r="K26" s="17"/>
      <c r="L26" s="17"/>
      <c r="M26" s="17"/>
      <c r="N26" s="17"/>
      <c r="O26" s="17"/>
      <c r="P26" s="17"/>
      <c r="Q26" s="17"/>
      <c r="R26" s="17"/>
      <c r="S26" s="17"/>
    </row>
    <row r="27" spans="1:22" ht="14" thickBot="1">
      <c r="A27" s="15"/>
      <c r="B27" s="26" t="s">
        <v>17</v>
      </c>
      <c r="C27" s="152"/>
      <c r="D27" s="6" t="str">
        <f t="shared" si="0"/>
        <v>ERROR - All cells in this table need a value. Cells must not be left blank</v>
      </c>
      <c r="E27" s="17"/>
      <c r="F27" s="17"/>
      <c r="G27" s="17"/>
      <c r="H27" s="17"/>
      <c r="I27" s="17"/>
      <c r="J27" s="17"/>
      <c r="K27" s="17"/>
      <c r="L27" s="17"/>
      <c r="M27" s="17"/>
      <c r="N27" s="17"/>
      <c r="O27" s="17"/>
      <c r="P27" s="17"/>
      <c r="Q27" s="17"/>
      <c r="R27" s="17"/>
      <c r="S27" s="17"/>
    </row>
    <row r="28" spans="1:22">
      <c r="A28" s="15"/>
      <c r="B28" s="15"/>
      <c r="C28" s="17"/>
      <c r="D28" s="17"/>
      <c r="E28" s="17"/>
      <c r="F28" s="17"/>
      <c r="G28" s="17"/>
      <c r="H28" s="17"/>
      <c r="I28" s="17"/>
      <c r="J28" s="17"/>
      <c r="K28" s="17"/>
      <c r="L28" s="17"/>
      <c r="M28" s="17"/>
      <c r="N28" s="17"/>
      <c r="O28" s="17"/>
      <c r="P28" s="17"/>
      <c r="Q28" s="17"/>
      <c r="R28" s="17"/>
      <c r="S28" s="17"/>
      <c r="T28" s="17"/>
      <c r="U28" s="18"/>
      <c r="V28" s="17"/>
    </row>
    <row r="29" spans="1:22">
      <c r="A29" s="15"/>
      <c r="B29" s="15"/>
      <c r="C29" s="17"/>
      <c r="D29" s="17"/>
      <c r="E29" s="17"/>
      <c r="F29" s="17"/>
      <c r="G29" s="17"/>
      <c r="H29" s="17"/>
      <c r="I29" s="17"/>
      <c r="J29" s="17"/>
      <c r="K29" s="17"/>
      <c r="L29" s="17"/>
      <c r="M29" s="17"/>
      <c r="N29" s="17"/>
      <c r="O29" s="17"/>
      <c r="P29" s="17"/>
      <c r="Q29" s="17"/>
      <c r="R29" s="17"/>
      <c r="S29" s="17"/>
      <c r="T29" s="17"/>
      <c r="U29" s="18"/>
      <c r="V29" s="17"/>
    </row>
    <row r="30" spans="1:22">
      <c r="A30" s="20" t="s">
        <v>18</v>
      </c>
      <c r="B30" s="15"/>
      <c r="C30" s="17"/>
      <c r="D30" s="17"/>
      <c r="E30" s="17"/>
      <c r="F30" s="17"/>
      <c r="G30" s="17"/>
      <c r="H30" s="17"/>
      <c r="I30" s="17"/>
      <c r="J30" s="17"/>
      <c r="K30" s="17"/>
      <c r="L30" s="17"/>
      <c r="M30" s="17"/>
      <c r="N30" s="17"/>
      <c r="O30" s="17"/>
      <c r="P30" s="17"/>
      <c r="Q30" s="17"/>
      <c r="R30" s="17"/>
      <c r="S30" s="17"/>
      <c r="T30" s="17"/>
      <c r="U30" s="18"/>
      <c r="V30" s="17"/>
    </row>
    <row r="31" spans="1:22">
      <c r="A31" s="15"/>
      <c r="B31" s="15"/>
      <c r="C31" s="17"/>
      <c r="D31" s="17"/>
      <c r="E31" s="17"/>
      <c r="F31" s="17"/>
      <c r="G31" s="17"/>
      <c r="H31" s="17"/>
      <c r="I31" s="17"/>
      <c r="J31" s="17"/>
      <c r="K31" s="17"/>
      <c r="L31" s="17"/>
      <c r="M31" s="17"/>
      <c r="N31" s="17"/>
      <c r="O31" s="17"/>
      <c r="P31" s="17"/>
      <c r="Q31" s="17"/>
      <c r="R31" s="17"/>
      <c r="S31" s="17"/>
      <c r="T31" s="17"/>
      <c r="U31" s="18"/>
      <c r="V31" s="17"/>
    </row>
    <row r="32" spans="1:22">
      <c r="A32" s="266" t="s">
        <v>19</v>
      </c>
      <c r="B32" s="266"/>
      <c r="C32" s="17"/>
      <c r="J32" s="17"/>
      <c r="K32" s="17"/>
      <c r="S32" s="17"/>
      <c r="T32" s="17"/>
      <c r="U32" s="18"/>
      <c r="V32" s="17"/>
    </row>
    <row r="33" spans="1:23">
      <c r="A33" s="27"/>
      <c r="B33" s="28" t="s">
        <v>20</v>
      </c>
      <c r="C33" s="29"/>
      <c r="D33" s="266" t="s">
        <v>21</v>
      </c>
      <c r="E33" s="266"/>
      <c r="F33" s="266"/>
      <c r="G33" s="266"/>
      <c r="H33" s="266"/>
      <c r="I33" s="266"/>
      <c r="J33" s="281" t="s">
        <v>155</v>
      </c>
      <c r="K33" s="281"/>
      <c r="S33" s="17"/>
      <c r="T33" s="17"/>
      <c r="U33" s="18"/>
      <c r="V33" s="17"/>
    </row>
    <row r="34" spans="1:23">
      <c r="A34" s="27"/>
      <c r="B34" s="28" t="s">
        <v>1</v>
      </c>
      <c r="C34" s="29"/>
      <c r="D34" s="267" t="s">
        <v>22</v>
      </c>
      <c r="E34" s="267"/>
      <c r="F34" s="267"/>
      <c r="G34" s="267"/>
      <c r="H34" s="267"/>
      <c r="I34" s="267"/>
      <c r="J34" s="29"/>
      <c r="K34" s="29"/>
      <c r="S34" s="17"/>
      <c r="T34" s="17"/>
      <c r="U34" s="18"/>
      <c r="V34" s="17"/>
    </row>
    <row r="35" spans="1:23">
      <c r="A35" s="27"/>
      <c r="B35" s="28" t="s">
        <v>2</v>
      </c>
      <c r="C35" s="29"/>
      <c r="D35" s="267" t="s">
        <v>23</v>
      </c>
      <c r="E35" s="267"/>
      <c r="F35" s="267"/>
      <c r="G35" s="267"/>
      <c r="H35" s="267"/>
      <c r="I35" s="267"/>
      <c r="J35" s="29"/>
      <c r="K35" s="29"/>
      <c r="S35" s="17"/>
      <c r="T35" s="17"/>
      <c r="U35" s="18"/>
      <c r="V35" s="17"/>
    </row>
    <row r="36" spans="1:23">
      <c r="A36" s="27"/>
      <c r="B36" s="30" t="s">
        <v>3</v>
      </c>
      <c r="C36" s="29"/>
      <c r="D36" s="266" t="s">
        <v>24</v>
      </c>
      <c r="E36" s="266"/>
      <c r="F36" s="266"/>
      <c r="G36" s="266"/>
      <c r="H36" s="266"/>
      <c r="I36" s="266"/>
      <c r="J36" s="29"/>
      <c r="K36" s="29"/>
      <c r="S36" s="17"/>
      <c r="T36" s="17"/>
      <c r="U36" s="18"/>
      <c r="V36" s="17"/>
    </row>
    <row r="37" spans="1:23">
      <c r="A37" s="27"/>
      <c r="B37" s="28" t="s">
        <v>25</v>
      </c>
      <c r="C37" s="29"/>
      <c r="D37" s="267" t="s">
        <v>5</v>
      </c>
      <c r="E37" s="267"/>
      <c r="F37" s="267"/>
      <c r="G37" s="267"/>
      <c r="H37" s="267"/>
      <c r="I37" s="267"/>
      <c r="J37" s="29"/>
      <c r="K37" s="29"/>
      <c r="S37" s="17"/>
      <c r="T37" s="17"/>
      <c r="U37" s="18"/>
      <c r="V37" s="17"/>
    </row>
    <row r="38" spans="1:23">
      <c r="A38" s="27"/>
      <c r="B38" s="31" t="s">
        <v>4</v>
      </c>
      <c r="C38" s="29"/>
      <c r="D38" s="267" t="s">
        <v>26</v>
      </c>
      <c r="E38" s="267"/>
      <c r="F38" s="267"/>
      <c r="G38" s="267"/>
      <c r="H38" s="267"/>
      <c r="I38" s="267"/>
      <c r="J38" s="29"/>
      <c r="K38" s="29"/>
      <c r="S38" s="17"/>
      <c r="T38" s="17"/>
      <c r="U38" s="18"/>
      <c r="V38" s="17"/>
    </row>
    <row r="39" spans="1:23">
      <c r="A39" s="27"/>
      <c r="B39" s="31" t="s">
        <v>27</v>
      </c>
      <c r="C39" s="29"/>
      <c r="D39" s="267" t="s">
        <v>28</v>
      </c>
      <c r="E39" s="267"/>
      <c r="F39" s="267"/>
      <c r="G39" s="267"/>
      <c r="H39" s="267"/>
      <c r="I39" s="267"/>
      <c r="J39" s="29"/>
      <c r="K39" s="29"/>
      <c r="S39" s="17"/>
      <c r="T39" s="17"/>
      <c r="U39" s="18"/>
      <c r="V39" s="17"/>
    </row>
    <row r="40" spans="1:23">
      <c r="A40" s="27"/>
      <c r="B40" s="28" t="s">
        <v>29</v>
      </c>
      <c r="C40" s="29"/>
      <c r="D40" s="267" t="s">
        <v>30</v>
      </c>
      <c r="E40" s="267"/>
      <c r="F40" s="267"/>
      <c r="G40" s="267"/>
      <c r="H40" s="267"/>
      <c r="I40" s="267"/>
      <c r="J40" s="29"/>
      <c r="K40" s="29"/>
      <c r="S40" s="17"/>
      <c r="T40" s="17"/>
      <c r="U40" s="18"/>
      <c r="V40" s="17"/>
    </row>
    <row r="41" spans="1:23">
      <c r="A41" s="27"/>
      <c r="B41" s="31" t="s">
        <v>31</v>
      </c>
      <c r="C41" s="29"/>
      <c r="D41" s="267" t="s">
        <v>32</v>
      </c>
      <c r="E41" s="267"/>
      <c r="F41" s="267"/>
      <c r="G41" s="267"/>
      <c r="H41" s="267"/>
      <c r="I41" s="267"/>
      <c r="J41" s="29"/>
      <c r="K41" s="29"/>
      <c r="S41" s="17"/>
      <c r="T41" s="17"/>
      <c r="U41" s="18"/>
      <c r="V41" s="17"/>
    </row>
    <row r="42" spans="1:23">
      <c r="A42" s="27"/>
      <c r="B42" s="28" t="s">
        <v>33</v>
      </c>
      <c r="C42" s="29"/>
      <c r="D42" s="267" t="s">
        <v>34</v>
      </c>
      <c r="E42" s="267"/>
      <c r="F42" s="267"/>
      <c r="G42" s="267"/>
      <c r="H42" s="267"/>
      <c r="I42" s="267"/>
      <c r="J42" s="29"/>
      <c r="K42" s="29"/>
      <c r="S42" s="17"/>
      <c r="T42" s="17"/>
      <c r="U42" s="18"/>
      <c r="V42" s="17"/>
    </row>
    <row r="43" spans="1:23" ht="13" thickBot="1">
      <c r="A43" s="27"/>
      <c r="C43" s="17"/>
      <c r="J43" s="17"/>
      <c r="K43" s="17"/>
      <c r="S43" s="17"/>
      <c r="T43" s="17"/>
      <c r="U43" s="18"/>
      <c r="V43" s="17"/>
    </row>
    <row r="44" spans="1:23" ht="15" customHeight="1" thickBot="1">
      <c r="A44" s="27"/>
      <c r="C44" s="17"/>
      <c r="D44" s="274" t="s">
        <v>35</v>
      </c>
      <c r="E44" s="275"/>
      <c r="F44" s="275"/>
      <c r="G44" s="275"/>
      <c r="H44" s="275"/>
      <c r="I44" s="275"/>
      <c r="J44" s="276"/>
      <c r="K44" s="17"/>
      <c r="L44" s="274" t="s">
        <v>36</v>
      </c>
      <c r="M44" s="275"/>
      <c r="N44" s="275"/>
      <c r="O44" s="275"/>
      <c r="P44" s="275"/>
      <c r="Q44" s="275"/>
      <c r="R44" s="275"/>
      <c r="S44" s="276"/>
      <c r="T44" s="17"/>
      <c r="U44" s="18"/>
      <c r="V44" s="17"/>
    </row>
    <row r="45" spans="1:23" ht="122.5" customHeight="1" thickBot="1">
      <c r="A45" s="33"/>
      <c r="B45" s="277" t="s">
        <v>121</v>
      </c>
      <c r="C45" s="22" t="s">
        <v>37</v>
      </c>
      <c r="D45" s="60" t="s">
        <v>38</v>
      </c>
      <c r="E45" s="109" t="s">
        <v>39</v>
      </c>
      <c r="F45" s="109" t="s">
        <v>40</v>
      </c>
      <c r="G45" s="109" t="s">
        <v>41</v>
      </c>
      <c r="H45" s="109" t="s">
        <v>42</v>
      </c>
      <c r="I45" s="37" t="s">
        <v>43</v>
      </c>
      <c r="J45" s="37" t="s">
        <v>44</v>
      </c>
      <c r="K45" s="61"/>
      <c r="L45" s="34" t="s">
        <v>37</v>
      </c>
      <c r="M45" s="60" t="s">
        <v>38</v>
      </c>
      <c r="N45" s="109" t="s">
        <v>39</v>
      </c>
      <c r="O45" s="109" t="s">
        <v>40</v>
      </c>
      <c r="P45" s="109" t="s">
        <v>41</v>
      </c>
      <c r="Q45" s="109" t="s">
        <v>42</v>
      </c>
      <c r="R45" s="109" t="s">
        <v>43</v>
      </c>
      <c r="S45" s="37" t="s">
        <v>44</v>
      </c>
      <c r="U45" s="8" t="str">
        <f>A1</f>
        <v>Lot 1 - National</v>
      </c>
      <c r="V45" s="39"/>
      <c r="W45" s="39"/>
    </row>
    <row r="46" spans="1:23" ht="15" customHeight="1">
      <c r="A46" s="280"/>
      <c r="B46" s="278"/>
      <c r="C46" s="41" t="s">
        <v>45</v>
      </c>
      <c r="D46" s="153"/>
      <c r="E46" s="153"/>
      <c r="F46" s="153"/>
      <c r="G46" s="153"/>
      <c r="H46" s="153"/>
      <c r="I46" s="153"/>
      <c r="J46" s="153"/>
      <c r="K46" s="6" t="str">
        <f>IF(COUNTBLANK(D46:J46)&gt;0,"ERROR - Cells must not be left blank","")</f>
        <v>ERROR - Cells must not be left blank</v>
      </c>
      <c r="L46" s="41" t="s">
        <v>45</v>
      </c>
      <c r="M46" s="88">
        <f t="shared" ref="M46:S46" si="1">D46*(1+$C$19)</f>
        <v>0</v>
      </c>
      <c r="N46" s="66">
        <f t="shared" si="1"/>
        <v>0</v>
      </c>
      <c r="O46" s="66">
        <f t="shared" si="1"/>
        <v>0</v>
      </c>
      <c r="P46" s="66">
        <f t="shared" si="1"/>
        <v>0</v>
      </c>
      <c r="Q46" s="66">
        <f t="shared" si="1"/>
        <v>0</v>
      </c>
      <c r="R46" s="66">
        <f t="shared" si="1"/>
        <v>0</v>
      </c>
      <c r="S46" s="89">
        <f t="shared" si="1"/>
        <v>0</v>
      </c>
      <c r="T46" s="282">
        <f>AVERAGE(M46:S50)</f>
        <v>0</v>
      </c>
      <c r="U46" s="7"/>
      <c r="V46" s="39"/>
      <c r="W46" s="39"/>
    </row>
    <row r="47" spans="1:23" ht="16" customHeight="1">
      <c r="A47" s="280"/>
      <c r="B47" s="278"/>
      <c r="C47" s="43" t="s">
        <v>14</v>
      </c>
      <c r="D47" s="44">
        <f>D46*(1+$C$24)*OR(1-$C$24)</f>
        <v>0</v>
      </c>
      <c r="E47" s="45">
        <f t="shared" ref="E47:J47" si="2">E46*(1+$C$24)*OR(1-$C$24)</f>
        <v>0</v>
      </c>
      <c r="F47" s="45">
        <f t="shared" si="2"/>
        <v>0</v>
      </c>
      <c r="G47" s="45">
        <f t="shared" si="2"/>
        <v>0</v>
      </c>
      <c r="H47" s="45">
        <f t="shared" si="2"/>
        <v>0</v>
      </c>
      <c r="I47" s="45">
        <f t="shared" si="2"/>
        <v>0</v>
      </c>
      <c r="J47" s="46">
        <f t="shared" si="2"/>
        <v>0</v>
      </c>
      <c r="K47" s="40"/>
      <c r="L47" s="43" t="s">
        <v>14</v>
      </c>
      <c r="M47" s="44">
        <f t="shared" ref="M47:R50" si="3">D47*(1+$C$19)</f>
        <v>0</v>
      </c>
      <c r="N47" s="114">
        <f t="shared" si="3"/>
        <v>0</v>
      </c>
      <c r="O47" s="114">
        <f t="shared" si="3"/>
        <v>0</v>
      </c>
      <c r="P47" s="114">
        <f t="shared" si="3"/>
        <v>0</v>
      </c>
      <c r="Q47" s="114">
        <f t="shared" si="3"/>
        <v>0</v>
      </c>
      <c r="R47" s="114">
        <f t="shared" si="3"/>
        <v>0</v>
      </c>
      <c r="S47" s="115">
        <f t="shared" ref="S47:S50" si="4">J47*(1+$C$19)</f>
        <v>0</v>
      </c>
      <c r="T47" s="283"/>
      <c r="V47" s="39"/>
      <c r="W47" s="39"/>
    </row>
    <row r="48" spans="1:23" ht="15" customHeight="1">
      <c r="A48" s="280"/>
      <c r="B48" s="278"/>
      <c r="C48" s="43" t="s">
        <v>15</v>
      </c>
      <c r="D48" s="44">
        <f>D46*(1+$C$25)*OR(1-$C$25)</f>
        <v>0</v>
      </c>
      <c r="E48" s="45">
        <f t="shared" ref="E48:J48" si="5">E46*(1+$C$25)*OR(1-$C$25)</f>
        <v>0</v>
      </c>
      <c r="F48" s="45">
        <f t="shared" si="5"/>
        <v>0</v>
      </c>
      <c r="G48" s="45">
        <f t="shared" si="5"/>
        <v>0</v>
      </c>
      <c r="H48" s="45">
        <f t="shared" si="5"/>
        <v>0</v>
      </c>
      <c r="I48" s="45">
        <f t="shared" si="5"/>
        <v>0</v>
      </c>
      <c r="J48" s="46">
        <f t="shared" si="5"/>
        <v>0</v>
      </c>
      <c r="K48" s="40"/>
      <c r="L48" s="43" t="s">
        <v>15</v>
      </c>
      <c r="M48" s="44">
        <f t="shared" si="3"/>
        <v>0</v>
      </c>
      <c r="N48" s="114">
        <f t="shared" si="3"/>
        <v>0</v>
      </c>
      <c r="O48" s="114">
        <f t="shared" si="3"/>
        <v>0</v>
      </c>
      <c r="P48" s="114">
        <f t="shared" si="3"/>
        <v>0</v>
      </c>
      <c r="Q48" s="114">
        <f t="shared" si="3"/>
        <v>0</v>
      </c>
      <c r="R48" s="114">
        <f t="shared" si="3"/>
        <v>0</v>
      </c>
      <c r="S48" s="115">
        <f t="shared" si="4"/>
        <v>0</v>
      </c>
      <c r="T48" s="283"/>
      <c r="U48" s="47"/>
      <c r="V48" s="39"/>
      <c r="W48" s="39"/>
    </row>
    <row r="49" spans="1:23" ht="15" customHeight="1" thickBot="1">
      <c r="A49" s="280"/>
      <c r="B49" s="278"/>
      <c r="C49" s="43" t="s">
        <v>16</v>
      </c>
      <c r="D49" s="44">
        <f>D46*(1+$C$26)*OR(1-$C$26)</f>
        <v>0</v>
      </c>
      <c r="E49" s="45">
        <f t="shared" ref="E49:J49" si="6">E46*(1+$C$26)*OR(1-$C$26)</f>
        <v>0</v>
      </c>
      <c r="F49" s="45">
        <f t="shared" si="6"/>
        <v>0</v>
      </c>
      <c r="G49" s="45">
        <f t="shared" si="6"/>
        <v>0</v>
      </c>
      <c r="H49" s="45">
        <f t="shared" si="6"/>
        <v>0</v>
      </c>
      <c r="I49" s="45">
        <f t="shared" si="6"/>
        <v>0</v>
      </c>
      <c r="J49" s="46">
        <f t="shared" si="6"/>
        <v>0</v>
      </c>
      <c r="K49" s="40"/>
      <c r="L49" s="43" t="s">
        <v>16</v>
      </c>
      <c r="M49" s="44">
        <f t="shared" si="3"/>
        <v>0</v>
      </c>
      <c r="N49" s="114">
        <f t="shared" si="3"/>
        <v>0</v>
      </c>
      <c r="O49" s="114">
        <f t="shared" si="3"/>
        <v>0</v>
      </c>
      <c r="P49" s="114">
        <f t="shared" si="3"/>
        <v>0</v>
      </c>
      <c r="Q49" s="114">
        <f t="shared" si="3"/>
        <v>0</v>
      </c>
      <c r="R49" s="114">
        <f t="shared" si="3"/>
        <v>0</v>
      </c>
      <c r="S49" s="115">
        <f t="shared" si="4"/>
        <v>0</v>
      </c>
      <c r="T49" s="283"/>
      <c r="V49" s="39"/>
      <c r="W49" s="39"/>
    </row>
    <row r="50" spans="1:23" ht="16" customHeight="1" thickBot="1">
      <c r="A50" s="280"/>
      <c r="B50" s="279"/>
      <c r="C50" s="48" t="s">
        <v>17</v>
      </c>
      <c r="D50" s="49">
        <f>D46*(1+$C$27)*OR(1+$C$27)</f>
        <v>0</v>
      </c>
      <c r="E50" s="50">
        <f t="shared" ref="E50:J50" si="7">E46*(1+$C$27)*OR(1+$C$27)</f>
        <v>0</v>
      </c>
      <c r="F50" s="50">
        <f t="shared" si="7"/>
        <v>0</v>
      </c>
      <c r="G50" s="50">
        <f t="shared" si="7"/>
        <v>0</v>
      </c>
      <c r="H50" s="50">
        <f t="shared" si="7"/>
        <v>0</v>
      </c>
      <c r="I50" s="50">
        <f t="shared" si="7"/>
        <v>0</v>
      </c>
      <c r="J50" s="51">
        <f t="shared" si="7"/>
        <v>0</v>
      </c>
      <c r="K50" s="40"/>
      <c r="L50" s="48" t="s">
        <v>17</v>
      </c>
      <c r="M50" s="49">
        <f t="shared" si="3"/>
        <v>0</v>
      </c>
      <c r="N50" s="81">
        <f t="shared" si="3"/>
        <v>0</v>
      </c>
      <c r="O50" s="81">
        <f t="shared" si="3"/>
        <v>0</v>
      </c>
      <c r="P50" s="81">
        <f t="shared" si="3"/>
        <v>0</v>
      </c>
      <c r="Q50" s="81">
        <f t="shared" si="3"/>
        <v>0</v>
      </c>
      <c r="R50" s="81">
        <f t="shared" si="3"/>
        <v>0</v>
      </c>
      <c r="S50" s="97">
        <f t="shared" si="4"/>
        <v>0</v>
      </c>
      <c r="T50" s="283"/>
      <c r="U50" s="52">
        <f>AVERAGE(D46:J50,M46:S50)</f>
        <v>0</v>
      </c>
      <c r="V50" s="39"/>
      <c r="W50" s="39"/>
    </row>
    <row r="51" spans="1:23" s="56" customFormat="1">
      <c r="A51" s="53"/>
      <c r="B51" s="54"/>
      <c r="C51" s="55"/>
      <c r="D51" s="55"/>
      <c r="E51" s="55"/>
      <c r="F51" s="55"/>
      <c r="G51" s="55"/>
      <c r="H51" s="55"/>
      <c r="I51" s="55"/>
      <c r="K51" s="55"/>
      <c r="L51" s="55"/>
      <c r="M51" s="55"/>
      <c r="N51" s="55"/>
      <c r="O51" s="55"/>
      <c r="P51" s="55"/>
      <c r="Q51" s="55"/>
      <c r="U51" s="57"/>
    </row>
    <row r="52" spans="1:23">
      <c r="A52" s="58"/>
    </row>
    <row r="53" spans="1:23" ht="12" customHeight="1">
      <c r="A53" s="58"/>
    </row>
    <row r="54" spans="1:23">
      <c r="A54" s="58"/>
    </row>
    <row r="56" spans="1:23">
      <c r="A56" s="20" t="s">
        <v>153</v>
      </c>
    </row>
    <row r="58" spans="1:23">
      <c r="A58" s="273" t="s">
        <v>198</v>
      </c>
      <c r="B58" s="273"/>
      <c r="C58" s="273"/>
      <c r="D58" s="273"/>
      <c r="E58" s="273"/>
      <c r="F58" s="273"/>
      <c r="G58" s="273"/>
      <c r="H58" s="273"/>
      <c r="I58" s="273"/>
    </row>
    <row r="59" spans="1:23" ht="14" thickBot="1">
      <c r="B59" s="59"/>
      <c r="C59" s="6" t="str">
        <f>IF(COUNTBLANK(C63:C71)&gt;0,"ERROR - Cells must not be left blank","")</f>
        <v>ERROR - Cells must not be left blank</v>
      </c>
      <c r="D59" s="28"/>
      <c r="E59" s="28"/>
      <c r="F59" s="28"/>
      <c r="G59" s="28"/>
      <c r="H59" s="28"/>
      <c r="I59" s="28"/>
      <c r="J59" s="39"/>
      <c r="K59" s="39"/>
      <c r="L59" s="39"/>
      <c r="M59" s="39"/>
      <c r="N59" s="39"/>
      <c r="O59" s="39"/>
      <c r="P59" s="39"/>
      <c r="Q59" s="39"/>
      <c r="R59" s="39"/>
      <c r="S59" s="39"/>
      <c r="T59" s="39"/>
      <c r="U59" s="47"/>
      <c r="V59" s="39"/>
    </row>
    <row r="60" spans="1:23">
      <c r="B60" s="292" t="s">
        <v>46</v>
      </c>
      <c r="C60" s="292" t="s">
        <v>140</v>
      </c>
      <c r="D60" s="292" t="s">
        <v>47</v>
      </c>
      <c r="E60" s="295"/>
      <c r="F60" s="295"/>
      <c r="G60" s="296"/>
      <c r="H60" s="300"/>
      <c r="I60" s="292" t="s">
        <v>48</v>
      </c>
      <c r="J60" s="295"/>
      <c r="K60" s="295"/>
      <c r="L60" s="295"/>
      <c r="M60" s="296"/>
      <c r="N60" s="39"/>
      <c r="P60" s="284" t="s">
        <v>49</v>
      </c>
      <c r="Q60" s="284" t="s">
        <v>50</v>
      </c>
      <c r="R60" s="285" t="s">
        <v>51</v>
      </c>
      <c r="S60" s="286" t="s">
        <v>52</v>
      </c>
      <c r="T60" s="39"/>
      <c r="U60" s="47"/>
      <c r="V60" s="39"/>
    </row>
    <row r="61" spans="1:23">
      <c r="B61" s="293"/>
      <c r="C61" s="293"/>
      <c r="D61" s="294"/>
      <c r="E61" s="297"/>
      <c r="F61" s="297"/>
      <c r="G61" s="298"/>
      <c r="H61" s="300"/>
      <c r="I61" s="294"/>
      <c r="J61" s="297"/>
      <c r="K61" s="297"/>
      <c r="L61" s="297"/>
      <c r="M61" s="298"/>
      <c r="N61" s="39"/>
      <c r="P61" s="284"/>
      <c r="Q61" s="284"/>
      <c r="R61" s="285"/>
      <c r="S61" s="287"/>
      <c r="T61" s="39"/>
      <c r="U61" s="47"/>
      <c r="V61" s="39"/>
    </row>
    <row r="62" spans="1:23" ht="13" thickBot="1">
      <c r="B62" s="294"/>
      <c r="C62" s="299"/>
      <c r="D62" s="62" t="s">
        <v>14</v>
      </c>
      <c r="E62" s="63" t="s">
        <v>15</v>
      </c>
      <c r="F62" s="63" t="s">
        <v>16</v>
      </c>
      <c r="G62" s="64" t="s">
        <v>17</v>
      </c>
      <c r="H62" s="300"/>
      <c r="I62" s="183" t="s">
        <v>45</v>
      </c>
      <c r="J62" s="101" t="s">
        <v>14</v>
      </c>
      <c r="K62" s="102" t="s">
        <v>15</v>
      </c>
      <c r="L62" s="102" t="s">
        <v>16</v>
      </c>
      <c r="M62" s="103" t="s">
        <v>17</v>
      </c>
      <c r="N62" s="39"/>
      <c r="P62" s="284"/>
      <c r="Q62" s="284"/>
      <c r="R62" s="285"/>
      <c r="S62" s="288"/>
      <c r="T62" s="39"/>
      <c r="U62" s="47"/>
      <c r="V62" s="39"/>
    </row>
    <row r="63" spans="1:23">
      <c r="B63" s="65" t="s">
        <v>53</v>
      </c>
      <c r="C63" s="156"/>
      <c r="D63" s="66">
        <f>C63</f>
        <v>0</v>
      </c>
      <c r="E63" s="66">
        <f>C63</f>
        <v>0</v>
      </c>
      <c r="F63" s="66">
        <f t="shared" ref="F63:G63" si="8">D63</f>
        <v>0</v>
      </c>
      <c r="G63" s="66">
        <f t="shared" si="8"/>
        <v>0</v>
      </c>
      <c r="H63" s="184"/>
      <c r="I63" s="88">
        <f>C63</f>
        <v>0</v>
      </c>
      <c r="J63" s="66">
        <f t="shared" ref="J63:M63" si="9">D63</f>
        <v>0</v>
      </c>
      <c r="K63" s="66">
        <f t="shared" si="9"/>
        <v>0</v>
      </c>
      <c r="L63" s="185">
        <f t="shared" si="9"/>
        <v>0</v>
      </c>
      <c r="M63" s="186">
        <f t="shared" si="9"/>
        <v>0</v>
      </c>
      <c r="N63" s="187"/>
      <c r="P63" s="68"/>
      <c r="Q63" s="68"/>
      <c r="R63" s="69"/>
      <c r="S63" s="68"/>
      <c r="V63" s="39"/>
    </row>
    <row r="64" spans="1:23">
      <c r="B64" s="65" t="s">
        <v>54</v>
      </c>
      <c r="C64" s="157"/>
      <c r="D64" s="70">
        <f t="shared" ref="D64:D70" si="10">C64*(1+$C$24)*OR(1-$C$24)</f>
        <v>0</v>
      </c>
      <c r="E64" s="71">
        <f t="shared" ref="E64:E70" si="11">C64*(1+$C$25)*OR(1-$C$25)</f>
        <v>0</v>
      </c>
      <c r="F64" s="71">
        <f t="shared" ref="F64:F70" si="12">C64*(1+$C$26)*OR(1-$C$26)</f>
        <v>0</v>
      </c>
      <c r="G64" s="72">
        <f t="shared" ref="G64:G70" si="13">C64*(1+$C$27)*OR(1-$C$27)</f>
        <v>0</v>
      </c>
      <c r="H64" s="184"/>
      <c r="I64" s="70">
        <f t="shared" ref="I64:K70" si="14">C64*(1+$C$19)</f>
        <v>0</v>
      </c>
      <c r="J64" s="71">
        <f t="shared" si="14"/>
        <v>0</v>
      </c>
      <c r="K64" s="71">
        <f t="shared" si="14"/>
        <v>0</v>
      </c>
      <c r="L64" s="71">
        <f t="shared" ref="L64:M70" si="15">F64*(1+$C$19)</f>
        <v>0</v>
      </c>
      <c r="M64" s="72">
        <f t="shared" si="15"/>
        <v>0</v>
      </c>
      <c r="N64" s="188"/>
      <c r="P64" s="74">
        <f>AVERAGE(C64:G64,I64:M64)</f>
        <v>0</v>
      </c>
      <c r="Q64" s="75">
        <v>125000</v>
      </c>
      <c r="R64" s="76">
        <f>P64*Q64</f>
        <v>0</v>
      </c>
      <c r="S64" s="77">
        <f t="shared" ref="S64:S70" si="16">IF(R64&lt;$C$63,$C$63,(IF(R64&gt;$C$71,$C$71,R64)))</f>
        <v>0</v>
      </c>
      <c r="U64" s="42"/>
      <c r="V64" s="39"/>
    </row>
    <row r="65" spans="1:22">
      <c r="B65" s="78" t="s">
        <v>55</v>
      </c>
      <c r="C65" s="158"/>
      <c r="D65" s="70">
        <f t="shared" si="10"/>
        <v>0</v>
      </c>
      <c r="E65" s="71">
        <f t="shared" si="11"/>
        <v>0</v>
      </c>
      <c r="F65" s="71">
        <f t="shared" si="12"/>
        <v>0</v>
      </c>
      <c r="G65" s="72">
        <f t="shared" si="13"/>
        <v>0</v>
      </c>
      <c r="H65" s="184"/>
      <c r="I65" s="70">
        <f t="shared" si="14"/>
        <v>0</v>
      </c>
      <c r="J65" s="71">
        <f t="shared" si="14"/>
        <v>0</v>
      </c>
      <c r="K65" s="71">
        <f t="shared" si="14"/>
        <v>0</v>
      </c>
      <c r="L65" s="71">
        <f t="shared" si="15"/>
        <v>0</v>
      </c>
      <c r="M65" s="72">
        <f t="shared" si="15"/>
        <v>0</v>
      </c>
      <c r="N65" s="188"/>
      <c r="P65" s="74">
        <f t="shared" ref="P65:P70" si="17">AVERAGE(C65:G65,I65:M65)</f>
        <v>0</v>
      </c>
      <c r="Q65" s="75">
        <v>375000</v>
      </c>
      <c r="R65" s="76">
        <f t="shared" ref="R65:R70" si="18">P65*Q65</f>
        <v>0</v>
      </c>
      <c r="S65" s="77">
        <f t="shared" si="16"/>
        <v>0</v>
      </c>
      <c r="U65" s="42"/>
      <c r="V65" s="39"/>
    </row>
    <row r="66" spans="1:22">
      <c r="B66" s="78" t="s">
        <v>56</v>
      </c>
      <c r="C66" s="158"/>
      <c r="D66" s="70">
        <f t="shared" si="10"/>
        <v>0</v>
      </c>
      <c r="E66" s="71">
        <f t="shared" si="11"/>
        <v>0</v>
      </c>
      <c r="F66" s="71">
        <f t="shared" si="12"/>
        <v>0</v>
      </c>
      <c r="G66" s="72">
        <f t="shared" si="13"/>
        <v>0</v>
      </c>
      <c r="H66" s="184"/>
      <c r="I66" s="70">
        <f t="shared" si="14"/>
        <v>0</v>
      </c>
      <c r="J66" s="71">
        <f t="shared" si="14"/>
        <v>0</v>
      </c>
      <c r="K66" s="71">
        <f t="shared" si="14"/>
        <v>0</v>
      </c>
      <c r="L66" s="71">
        <f t="shared" si="15"/>
        <v>0</v>
      </c>
      <c r="M66" s="72">
        <f t="shared" si="15"/>
        <v>0</v>
      </c>
      <c r="N66" s="188"/>
      <c r="P66" s="74">
        <f t="shared" si="17"/>
        <v>0</v>
      </c>
      <c r="Q66" s="75">
        <v>750000</v>
      </c>
      <c r="R66" s="76">
        <f t="shared" si="18"/>
        <v>0</v>
      </c>
      <c r="S66" s="77">
        <f t="shared" si="16"/>
        <v>0</v>
      </c>
      <c r="U66" s="42"/>
      <c r="V66" s="39"/>
    </row>
    <row r="67" spans="1:22">
      <c r="B67" s="78" t="s">
        <v>57</v>
      </c>
      <c r="C67" s="158"/>
      <c r="D67" s="70">
        <f t="shared" si="10"/>
        <v>0</v>
      </c>
      <c r="E67" s="71">
        <f t="shared" si="11"/>
        <v>0</v>
      </c>
      <c r="F67" s="71">
        <f t="shared" si="12"/>
        <v>0</v>
      </c>
      <c r="G67" s="72">
        <f t="shared" si="13"/>
        <v>0</v>
      </c>
      <c r="H67" s="184"/>
      <c r="I67" s="70">
        <f t="shared" si="14"/>
        <v>0</v>
      </c>
      <c r="J67" s="71">
        <f t="shared" si="14"/>
        <v>0</v>
      </c>
      <c r="K67" s="71">
        <f t="shared" si="14"/>
        <v>0</v>
      </c>
      <c r="L67" s="71">
        <f t="shared" si="15"/>
        <v>0</v>
      </c>
      <c r="M67" s="72">
        <f t="shared" si="15"/>
        <v>0</v>
      </c>
      <c r="N67" s="188"/>
      <c r="P67" s="74">
        <f t="shared" si="17"/>
        <v>0</v>
      </c>
      <c r="Q67" s="75">
        <v>1750000</v>
      </c>
      <c r="R67" s="76">
        <f t="shared" si="18"/>
        <v>0</v>
      </c>
      <c r="S67" s="77">
        <f t="shared" si="16"/>
        <v>0</v>
      </c>
      <c r="U67" s="42"/>
      <c r="V67" s="39"/>
    </row>
    <row r="68" spans="1:22">
      <c r="B68" s="78" t="s">
        <v>58</v>
      </c>
      <c r="C68" s="158"/>
      <c r="D68" s="70">
        <f t="shared" si="10"/>
        <v>0</v>
      </c>
      <c r="E68" s="71">
        <f t="shared" si="11"/>
        <v>0</v>
      </c>
      <c r="F68" s="71">
        <f t="shared" si="12"/>
        <v>0</v>
      </c>
      <c r="G68" s="72">
        <f t="shared" si="13"/>
        <v>0</v>
      </c>
      <c r="H68" s="184"/>
      <c r="I68" s="70">
        <f t="shared" si="14"/>
        <v>0</v>
      </c>
      <c r="J68" s="71">
        <f t="shared" si="14"/>
        <v>0</v>
      </c>
      <c r="K68" s="71">
        <f t="shared" si="14"/>
        <v>0</v>
      </c>
      <c r="L68" s="71">
        <f t="shared" si="15"/>
        <v>0</v>
      </c>
      <c r="M68" s="72">
        <f t="shared" si="15"/>
        <v>0</v>
      </c>
      <c r="N68" s="188"/>
      <c r="P68" s="74">
        <f t="shared" si="17"/>
        <v>0</v>
      </c>
      <c r="Q68" s="75">
        <v>3750000</v>
      </c>
      <c r="R68" s="76">
        <f t="shared" si="18"/>
        <v>0</v>
      </c>
      <c r="S68" s="77">
        <f t="shared" si="16"/>
        <v>0</v>
      </c>
      <c r="U68" s="42"/>
      <c r="V68" s="39"/>
    </row>
    <row r="69" spans="1:22">
      <c r="B69" s="78" t="s">
        <v>59</v>
      </c>
      <c r="C69" s="158"/>
      <c r="D69" s="70">
        <f t="shared" si="10"/>
        <v>0</v>
      </c>
      <c r="E69" s="71">
        <f t="shared" si="11"/>
        <v>0</v>
      </c>
      <c r="F69" s="71">
        <f t="shared" si="12"/>
        <v>0</v>
      </c>
      <c r="G69" s="72">
        <f t="shared" si="13"/>
        <v>0</v>
      </c>
      <c r="H69" s="184"/>
      <c r="I69" s="70">
        <f t="shared" si="14"/>
        <v>0</v>
      </c>
      <c r="J69" s="71">
        <f t="shared" si="14"/>
        <v>0</v>
      </c>
      <c r="K69" s="71">
        <f t="shared" si="14"/>
        <v>0</v>
      </c>
      <c r="L69" s="71">
        <f t="shared" si="15"/>
        <v>0</v>
      </c>
      <c r="M69" s="72">
        <f t="shared" si="15"/>
        <v>0</v>
      </c>
      <c r="N69" s="188"/>
      <c r="P69" s="74">
        <f t="shared" si="17"/>
        <v>0</v>
      </c>
      <c r="Q69" s="75">
        <v>7500000</v>
      </c>
      <c r="R69" s="76">
        <f t="shared" si="18"/>
        <v>0</v>
      </c>
      <c r="S69" s="77">
        <f t="shared" si="16"/>
        <v>0</v>
      </c>
      <c r="U69" s="42"/>
      <c r="V69" s="39"/>
    </row>
    <row r="70" spans="1:22" ht="13" thickBot="1">
      <c r="B70" s="79" t="s">
        <v>60</v>
      </c>
      <c r="C70" s="158"/>
      <c r="D70" s="70">
        <f t="shared" si="10"/>
        <v>0</v>
      </c>
      <c r="E70" s="71">
        <f t="shared" si="11"/>
        <v>0</v>
      </c>
      <c r="F70" s="71">
        <f t="shared" si="12"/>
        <v>0</v>
      </c>
      <c r="G70" s="72">
        <f t="shared" si="13"/>
        <v>0</v>
      </c>
      <c r="H70" s="184"/>
      <c r="I70" s="70">
        <f t="shared" si="14"/>
        <v>0</v>
      </c>
      <c r="J70" s="189">
        <f t="shared" si="14"/>
        <v>0</v>
      </c>
      <c r="K70" s="71">
        <f t="shared" si="14"/>
        <v>0</v>
      </c>
      <c r="L70" s="71">
        <f t="shared" si="15"/>
        <v>0</v>
      </c>
      <c r="M70" s="72">
        <f t="shared" si="15"/>
        <v>0</v>
      </c>
      <c r="N70" s="188"/>
      <c r="P70" s="74">
        <f t="shared" si="17"/>
        <v>0</v>
      </c>
      <c r="Q70" s="75">
        <v>10000000</v>
      </c>
      <c r="R70" s="76">
        <f t="shared" si="18"/>
        <v>0</v>
      </c>
      <c r="S70" s="77">
        <f t="shared" si="16"/>
        <v>0</v>
      </c>
      <c r="U70" s="42"/>
      <c r="V70" s="39"/>
    </row>
    <row r="71" spans="1:22" ht="13" thickBot="1">
      <c r="B71" s="80" t="s">
        <v>61</v>
      </c>
      <c r="C71" s="159"/>
      <c r="D71" s="49">
        <f>C71</f>
        <v>0</v>
      </c>
      <c r="E71" s="81">
        <f>C71</f>
        <v>0</v>
      </c>
      <c r="F71" s="81">
        <f t="shared" ref="F71:G71" si="19">D71</f>
        <v>0</v>
      </c>
      <c r="G71" s="81">
        <f t="shared" si="19"/>
        <v>0</v>
      </c>
      <c r="H71" s="184"/>
      <c r="I71" s="49">
        <f>C71</f>
        <v>0</v>
      </c>
      <c r="J71" s="81">
        <f t="shared" ref="J71:M71" si="20">D71</f>
        <v>0</v>
      </c>
      <c r="K71" s="81">
        <f t="shared" si="20"/>
        <v>0</v>
      </c>
      <c r="L71" s="50">
        <f t="shared" si="20"/>
        <v>0</v>
      </c>
      <c r="M71" s="51">
        <f t="shared" si="20"/>
        <v>0</v>
      </c>
      <c r="N71" s="187"/>
      <c r="P71" s="82"/>
      <c r="Q71" s="82"/>
      <c r="R71" s="82"/>
      <c r="S71" s="82"/>
      <c r="U71" s="52">
        <f>AVERAGE(S64:S70)</f>
        <v>0</v>
      </c>
      <c r="V71" s="39"/>
    </row>
    <row r="72" spans="1:22" s="39" customFormat="1">
      <c r="B72" s="83"/>
      <c r="C72" s="84"/>
      <c r="D72" s="85"/>
      <c r="E72" s="86"/>
      <c r="F72" s="86"/>
      <c r="G72" s="86"/>
      <c r="H72" s="84"/>
      <c r="I72" s="86"/>
      <c r="J72" s="85"/>
      <c r="K72" s="85"/>
      <c r="L72" s="85"/>
      <c r="U72" s="47"/>
    </row>
    <row r="73" spans="1:22" s="39" customFormat="1">
      <c r="B73" s="83"/>
      <c r="C73" s="84"/>
      <c r="D73" s="85"/>
      <c r="E73" s="86"/>
      <c r="F73" s="86"/>
      <c r="G73" s="86"/>
      <c r="H73" s="84"/>
      <c r="I73" s="86"/>
      <c r="J73" s="85"/>
      <c r="K73" s="85"/>
      <c r="L73" s="85"/>
      <c r="U73" s="47"/>
    </row>
    <row r="74" spans="1:22">
      <c r="A74" s="20" t="s">
        <v>154</v>
      </c>
      <c r="O74" s="39"/>
      <c r="P74" s="39"/>
    </row>
    <row r="76" spans="1:22">
      <c r="A76" s="273" t="s">
        <v>228</v>
      </c>
      <c r="B76" s="273"/>
      <c r="C76" s="273"/>
      <c r="D76" s="273"/>
      <c r="E76" s="273"/>
      <c r="F76" s="273"/>
      <c r="G76" s="273"/>
      <c r="H76" s="273"/>
      <c r="I76" s="273"/>
    </row>
    <row r="77" spans="1:22" s="39" customFormat="1">
      <c r="B77" s="83"/>
      <c r="C77" s="84"/>
      <c r="D77" s="85"/>
      <c r="E77" s="86"/>
      <c r="F77" s="86"/>
      <c r="G77" s="86"/>
      <c r="H77" s="84"/>
      <c r="I77" s="86"/>
      <c r="J77" s="85"/>
      <c r="K77" s="85"/>
      <c r="L77" s="85"/>
      <c r="O77" s="7"/>
      <c r="P77" s="7"/>
      <c r="U77" s="47"/>
    </row>
    <row r="78" spans="1:22" s="39" customFormat="1" ht="14" thickBot="1">
      <c r="B78" s="83"/>
      <c r="C78" s="6" t="str">
        <f>IF(COUNTBLANK(C82:C90)&gt;0,"ERROR - Cells must not be left blank","")</f>
        <v>ERROR - Cells must not be left blank</v>
      </c>
      <c r="D78" s="85"/>
      <c r="E78" s="86"/>
      <c r="F78" s="86"/>
      <c r="G78" s="86"/>
      <c r="H78" s="84"/>
      <c r="I78" s="86"/>
      <c r="J78" s="85"/>
      <c r="K78" s="85"/>
      <c r="L78" s="85"/>
      <c r="U78" s="47"/>
    </row>
    <row r="79" spans="1:22" s="39" customFormat="1">
      <c r="B79" s="289" t="s">
        <v>123</v>
      </c>
      <c r="C79" s="292" t="s">
        <v>141</v>
      </c>
      <c r="D79" s="292" t="s">
        <v>47</v>
      </c>
      <c r="E79" s="295"/>
      <c r="F79" s="295"/>
      <c r="G79" s="296"/>
      <c r="H79" s="84"/>
      <c r="I79" s="292" t="s">
        <v>48</v>
      </c>
      <c r="J79" s="295"/>
      <c r="K79" s="295"/>
      <c r="L79" s="295"/>
      <c r="M79" s="296"/>
      <c r="P79" s="284" t="s">
        <v>49</v>
      </c>
      <c r="Q79" s="284" t="s">
        <v>50</v>
      </c>
      <c r="R79" s="285" t="s">
        <v>51</v>
      </c>
      <c r="S79" s="286" t="s">
        <v>52</v>
      </c>
      <c r="U79" s="47"/>
    </row>
    <row r="80" spans="1:22" s="39" customFormat="1">
      <c r="B80" s="290"/>
      <c r="C80" s="293"/>
      <c r="D80" s="294"/>
      <c r="E80" s="297"/>
      <c r="F80" s="297"/>
      <c r="G80" s="298"/>
      <c r="H80" s="84"/>
      <c r="I80" s="294"/>
      <c r="J80" s="297"/>
      <c r="K80" s="297"/>
      <c r="L80" s="297"/>
      <c r="M80" s="298"/>
      <c r="P80" s="284"/>
      <c r="Q80" s="284"/>
      <c r="R80" s="285"/>
      <c r="S80" s="287"/>
      <c r="U80" s="47"/>
    </row>
    <row r="81" spans="1:22" s="39" customFormat="1" ht="13" thickBot="1">
      <c r="B81" s="291"/>
      <c r="C81" s="294"/>
      <c r="D81" s="62" t="s">
        <v>14</v>
      </c>
      <c r="E81" s="63" t="s">
        <v>15</v>
      </c>
      <c r="F81" s="63" t="s">
        <v>16</v>
      </c>
      <c r="G81" s="64" t="s">
        <v>17</v>
      </c>
      <c r="H81" s="84"/>
      <c r="I81" s="62" t="s">
        <v>45</v>
      </c>
      <c r="J81" s="190" t="s">
        <v>14</v>
      </c>
      <c r="K81" s="63" t="s">
        <v>15</v>
      </c>
      <c r="L81" s="63" t="s">
        <v>16</v>
      </c>
      <c r="M81" s="64" t="s">
        <v>17</v>
      </c>
      <c r="P81" s="284"/>
      <c r="Q81" s="284"/>
      <c r="R81" s="285"/>
      <c r="S81" s="288"/>
      <c r="U81" s="47"/>
    </row>
    <row r="82" spans="1:22" s="39" customFormat="1">
      <c r="B82" s="25" t="s">
        <v>53</v>
      </c>
      <c r="C82" s="160"/>
      <c r="D82" s="88">
        <f>C82</f>
        <v>0</v>
      </c>
      <c r="E82" s="66">
        <f t="shared" ref="E82:G82" si="21">D82</f>
        <v>0</v>
      </c>
      <c r="F82" s="66">
        <f t="shared" si="21"/>
        <v>0</v>
      </c>
      <c r="G82" s="89">
        <f t="shared" si="21"/>
        <v>0</v>
      </c>
      <c r="H82" s="90"/>
      <c r="I82" s="88">
        <f>C82</f>
        <v>0</v>
      </c>
      <c r="J82" s="66">
        <f t="shared" ref="J82:M82" si="22">D82</f>
        <v>0</v>
      </c>
      <c r="K82" s="66">
        <f t="shared" si="22"/>
        <v>0</v>
      </c>
      <c r="L82" s="66">
        <f t="shared" si="22"/>
        <v>0</v>
      </c>
      <c r="M82" s="89">
        <f t="shared" si="22"/>
        <v>0</v>
      </c>
      <c r="N82" s="191"/>
      <c r="P82" s="91"/>
      <c r="Q82" s="91"/>
      <c r="R82" s="92"/>
      <c r="S82" s="91"/>
      <c r="U82" s="42"/>
    </row>
    <row r="83" spans="1:22" s="39" customFormat="1">
      <c r="B83" s="25" t="s">
        <v>54</v>
      </c>
      <c r="C83" s="157"/>
      <c r="D83" s="70">
        <f>C83*(1+$C$24)*OR(1-$C$24)</f>
        <v>0</v>
      </c>
      <c r="E83" s="71">
        <f>C83*(1+$C$25)*OR(1-$C$25)</f>
        <v>0</v>
      </c>
      <c r="F83" s="71">
        <f>C83*(1+$C$26)*OR(1-$C$26)</f>
        <v>0</v>
      </c>
      <c r="G83" s="72">
        <f>C83*(1+$C$27)*OR(1-$C$27)</f>
        <v>0</v>
      </c>
      <c r="H83" s="93"/>
      <c r="I83" s="70">
        <f t="shared" ref="I83:K89" si="23">C83*(1+$C$19)</f>
        <v>0</v>
      </c>
      <c r="J83" s="71">
        <f t="shared" si="23"/>
        <v>0</v>
      </c>
      <c r="K83" s="71">
        <f t="shared" si="23"/>
        <v>0</v>
      </c>
      <c r="L83" s="71">
        <f t="shared" ref="L83:M89" si="24">F83*(1+$C$19)</f>
        <v>0</v>
      </c>
      <c r="M83" s="72">
        <f t="shared" si="24"/>
        <v>0</v>
      </c>
      <c r="N83" s="192"/>
      <c r="P83" s="74">
        <f>AVERAGE(C83:G83,I83:M83)</f>
        <v>0</v>
      </c>
      <c r="Q83" s="75">
        <v>125000</v>
      </c>
      <c r="R83" s="76">
        <f>P83*Q83</f>
        <v>0</v>
      </c>
      <c r="S83" s="77">
        <f>IF(R83&lt;$C$82,$C$82,(IF(R83&gt;$C$90,$C$90,R83)))</f>
        <v>0</v>
      </c>
      <c r="U83" s="42"/>
    </row>
    <row r="84" spans="1:22" s="39" customFormat="1">
      <c r="B84" s="94" t="s">
        <v>55</v>
      </c>
      <c r="C84" s="158"/>
      <c r="D84" s="70">
        <f t="shared" ref="D84:D89" si="25">C84*(1+$C$24)*OR(1-$C$24)</f>
        <v>0</v>
      </c>
      <c r="E84" s="71">
        <f t="shared" ref="E84:E89" si="26">C84*(1+$C$25)*OR(1-$C$25)</f>
        <v>0</v>
      </c>
      <c r="F84" s="71">
        <f t="shared" ref="F84:F89" si="27">C84*(1+$C$26)*OR(1-$C$26)</f>
        <v>0</v>
      </c>
      <c r="G84" s="72">
        <f t="shared" ref="G84:G89" si="28">C84*(1+$C$27)*OR(1-$C$27)</f>
        <v>0</v>
      </c>
      <c r="H84" s="93"/>
      <c r="I84" s="70">
        <f t="shared" si="23"/>
        <v>0</v>
      </c>
      <c r="J84" s="71">
        <f t="shared" si="23"/>
        <v>0</v>
      </c>
      <c r="K84" s="71">
        <f t="shared" si="23"/>
        <v>0</v>
      </c>
      <c r="L84" s="71">
        <f t="shared" si="24"/>
        <v>0</v>
      </c>
      <c r="M84" s="72">
        <f t="shared" si="24"/>
        <v>0</v>
      </c>
      <c r="N84" s="192"/>
      <c r="P84" s="74">
        <f t="shared" ref="P84:P89" si="29">AVERAGE(C84:G84,I84:M84)</f>
        <v>0</v>
      </c>
      <c r="Q84" s="75">
        <v>375000</v>
      </c>
      <c r="R84" s="76">
        <f t="shared" ref="R84:R89" si="30">P84*Q84</f>
        <v>0</v>
      </c>
      <c r="S84" s="77">
        <f t="shared" ref="S84:S89" si="31">IF(R84&lt;$C$82,$C$82,(IF(R84&gt;$C$90,$C$90,R84)))</f>
        <v>0</v>
      </c>
      <c r="U84" s="73"/>
    </row>
    <row r="85" spans="1:22" s="39" customFormat="1">
      <c r="B85" s="94" t="s">
        <v>56</v>
      </c>
      <c r="C85" s="158"/>
      <c r="D85" s="70">
        <f t="shared" si="25"/>
        <v>0</v>
      </c>
      <c r="E85" s="71">
        <f t="shared" si="26"/>
        <v>0</v>
      </c>
      <c r="F85" s="71">
        <f t="shared" si="27"/>
        <v>0</v>
      </c>
      <c r="G85" s="72">
        <f t="shared" si="28"/>
        <v>0</v>
      </c>
      <c r="H85" s="93"/>
      <c r="I85" s="70">
        <f t="shared" si="23"/>
        <v>0</v>
      </c>
      <c r="J85" s="71">
        <f t="shared" si="23"/>
        <v>0</v>
      </c>
      <c r="K85" s="71">
        <f t="shared" si="23"/>
        <v>0</v>
      </c>
      <c r="L85" s="71">
        <f t="shared" si="24"/>
        <v>0</v>
      </c>
      <c r="M85" s="72">
        <f t="shared" si="24"/>
        <v>0</v>
      </c>
      <c r="N85" s="192"/>
      <c r="P85" s="74">
        <f t="shared" si="29"/>
        <v>0</v>
      </c>
      <c r="Q85" s="75">
        <v>750000</v>
      </c>
      <c r="R85" s="76">
        <f t="shared" si="30"/>
        <v>0</v>
      </c>
      <c r="S85" s="77">
        <f t="shared" si="31"/>
        <v>0</v>
      </c>
      <c r="U85" s="73"/>
    </row>
    <row r="86" spans="1:22" s="39" customFormat="1">
      <c r="B86" s="94" t="s">
        <v>63</v>
      </c>
      <c r="C86" s="158"/>
      <c r="D86" s="70">
        <f t="shared" si="25"/>
        <v>0</v>
      </c>
      <c r="E86" s="71">
        <f t="shared" si="26"/>
        <v>0</v>
      </c>
      <c r="F86" s="71">
        <f t="shared" si="27"/>
        <v>0</v>
      </c>
      <c r="G86" s="72">
        <f t="shared" si="28"/>
        <v>0</v>
      </c>
      <c r="H86" s="93"/>
      <c r="I86" s="70">
        <f t="shared" si="23"/>
        <v>0</v>
      </c>
      <c r="J86" s="71">
        <f t="shared" si="23"/>
        <v>0</v>
      </c>
      <c r="K86" s="71">
        <f t="shared" si="23"/>
        <v>0</v>
      </c>
      <c r="L86" s="71">
        <f t="shared" si="24"/>
        <v>0</v>
      </c>
      <c r="M86" s="72">
        <f t="shared" si="24"/>
        <v>0</v>
      </c>
      <c r="N86" s="188"/>
      <c r="P86" s="74">
        <f t="shared" si="29"/>
        <v>0</v>
      </c>
      <c r="Q86" s="75">
        <v>1750000</v>
      </c>
      <c r="R86" s="76">
        <f t="shared" si="30"/>
        <v>0</v>
      </c>
      <c r="S86" s="77">
        <f t="shared" si="31"/>
        <v>0</v>
      </c>
      <c r="U86" s="73"/>
    </row>
    <row r="87" spans="1:22" s="39" customFormat="1">
      <c r="B87" s="94" t="s">
        <v>58</v>
      </c>
      <c r="C87" s="158"/>
      <c r="D87" s="70">
        <f t="shared" si="25"/>
        <v>0</v>
      </c>
      <c r="E87" s="71">
        <f t="shared" si="26"/>
        <v>0</v>
      </c>
      <c r="F87" s="71">
        <f t="shared" si="27"/>
        <v>0</v>
      </c>
      <c r="G87" s="72">
        <f t="shared" si="28"/>
        <v>0</v>
      </c>
      <c r="H87" s="93"/>
      <c r="I87" s="70">
        <f t="shared" si="23"/>
        <v>0</v>
      </c>
      <c r="J87" s="71">
        <f t="shared" si="23"/>
        <v>0</v>
      </c>
      <c r="K87" s="71">
        <f t="shared" si="23"/>
        <v>0</v>
      </c>
      <c r="L87" s="71">
        <f t="shared" si="24"/>
        <v>0</v>
      </c>
      <c r="M87" s="72">
        <f t="shared" si="24"/>
        <v>0</v>
      </c>
      <c r="N87" s="188"/>
      <c r="P87" s="74">
        <f t="shared" si="29"/>
        <v>0</v>
      </c>
      <c r="Q87" s="75">
        <v>3750000</v>
      </c>
      <c r="R87" s="76">
        <f t="shared" si="30"/>
        <v>0</v>
      </c>
      <c r="S87" s="77">
        <f t="shared" si="31"/>
        <v>0</v>
      </c>
      <c r="U87" s="73"/>
    </row>
    <row r="88" spans="1:22" s="39" customFormat="1">
      <c r="B88" s="94" t="s">
        <v>59</v>
      </c>
      <c r="C88" s="158"/>
      <c r="D88" s="70">
        <f t="shared" si="25"/>
        <v>0</v>
      </c>
      <c r="E88" s="71">
        <f t="shared" si="26"/>
        <v>0</v>
      </c>
      <c r="F88" s="71">
        <f t="shared" si="27"/>
        <v>0</v>
      </c>
      <c r="G88" s="72">
        <f t="shared" si="28"/>
        <v>0</v>
      </c>
      <c r="H88" s="93"/>
      <c r="I88" s="70">
        <f t="shared" si="23"/>
        <v>0</v>
      </c>
      <c r="J88" s="71">
        <f t="shared" si="23"/>
        <v>0</v>
      </c>
      <c r="K88" s="71">
        <f t="shared" si="23"/>
        <v>0</v>
      </c>
      <c r="L88" s="71">
        <f t="shared" si="24"/>
        <v>0</v>
      </c>
      <c r="M88" s="72">
        <f t="shared" si="24"/>
        <v>0</v>
      </c>
      <c r="N88" s="188"/>
      <c r="P88" s="74">
        <f t="shared" si="29"/>
        <v>0</v>
      </c>
      <c r="Q88" s="75">
        <v>7500000</v>
      </c>
      <c r="R88" s="76">
        <f t="shared" si="30"/>
        <v>0</v>
      </c>
      <c r="S88" s="77">
        <f t="shared" si="31"/>
        <v>0</v>
      </c>
      <c r="U88" s="73"/>
    </row>
    <row r="89" spans="1:22" s="39" customFormat="1" ht="13" thickBot="1">
      <c r="B89" s="95" t="s">
        <v>60</v>
      </c>
      <c r="C89" s="158"/>
      <c r="D89" s="70">
        <f t="shared" si="25"/>
        <v>0</v>
      </c>
      <c r="E89" s="71">
        <f t="shared" si="26"/>
        <v>0</v>
      </c>
      <c r="F89" s="71">
        <f t="shared" si="27"/>
        <v>0</v>
      </c>
      <c r="G89" s="72">
        <f t="shared" si="28"/>
        <v>0</v>
      </c>
      <c r="H89" s="93"/>
      <c r="I89" s="70">
        <f t="shared" si="23"/>
        <v>0</v>
      </c>
      <c r="J89" s="71">
        <f t="shared" si="23"/>
        <v>0</v>
      </c>
      <c r="K89" s="71">
        <f t="shared" si="23"/>
        <v>0</v>
      </c>
      <c r="L89" s="71">
        <f t="shared" si="24"/>
        <v>0</v>
      </c>
      <c r="M89" s="72">
        <f t="shared" si="24"/>
        <v>0</v>
      </c>
      <c r="N89" s="188"/>
      <c r="P89" s="74">
        <f t="shared" si="29"/>
        <v>0</v>
      </c>
      <c r="Q89" s="75">
        <v>10000000</v>
      </c>
      <c r="R89" s="76">
        <f t="shared" si="30"/>
        <v>0</v>
      </c>
      <c r="S89" s="77">
        <f t="shared" si="31"/>
        <v>0</v>
      </c>
      <c r="U89" s="73"/>
    </row>
    <row r="90" spans="1:22" s="39" customFormat="1" ht="13" thickBot="1">
      <c r="B90" s="96" t="s">
        <v>61</v>
      </c>
      <c r="C90" s="159"/>
      <c r="D90" s="49">
        <f>C90</f>
        <v>0</v>
      </c>
      <c r="E90" s="81">
        <f t="shared" ref="E90:G90" si="32">D90</f>
        <v>0</v>
      </c>
      <c r="F90" s="81">
        <f t="shared" si="32"/>
        <v>0</v>
      </c>
      <c r="G90" s="97">
        <f t="shared" si="32"/>
        <v>0</v>
      </c>
      <c r="H90" s="90"/>
      <c r="I90" s="49">
        <f>C90</f>
        <v>0</v>
      </c>
      <c r="J90" s="81">
        <f t="shared" ref="J90:M90" si="33">D90</f>
        <v>0</v>
      </c>
      <c r="K90" s="81">
        <f t="shared" si="33"/>
        <v>0</v>
      </c>
      <c r="L90" s="81">
        <f t="shared" si="33"/>
        <v>0</v>
      </c>
      <c r="M90" s="97">
        <f t="shared" si="33"/>
        <v>0</v>
      </c>
      <c r="N90" s="187"/>
      <c r="P90" s="91"/>
      <c r="Q90" s="91"/>
      <c r="R90" s="91"/>
      <c r="S90" s="91"/>
      <c r="U90" s="52">
        <f>AVERAGE(S83:S89)</f>
        <v>0</v>
      </c>
    </row>
    <row r="91" spans="1:22" s="39" customFormat="1">
      <c r="B91" s="83"/>
      <c r="C91" s="84"/>
      <c r="D91" s="85"/>
      <c r="E91" s="86"/>
      <c r="F91" s="86"/>
      <c r="G91" s="86"/>
      <c r="H91" s="84"/>
      <c r="I91" s="86"/>
      <c r="J91" s="85"/>
      <c r="K91" s="85"/>
      <c r="L91" s="85"/>
      <c r="U91" s="57"/>
    </row>
    <row r="92" spans="1:22" s="39" customFormat="1">
      <c r="B92" s="83"/>
      <c r="C92" s="84"/>
      <c r="D92" s="85"/>
      <c r="E92" s="86"/>
      <c r="F92" s="86"/>
      <c r="G92" s="86"/>
      <c r="H92" s="84"/>
      <c r="I92" s="86"/>
      <c r="J92" s="85"/>
      <c r="K92" s="85"/>
      <c r="L92" s="85"/>
      <c r="U92" s="57"/>
    </row>
    <row r="93" spans="1:22" s="39" customFormat="1">
      <c r="A93" s="98" t="s">
        <v>64</v>
      </c>
      <c r="B93" s="83"/>
      <c r="C93" s="84"/>
      <c r="D93" s="85"/>
      <c r="E93" s="86"/>
      <c r="F93" s="86"/>
      <c r="G93" s="86"/>
      <c r="H93" s="84"/>
      <c r="I93" s="86"/>
      <c r="J93" s="85"/>
      <c r="K93" s="85"/>
      <c r="L93" s="85"/>
      <c r="U93" s="57"/>
    </row>
    <row r="94" spans="1:22">
      <c r="B94" s="99"/>
      <c r="C94" s="84"/>
      <c r="D94" s="85"/>
      <c r="E94" s="86"/>
      <c r="F94" s="86"/>
      <c r="G94" s="86"/>
      <c r="H94" s="84"/>
      <c r="I94" s="86"/>
      <c r="J94" s="85"/>
      <c r="K94" s="85"/>
      <c r="L94" s="85"/>
      <c r="M94" s="39"/>
      <c r="N94" s="39"/>
      <c r="O94" s="39"/>
      <c r="P94" s="39"/>
      <c r="Q94" s="39"/>
      <c r="R94" s="39"/>
      <c r="S94" s="39"/>
      <c r="T94" s="39"/>
      <c r="U94" s="57"/>
      <c r="V94" s="39"/>
    </row>
    <row r="95" spans="1:22">
      <c r="A95" s="273" t="s">
        <v>65</v>
      </c>
      <c r="B95" s="273"/>
      <c r="C95" s="273"/>
      <c r="D95" s="273"/>
      <c r="E95" s="273"/>
      <c r="F95" s="273"/>
      <c r="G95" s="273"/>
      <c r="H95" s="273"/>
      <c r="I95" s="273"/>
      <c r="J95" s="85"/>
      <c r="K95" s="85"/>
      <c r="L95" s="85"/>
      <c r="M95" s="39"/>
      <c r="N95" s="39"/>
      <c r="O95" s="39"/>
      <c r="P95" s="39"/>
      <c r="Q95" s="39"/>
      <c r="R95" s="39"/>
      <c r="S95" s="39"/>
      <c r="T95" s="39"/>
      <c r="U95" s="57"/>
      <c r="V95" s="39"/>
    </row>
    <row r="96" spans="1:22" ht="14" thickBot="1">
      <c r="A96" s="100"/>
      <c r="B96" s="100"/>
      <c r="C96" s="6" t="str">
        <f>IF(COUNTBLANK(C100:C106)&gt;0,"ERROR - Cells must not be left blank","")</f>
        <v>ERROR - Cells must not be left blank</v>
      </c>
      <c r="D96" s="100"/>
      <c r="E96" s="100"/>
      <c r="F96" s="100"/>
      <c r="G96" s="100"/>
      <c r="H96" s="100"/>
      <c r="I96" s="100"/>
      <c r="J96" s="85"/>
      <c r="K96" s="85"/>
      <c r="L96" s="85"/>
      <c r="M96" s="39"/>
      <c r="N96" s="39"/>
      <c r="O96" s="39"/>
      <c r="P96" s="39"/>
      <c r="Q96" s="39"/>
      <c r="R96" s="39"/>
      <c r="S96" s="39"/>
      <c r="T96" s="39"/>
      <c r="U96" s="57"/>
      <c r="V96" s="39"/>
    </row>
    <row r="97" spans="1:22">
      <c r="B97" s="301" t="s">
        <v>66</v>
      </c>
      <c r="C97" s="289" t="s">
        <v>140</v>
      </c>
      <c r="D97" s="295" t="s">
        <v>47</v>
      </c>
      <c r="E97" s="295"/>
      <c r="F97" s="295"/>
      <c r="G97" s="296"/>
      <c r="I97" s="292" t="s">
        <v>48</v>
      </c>
      <c r="J97" s="295"/>
      <c r="K97" s="295"/>
      <c r="L97" s="295"/>
      <c r="M97" s="296"/>
      <c r="N97" s="39"/>
      <c r="O97" s="39"/>
      <c r="P97" s="284" t="s">
        <v>49</v>
      </c>
      <c r="Q97" s="284" t="s">
        <v>50</v>
      </c>
      <c r="R97" s="285" t="s">
        <v>51</v>
      </c>
      <c r="S97" s="286" t="s">
        <v>52</v>
      </c>
      <c r="T97" s="39"/>
      <c r="U97" s="57"/>
      <c r="V97" s="39"/>
    </row>
    <row r="98" spans="1:22">
      <c r="B98" s="294"/>
      <c r="C98" s="291"/>
      <c r="D98" s="297"/>
      <c r="E98" s="297"/>
      <c r="F98" s="297"/>
      <c r="G98" s="298"/>
      <c r="I98" s="294"/>
      <c r="J98" s="297"/>
      <c r="K98" s="297"/>
      <c r="L98" s="297"/>
      <c r="M98" s="298"/>
      <c r="N98" s="39"/>
      <c r="O98" s="39"/>
      <c r="P98" s="284"/>
      <c r="Q98" s="284"/>
      <c r="R98" s="285"/>
      <c r="S98" s="287"/>
      <c r="T98" s="39"/>
      <c r="U98" s="57"/>
      <c r="V98" s="39"/>
    </row>
    <row r="99" spans="1:22" ht="13" thickBot="1">
      <c r="B99" s="302"/>
      <c r="C99" s="303"/>
      <c r="D99" s="101" t="s">
        <v>14</v>
      </c>
      <c r="E99" s="102" t="s">
        <v>15</v>
      </c>
      <c r="F99" s="102" t="s">
        <v>16</v>
      </c>
      <c r="G99" s="103" t="s">
        <v>17</v>
      </c>
      <c r="I99" s="183" t="s">
        <v>45</v>
      </c>
      <c r="J99" s="101" t="s">
        <v>14</v>
      </c>
      <c r="K99" s="102" t="s">
        <v>15</v>
      </c>
      <c r="L99" s="102" t="s">
        <v>16</v>
      </c>
      <c r="M99" s="103" t="s">
        <v>17</v>
      </c>
      <c r="N99" s="39"/>
      <c r="O99" s="39"/>
      <c r="P99" s="284"/>
      <c r="Q99" s="284"/>
      <c r="R99" s="285"/>
      <c r="S99" s="288"/>
      <c r="T99" s="39"/>
      <c r="U99" s="104"/>
      <c r="V99" s="39"/>
    </row>
    <row r="100" spans="1:22">
      <c r="B100" s="65" t="s">
        <v>53</v>
      </c>
      <c r="C100" s="160"/>
      <c r="D100" s="88">
        <f>C100</f>
        <v>0</v>
      </c>
      <c r="E100" s="66">
        <f t="shared" ref="E100:G100" si="34">D100</f>
        <v>0</v>
      </c>
      <c r="F100" s="66">
        <f t="shared" si="34"/>
        <v>0</v>
      </c>
      <c r="G100" s="89">
        <f t="shared" si="34"/>
        <v>0</v>
      </c>
      <c r="H100" s="105"/>
      <c r="I100" s="88">
        <f>C100</f>
        <v>0</v>
      </c>
      <c r="J100" s="66">
        <f t="shared" ref="J100:M100" si="35">D100</f>
        <v>0</v>
      </c>
      <c r="K100" s="66">
        <f t="shared" si="35"/>
        <v>0</v>
      </c>
      <c r="L100" s="66">
        <f t="shared" si="35"/>
        <v>0</v>
      </c>
      <c r="M100" s="89">
        <f t="shared" si="35"/>
        <v>0</v>
      </c>
      <c r="N100" s="191"/>
      <c r="O100" s="39"/>
      <c r="P100" s="91"/>
      <c r="Q100" s="91"/>
      <c r="R100" s="92"/>
      <c r="S100" s="91"/>
      <c r="T100" s="39"/>
      <c r="U100" s="106"/>
      <c r="V100" s="39"/>
    </row>
    <row r="101" spans="1:22">
      <c r="B101" s="65" t="s">
        <v>67</v>
      </c>
      <c r="C101" s="157"/>
      <c r="D101" s="70">
        <f>C101*(1+$C$24)*OR(1-$C$24)</f>
        <v>0</v>
      </c>
      <c r="E101" s="71">
        <f>C101*(1+$C$25)*OR(1-$C$25)</f>
        <v>0</v>
      </c>
      <c r="F101" s="71">
        <f>C101*(1+$C$26)*OR(1-$C$26)</f>
        <v>0</v>
      </c>
      <c r="G101" s="72">
        <f>C101*(1+$C$27)*OR(1-$C$27)</f>
        <v>0</v>
      </c>
      <c r="H101" s="107"/>
      <c r="I101" s="70">
        <f t="shared" ref="I101:K105" si="36">C101*(1+$C$19)</f>
        <v>0</v>
      </c>
      <c r="J101" s="71">
        <f t="shared" si="36"/>
        <v>0</v>
      </c>
      <c r="K101" s="71">
        <f t="shared" si="36"/>
        <v>0</v>
      </c>
      <c r="L101" s="71">
        <f t="shared" ref="L101:M105" si="37">F101*(1+$C$19)</f>
        <v>0</v>
      </c>
      <c r="M101" s="72">
        <f t="shared" si="37"/>
        <v>0</v>
      </c>
      <c r="N101" s="192"/>
      <c r="O101" s="39"/>
      <c r="P101" s="74">
        <f>AVERAGE(C101:G101,I101:M101)</f>
        <v>0</v>
      </c>
      <c r="Q101" s="75">
        <v>2500</v>
      </c>
      <c r="R101" s="76">
        <f>P101*Q101</f>
        <v>0</v>
      </c>
      <c r="S101" s="77">
        <f>IF(R101&lt;$C$100,$C$100,(IF(R101&gt;$C$106,$C$106,R101)))</f>
        <v>0</v>
      </c>
      <c r="T101" s="39"/>
      <c r="U101" s="106"/>
      <c r="V101" s="39"/>
    </row>
    <row r="102" spans="1:22">
      <c r="B102" s="78" t="s">
        <v>68</v>
      </c>
      <c r="C102" s="158"/>
      <c r="D102" s="70">
        <f t="shared" ref="D102:D105" si="38">C102*(1+$C$24)*OR(1-$C$24)</f>
        <v>0</v>
      </c>
      <c r="E102" s="71">
        <f t="shared" ref="E102:E104" si="39">C102*(1+$C$25)*OR(1-$C$25)</f>
        <v>0</v>
      </c>
      <c r="F102" s="71">
        <f t="shared" ref="F102:F105" si="40">C102*(1+$C$26)*OR(1-$C$26)</f>
        <v>0</v>
      </c>
      <c r="G102" s="72">
        <f t="shared" ref="G102:G105" si="41">C102*(1+$C$27)*OR(1-$C$27)</f>
        <v>0</v>
      </c>
      <c r="H102" s="107"/>
      <c r="I102" s="70">
        <f t="shared" si="36"/>
        <v>0</v>
      </c>
      <c r="J102" s="71">
        <f t="shared" si="36"/>
        <v>0</v>
      </c>
      <c r="K102" s="71">
        <f t="shared" si="36"/>
        <v>0</v>
      </c>
      <c r="L102" s="71">
        <f t="shared" si="37"/>
        <v>0</v>
      </c>
      <c r="M102" s="72">
        <f t="shared" si="37"/>
        <v>0</v>
      </c>
      <c r="N102" s="192"/>
      <c r="O102" s="39"/>
      <c r="P102" s="74">
        <f t="shared" ref="P102:P106" si="42">AVERAGE(C102:G102,I102:M102)</f>
        <v>0</v>
      </c>
      <c r="Q102" s="75">
        <v>15000</v>
      </c>
      <c r="R102" s="76">
        <f t="shared" ref="R102:R105" si="43">P102*Q102</f>
        <v>0</v>
      </c>
      <c r="S102" s="77">
        <f t="shared" ref="S102:S105" si="44">IF(R102&lt;$C$100,$C$100,(IF(R102&gt;$C$106,$C$106,R102)))</f>
        <v>0</v>
      </c>
      <c r="T102" s="39"/>
      <c r="U102" s="106"/>
      <c r="V102" s="39"/>
    </row>
    <row r="103" spans="1:22">
      <c r="B103" s="78" t="s">
        <v>69</v>
      </c>
      <c r="C103" s="158"/>
      <c r="D103" s="70">
        <f t="shared" si="38"/>
        <v>0</v>
      </c>
      <c r="E103" s="71">
        <f t="shared" si="39"/>
        <v>0</v>
      </c>
      <c r="F103" s="71">
        <f t="shared" si="40"/>
        <v>0</v>
      </c>
      <c r="G103" s="72">
        <f t="shared" si="41"/>
        <v>0</v>
      </c>
      <c r="H103" s="107"/>
      <c r="I103" s="70">
        <f t="shared" si="36"/>
        <v>0</v>
      </c>
      <c r="J103" s="71">
        <f t="shared" si="36"/>
        <v>0</v>
      </c>
      <c r="K103" s="71">
        <f t="shared" si="36"/>
        <v>0</v>
      </c>
      <c r="L103" s="71">
        <f t="shared" si="37"/>
        <v>0</v>
      </c>
      <c r="M103" s="72">
        <f t="shared" si="37"/>
        <v>0</v>
      </c>
      <c r="N103" s="192"/>
      <c r="O103" s="39"/>
      <c r="P103" s="74">
        <f t="shared" si="42"/>
        <v>0</v>
      </c>
      <c r="Q103" s="75">
        <v>65000</v>
      </c>
      <c r="R103" s="76">
        <f t="shared" si="43"/>
        <v>0</v>
      </c>
      <c r="S103" s="77">
        <f t="shared" si="44"/>
        <v>0</v>
      </c>
      <c r="T103" s="39"/>
      <c r="U103" s="106"/>
      <c r="V103" s="39"/>
    </row>
    <row r="104" spans="1:22">
      <c r="B104" s="78" t="s">
        <v>70</v>
      </c>
      <c r="C104" s="158"/>
      <c r="D104" s="70">
        <f t="shared" si="38"/>
        <v>0</v>
      </c>
      <c r="E104" s="71">
        <f t="shared" si="39"/>
        <v>0</v>
      </c>
      <c r="F104" s="71">
        <f t="shared" si="40"/>
        <v>0</v>
      </c>
      <c r="G104" s="72">
        <f t="shared" si="41"/>
        <v>0</v>
      </c>
      <c r="H104" s="107"/>
      <c r="I104" s="70">
        <f t="shared" si="36"/>
        <v>0</v>
      </c>
      <c r="J104" s="71">
        <f t="shared" si="36"/>
        <v>0</v>
      </c>
      <c r="K104" s="71">
        <f t="shared" si="36"/>
        <v>0</v>
      </c>
      <c r="L104" s="71">
        <f t="shared" si="37"/>
        <v>0</v>
      </c>
      <c r="M104" s="72">
        <f t="shared" si="37"/>
        <v>0</v>
      </c>
      <c r="N104" s="192"/>
      <c r="O104" s="39"/>
      <c r="P104" s="74">
        <f t="shared" si="42"/>
        <v>0</v>
      </c>
      <c r="Q104" s="75">
        <v>200000</v>
      </c>
      <c r="R104" s="76">
        <f t="shared" si="43"/>
        <v>0</v>
      </c>
      <c r="S104" s="77">
        <f t="shared" si="44"/>
        <v>0</v>
      </c>
      <c r="T104" s="39"/>
      <c r="U104" s="106"/>
      <c r="V104" s="39"/>
    </row>
    <row r="105" spans="1:22" ht="13" thickBot="1">
      <c r="B105" s="78" t="s">
        <v>71</v>
      </c>
      <c r="C105" s="158"/>
      <c r="D105" s="70">
        <f t="shared" si="38"/>
        <v>0</v>
      </c>
      <c r="E105" s="71">
        <f>C105*(1+$C$25)*OR(1-$C$25)</f>
        <v>0</v>
      </c>
      <c r="F105" s="71">
        <f t="shared" si="40"/>
        <v>0</v>
      </c>
      <c r="G105" s="72">
        <f t="shared" si="41"/>
        <v>0</v>
      </c>
      <c r="H105" s="107"/>
      <c r="I105" s="70">
        <f t="shared" si="36"/>
        <v>0</v>
      </c>
      <c r="J105" s="71">
        <f t="shared" si="36"/>
        <v>0</v>
      </c>
      <c r="K105" s="71">
        <f t="shared" si="36"/>
        <v>0</v>
      </c>
      <c r="L105" s="71">
        <f t="shared" si="37"/>
        <v>0</v>
      </c>
      <c r="M105" s="72">
        <f t="shared" si="37"/>
        <v>0</v>
      </c>
      <c r="N105" s="192"/>
      <c r="O105" s="39"/>
      <c r="P105" s="74">
        <f t="shared" si="42"/>
        <v>0</v>
      </c>
      <c r="Q105" s="75">
        <v>300000</v>
      </c>
      <c r="R105" s="76">
        <f t="shared" si="43"/>
        <v>0</v>
      </c>
      <c r="S105" s="77">
        <f t="shared" si="44"/>
        <v>0</v>
      </c>
      <c r="T105" s="39"/>
      <c r="U105" s="106"/>
      <c r="V105" s="39"/>
    </row>
    <row r="106" spans="1:22" ht="13" thickBot="1">
      <c r="B106" s="80" t="s">
        <v>61</v>
      </c>
      <c r="C106" s="159"/>
      <c r="D106" s="49">
        <f>C106</f>
        <v>0</v>
      </c>
      <c r="E106" s="81">
        <f t="shared" ref="E106:G106" si="45">D106</f>
        <v>0</v>
      </c>
      <c r="F106" s="81">
        <f t="shared" si="45"/>
        <v>0</v>
      </c>
      <c r="G106" s="97">
        <f t="shared" si="45"/>
        <v>0</v>
      </c>
      <c r="H106" s="105"/>
      <c r="I106" s="49">
        <f>C106</f>
        <v>0</v>
      </c>
      <c r="J106" s="81">
        <f t="shared" ref="J106:M106" si="46">D106</f>
        <v>0</v>
      </c>
      <c r="K106" s="81">
        <f t="shared" si="46"/>
        <v>0</v>
      </c>
      <c r="L106" s="81">
        <f t="shared" si="46"/>
        <v>0</v>
      </c>
      <c r="M106" s="97">
        <f t="shared" si="46"/>
        <v>0</v>
      </c>
      <c r="N106" s="191"/>
      <c r="O106" s="39"/>
      <c r="P106" s="91">
        <f t="shared" si="42"/>
        <v>0</v>
      </c>
      <c r="Q106" s="91"/>
      <c r="R106" s="91"/>
      <c r="S106" s="91"/>
      <c r="T106" s="39"/>
      <c r="U106" s="108">
        <f>AVERAGE(S101:S105)</f>
        <v>0</v>
      </c>
      <c r="V106" s="39"/>
    </row>
    <row r="107" spans="1:22">
      <c r="B107" s="99"/>
      <c r="C107" s="84"/>
      <c r="D107" s="85"/>
      <c r="E107" s="86"/>
      <c r="F107" s="86"/>
      <c r="G107" s="86"/>
      <c r="H107" s="93"/>
      <c r="I107" s="86"/>
      <c r="J107" s="39"/>
      <c r="K107" s="39"/>
      <c r="L107" s="39"/>
      <c r="M107" s="39"/>
      <c r="N107" s="187"/>
      <c r="O107" s="39"/>
      <c r="P107" s="39"/>
      <c r="Q107" s="39"/>
      <c r="R107" s="39"/>
      <c r="S107" s="39"/>
      <c r="T107" s="39"/>
      <c r="U107" s="57"/>
      <c r="V107" s="39"/>
    </row>
    <row r="108" spans="1:22">
      <c r="B108" s="59"/>
      <c r="C108" s="28"/>
      <c r="D108" s="28"/>
      <c r="E108" s="28"/>
      <c r="F108" s="28"/>
      <c r="G108" s="28"/>
      <c r="H108" s="90"/>
      <c r="I108" s="28"/>
      <c r="J108" s="39"/>
      <c r="K108" s="39"/>
      <c r="L108" s="39"/>
      <c r="M108" s="39"/>
      <c r="N108" s="187"/>
      <c r="O108" s="39"/>
      <c r="P108" s="39"/>
      <c r="Q108" s="39"/>
      <c r="R108" s="39"/>
      <c r="S108" s="39"/>
      <c r="T108" s="39"/>
      <c r="U108" s="57"/>
      <c r="V108" s="39"/>
    </row>
    <row r="109" spans="1:22">
      <c r="A109" s="20" t="s">
        <v>156</v>
      </c>
      <c r="B109" s="59"/>
      <c r="C109" s="28"/>
      <c r="D109" s="28"/>
      <c r="E109" s="28"/>
      <c r="F109" s="28"/>
      <c r="G109" s="28"/>
      <c r="H109" s="28"/>
      <c r="I109" s="28"/>
      <c r="J109" s="39"/>
      <c r="K109" s="39"/>
      <c r="L109" s="39"/>
      <c r="M109" s="39"/>
      <c r="N109" s="187"/>
      <c r="O109" s="39"/>
      <c r="P109" s="39"/>
      <c r="Q109" s="39"/>
      <c r="R109" s="39"/>
      <c r="S109" s="39"/>
      <c r="T109" s="39"/>
      <c r="U109" s="57"/>
      <c r="V109" s="39"/>
    </row>
    <row r="110" spans="1:22">
      <c r="B110" s="59"/>
      <c r="C110" s="28"/>
      <c r="D110" s="28"/>
      <c r="E110" s="28"/>
      <c r="F110" s="28"/>
      <c r="G110" s="28"/>
      <c r="H110" s="28"/>
      <c r="I110" s="28"/>
      <c r="J110" s="39"/>
      <c r="K110" s="39"/>
      <c r="L110" s="39"/>
      <c r="M110" s="39"/>
      <c r="N110" s="187"/>
      <c r="O110" s="39"/>
      <c r="P110" s="39"/>
      <c r="Q110" s="39"/>
      <c r="R110" s="39"/>
      <c r="S110" s="39"/>
      <c r="T110" s="39"/>
      <c r="U110" s="57"/>
      <c r="V110" s="39"/>
    </row>
    <row r="111" spans="1:22">
      <c r="A111" s="273" t="s">
        <v>228</v>
      </c>
      <c r="B111" s="273"/>
      <c r="C111" s="273"/>
      <c r="D111" s="273"/>
      <c r="E111" s="273"/>
      <c r="F111" s="273"/>
      <c r="G111" s="273"/>
      <c r="H111" s="273"/>
      <c r="I111" s="273"/>
      <c r="J111" s="39"/>
      <c r="K111" s="39"/>
      <c r="L111" s="39"/>
      <c r="M111" s="39"/>
      <c r="N111" s="187"/>
      <c r="O111" s="39"/>
      <c r="P111" s="39"/>
      <c r="Q111" s="39"/>
      <c r="R111" s="39"/>
      <c r="S111" s="39"/>
      <c r="T111" s="39"/>
      <c r="U111" s="57"/>
      <c r="V111" s="39"/>
    </row>
    <row r="112" spans="1:22" ht="14" thickBot="1">
      <c r="A112" s="100"/>
      <c r="B112" s="100"/>
      <c r="C112" s="6" t="str">
        <f>IF(COUNTBLANK(C116:C125)&gt;0,"ERROR - Cells must not be left blank","")</f>
        <v>ERROR - Cells must not be left blank</v>
      </c>
      <c r="D112" s="100"/>
      <c r="E112" s="100"/>
      <c r="F112" s="100"/>
      <c r="G112" s="100"/>
      <c r="H112" s="100"/>
      <c r="I112" s="100"/>
      <c r="J112" s="39"/>
      <c r="K112" s="39"/>
      <c r="L112" s="39"/>
      <c r="M112" s="39"/>
      <c r="N112" s="187"/>
      <c r="O112" s="39"/>
      <c r="P112" s="39"/>
      <c r="Q112" s="39"/>
      <c r="R112" s="39"/>
      <c r="S112" s="39"/>
      <c r="T112" s="39"/>
      <c r="U112" s="57"/>
      <c r="V112" s="39"/>
    </row>
    <row r="113" spans="1:22">
      <c r="B113" s="301" t="s">
        <v>62</v>
      </c>
      <c r="C113" s="304" t="s">
        <v>142</v>
      </c>
      <c r="D113" s="306" t="s">
        <v>47</v>
      </c>
      <c r="E113" s="295"/>
      <c r="F113" s="295"/>
      <c r="G113" s="296"/>
      <c r="H113" s="28"/>
      <c r="I113" s="292" t="s">
        <v>48</v>
      </c>
      <c r="J113" s="295"/>
      <c r="K113" s="295"/>
      <c r="L113" s="295"/>
      <c r="M113" s="296"/>
      <c r="N113" s="187"/>
      <c r="O113" s="39"/>
      <c r="P113" s="284" t="s">
        <v>49</v>
      </c>
      <c r="Q113" s="284" t="s">
        <v>50</v>
      </c>
      <c r="R113" s="285" t="s">
        <v>51</v>
      </c>
      <c r="S113" s="286" t="s">
        <v>52</v>
      </c>
      <c r="T113" s="39"/>
      <c r="U113" s="57"/>
      <c r="V113" s="39"/>
    </row>
    <row r="114" spans="1:22">
      <c r="B114" s="294"/>
      <c r="C114" s="305"/>
      <c r="D114" s="307"/>
      <c r="E114" s="297"/>
      <c r="F114" s="297"/>
      <c r="G114" s="298"/>
      <c r="H114" s="28"/>
      <c r="I114" s="294"/>
      <c r="J114" s="297"/>
      <c r="K114" s="297"/>
      <c r="L114" s="297"/>
      <c r="M114" s="298"/>
      <c r="N114" s="187"/>
      <c r="O114" s="39"/>
      <c r="P114" s="284"/>
      <c r="Q114" s="284"/>
      <c r="R114" s="285"/>
      <c r="S114" s="287"/>
      <c r="T114" s="39"/>
      <c r="U114" s="57"/>
      <c r="V114" s="39"/>
    </row>
    <row r="115" spans="1:22" ht="13" thickBot="1">
      <c r="B115" s="302"/>
      <c r="C115" s="305"/>
      <c r="D115" s="111" t="s">
        <v>14</v>
      </c>
      <c r="E115" s="111" t="s">
        <v>15</v>
      </c>
      <c r="F115" s="111" t="s">
        <v>16</v>
      </c>
      <c r="G115" s="112" t="s">
        <v>17</v>
      </c>
      <c r="H115" s="28"/>
      <c r="I115" s="183" t="s">
        <v>45</v>
      </c>
      <c r="J115" s="101" t="s">
        <v>14</v>
      </c>
      <c r="K115" s="102" t="s">
        <v>15</v>
      </c>
      <c r="L115" s="102" t="s">
        <v>16</v>
      </c>
      <c r="M115" s="103" t="s">
        <v>17</v>
      </c>
      <c r="N115" s="187"/>
      <c r="O115" s="39"/>
      <c r="P115" s="284"/>
      <c r="Q115" s="284"/>
      <c r="R115" s="285"/>
      <c r="S115" s="288"/>
      <c r="U115" s="113"/>
    </row>
    <row r="116" spans="1:22">
      <c r="B116" s="65" t="s">
        <v>53</v>
      </c>
      <c r="C116" s="161"/>
      <c r="D116" s="114">
        <f>C116</f>
        <v>0</v>
      </c>
      <c r="E116" s="114">
        <f t="shared" ref="E116:G116" si="47">D116</f>
        <v>0</v>
      </c>
      <c r="F116" s="114">
        <f t="shared" si="47"/>
        <v>0</v>
      </c>
      <c r="G116" s="115">
        <f t="shared" si="47"/>
        <v>0</v>
      </c>
      <c r="H116" s="90"/>
      <c r="I116" s="88">
        <f>C116</f>
        <v>0</v>
      </c>
      <c r="J116" s="66">
        <f t="shared" ref="J116:M116" si="48">D116</f>
        <v>0</v>
      </c>
      <c r="K116" s="66">
        <f t="shared" si="48"/>
        <v>0</v>
      </c>
      <c r="L116" s="66">
        <f t="shared" si="48"/>
        <v>0</v>
      </c>
      <c r="M116" s="89">
        <f t="shared" si="48"/>
        <v>0</v>
      </c>
      <c r="N116" s="187"/>
      <c r="P116" s="91"/>
      <c r="Q116" s="91"/>
      <c r="R116" s="92"/>
      <c r="S116" s="91"/>
      <c r="U116" s="116"/>
    </row>
    <row r="117" spans="1:22">
      <c r="B117" s="65" t="s">
        <v>54</v>
      </c>
      <c r="C117" s="162"/>
      <c r="D117" s="71">
        <f>C117*(1+$C$24)*OR(1-$C$24)</f>
        <v>0</v>
      </c>
      <c r="E117" s="71">
        <f>C117*(1+$C$25)*OR(1-$C$25)</f>
        <v>0</v>
      </c>
      <c r="F117" s="71">
        <f>C117*(1+$C$26)*OR(1-$C$26)</f>
        <v>0</v>
      </c>
      <c r="G117" s="72">
        <f>C117*(1+$C$27)*OR(1-$C$27)</f>
        <v>0</v>
      </c>
      <c r="H117" s="93"/>
      <c r="I117" s="70">
        <f t="shared" ref="I117:K124" si="49">C117*(1+$C$19)</f>
        <v>0</v>
      </c>
      <c r="J117" s="71">
        <f t="shared" si="49"/>
        <v>0</v>
      </c>
      <c r="K117" s="71">
        <f t="shared" si="49"/>
        <v>0</v>
      </c>
      <c r="L117" s="71">
        <f t="shared" ref="L117:M124" si="50">F117*(1+$C$19)</f>
        <v>0</v>
      </c>
      <c r="M117" s="72">
        <f t="shared" si="50"/>
        <v>0</v>
      </c>
      <c r="N117" s="188"/>
      <c r="P117" s="74">
        <f>AVERAGE(C117:G117,I117:M117)</f>
        <v>0</v>
      </c>
      <c r="Q117" s="75">
        <v>125000</v>
      </c>
      <c r="R117" s="76">
        <f>P117*Q117</f>
        <v>0</v>
      </c>
      <c r="S117" s="77">
        <f>IF(R117&lt;$C$116,$C$116,(IF(R117&gt;$C$125,$C$125,R117)))</f>
        <v>0</v>
      </c>
      <c r="U117" s="117"/>
    </row>
    <row r="118" spans="1:22">
      <c r="B118" s="78" t="s">
        <v>55</v>
      </c>
      <c r="C118" s="162"/>
      <c r="D118" s="71">
        <f t="shared" ref="D118:D124" si="51">C118*(1+$C$24)*OR(1-$C$24)</f>
        <v>0</v>
      </c>
      <c r="E118" s="71">
        <f t="shared" ref="E118:E124" si="52">C118*(1+$C$25)*OR(1-$C$25)</f>
        <v>0</v>
      </c>
      <c r="F118" s="71">
        <f t="shared" ref="F118:F124" si="53">C118*(1+$C$26)*OR(1-$C$26)</f>
        <v>0</v>
      </c>
      <c r="G118" s="72">
        <f t="shared" ref="G118:G124" si="54">C118*(1+$C$27)*OR(1-$C$27)</f>
        <v>0</v>
      </c>
      <c r="H118" s="93"/>
      <c r="I118" s="70">
        <f t="shared" si="49"/>
        <v>0</v>
      </c>
      <c r="J118" s="71">
        <f t="shared" si="49"/>
        <v>0</v>
      </c>
      <c r="K118" s="71">
        <f t="shared" si="49"/>
        <v>0</v>
      </c>
      <c r="L118" s="71">
        <f t="shared" si="50"/>
        <v>0</v>
      </c>
      <c r="M118" s="72">
        <f t="shared" si="50"/>
        <v>0</v>
      </c>
      <c r="N118" s="188"/>
      <c r="P118" s="74">
        <f t="shared" ref="P118:P121" si="55">AVERAGE(C118:G118,I118:M118)</f>
        <v>0</v>
      </c>
      <c r="Q118" s="75">
        <v>375000</v>
      </c>
      <c r="R118" s="76">
        <f t="shared" ref="R118:R124" si="56">P118*Q118</f>
        <v>0</v>
      </c>
      <c r="S118" s="77">
        <f t="shared" ref="S118:S124" si="57">IF(R118&lt;$C$116,$C$116,(IF(R118&gt;$C$125,$C$125,R118)))</f>
        <v>0</v>
      </c>
      <c r="U118" s="113"/>
    </row>
    <row r="119" spans="1:22">
      <c r="B119" s="78" t="s">
        <v>56</v>
      </c>
      <c r="C119" s="162"/>
      <c r="D119" s="71">
        <f t="shared" si="51"/>
        <v>0</v>
      </c>
      <c r="E119" s="71">
        <f t="shared" si="52"/>
        <v>0</v>
      </c>
      <c r="F119" s="71">
        <f t="shared" si="53"/>
        <v>0</v>
      </c>
      <c r="G119" s="72">
        <f t="shared" si="54"/>
        <v>0</v>
      </c>
      <c r="H119" s="93"/>
      <c r="I119" s="70">
        <f t="shared" si="49"/>
        <v>0</v>
      </c>
      <c r="J119" s="71">
        <f t="shared" si="49"/>
        <v>0</v>
      </c>
      <c r="K119" s="71">
        <f t="shared" si="49"/>
        <v>0</v>
      </c>
      <c r="L119" s="71">
        <f t="shared" si="50"/>
        <v>0</v>
      </c>
      <c r="M119" s="72">
        <f t="shared" si="50"/>
        <v>0</v>
      </c>
      <c r="N119" s="188"/>
      <c r="P119" s="74">
        <f t="shared" si="55"/>
        <v>0</v>
      </c>
      <c r="Q119" s="75">
        <v>750000</v>
      </c>
      <c r="R119" s="76">
        <f t="shared" si="56"/>
        <v>0</v>
      </c>
      <c r="S119" s="77">
        <f t="shared" si="57"/>
        <v>0</v>
      </c>
      <c r="U119" s="113"/>
    </row>
    <row r="120" spans="1:22">
      <c r="B120" s="78" t="s">
        <v>63</v>
      </c>
      <c r="C120" s="162"/>
      <c r="D120" s="71">
        <f t="shared" si="51"/>
        <v>0</v>
      </c>
      <c r="E120" s="71">
        <f t="shared" si="52"/>
        <v>0</v>
      </c>
      <c r="F120" s="71">
        <f t="shared" si="53"/>
        <v>0</v>
      </c>
      <c r="G120" s="72">
        <f t="shared" si="54"/>
        <v>0</v>
      </c>
      <c r="H120" s="93"/>
      <c r="I120" s="70">
        <f t="shared" si="49"/>
        <v>0</v>
      </c>
      <c r="J120" s="71">
        <f t="shared" si="49"/>
        <v>0</v>
      </c>
      <c r="K120" s="71">
        <f t="shared" si="49"/>
        <v>0</v>
      </c>
      <c r="L120" s="71">
        <f t="shared" si="50"/>
        <v>0</v>
      </c>
      <c r="M120" s="72">
        <f t="shared" si="50"/>
        <v>0</v>
      </c>
      <c r="N120" s="188"/>
      <c r="P120" s="74">
        <f t="shared" si="55"/>
        <v>0</v>
      </c>
      <c r="Q120" s="75">
        <v>1750000</v>
      </c>
      <c r="R120" s="76">
        <f t="shared" si="56"/>
        <v>0</v>
      </c>
      <c r="S120" s="77">
        <f t="shared" si="57"/>
        <v>0</v>
      </c>
      <c r="U120" s="113"/>
    </row>
    <row r="121" spans="1:22">
      <c r="B121" s="78" t="s">
        <v>58</v>
      </c>
      <c r="C121" s="162"/>
      <c r="D121" s="71">
        <f t="shared" si="51"/>
        <v>0</v>
      </c>
      <c r="E121" s="71">
        <f t="shared" si="52"/>
        <v>0</v>
      </c>
      <c r="F121" s="71">
        <f t="shared" si="53"/>
        <v>0</v>
      </c>
      <c r="G121" s="72">
        <f t="shared" si="54"/>
        <v>0</v>
      </c>
      <c r="H121" s="93"/>
      <c r="I121" s="70">
        <f t="shared" si="49"/>
        <v>0</v>
      </c>
      <c r="J121" s="71">
        <f t="shared" si="49"/>
        <v>0</v>
      </c>
      <c r="K121" s="71">
        <f t="shared" si="49"/>
        <v>0</v>
      </c>
      <c r="L121" s="71">
        <f t="shared" si="50"/>
        <v>0</v>
      </c>
      <c r="M121" s="72">
        <f t="shared" si="50"/>
        <v>0</v>
      </c>
      <c r="N121" s="188"/>
      <c r="P121" s="74">
        <f t="shared" si="55"/>
        <v>0</v>
      </c>
      <c r="Q121" s="75">
        <v>3750000</v>
      </c>
      <c r="R121" s="76">
        <f t="shared" si="56"/>
        <v>0</v>
      </c>
      <c r="S121" s="77">
        <f t="shared" si="57"/>
        <v>0</v>
      </c>
      <c r="U121" s="113"/>
    </row>
    <row r="122" spans="1:22">
      <c r="B122" s="78" t="s">
        <v>59</v>
      </c>
      <c r="C122" s="162"/>
      <c r="D122" s="71">
        <f t="shared" si="51"/>
        <v>0</v>
      </c>
      <c r="E122" s="71">
        <f t="shared" si="52"/>
        <v>0</v>
      </c>
      <c r="F122" s="71">
        <f t="shared" si="53"/>
        <v>0</v>
      </c>
      <c r="G122" s="72">
        <f t="shared" si="54"/>
        <v>0</v>
      </c>
      <c r="H122" s="93"/>
      <c r="I122" s="70">
        <f t="shared" si="49"/>
        <v>0</v>
      </c>
      <c r="J122" s="71">
        <f t="shared" si="49"/>
        <v>0</v>
      </c>
      <c r="K122" s="71">
        <f t="shared" si="49"/>
        <v>0</v>
      </c>
      <c r="L122" s="71">
        <f t="shared" si="50"/>
        <v>0</v>
      </c>
      <c r="M122" s="72">
        <f t="shared" si="50"/>
        <v>0</v>
      </c>
      <c r="N122" s="188"/>
      <c r="P122" s="74">
        <f>AVERAGE(C121:G121,I121:M121)</f>
        <v>0</v>
      </c>
      <c r="Q122" s="75">
        <v>7500000</v>
      </c>
      <c r="R122" s="76">
        <f t="shared" si="56"/>
        <v>0</v>
      </c>
      <c r="S122" s="77">
        <f t="shared" si="57"/>
        <v>0</v>
      </c>
      <c r="U122" s="113"/>
    </row>
    <row r="123" spans="1:22">
      <c r="B123" s="79" t="s">
        <v>72</v>
      </c>
      <c r="C123" s="162"/>
      <c r="D123" s="71">
        <f t="shared" si="51"/>
        <v>0</v>
      </c>
      <c r="E123" s="71">
        <f t="shared" si="52"/>
        <v>0</v>
      </c>
      <c r="F123" s="71">
        <f t="shared" si="53"/>
        <v>0</v>
      </c>
      <c r="G123" s="72">
        <f t="shared" si="54"/>
        <v>0</v>
      </c>
      <c r="H123" s="93"/>
      <c r="I123" s="70">
        <f t="shared" si="49"/>
        <v>0</v>
      </c>
      <c r="J123" s="71">
        <f t="shared" si="49"/>
        <v>0</v>
      </c>
      <c r="K123" s="71">
        <f t="shared" si="49"/>
        <v>0</v>
      </c>
      <c r="L123" s="71">
        <f t="shared" si="50"/>
        <v>0</v>
      </c>
      <c r="M123" s="72">
        <f t="shared" si="50"/>
        <v>0</v>
      </c>
      <c r="N123" s="188"/>
      <c r="P123" s="74">
        <f>AVERAGE(C122:G122,I122:M122)</f>
        <v>0</v>
      </c>
      <c r="Q123" s="75">
        <v>20000000</v>
      </c>
      <c r="R123" s="76">
        <f t="shared" si="56"/>
        <v>0</v>
      </c>
      <c r="S123" s="77">
        <f t="shared" si="57"/>
        <v>0</v>
      </c>
      <c r="U123" s="113"/>
    </row>
    <row r="124" spans="1:22" ht="13" thickBot="1">
      <c r="B124" s="79" t="s">
        <v>73</v>
      </c>
      <c r="C124" s="162"/>
      <c r="D124" s="71">
        <f t="shared" si="51"/>
        <v>0</v>
      </c>
      <c r="E124" s="71">
        <f t="shared" si="52"/>
        <v>0</v>
      </c>
      <c r="F124" s="71">
        <f t="shared" si="53"/>
        <v>0</v>
      </c>
      <c r="G124" s="72">
        <f t="shared" si="54"/>
        <v>0</v>
      </c>
      <c r="H124" s="93"/>
      <c r="I124" s="70">
        <f t="shared" si="49"/>
        <v>0</v>
      </c>
      <c r="J124" s="71">
        <f t="shared" si="49"/>
        <v>0</v>
      </c>
      <c r="K124" s="71">
        <f t="shared" si="49"/>
        <v>0</v>
      </c>
      <c r="L124" s="71">
        <f t="shared" si="50"/>
        <v>0</v>
      </c>
      <c r="M124" s="72">
        <f t="shared" si="50"/>
        <v>0</v>
      </c>
      <c r="N124" s="188"/>
      <c r="P124" s="74">
        <f>AVERAGE(C123:G123,I123:M123)</f>
        <v>0</v>
      </c>
      <c r="Q124" s="75">
        <v>30000000</v>
      </c>
      <c r="R124" s="76">
        <f t="shared" si="56"/>
        <v>0</v>
      </c>
      <c r="S124" s="77">
        <f t="shared" si="57"/>
        <v>0</v>
      </c>
      <c r="U124" s="113"/>
    </row>
    <row r="125" spans="1:22" ht="13" thickBot="1">
      <c r="B125" s="80" t="s">
        <v>61</v>
      </c>
      <c r="C125" s="164"/>
      <c r="D125" s="81">
        <f>C125</f>
        <v>0</v>
      </c>
      <c r="E125" s="81">
        <f>D125</f>
        <v>0</v>
      </c>
      <c r="F125" s="81">
        <f>E125</f>
        <v>0</v>
      </c>
      <c r="G125" s="97">
        <f>F125</f>
        <v>0</v>
      </c>
      <c r="H125" s="93"/>
      <c r="I125" s="49">
        <f>C125</f>
        <v>0</v>
      </c>
      <c r="J125" s="81">
        <f>I125</f>
        <v>0</v>
      </c>
      <c r="K125" s="81">
        <f>J125</f>
        <v>0</v>
      </c>
      <c r="L125" s="81">
        <f>K125</f>
        <v>0</v>
      </c>
      <c r="M125" s="97">
        <f>L125</f>
        <v>0</v>
      </c>
      <c r="N125" s="187"/>
      <c r="P125" s="91"/>
      <c r="Q125" s="91"/>
      <c r="R125" s="91"/>
      <c r="S125" s="91"/>
      <c r="U125" s="52">
        <f>AVERAGE(S117:S124)</f>
        <v>0</v>
      </c>
    </row>
    <row r="126" spans="1:22">
      <c r="N126" s="187"/>
      <c r="U126" s="113"/>
    </row>
    <row r="127" spans="1:22">
      <c r="N127" s="187"/>
      <c r="U127" s="113"/>
    </row>
    <row r="128" spans="1:22">
      <c r="A128" s="20" t="s">
        <v>157</v>
      </c>
      <c r="N128" s="187"/>
      <c r="U128" s="113"/>
    </row>
    <row r="129" spans="1:21">
      <c r="N129" s="187"/>
      <c r="U129" s="113"/>
    </row>
    <row r="130" spans="1:21">
      <c r="A130" s="273" t="s">
        <v>74</v>
      </c>
      <c r="B130" s="273"/>
      <c r="C130" s="273"/>
      <c r="D130" s="273"/>
      <c r="E130" s="273"/>
      <c r="F130" s="273"/>
      <c r="G130" s="273"/>
      <c r="H130" s="273"/>
      <c r="I130" s="273"/>
      <c r="N130" s="187"/>
      <c r="U130" s="113"/>
    </row>
    <row r="131" spans="1:21" ht="14" thickBot="1">
      <c r="A131" s="100"/>
      <c r="B131" s="100"/>
      <c r="C131" s="6" t="str">
        <f>IF(COUNTBLANK(C135:C141)&gt;0,"ERROR - Cells must not be left blank","")</f>
        <v>ERROR - Cells must not be left blank</v>
      </c>
      <c r="D131" s="100"/>
      <c r="E131" s="100"/>
      <c r="F131" s="100"/>
      <c r="G131" s="100"/>
      <c r="H131" s="100"/>
      <c r="I131" s="100"/>
      <c r="N131" s="187"/>
      <c r="U131" s="113"/>
    </row>
    <row r="132" spans="1:21">
      <c r="B132" s="301" t="s">
        <v>62</v>
      </c>
      <c r="C132" s="304" t="s">
        <v>143</v>
      </c>
      <c r="D132" s="306" t="s">
        <v>47</v>
      </c>
      <c r="E132" s="295"/>
      <c r="F132" s="295"/>
      <c r="G132" s="296"/>
      <c r="I132" s="304" t="s">
        <v>48</v>
      </c>
      <c r="J132" s="308"/>
      <c r="K132" s="308"/>
      <c r="L132" s="308"/>
      <c r="M132" s="309"/>
      <c r="N132" s="187"/>
      <c r="P132" s="284" t="s">
        <v>49</v>
      </c>
      <c r="Q132" s="284" t="s">
        <v>50</v>
      </c>
      <c r="R132" s="285" t="s">
        <v>51</v>
      </c>
      <c r="S132" s="286" t="s">
        <v>52</v>
      </c>
      <c r="U132" s="113"/>
    </row>
    <row r="133" spans="1:21">
      <c r="B133" s="294"/>
      <c r="C133" s="305"/>
      <c r="D133" s="307"/>
      <c r="E133" s="297"/>
      <c r="F133" s="297"/>
      <c r="G133" s="298"/>
      <c r="I133" s="305"/>
      <c r="J133" s="310"/>
      <c r="K133" s="310"/>
      <c r="L133" s="310"/>
      <c r="M133" s="311"/>
      <c r="N133" s="187"/>
      <c r="P133" s="284"/>
      <c r="Q133" s="284"/>
      <c r="R133" s="285"/>
      <c r="S133" s="287"/>
      <c r="U133" s="113"/>
    </row>
    <row r="134" spans="1:21" ht="13" thickBot="1">
      <c r="B134" s="302"/>
      <c r="C134" s="305"/>
      <c r="D134" s="111" t="s">
        <v>14</v>
      </c>
      <c r="E134" s="111" t="s">
        <v>15</v>
      </c>
      <c r="F134" s="111" t="s">
        <v>16</v>
      </c>
      <c r="G134" s="112" t="s">
        <v>17</v>
      </c>
      <c r="I134" s="183" t="s">
        <v>45</v>
      </c>
      <c r="J134" s="102" t="s">
        <v>14</v>
      </c>
      <c r="K134" s="102" t="s">
        <v>15</v>
      </c>
      <c r="L134" s="102" t="s">
        <v>16</v>
      </c>
      <c r="M134" s="103" t="s">
        <v>17</v>
      </c>
      <c r="N134" s="187"/>
      <c r="P134" s="284"/>
      <c r="Q134" s="284"/>
      <c r="R134" s="285"/>
      <c r="S134" s="288"/>
      <c r="U134" s="113"/>
    </row>
    <row r="135" spans="1:21">
      <c r="B135" s="65" t="s">
        <v>53</v>
      </c>
      <c r="C135" s="161"/>
      <c r="D135" s="114">
        <f>C135</f>
        <v>0</v>
      </c>
      <c r="E135" s="114">
        <f t="shared" ref="E135:G135" si="58">D135</f>
        <v>0</v>
      </c>
      <c r="F135" s="114">
        <f t="shared" si="58"/>
        <v>0</v>
      </c>
      <c r="G135" s="114">
        <f t="shared" si="58"/>
        <v>0</v>
      </c>
      <c r="H135" s="105"/>
      <c r="I135" s="88">
        <f>C135</f>
        <v>0</v>
      </c>
      <c r="J135" s="66">
        <f t="shared" ref="J135:M135" si="59">D135</f>
        <v>0</v>
      </c>
      <c r="K135" s="66">
        <f t="shared" si="59"/>
        <v>0</v>
      </c>
      <c r="L135" s="66">
        <f t="shared" si="59"/>
        <v>0</v>
      </c>
      <c r="M135" s="89">
        <f t="shared" si="59"/>
        <v>0</v>
      </c>
      <c r="N135" s="191"/>
      <c r="P135" s="91"/>
      <c r="Q135" s="91"/>
      <c r="R135" s="92"/>
      <c r="S135" s="91"/>
      <c r="U135" s="116"/>
    </row>
    <row r="136" spans="1:21">
      <c r="B136" s="65" t="s">
        <v>67</v>
      </c>
      <c r="C136" s="162"/>
      <c r="D136" s="71">
        <f>C136*(1+$C$24)*OR(1-$C$24)</f>
        <v>0</v>
      </c>
      <c r="E136" s="71">
        <f>C136*(1+$C$25)*OR(1-$C$25)</f>
        <v>0</v>
      </c>
      <c r="F136" s="71">
        <f>C136*(1+$C$26)*OR(1-$C$26)</f>
        <v>0</v>
      </c>
      <c r="G136" s="72">
        <f>C136*(1+$C$27)*OR(1-$C$27)</f>
        <v>0</v>
      </c>
      <c r="H136" s="107"/>
      <c r="I136" s="70">
        <f t="shared" ref="I136:K140" si="60">C136*(1+$C$19)</f>
        <v>0</v>
      </c>
      <c r="J136" s="71">
        <f t="shared" si="60"/>
        <v>0</v>
      </c>
      <c r="K136" s="71">
        <f t="shared" si="60"/>
        <v>0</v>
      </c>
      <c r="L136" s="71">
        <f t="shared" ref="L136:M140" si="61">F136*(1+$C$19)</f>
        <v>0</v>
      </c>
      <c r="M136" s="72">
        <f t="shared" si="61"/>
        <v>0</v>
      </c>
      <c r="N136" s="192"/>
      <c r="P136" s="74">
        <f>AVERAGE(C136:G136,I136:M136)</f>
        <v>0</v>
      </c>
      <c r="Q136" s="75">
        <v>250000</v>
      </c>
      <c r="R136" s="76">
        <f>P136*Q136</f>
        <v>0</v>
      </c>
      <c r="S136" s="77">
        <f>IF(R136&lt;$C$135,$C$135,(IF(R136&gt;$C$141,$C$141,R136)))</f>
        <v>0</v>
      </c>
      <c r="U136" s="117"/>
    </row>
    <row r="137" spans="1:21">
      <c r="B137" s="78" t="s">
        <v>68</v>
      </c>
      <c r="C137" s="163"/>
      <c r="D137" s="71">
        <f t="shared" ref="D137:D140" si="62">C137*(1+$C$24)*OR(1-$C$24)</f>
        <v>0</v>
      </c>
      <c r="E137" s="71">
        <f t="shared" ref="E137:E140" si="63">C137*(1+$C$25)*OR(1-$C$25)</f>
        <v>0</v>
      </c>
      <c r="F137" s="71">
        <f t="shared" ref="F137:F140" si="64">C137*(1+$C$26)*OR(1-$C$26)</f>
        <v>0</v>
      </c>
      <c r="G137" s="72">
        <f t="shared" ref="G137:G140" si="65">C137*(1+$C$27)*OR(1-$C$27)</f>
        <v>0</v>
      </c>
      <c r="H137" s="107"/>
      <c r="I137" s="70">
        <f t="shared" si="60"/>
        <v>0</v>
      </c>
      <c r="J137" s="71">
        <f t="shared" si="60"/>
        <v>0</v>
      </c>
      <c r="K137" s="71">
        <f t="shared" si="60"/>
        <v>0</v>
      </c>
      <c r="L137" s="71">
        <f t="shared" si="61"/>
        <v>0</v>
      </c>
      <c r="M137" s="72">
        <f t="shared" si="61"/>
        <v>0</v>
      </c>
      <c r="N137" s="192"/>
      <c r="P137" s="74">
        <f t="shared" ref="P137:P141" si="66">AVERAGE(C137:G137,I137:M137)</f>
        <v>0</v>
      </c>
      <c r="Q137" s="75">
        <v>350000</v>
      </c>
      <c r="R137" s="76">
        <f t="shared" ref="R137:R140" si="67">P137*Q137</f>
        <v>0</v>
      </c>
      <c r="S137" s="77">
        <f t="shared" ref="S137:S140" si="68">IF(R137&lt;$C$135,$C$135,(IF(R137&gt;$C$141,$C$141,R137)))</f>
        <v>0</v>
      </c>
      <c r="U137" s="113"/>
    </row>
    <row r="138" spans="1:21">
      <c r="B138" s="78" t="s">
        <v>69</v>
      </c>
      <c r="C138" s="163"/>
      <c r="D138" s="71">
        <f t="shared" si="62"/>
        <v>0</v>
      </c>
      <c r="E138" s="71">
        <f t="shared" si="63"/>
        <v>0</v>
      </c>
      <c r="F138" s="71">
        <f t="shared" si="64"/>
        <v>0</v>
      </c>
      <c r="G138" s="72">
        <f t="shared" si="65"/>
        <v>0</v>
      </c>
      <c r="H138" s="107"/>
      <c r="I138" s="70">
        <f t="shared" si="60"/>
        <v>0</v>
      </c>
      <c r="J138" s="71">
        <f t="shared" si="60"/>
        <v>0</v>
      </c>
      <c r="K138" s="71">
        <f t="shared" si="60"/>
        <v>0</v>
      </c>
      <c r="L138" s="71">
        <f t="shared" si="61"/>
        <v>0</v>
      </c>
      <c r="M138" s="72">
        <f t="shared" si="61"/>
        <v>0</v>
      </c>
      <c r="N138" s="192"/>
      <c r="P138" s="74">
        <f t="shared" si="66"/>
        <v>0</v>
      </c>
      <c r="Q138" s="75">
        <v>500000</v>
      </c>
      <c r="R138" s="76">
        <f t="shared" si="67"/>
        <v>0</v>
      </c>
      <c r="S138" s="77">
        <f t="shared" si="68"/>
        <v>0</v>
      </c>
      <c r="U138" s="113"/>
    </row>
    <row r="139" spans="1:21">
      <c r="B139" s="78" t="s">
        <v>70</v>
      </c>
      <c r="C139" s="163"/>
      <c r="D139" s="71">
        <f t="shared" si="62"/>
        <v>0</v>
      </c>
      <c r="E139" s="71">
        <f t="shared" si="63"/>
        <v>0</v>
      </c>
      <c r="F139" s="71">
        <f t="shared" si="64"/>
        <v>0</v>
      </c>
      <c r="G139" s="72">
        <f t="shared" si="65"/>
        <v>0</v>
      </c>
      <c r="H139" s="107"/>
      <c r="I139" s="70">
        <f t="shared" si="60"/>
        <v>0</v>
      </c>
      <c r="J139" s="71">
        <f t="shared" si="60"/>
        <v>0</v>
      </c>
      <c r="K139" s="71">
        <f t="shared" si="60"/>
        <v>0</v>
      </c>
      <c r="L139" s="71">
        <f t="shared" si="61"/>
        <v>0</v>
      </c>
      <c r="M139" s="72">
        <f t="shared" si="61"/>
        <v>0</v>
      </c>
      <c r="N139" s="192"/>
      <c r="P139" s="74">
        <f t="shared" si="66"/>
        <v>0</v>
      </c>
      <c r="Q139" s="75">
        <v>1000000</v>
      </c>
      <c r="R139" s="76">
        <f t="shared" si="67"/>
        <v>0</v>
      </c>
      <c r="S139" s="77">
        <f t="shared" si="68"/>
        <v>0</v>
      </c>
      <c r="U139" s="113"/>
    </row>
    <row r="140" spans="1:21" ht="13" thickBot="1">
      <c r="B140" s="78" t="s">
        <v>71</v>
      </c>
      <c r="C140" s="163"/>
      <c r="D140" s="71">
        <f t="shared" si="62"/>
        <v>0</v>
      </c>
      <c r="E140" s="71">
        <f t="shared" si="63"/>
        <v>0</v>
      </c>
      <c r="F140" s="71">
        <f t="shared" si="64"/>
        <v>0</v>
      </c>
      <c r="G140" s="72">
        <f t="shared" si="65"/>
        <v>0</v>
      </c>
      <c r="H140" s="107"/>
      <c r="I140" s="70">
        <f t="shared" si="60"/>
        <v>0</v>
      </c>
      <c r="J140" s="71">
        <f t="shared" si="60"/>
        <v>0</v>
      </c>
      <c r="K140" s="71">
        <f t="shared" si="60"/>
        <v>0</v>
      </c>
      <c r="L140" s="71">
        <f t="shared" si="61"/>
        <v>0</v>
      </c>
      <c r="M140" s="72">
        <f t="shared" si="61"/>
        <v>0</v>
      </c>
      <c r="N140" s="192"/>
      <c r="P140" s="74">
        <f t="shared" si="66"/>
        <v>0</v>
      </c>
      <c r="Q140" s="75">
        <v>2500000</v>
      </c>
      <c r="R140" s="76">
        <f t="shared" si="67"/>
        <v>0</v>
      </c>
      <c r="S140" s="77">
        <f t="shared" si="68"/>
        <v>0</v>
      </c>
      <c r="U140" s="113"/>
    </row>
    <row r="141" spans="1:21" ht="13" thickBot="1">
      <c r="B141" s="80" t="s">
        <v>61</v>
      </c>
      <c r="C141" s="164"/>
      <c r="D141" s="81">
        <f>C141</f>
        <v>0</v>
      </c>
      <c r="E141" s="81">
        <f t="shared" ref="E141:G141" si="69">D141</f>
        <v>0</v>
      </c>
      <c r="F141" s="81">
        <f t="shared" si="69"/>
        <v>0</v>
      </c>
      <c r="G141" s="81">
        <f t="shared" si="69"/>
        <v>0</v>
      </c>
      <c r="H141" s="105"/>
      <c r="I141" s="49">
        <f>C141</f>
        <v>0</v>
      </c>
      <c r="J141" s="81">
        <f t="shared" ref="J141:M141" si="70">D141</f>
        <v>0</v>
      </c>
      <c r="K141" s="81">
        <f t="shared" si="70"/>
        <v>0</v>
      </c>
      <c r="L141" s="81">
        <f t="shared" si="70"/>
        <v>0</v>
      </c>
      <c r="M141" s="97">
        <f t="shared" si="70"/>
        <v>0</v>
      </c>
      <c r="N141" s="191"/>
      <c r="P141" s="91">
        <f t="shared" si="66"/>
        <v>0</v>
      </c>
      <c r="Q141" s="91"/>
      <c r="R141" s="91"/>
      <c r="S141" s="91"/>
      <c r="U141" s="52">
        <f>AVERAGE(S136:S140)</f>
        <v>0</v>
      </c>
    </row>
    <row r="142" spans="1:21">
      <c r="H142" s="90"/>
      <c r="I142" s="14"/>
      <c r="J142" s="14"/>
      <c r="K142" s="14"/>
      <c r="L142" s="14"/>
      <c r="M142" s="14"/>
      <c r="N142" s="187"/>
      <c r="U142" s="113"/>
    </row>
    <row r="143" spans="1:21">
      <c r="H143" s="93"/>
      <c r="N143" s="187"/>
      <c r="U143" s="113"/>
    </row>
    <row r="144" spans="1:21">
      <c r="A144" s="20" t="s">
        <v>158</v>
      </c>
      <c r="H144" s="93"/>
      <c r="N144" s="187"/>
      <c r="U144" s="113"/>
    </row>
    <row r="145" spans="1:21">
      <c r="N145" s="187"/>
      <c r="Q145" s="118"/>
      <c r="R145" s="118"/>
      <c r="S145" s="118"/>
      <c r="U145" s="113"/>
    </row>
    <row r="146" spans="1:21" s="118" customFormat="1">
      <c r="A146" s="273" t="s">
        <v>75</v>
      </c>
      <c r="B146" s="273"/>
      <c r="C146" s="273"/>
      <c r="D146" s="273"/>
      <c r="E146" s="273"/>
      <c r="F146" s="273"/>
      <c r="G146" s="273"/>
      <c r="H146" s="273"/>
      <c r="I146" s="273"/>
      <c r="N146" s="187"/>
      <c r="O146" s="7"/>
      <c r="Q146" s="7"/>
      <c r="R146" s="7"/>
      <c r="S146" s="7"/>
      <c r="U146" s="119"/>
    </row>
    <row r="147" spans="1:21" ht="14" thickBot="1">
      <c r="C147" s="6" t="str">
        <f>IF(COUNTBLANK(C151:C157)&gt;0,"ERROR - Cells must not be left blank","")</f>
        <v>ERROR - Cells must not be left blank</v>
      </c>
      <c r="N147" s="187"/>
      <c r="O147" s="118"/>
      <c r="U147" s="113"/>
    </row>
    <row r="148" spans="1:21">
      <c r="B148" s="301" t="s">
        <v>76</v>
      </c>
      <c r="C148" s="304" t="s">
        <v>77</v>
      </c>
      <c r="D148" s="306" t="s">
        <v>47</v>
      </c>
      <c r="E148" s="295"/>
      <c r="F148" s="295"/>
      <c r="G148" s="296"/>
      <c r="I148" s="292" t="s">
        <v>48</v>
      </c>
      <c r="J148" s="295"/>
      <c r="K148" s="295"/>
      <c r="L148" s="295"/>
      <c r="M148" s="296"/>
      <c r="N148" s="187"/>
      <c r="P148" s="284" t="s">
        <v>49</v>
      </c>
      <c r="Q148" s="284" t="s">
        <v>50</v>
      </c>
      <c r="R148" s="285" t="s">
        <v>51</v>
      </c>
      <c r="S148" s="286" t="s">
        <v>52</v>
      </c>
      <c r="U148" s="113"/>
    </row>
    <row r="149" spans="1:21">
      <c r="B149" s="294"/>
      <c r="C149" s="305"/>
      <c r="D149" s="307"/>
      <c r="E149" s="297"/>
      <c r="F149" s="297"/>
      <c r="G149" s="298"/>
      <c r="I149" s="294"/>
      <c r="J149" s="297"/>
      <c r="K149" s="297"/>
      <c r="L149" s="297"/>
      <c r="M149" s="298"/>
      <c r="N149" s="187"/>
      <c r="P149" s="284"/>
      <c r="Q149" s="284"/>
      <c r="R149" s="285"/>
      <c r="S149" s="287"/>
      <c r="U149" s="113"/>
    </row>
    <row r="150" spans="1:21" ht="13" thickBot="1">
      <c r="B150" s="302"/>
      <c r="C150" s="305"/>
      <c r="D150" s="111" t="s">
        <v>14</v>
      </c>
      <c r="E150" s="111" t="s">
        <v>15</v>
      </c>
      <c r="F150" s="111" t="s">
        <v>16</v>
      </c>
      <c r="G150" s="112" t="s">
        <v>17</v>
      </c>
      <c r="I150" s="183" t="s">
        <v>45</v>
      </c>
      <c r="J150" s="101" t="s">
        <v>14</v>
      </c>
      <c r="K150" s="102" t="s">
        <v>15</v>
      </c>
      <c r="L150" s="102" t="s">
        <v>16</v>
      </c>
      <c r="M150" s="103" t="s">
        <v>17</v>
      </c>
      <c r="N150" s="187"/>
      <c r="P150" s="284"/>
      <c r="Q150" s="284"/>
      <c r="R150" s="285"/>
      <c r="S150" s="288"/>
      <c r="U150" s="113"/>
    </row>
    <row r="151" spans="1:21">
      <c r="B151" s="65" t="s">
        <v>53</v>
      </c>
      <c r="C151" s="161"/>
      <c r="D151" s="114">
        <f>C151</f>
        <v>0</v>
      </c>
      <c r="E151" s="114">
        <f t="shared" ref="E151:G151" si="71">D151</f>
        <v>0</v>
      </c>
      <c r="F151" s="114">
        <f t="shared" si="71"/>
        <v>0</v>
      </c>
      <c r="G151" s="114">
        <f t="shared" si="71"/>
        <v>0</v>
      </c>
      <c r="H151" s="105"/>
      <c r="I151" s="88">
        <f>C151</f>
        <v>0</v>
      </c>
      <c r="J151" s="66">
        <f t="shared" ref="J151:M151" si="72">D151</f>
        <v>0</v>
      </c>
      <c r="K151" s="66">
        <f t="shared" si="72"/>
        <v>0</v>
      </c>
      <c r="L151" s="66">
        <f t="shared" si="72"/>
        <v>0</v>
      </c>
      <c r="M151" s="89">
        <f t="shared" si="72"/>
        <v>0</v>
      </c>
      <c r="N151" s="191"/>
      <c r="P151" s="91"/>
      <c r="Q151" s="91"/>
      <c r="R151" s="92"/>
      <c r="S151" s="91"/>
      <c r="U151" s="116"/>
    </row>
    <row r="152" spans="1:21">
      <c r="B152" s="65" t="s">
        <v>67</v>
      </c>
      <c r="C152" s="162"/>
      <c r="D152" s="71">
        <f>C152*(1+$C$24)*OR(1-$C$24)</f>
        <v>0</v>
      </c>
      <c r="E152" s="71">
        <f>C152*(1+$C$25)*OR(1-$C$25)</f>
        <v>0</v>
      </c>
      <c r="F152" s="71">
        <f>C152*(1+$C$26)*OR(1-$C$26)</f>
        <v>0</v>
      </c>
      <c r="G152" s="72">
        <f>C152*(1+$C$27)*OR(1-$C$27)</f>
        <v>0</v>
      </c>
      <c r="H152" s="107"/>
      <c r="I152" s="70">
        <f t="shared" ref="I152:K156" si="73">C152*(1+$C$19)</f>
        <v>0</v>
      </c>
      <c r="J152" s="71">
        <f t="shared" si="73"/>
        <v>0</v>
      </c>
      <c r="K152" s="71">
        <f t="shared" si="73"/>
        <v>0</v>
      </c>
      <c r="L152" s="71">
        <f t="shared" ref="L152:M156" si="74">F152*(1+$C$19)</f>
        <v>0</v>
      </c>
      <c r="M152" s="72">
        <f t="shared" si="74"/>
        <v>0</v>
      </c>
      <c r="N152" s="192"/>
      <c r="P152" s="74">
        <f>AVERAGE(C152:G152,I152:M152)</f>
        <v>0</v>
      </c>
      <c r="Q152" s="75">
        <v>2500</v>
      </c>
      <c r="R152" s="76">
        <f>P152*Q152</f>
        <v>0</v>
      </c>
      <c r="S152" s="77">
        <f>IF(R152&lt;$C$151,$C$151,(IF(R152&gt;$C$157,$C$157,R152)))</f>
        <v>0</v>
      </c>
      <c r="U152" s="117"/>
    </row>
    <row r="153" spans="1:21">
      <c r="B153" s="78" t="s">
        <v>68</v>
      </c>
      <c r="C153" s="163"/>
      <c r="D153" s="71">
        <f t="shared" ref="D153:D156" si="75">C153*(1+$C$24)*OR(1-$C$24)</f>
        <v>0</v>
      </c>
      <c r="E153" s="71">
        <f t="shared" ref="E153:E156" si="76">C153*(1+$C$25)*OR(1-$C$25)</f>
        <v>0</v>
      </c>
      <c r="F153" s="71">
        <f t="shared" ref="F153:F156" si="77">C153*(1+$C$26)*OR(1-$C$26)</f>
        <v>0</v>
      </c>
      <c r="G153" s="72">
        <f t="shared" ref="G153:G156" si="78">C153*(1+$C$27)*OR(1-$C$27)</f>
        <v>0</v>
      </c>
      <c r="H153" s="107"/>
      <c r="I153" s="70">
        <f t="shared" si="73"/>
        <v>0</v>
      </c>
      <c r="J153" s="71">
        <f t="shared" si="73"/>
        <v>0</v>
      </c>
      <c r="K153" s="71">
        <f t="shared" si="73"/>
        <v>0</v>
      </c>
      <c r="L153" s="71">
        <f t="shared" si="74"/>
        <v>0</v>
      </c>
      <c r="M153" s="72">
        <f t="shared" si="74"/>
        <v>0</v>
      </c>
      <c r="N153" s="192"/>
      <c r="P153" s="74">
        <f t="shared" ref="P153:P157" si="79">AVERAGE(C153:G153,I153:M153)</f>
        <v>0</v>
      </c>
      <c r="Q153" s="75">
        <v>15000</v>
      </c>
      <c r="R153" s="76">
        <f t="shared" ref="R153:R156" si="80">P153*Q153</f>
        <v>0</v>
      </c>
      <c r="S153" s="77">
        <f t="shared" ref="S153:S156" si="81">IF(R153&lt;$C$151,$C$151,(IF(R153&gt;$C$157,$C$157,R153)))</f>
        <v>0</v>
      </c>
      <c r="U153" s="117"/>
    </row>
    <row r="154" spans="1:21">
      <c r="B154" s="78" t="s">
        <v>69</v>
      </c>
      <c r="C154" s="163"/>
      <c r="D154" s="71">
        <f t="shared" si="75"/>
        <v>0</v>
      </c>
      <c r="E154" s="71">
        <f t="shared" si="76"/>
        <v>0</v>
      </c>
      <c r="F154" s="71">
        <f t="shared" si="77"/>
        <v>0</v>
      </c>
      <c r="G154" s="72">
        <f t="shared" si="78"/>
        <v>0</v>
      </c>
      <c r="H154" s="107"/>
      <c r="I154" s="70">
        <f t="shared" si="73"/>
        <v>0</v>
      </c>
      <c r="J154" s="71">
        <f t="shared" si="73"/>
        <v>0</v>
      </c>
      <c r="K154" s="71">
        <f t="shared" si="73"/>
        <v>0</v>
      </c>
      <c r="L154" s="71">
        <f t="shared" si="74"/>
        <v>0</v>
      </c>
      <c r="M154" s="72">
        <f t="shared" si="74"/>
        <v>0</v>
      </c>
      <c r="N154" s="192"/>
      <c r="P154" s="74">
        <f t="shared" si="79"/>
        <v>0</v>
      </c>
      <c r="Q154" s="75">
        <v>65000</v>
      </c>
      <c r="R154" s="76">
        <f t="shared" si="80"/>
        <v>0</v>
      </c>
      <c r="S154" s="77">
        <f t="shared" si="81"/>
        <v>0</v>
      </c>
      <c r="U154" s="117"/>
    </row>
    <row r="155" spans="1:21">
      <c r="B155" s="78" t="s">
        <v>70</v>
      </c>
      <c r="C155" s="163"/>
      <c r="D155" s="71">
        <f t="shared" si="75"/>
        <v>0</v>
      </c>
      <c r="E155" s="71">
        <f t="shared" si="76"/>
        <v>0</v>
      </c>
      <c r="F155" s="71">
        <f t="shared" si="77"/>
        <v>0</v>
      </c>
      <c r="G155" s="72">
        <f t="shared" si="78"/>
        <v>0</v>
      </c>
      <c r="H155" s="107"/>
      <c r="I155" s="70">
        <f t="shared" si="73"/>
        <v>0</v>
      </c>
      <c r="J155" s="71">
        <f t="shared" si="73"/>
        <v>0</v>
      </c>
      <c r="K155" s="71">
        <f t="shared" si="73"/>
        <v>0</v>
      </c>
      <c r="L155" s="71">
        <f t="shared" si="74"/>
        <v>0</v>
      </c>
      <c r="M155" s="72">
        <f t="shared" si="74"/>
        <v>0</v>
      </c>
      <c r="N155" s="192"/>
      <c r="P155" s="74">
        <f t="shared" si="79"/>
        <v>0</v>
      </c>
      <c r="Q155" s="75">
        <v>200000</v>
      </c>
      <c r="R155" s="76">
        <f t="shared" si="80"/>
        <v>0</v>
      </c>
      <c r="S155" s="77">
        <f t="shared" si="81"/>
        <v>0</v>
      </c>
      <c r="U155" s="117"/>
    </row>
    <row r="156" spans="1:21" ht="13" thickBot="1">
      <c r="B156" s="78" t="s">
        <v>71</v>
      </c>
      <c r="C156" s="163"/>
      <c r="D156" s="71">
        <f t="shared" si="75"/>
        <v>0</v>
      </c>
      <c r="E156" s="71">
        <f t="shared" si="76"/>
        <v>0</v>
      </c>
      <c r="F156" s="71">
        <f t="shared" si="77"/>
        <v>0</v>
      </c>
      <c r="G156" s="72">
        <f t="shared" si="78"/>
        <v>0</v>
      </c>
      <c r="H156" s="107"/>
      <c r="I156" s="70">
        <f t="shared" si="73"/>
        <v>0</v>
      </c>
      <c r="J156" s="71">
        <f t="shared" si="73"/>
        <v>0</v>
      </c>
      <c r="K156" s="71">
        <f t="shared" si="73"/>
        <v>0</v>
      </c>
      <c r="L156" s="71">
        <f t="shared" si="74"/>
        <v>0</v>
      </c>
      <c r="M156" s="72">
        <f t="shared" si="74"/>
        <v>0</v>
      </c>
      <c r="N156" s="192"/>
      <c r="P156" s="74">
        <f t="shared" si="79"/>
        <v>0</v>
      </c>
      <c r="Q156" s="75">
        <v>300000</v>
      </c>
      <c r="R156" s="76">
        <f t="shared" si="80"/>
        <v>0</v>
      </c>
      <c r="S156" s="77">
        <f t="shared" si="81"/>
        <v>0</v>
      </c>
      <c r="U156" s="117"/>
    </row>
    <row r="157" spans="1:21" ht="13" thickBot="1">
      <c r="B157" s="80" t="s">
        <v>61</v>
      </c>
      <c r="C157" s="164"/>
      <c r="D157" s="81">
        <f>C157</f>
        <v>0</v>
      </c>
      <c r="E157" s="81">
        <f t="shared" ref="E157:G157" si="82">D157</f>
        <v>0</v>
      </c>
      <c r="F157" s="81">
        <f t="shared" si="82"/>
        <v>0</v>
      </c>
      <c r="G157" s="81">
        <f t="shared" si="82"/>
        <v>0</v>
      </c>
      <c r="H157" s="105"/>
      <c r="I157" s="49">
        <f>C157</f>
        <v>0</v>
      </c>
      <c r="J157" s="81">
        <f t="shared" ref="J157:M157" si="83">D157</f>
        <v>0</v>
      </c>
      <c r="K157" s="81">
        <f t="shared" si="83"/>
        <v>0</v>
      </c>
      <c r="L157" s="81">
        <f t="shared" si="83"/>
        <v>0</v>
      </c>
      <c r="M157" s="97">
        <f t="shared" si="83"/>
        <v>0</v>
      </c>
      <c r="N157" s="191"/>
      <c r="P157" s="91">
        <f t="shared" si="79"/>
        <v>0</v>
      </c>
      <c r="Q157" s="91"/>
      <c r="R157" s="91"/>
      <c r="S157" s="91"/>
      <c r="U157" s="52">
        <f>AVERAGE(S152:S156)</f>
        <v>0</v>
      </c>
    </row>
    <row r="158" spans="1:21">
      <c r="N158" s="187"/>
      <c r="U158" s="113"/>
    </row>
    <row r="159" spans="1:21">
      <c r="N159" s="187"/>
      <c r="U159" s="113"/>
    </row>
    <row r="160" spans="1:21">
      <c r="A160" s="20" t="s">
        <v>159</v>
      </c>
      <c r="N160" s="187"/>
      <c r="U160" s="113"/>
    </row>
    <row r="161" spans="1:21">
      <c r="N161" s="187"/>
      <c r="Q161" s="118"/>
      <c r="R161" s="118"/>
      <c r="S161" s="118"/>
      <c r="U161" s="113"/>
    </row>
    <row r="162" spans="1:21" s="118" customFormat="1">
      <c r="A162" s="273" t="s">
        <v>78</v>
      </c>
      <c r="B162" s="273"/>
      <c r="C162" s="273"/>
      <c r="D162" s="273"/>
      <c r="E162" s="273"/>
      <c r="F162" s="273"/>
      <c r="G162" s="273"/>
      <c r="H162" s="273"/>
      <c r="I162" s="273"/>
      <c r="N162" s="187"/>
      <c r="O162" s="7"/>
      <c r="Q162" s="7"/>
      <c r="R162" s="7"/>
      <c r="S162" s="7"/>
      <c r="U162" s="119"/>
    </row>
    <row r="163" spans="1:21" ht="14" thickBot="1">
      <c r="C163" s="6" t="str">
        <f>IF(COUNTBLANK(C167:C175)&gt;0,"ERROR - Cells must not be left blank","")</f>
        <v>ERROR - Cells must not be left blank</v>
      </c>
      <c r="N163" s="187"/>
      <c r="O163" s="118"/>
      <c r="U163" s="113"/>
    </row>
    <row r="164" spans="1:21">
      <c r="B164" s="301" t="s">
        <v>76</v>
      </c>
      <c r="C164" s="304" t="s">
        <v>79</v>
      </c>
      <c r="D164" s="306" t="s">
        <v>47</v>
      </c>
      <c r="E164" s="295"/>
      <c r="F164" s="295"/>
      <c r="G164" s="296"/>
      <c r="I164" s="292" t="s">
        <v>48</v>
      </c>
      <c r="J164" s="295"/>
      <c r="K164" s="295"/>
      <c r="L164" s="295"/>
      <c r="M164" s="296"/>
      <c r="N164" s="187"/>
      <c r="P164" s="284" t="s">
        <v>49</v>
      </c>
      <c r="Q164" s="284" t="s">
        <v>50</v>
      </c>
      <c r="R164" s="285" t="s">
        <v>51</v>
      </c>
      <c r="S164" s="286" t="s">
        <v>52</v>
      </c>
      <c r="U164" s="113"/>
    </row>
    <row r="165" spans="1:21">
      <c r="B165" s="294"/>
      <c r="C165" s="305"/>
      <c r="D165" s="307"/>
      <c r="E165" s="297"/>
      <c r="F165" s="297"/>
      <c r="G165" s="298"/>
      <c r="I165" s="294"/>
      <c r="J165" s="297"/>
      <c r="K165" s="297"/>
      <c r="L165" s="297"/>
      <c r="M165" s="298"/>
      <c r="N165" s="187"/>
      <c r="P165" s="284"/>
      <c r="Q165" s="284"/>
      <c r="R165" s="285"/>
      <c r="S165" s="287"/>
      <c r="U165" s="113"/>
    </row>
    <row r="166" spans="1:21" ht="13" thickBot="1">
      <c r="B166" s="302"/>
      <c r="C166" s="305"/>
      <c r="D166" s="111" t="s">
        <v>14</v>
      </c>
      <c r="E166" s="111" t="s">
        <v>15</v>
      </c>
      <c r="F166" s="111" t="s">
        <v>16</v>
      </c>
      <c r="G166" s="112" t="s">
        <v>17</v>
      </c>
      <c r="I166" s="183" t="s">
        <v>45</v>
      </c>
      <c r="J166" s="101" t="s">
        <v>14</v>
      </c>
      <c r="K166" s="102" t="s">
        <v>15</v>
      </c>
      <c r="L166" s="102" t="s">
        <v>16</v>
      </c>
      <c r="M166" s="103" t="s">
        <v>17</v>
      </c>
      <c r="N166" s="187"/>
      <c r="P166" s="284"/>
      <c r="Q166" s="284"/>
      <c r="R166" s="285"/>
      <c r="S166" s="288"/>
      <c r="U166" s="116"/>
    </row>
    <row r="167" spans="1:21">
      <c r="B167" s="65" t="s">
        <v>53</v>
      </c>
      <c r="C167" s="161"/>
      <c r="D167" s="114">
        <f>C167</f>
        <v>0</v>
      </c>
      <c r="E167" s="114">
        <f t="shared" ref="E167:G167" si="84">D167</f>
        <v>0</v>
      </c>
      <c r="F167" s="114">
        <f t="shared" si="84"/>
        <v>0</v>
      </c>
      <c r="G167" s="115">
        <f t="shared" si="84"/>
        <v>0</v>
      </c>
      <c r="H167" s="105"/>
      <c r="I167" s="88">
        <f>C167</f>
        <v>0</v>
      </c>
      <c r="J167" s="66">
        <f t="shared" ref="J167:M167" si="85">D167</f>
        <v>0</v>
      </c>
      <c r="K167" s="66">
        <f t="shared" si="85"/>
        <v>0</v>
      </c>
      <c r="L167" s="66">
        <f t="shared" si="85"/>
        <v>0</v>
      </c>
      <c r="M167" s="89">
        <f t="shared" si="85"/>
        <v>0</v>
      </c>
      <c r="N167" s="191"/>
      <c r="P167" s="91"/>
      <c r="Q167" s="91"/>
      <c r="R167" s="92"/>
      <c r="S167" s="91"/>
      <c r="U167" s="117"/>
    </row>
    <row r="168" spans="1:21">
      <c r="B168" s="65" t="s">
        <v>80</v>
      </c>
      <c r="C168" s="162"/>
      <c r="D168" s="71">
        <f>C168*(1+$C$24)*OR(1-$C$24)</f>
        <v>0</v>
      </c>
      <c r="E168" s="71">
        <f>C168*(1+$C$25)*OR(1-$C$25)</f>
        <v>0</v>
      </c>
      <c r="F168" s="71">
        <f>C168*(1+$C$26)*OR(1-$C$26)</f>
        <v>0</v>
      </c>
      <c r="G168" s="72">
        <f>C168*(1+$C$27)*OR(1-$C$27)</f>
        <v>0</v>
      </c>
      <c r="H168" s="107"/>
      <c r="I168" s="70">
        <f t="shared" ref="I168:K174" si="86">C168*(1+$C$19)</f>
        <v>0</v>
      </c>
      <c r="J168" s="71">
        <f t="shared" si="86"/>
        <v>0</v>
      </c>
      <c r="K168" s="71">
        <f t="shared" si="86"/>
        <v>0</v>
      </c>
      <c r="L168" s="71">
        <f t="shared" ref="L168:M174" si="87">F168*(1+$C$19)</f>
        <v>0</v>
      </c>
      <c r="M168" s="72">
        <f t="shared" si="87"/>
        <v>0</v>
      </c>
      <c r="N168" s="192"/>
      <c r="P168" s="74">
        <f>AVERAGE(C168:G168,I168:M168)</f>
        <v>0</v>
      </c>
      <c r="Q168" s="75">
        <v>25000</v>
      </c>
      <c r="R168" s="76">
        <f>P168*Q168</f>
        <v>0</v>
      </c>
      <c r="S168" s="77">
        <f>IF(R168&lt;$C$167,$C$167,(IF(R168&gt;$C$175,$C$175,R168)))</f>
        <v>0</v>
      </c>
      <c r="U168" s="117"/>
    </row>
    <row r="169" spans="1:21">
      <c r="B169" s="78" t="s">
        <v>81</v>
      </c>
      <c r="C169" s="163"/>
      <c r="D169" s="71">
        <f t="shared" ref="D169:D174" si="88">C169*(1+$C$24)*OR(1-$C$24)</f>
        <v>0</v>
      </c>
      <c r="E169" s="71">
        <f t="shared" ref="E169:E174" si="89">C169*(1+$C$25)*OR(1-$C$25)</f>
        <v>0</v>
      </c>
      <c r="F169" s="71">
        <f t="shared" ref="F169:F174" si="90">C169*(1+$C$26)*OR(1-$C$26)</f>
        <v>0</v>
      </c>
      <c r="G169" s="72">
        <f t="shared" ref="G169:G174" si="91">C169*(1+$C$27)*OR(1-$C$27)</f>
        <v>0</v>
      </c>
      <c r="H169" s="107"/>
      <c r="I169" s="70">
        <f t="shared" si="86"/>
        <v>0</v>
      </c>
      <c r="J169" s="71">
        <f t="shared" si="86"/>
        <v>0</v>
      </c>
      <c r="K169" s="71">
        <f t="shared" si="86"/>
        <v>0</v>
      </c>
      <c r="L169" s="71">
        <f t="shared" si="87"/>
        <v>0</v>
      </c>
      <c r="M169" s="72">
        <f t="shared" si="87"/>
        <v>0</v>
      </c>
      <c r="N169" s="192"/>
      <c r="P169" s="74">
        <f t="shared" ref="P169:P175" si="92">AVERAGE(C169:G169,I169:M169)</f>
        <v>0</v>
      </c>
      <c r="Q169" s="75">
        <v>100000</v>
      </c>
      <c r="R169" s="76">
        <f t="shared" ref="R169:R174" si="93">P169*Q169</f>
        <v>0</v>
      </c>
      <c r="S169" s="77">
        <f t="shared" ref="S169:S174" si="94">IF(R169&lt;$C$167,$C$167,(IF(R169&gt;$C$175,$C$175,R169)))</f>
        <v>0</v>
      </c>
      <c r="U169" s="117"/>
    </row>
    <row r="170" spans="1:21">
      <c r="B170" s="78" t="s">
        <v>82</v>
      </c>
      <c r="C170" s="163"/>
      <c r="D170" s="71">
        <f t="shared" si="88"/>
        <v>0</v>
      </c>
      <c r="E170" s="71">
        <f t="shared" si="89"/>
        <v>0</v>
      </c>
      <c r="F170" s="71">
        <f t="shared" si="90"/>
        <v>0</v>
      </c>
      <c r="G170" s="72">
        <f t="shared" si="91"/>
        <v>0</v>
      </c>
      <c r="H170" s="107"/>
      <c r="I170" s="70">
        <f t="shared" si="86"/>
        <v>0</v>
      </c>
      <c r="J170" s="71">
        <f t="shared" si="86"/>
        <v>0</v>
      </c>
      <c r="K170" s="71">
        <f t="shared" si="86"/>
        <v>0</v>
      </c>
      <c r="L170" s="71">
        <f t="shared" si="87"/>
        <v>0</v>
      </c>
      <c r="M170" s="72">
        <f t="shared" si="87"/>
        <v>0</v>
      </c>
      <c r="N170" s="192"/>
      <c r="P170" s="74">
        <f t="shared" si="92"/>
        <v>0</v>
      </c>
      <c r="Q170" s="75">
        <v>350000</v>
      </c>
      <c r="R170" s="76">
        <f t="shared" si="93"/>
        <v>0</v>
      </c>
      <c r="S170" s="77">
        <f t="shared" si="94"/>
        <v>0</v>
      </c>
      <c r="U170" s="117"/>
    </row>
    <row r="171" spans="1:21">
      <c r="B171" s="78" t="s">
        <v>83</v>
      </c>
      <c r="C171" s="163"/>
      <c r="D171" s="71">
        <f t="shared" si="88"/>
        <v>0</v>
      </c>
      <c r="E171" s="71">
        <f t="shared" si="89"/>
        <v>0</v>
      </c>
      <c r="F171" s="71">
        <f t="shared" si="90"/>
        <v>0</v>
      </c>
      <c r="G171" s="72">
        <f t="shared" si="91"/>
        <v>0</v>
      </c>
      <c r="H171" s="107"/>
      <c r="I171" s="70">
        <f t="shared" si="86"/>
        <v>0</v>
      </c>
      <c r="J171" s="71">
        <f t="shared" si="86"/>
        <v>0</v>
      </c>
      <c r="K171" s="71">
        <f t="shared" si="86"/>
        <v>0</v>
      </c>
      <c r="L171" s="71">
        <f t="shared" si="87"/>
        <v>0</v>
      </c>
      <c r="M171" s="72">
        <f t="shared" si="87"/>
        <v>0</v>
      </c>
      <c r="N171" s="192"/>
      <c r="P171" s="74">
        <f t="shared" si="92"/>
        <v>0</v>
      </c>
      <c r="Q171" s="75">
        <v>7500000</v>
      </c>
      <c r="R171" s="76">
        <f t="shared" si="93"/>
        <v>0</v>
      </c>
      <c r="S171" s="77">
        <f t="shared" si="94"/>
        <v>0</v>
      </c>
      <c r="U171" s="117"/>
    </row>
    <row r="172" spans="1:21">
      <c r="B172" s="78" t="s">
        <v>84</v>
      </c>
      <c r="C172" s="163"/>
      <c r="D172" s="71">
        <f t="shared" si="88"/>
        <v>0</v>
      </c>
      <c r="E172" s="71">
        <f t="shared" si="89"/>
        <v>0</v>
      </c>
      <c r="F172" s="71">
        <f t="shared" si="90"/>
        <v>0</v>
      </c>
      <c r="G172" s="72">
        <f t="shared" si="91"/>
        <v>0</v>
      </c>
      <c r="H172" s="107"/>
      <c r="I172" s="70">
        <f t="shared" si="86"/>
        <v>0</v>
      </c>
      <c r="J172" s="71">
        <f t="shared" si="86"/>
        <v>0</v>
      </c>
      <c r="K172" s="71">
        <f t="shared" si="86"/>
        <v>0</v>
      </c>
      <c r="L172" s="71">
        <f t="shared" si="87"/>
        <v>0</v>
      </c>
      <c r="M172" s="72">
        <f t="shared" si="87"/>
        <v>0</v>
      </c>
      <c r="N172" s="192"/>
      <c r="P172" s="74">
        <f t="shared" si="92"/>
        <v>0</v>
      </c>
      <c r="Q172" s="75">
        <v>2000000</v>
      </c>
      <c r="R172" s="76">
        <f t="shared" si="93"/>
        <v>0</v>
      </c>
      <c r="S172" s="77">
        <f t="shared" si="94"/>
        <v>0</v>
      </c>
      <c r="U172" s="117"/>
    </row>
    <row r="173" spans="1:21">
      <c r="B173" s="79" t="s">
        <v>85</v>
      </c>
      <c r="C173" s="163"/>
      <c r="D173" s="71">
        <f t="shared" si="88"/>
        <v>0</v>
      </c>
      <c r="E173" s="71">
        <f t="shared" si="89"/>
        <v>0</v>
      </c>
      <c r="F173" s="71">
        <f t="shared" si="90"/>
        <v>0</v>
      </c>
      <c r="G173" s="72">
        <f t="shared" si="91"/>
        <v>0</v>
      </c>
      <c r="H173" s="107"/>
      <c r="I173" s="70">
        <f t="shared" si="86"/>
        <v>0</v>
      </c>
      <c r="J173" s="71">
        <f t="shared" si="86"/>
        <v>0</v>
      </c>
      <c r="K173" s="71">
        <f t="shared" si="86"/>
        <v>0</v>
      </c>
      <c r="L173" s="71">
        <f t="shared" si="87"/>
        <v>0</v>
      </c>
      <c r="M173" s="72">
        <f t="shared" si="87"/>
        <v>0</v>
      </c>
      <c r="N173" s="192"/>
      <c r="P173" s="74">
        <f t="shared" si="92"/>
        <v>0</v>
      </c>
      <c r="Q173" s="75">
        <v>4000000</v>
      </c>
      <c r="R173" s="76">
        <f t="shared" si="93"/>
        <v>0</v>
      </c>
      <c r="S173" s="77">
        <f t="shared" si="94"/>
        <v>0</v>
      </c>
      <c r="U173" s="117"/>
    </row>
    <row r="174" spans="1:21" ht="13" thickBot="1">
      <c r="B174" s="79" t="s">
        <v>86</v>
      </c>
      <c r="C174" s="163"/>
      <c r="D174" s="71">
        <f t="shared" si="88"/>
        <v>0</v>
      </c>
      <c r="E174" s="71">
        <f t="shared" si="89"/>
        <v>0</v>
      </c>
      <c r="F174" s="71">
        <f t="shared" si="90"/>
        <v>0</v>
      </c>
      <c r="G174" s="72">
        <f t="shared" si="91"/>
        <v>0</v>
      </c>
      <c r="H174" s="107"/>
      <c r="I174" s="70">
        <f t="shared" si="86"/>
        <v>0</v>
      </c>
      <c r="J174" s="71">
        <f t="shared" si="86"/>
        <v>0</v>
      </c>
      <c r="K174" s="71">
        <f t="shared" si="86"/>
        <v>0</v>
      </c>
      <c r="L174" s="71">
        <f t="shared" si="87"/>
        <v>0</v>
      </c>
      <c r="M174" s="72">
        <f t="shared" si="87"/>
        <v>0</v>
      </c>
      <c r="N174" s="192"/>
      <c r="P174" s="74">
        <f t="shared" si="92"/>
        <v>0</v>
      </c>
      <c r="Q174" s="75">
        <v>5000000</v>
      </c>
      <c r="R174" s="76">
        <f t="shared" si="93"/>
        <v>0</v>
      </c>
      <c r="S174" s="77">
        <f t="shared" si="94"/>
        <v>0</v>
      </c>
      <c r="U174" s="117"/>
    </row>
    <row r="175" spans="1:21" ht="13" thickBot="1">
      <c r="B175" s="80" t="s">
        <v>61</v>
      </c>
      <c r="C175" s="164"/>
      <c r="D175" s="81">
        <f>C175</f>
        <v>0</v>
      </c>
      <c r="E175" s="81">
        <f t="shared" ref="E175:G175" si="95">D175</f>
        <v>0</v>
      </c>
      <c r="F175" s="81">
        <f t="shared" si="95"/>
        <v>0</v>
      </c>
      <c r="G175" s="97">
        <f t="shared" si="95"/>
        <v>0</v>
      </c>
      <c r="H175" s="105"/>
      <c r="I175" s="49">
        <f>C175</f>
        <v>0</v>
      </c>
      <c r="J175" s="81">
        <f t="shared" ref="J175:M175" si="96">D175</f>
        <v>0</v>
      </c>
      <c r="K175" s="81">
        <f t="shared" si="96"/>
        <v>0</v>
      </c>
      <c r="L175" s="81">
        <f t="shared" si="96"/>
        <v>0</v>
      </c>
      <c r="M175" s="97">
        <f t="shared" si="96"/>
        <v>0</v>
      </c>
      <c r="N175" s="191"/>
      <c r="P175" s="91">
        <f t="shared" si="92"/>
        <v>0</v>
      </c>
      <c r="Q175" s="91"/>
      <c r="R175" s="91"/>
      <c r="S175" s="91"/>
      <c r="U175" s="52">
        <f>AVERAGE(S168:S174)</f>
        <v>0</v>
      </c>
    </row>
    <row r="176" spans="1:21">
      <c r="N176" s="187"/>
      <c r="U176" s="14"/>
    </row>
    <row r="177" spans="1:21">
      <c r="N177" s="187"/>
      <c r="U177" s="113"/>
    </row>
    <row r="178" spans="1:21">
      <c r="A178" s="20" t="s">
        <v>160</v>
      </c>
      <c r="N178" s="187"/>
      <c r="U178" s="113"/>
    </row>
    <row r="179" spans="1:21">
      <c r="N179" s="187"/>
      <c r="U179" s="113"/>
    </row>
    <row r="180" spans="1:21">
      <c r="A180" s="312" t="s">
        <v>144</v>
      </c>
      <c r="B180" s="312"/>
      <c r="C180" s="312"/>
      <c r="D180" s="312"/>
      <c r="E180" s="312"/>
      <c r="F180" s="312"/>
      <c r="G180" s="312"/>
      <c r="H180" s="312"/>
      <c r="I180" s="312"/>
      <c r="N180" s="187"/>
      <c r="U180" s="113"/>
    </row>
    <row r="181" spans="1:21">
      <c r="N181" s="187"/>
      <c r="U181" s="113"/>
    </row>
    <row r="182" spans="1:21" ht="14" thickBot="1">
      <c r="C182" s="6" t="str">
        <f>IF(COUNTBLANK(C186:C192)&gt;0,"ERROR - Cells must not be left blank","")</f>
        <v>ERROR - Cells must not be left blank</v>
      </c>
      <c r="N182" s="187"/>
      <c r="U182" s="113"/>
    </row>
    <row r="183" spans="1:21">
      <c r="B183" s="301" t="s">
        <v>76</v>
      </c>
      <c r="C183" s="304" t="s">
        <v>145</v>
      </c>
      <c r="D183" s="306" t="s">
        <v>47</v>
      </c>
      <c r="E183" s="295"/>
      <c r="F183" s="295"/>
      <c r="G183" s="296"/>
      <c r="I183" s="292" t="s">
        <v>48</v>
      </c>
      <c r="J183" s="295"/>
      <c r="K183" s="295"/>
      <c r="L183" s="295"/>
      <c r="M183" s="296"/>
      <c r="N183" s="187"/>
      <c r="U183" s="113"/>
    </row>
    <row r="184" spans="1:21" ht="12" customHeight="1">
      <c r="B184" s="294"/>
      <c r="C184" s="305"/>
      <c r="D184" s="307"/>
      <c r="E184" s="297"/>
      <c r="F184" s="297"/>
      <c r="G184" s="298"/>
      <c r="I184" s="294"/>
      <c r="J184" s="297"/>
      <c r="K184" s="297"/>
      <c r="L184" s="297"/>
      <c r="M184" s="298"/>
      <c r="N184" s="187"/>
      <c r="P184" s="313" t="s">
        <v>49</v>
      </c>
      <c r="Q184" s="313" t="s">
        <v>50</v>
      </c>
      <c r="R184" s="316" t="s">
        <v>51</v>
      </c>
      <c r="S184" s="286" t="s">
        <v>52</v>
      </c>
      <c r="U184" s="113"/>
    </row>
    <row r="185" spans="1:21" ht="13" thickBot="1">
      <c r="B185" s="302"/>
      <c r="C185" s="305"/>
      <c r="D185" s="111" t="s">
        <v>14</v>
      </c>
      <c r="E185" s="111" t="s">
        <v>15</v>
      </c>
      <c r="F185" s="111" t="s">
        <v>16</v>
      </c>
      <c r="G185" s="112" t="s">
        <v>17</v>
      </c>
      <c r="I185" s="183" t="s">
        <v>45</v>
      </c>
      <c r="J185" s="101" t="s">
        <v>14</v>
      </c>
      <c r="K185" s="102" t="s">
        <v>15</v>
      </c>
      <c r="L185" s="102" t="s">
        <v>16</v>
      </c>
      <c r="M185" s="103" t="s">
        <v>17</v>
      </c>
      <c r="N185" s="187"/>
      <c r="P185" s="314"/>
      <c r="Q185" s="314"/>
      <c r="R185" s="317"/>
      <c r="S185" s="287"/>
      <c r="U185" s="113"/>
    </row>
    <row r="186" spans="1:21">
      <c r="B186" s="65" t="s">
        <v>53</v>
      </c>
      <c r="C186" s="161"/>
      <c r="D186" s="114">
        <f>C186</f>
        <v>0</v>
      </c>
      <c r="E186" s="114">
        <f t="shared" ref="E186:G186" si="97">D186</f>
        <v>0</v>
      </c>
      <c r="F186" s="114">
        <f t="shared" si="97"/>
        <v>0</v>
      </c>
      <c r="G186" s="115">
        <f t="shared" si="97"/>
        <v>0</v>
      </c>
      <c r="H186" s="90"/>
      <c r="I186" s="88">
        <f>C186</f>
        <v>0</v>
      </c>
      <c r="J186" s="66">
        <f t="shared" ref="J186:M186" si="98">D186</f>
        <v>0</v>
      </c>
      <c r="K186" s="66">
        <f t="shared" si="98"/>
        <v>0</v>
      </c>
      <c r="L186" s="66">
        <f t="shared" si="98"/>
        <v>0</v>
      </c>
      <c r="M186" s="89">
        <f t="shared" si="98"/>
        <v>0</v>
      </c>
      <c r="N186" s="191"/>
      <c r="P186" s="315"/>
      <c r="Q186" s="315"/>
      <c r="R186" s="318"/>
      <c r="S186" s="288"/>
      <c r="U186" s="113"/>
    </row>
    <row r="187" spans="1:21">
      <c r="B187" s="65" t="s">
        <v>67</v>
      </c>
      <c r="C187" s="162"/>
      <c r="D187" s="71">
        <f>C187*(1+$C$24)*OR(1-$C$24)</f>
        <v>0</v>
      </c>
      <c r="E187" s="71">
        <f>C187*(1+$C$25)*OR(1-$C$25)</f>
        <v>0</v>
      </c>
      <c r="F187" s="71">
        <f>C187*(1+$C$26)*OR(1-$C$26)</f>
        <v>0</v>
      </c>
      <c r="G187" s="72">
        <f>C187*(1+$C$27)*OR(1-$C$27)</f>
        <v>0</v>
      </c>
      <c r="H187" s="93"/>
      <c r="I187" s="70">
        <f t="shared" ref="I187:K191" si="99">C187*(1+$C$19)</f>
        <v>0</v>
      </c>
      <c r="J187" s="71">
        <f t="shared" si="99"/>
        <v>0</v>
      </c>
      <c r="K187" s="71">
        <f t="shared" si="99"/>
        <v>0</v>
      </c>
      <c r="L187" s="71">
        <f t="shared" ref="L187:M191" si="100">F187*(1+$C$19)</f>
        <v>0</v>
      </c>
      <c r="M187" s="72">
        <f t="shared" si="100"/>
        <v>0</v>
      </c>
      <c r="N187" s="192"/>
      <c r="P187" s="74">
        <f>AVERAGE(C187:G187,I187:M187)</f>
        <v>0</v>
      </c>
      <c r="Q187" s="75">
        <v>2500</v>
      </c>
      <c r="R187" s="76">
        <f>P187*Q187</f>
        <v>0</v>
      </c>
      <c r="S187" s="77">
        <f>IF(R187&lt;$C$186,$C$186,(IF(R187&gt;$C$192,$C$192,R187)))</f>
        <v>0</v>
      </c>
      <c r="U187" s="116"/>
    </row>
    <row r="188" spans="1:21">
      <c r="B188" s="78" t="s">
        <v>68</v>
      </c>
      <c r="C188" s="163"/>
      <c r="D188" s="71">
        <f t="shared" ref="D188:D191" si="101">C188*(1+$C$24)*OR(1-$C$24)</f>
        <v>0</v>
      </c>
      <c r="E188" s="71">
        <f t="shared" ref="E188:E191" si="102">C188*(1+$C$25)*OR(1-$C$25)</f>
        <v>0</v>
      </c>
      <c r="F188" s="71">
        <f t="shared" ref="F188:F191" si="103">C188*(1+$C$26)*OR(1-$C$26)</f>
        <v>0</v>
      </c>
      <c r="G188" s="72">
        <f t="shared" ref="G188:G191" si="104">C188*(1+$C$27)*OR(1-$C$27)</f>
        <v>0</v>
      </c>
      <c r="H188" s="93"/>
      <c r="I188" s="70">
        <f t="shared" si="99"/>
        <v>0</v>
      </c>
      <c r="J188" s="71">
        <f t="shared" si="99"/>
        <v>0</v>
      </c>
      <c r="K188" s="71">
        <f t="shared" si="99"/>
        <v>0</v>
      </c>
      <c r="L188" s="71">
        <f t="shared" si="100"/>
        <v>0</v>
      </c>
      <c r="M188" s="72">
        <f t="shared" si="100"/>
        <v>0</v>
      </c>
      <c r="N188" s="192"/>
      <c r="P188" s="74">
        <f>AVERAGE(C188:G188,I188:M188)</f>
        <v>0</v>
      </c>
      <c r="Q188" s="75">
        <v>15000</v>
      </c>
      <c r="R188" s="76">
        <f>P188*Q188</f>
        <v>0</v>
      </c>
      <c r="S188" s="77">
        <f t="shared" ref="S188:S191" si="105">IF(R188&lt;$C$186,$C$186,(IF(R188&gt;$C$192,$C$192,R188)))</f>
        <v>0</v>
      </c>
      <c r="U188" s="117"/>
    </row>
    <row r="189" spans="1:21">
      <c r="B189" s="78" t="s">
        <v>69</v>
      </c>
      <c r="C189" s="163"/>
      <c r="D189" s="71">
        <f t="shared" si="101"/>
        <v>0</v>
      </c>
      <c r="E189" s="71">
        <f t="shared" si="102"/>
        <v>0</v>
      </c>
      <c r="F189" s="71">
        <f t="shared" si="103"/>
        <v>0</v>
      </c>
      <c r="G189" s="72">
        <f t="shared" si="104"/>
        <v>0</v>
      </c>
      <c r="H189" s="93"/>
      <c r="I189" s="70">
        <f t="shared" si="99"/>
        <v>0</v>
      </c>
      <c r="J189" s="71">
        <f t="shared" si="99"/>
        <v>0</v>
      </c>
      <c r="K189" s="71">
        <f t="shared" si="99"/>
        <v>0</v>
      </c>
      <c r="L189" s="71">
        <f t="shared" si="100"/>
        <v>0</v>
      </c>
      <c r="M189" s="72">
        <f t="shared" si="100"/>
        <v>0</v>
      </c>
      <c r="N189" s="192"/>
      <c r="P189" s="74">
        <f>AVERAGE(C189:G189,I189:M189)</f>
        <v>0</v>
      </c>
      <c r="Q189" s="75">
        <v>65000</v>
      </c>
      <c r="R189" s="76">
        <f>P189*Q189</f>
        <v>0</v>
      </c>
      <c r="S189" s="77">
        <f t="shared" si="105"/>
        <v>0</v>
      </c>
      <c r="U189" s="117"/>
    </row>
    <row r="190" spans="1:21">
      <c r="B190" s="78" t="s">
        <v>70</v>
      </c>
      <c r="C190" s="163"/>
      <c r="D190" s="71">
        <f t="shared" si="101"/>
        <v>0</v>
      </c>
      <c r="E190" s="71">
        <f t="shared" si="102"/>
        <v>0</v>
      </c>
      <c r="F190" s="71">
        <f t="shared" si="103"/>
        <v>0</v>
      </c>
      <c r="G190" s="72">
        <f t="shared" si="104"/>
        <v>0</v>
      </c>
      <c r="H190" s="93"/>
      <c r="I190" s="70">
        <f t="shared" si="99"/>
        <v>0</v>
      </c>
      <c r="J190" s="71">
        <f t="shared" si="99"/>
        <v>0</v>
      </c>
      <c r="K190" s="71">
        <f t="shared" si="99"/>
        <v>0</v>
      </c>
      <c r="L190" s="71">
        <f t="shared" si="100"/>
        <v>0</v>
      </c>
      <c r="M190" s="72">
        <f t="shared" si="100"/>
        <v>0</v>
      </c>
      <c r="N190" s="192"/>
      <c r="P190" s="74">
        <f>AVERAGE(C190:G190,I190:M190)</f>
        <v>0</v>
      </c>
      <c r="Q190" s="75">
        <v>200000</v>
      </c>
      <c r="R190" s="76">
        <f>P190*Q190</f>
        <v>0</v>
      </c>
      <c r="S190" s="77">
        <f t="shared" si="105"/>
        <v>0</v>
      </c>
      <c r="U190" s="117"/>
    </row>
    <row r="191" spans="1:21" ht="13" thickBot="1">
      <c r="B191" s="78" t="s">
        <v>71</v>
      </c>
      <c r="C191" s="163"/>
      <c r="D191" s="71">
        <f t="shared" si="101"/>
        <v>0</v>
      </c>
      <c r="E191" s="71">
        <f t="shared" si="102"/>
        <v>0</v>
      </c>
      <c r="F191" s="71">
        <f t="shared" si="103"/>
        <v>0</v>
      </c>
      <c r="G191" s="72">
        <f t="shared" si="104"/>
        <v>0</v>
      </c>
      <c r="H191" s="93"/>
      <c r="I191" s="70">
        <f t="shared" si="99"/>
        <v>0</v>
      </c>
      <c r="J191" s="71">
        <f t="shared" si="99"/>
        <v>0</v>
      </c>
      <c r="K191" s="71">
        <f t="shared" si="99"/>
        <v>0</v>
      </c>
      <c r="L191" s="71">
        <f t="shared" si="100"/>
        <v>0</v>
      </c>
      <c r="M191" s="72">
        <f t="shared" si="100"/>
        <v>0</v>
      </c>
      <c r="N191" s="192"/>
      <c r="P191" s="74">
        <f>AVERAGE(C191:G191,I191:M191)</f>
        <v>0</v>
      </c>
      <c r="Q191" s="120">
        <v>300000</v>
      </c>
      <c r="R191" s="121">
        <f>P191*Q191</f>
        <v>0</v>
      </c>
      <c r="S191" s="77">
        <f t="shared" si="105"/>
        <v>0</v>
      </c>
      <c r="U191" s="117"/>
    </row>
    <row r="192" spans="1:21" ht="13" thickBot="1">
      <c r="B192" s="80" t="s">
        <v>61</v>
      </c>
      <c r="C192" s="164"/>
      <c r="D192" s="81">
        <f>C192</f>
        <v>0</v>
      </c>
      <c r="E192" s="81">
        <f>C192</f>
        <v>0</v>
      </c>
      <c r="F192" s="81">
        <f t="shared" ref="F192:G192" si="106">D192</f>
        <v>0</v>
      </c>
      <c r="G192" s="97">
        <f t="shared" si="106"/>
        <v>0</v>
      </c>
      <c r="H192" s="90"/>
      <c r="I192" s="49">
        <f>C192</f>
        <v>0</v>
      </c>
      <c r="J192" s="81">
        <f>C192</f>
        <v>0</v>
      </c>
      <c r="K192" s="81">
        <f>C192</f>
        <v>0</v>
      </c>
      <c r="L192" s="81">
        <f>C192</f>
        <v>0</v>
      </c>
      <c r="M192" s="97">
        <f>C192</f>
        <v>0</v>
      </c>
      <c r="N192" s="191"/>
      <c r="P192" s="68"/>
      <c r="Q192" s="68"/>
      <c r="R192" s="68"/>
      <c r="S192" s="68"/>
      <c r="U192" s="52">
        <f>AVERAGE(S187:S191)</f>
        <v>0</v>
      </c>
    </row>
    <row r="193" spans="1:21">
      <c r="N193" s="187"/>
      <c r="U193" s="116"/>
    </row>
    <row r="194" spans="1:21">
      <c r="N194" s="187"/>
      <c r="U194" s="113"/>
    </row>
    <row r="195" spans="1:21">
      <c r="A195" s="20" t="s">
        <v>161</v>
      </c>
      <c r="N195" s="187"/>
      <c r="U195" s="113"/>
    </row>
    <row r="196" spans="1:21">
      <c r="A196" s="20"/>
      <c r="N196" s="187"/>
      <c r="U196" s="113"/>
    </row>
    <row r="197" spans="1:21">
      <c r="A197" s="312" t="s">
        <v>89</v>
      </c>
      <c r="B197" s="312"/>
      <c r="C197" s="312"/>
      <c r="D197" s="312"/>
      <c r="E197" s="312"/>
      <c r="F197" s="312"/>
      <c r="G197" s="312"/>
      <c r="H197" s="312"/>
      <c r="N197" s="187"/>
      <c r="U197" s="113"/>
    </row>
    <row r="198" spans="1:21" ht="14" thickBot="1">
      <c r="C198" s="6" t="str">
        <f>IF(COUNTBLANK(C202:C210)&gt;0,"ERROR - Cells must not be left blank","")</f>
        <v>ERROR - Cells must not be left blank</v>
      </c>
      <c r="N198" s="187"/>
      <c r="U198" s="113"/>
    </row>
    <row r="199" spans="1:21">
      <c r="B199" s="301" t="s">
        <v>76</v>
      </c>
      <c r="C199" s="304" t="s">
        <v>90</v>
      </c>
      <c r="D199" s="306" t="s">
        <v>47</v>
      </c>
      <c r="E199" s="295"/>
      <c r="F199" s="295"/>
      <c r="G199" s="296"/>
      <c r="I199" s="304" t="s">
        <v>48</v>
      </c>
      <c r="J199" s="308"/>
      <c r="K199" s="308"/>
      <c r="L199" s="308"/>
      <c r="M199" s="309"/>
      <c r="N199" s="187"/>
      <c r="P199" s="284" t="s">
        <v>49</v>
      </c>
      <c r="Q199" s="284" t="s">
        <v>50</v>
      </c>
      <c r="R199" s="285" t="s">
        <v>51</v>
      </c>
      <c r="S199" s="286" t="s">
        <v>52</v>
      </c>
      <c r="U199" s="113"/>
    </row>
    <row r="200" spans="1:21">
      <c r="B200" s="294"/>
      <c r="C200" s="305"/>
      <c r="D200" s="307"/>
      <c r="E200" s="297"/>
      <c r="F200" s="297"/>
      <c r="G200" s="298"/>
      <c r="I200" s="305"/>
      <c r="J200" s="310"/>
      <c r="K200" s="310"/>
      <c r="L200" s="310"/>
      <c r="M200" s="311"/>
      <c r="N200" s="187"/>
      <c r="P200" s="284"/>
      <c r="Q200" s="284"/>
      <c r="R200" s="285"/>
      <c r="S200" s="287"/>
      <c r="U200" s="113"/>
    </row>
    <row r="201" spans="1:21" ht="13" thickBot="1">
      <c r="B201" s="302"/>
      <c r="C201" s="305"/>
      <c r="D201" s="111" t="s">
        <v>14</v>
      </c>
      <c r="E201" s="111" t="s">
        <v>15</v>
      </c>
      <c r="F201" s="111" t="s">
        <v>16</v>
      </c>
      <c r="G201" s="112" t="s">
        <v>17</v>
      </c>
      <c r="I201" s="183" t="s">
        <v>45</v>
      </c>
      <c r="J201" s="102" t="s">
        <v>14</v>
      </c>
      <c r="K201" s="102" t="s">
        <v>15</v>
      </c>
      <c r="L201" s="102" t="s">
        <v>16</v>
      </c>
      <c r="M201" s="103" t="s">
        <v>17</v>
      </c>
      <c r="N201" s="187"/>
      <c r="P201" s="284"/>
      <c r="Q201" s="284"/>
      <c r="R201" s="285"/>
      <c r="S201" s="288"/>
      <c r="U201" s="113"/>
    </row>
    <row r="202" spans="1:21">
      <c r="B202" s="65" t="s">
        <v>53</v>
      </c>
      <c r="C202" s="161"/>
      <c r="D202" s="114">
        <f>C202</f>
        <v>0</v>
      </c>
      <c r="E202" s="114">
        <f t="shared" ref="E202:G202" si="107">D202</f>
        <v>0</v>
      </c>
      <c r="F202" s="114">
        <f t="shared" si="107"/>
        <v>0</v>
      </c>
      <c r="G202" s="115">
        <f t="shared" si="107"/>
        <v>0</v>
      </c>
      <c r="H202" s="90">
        <f t="shared" ref="H202:H210" si="108">AVERAGE(C202:G202)</f>
        <v>0</v>
      </c>
      <c r="I202" s="88">
        <f>C202</f>
        <v>0</v>
      </c>
      <c r="J202" s="66">
        <f t="shared" ref="J202:M202" si="109">D202</f>
        <v>0</v>
      </c>
      <c r="K202" s="66">
        <f t="shared" si="109"/>
        <v>0</v>
      </c>
      <c r="L202" s="66">
        <f t="shared" si="109"/>
        <v>0</v>
      </c>
      <c r="M202" s="89">
        <f t="shared" si="109"/>
        <v>0</v>
      </c>
      <c r="N202" s="187">
        <f t="shared" ref="N202:N210" si="110">AVERAGE((I202:M202))</f>
        <v>0</v>
      </c>
      <c r="P202" s="91"/>
      <c r="Q202" s="91"/>
      <c r="R202" s="92"/>
      <c r="S202" s="91"/>
      <c r="U202" s="113"/>
    </row>
    <row r="203" spans="1:21">
      <c r="B203" s="65" t="s">
        <v>80</v>
      </c>
      <c r="C203" s="162"/>
      <c r="D203" s="71">
        <f>C203*(1+$C$24)*OR(1-$C$24)</f>
        <v>0</v>
      </c>
      <c r="E203" s="71">
        <f>C203*(1+$C$25)*OR(1-$C$25)</f>
        <v>0</v>
      </c>
      <c r="F203" s="71">
        <f>C203*(1+$C$26)*OR(1-$C$26)</f>
        <v>0</v>
      </c>
      <c r="G203" s="72">
        <f>C203*(1+$C$27)*OR(1-$C$27)</f>
        <v>0</v>
      </c>
      <c r="H203" s="93">
        <f t="shared" si="108"/>
        <v>0</v>
      </c>
      <c r="I203" s="70">
        <f t="shared" ref="I203:K209" si="111">C203*(1+$C$19)</f>
        <v>0</v>
      </c>
      <c r="J203" s="71">
        <f t="shared" si="111"/>
        <v>0</v>
      </c>
      <c r="K203" s="71">
        <f t="shared" si="111"/>
        <v>0</v>
      </c>
      <c r="L203" s="71">
        <f t="shared" ref="L203:M209" si="112">F203*(1+$C$19)</f>
        <v>0</v>
      </c>
      <c r="M203" s="72">
        <f t="shared" si="112"/>
        <v>0</v>
      </c>
      <c r="N203" s="188">
        <f t="shared" si="110"/>
        <v>0</v>
      </c>
      <c r="P203" s="74">
        <f t="shared" ref="P203:P210" si="113">AVERAGE(C203:G203,I203:M203)</f>
        <v>0</v>
      </c>
      <c r="Q203" s="75">
        <v>2500</v>
      </c>
      <c r="R203" s="76">
        <f>P203*Q203</f>
        <v>0</v>
      </c>
      <c r="S203" s="77">
        <f>IF(R203&lt;$C$202,$C$202,(IF(R203&gt;$C$210,$C$210,R203)))</f>
        <v>0</v>
      </c>
      <c r="U203" s="116"/>
    </row>
    <row r="204" spans="1:21">
      <c r="B204" s="78" t="s">
        <v>81</v>
      </c>
      <c r="C204" s="163"/>
      <c r="D204" s="71">
        <f t="shared" ref="D204:D209" si="114">C204*(1+$C$24)*OR(1-$C$24)</f>
        <v>0</v>
      </c>
      <c r="E204" s="71">
        <f t="shared" ref="E204:E209" si="115">C204*(1+$C$25)*OR(1-$C$25)</f>
        <v>0</v>
      </c>
      <c r="F204" s="71">
        <f t="shared" ref="F204:F209" si="116">C204*(1+$C$26)*OR(1-$C$26)</f>
        <v>0</v>
      </c>
      <c r="G204" s="72">
        <f t="shared" ref="G204:G209" si="117">C204*(1+$C$27)*OR(1-$C$27)</f>
        <v>0</v>
      </c>
      <c r="H204" s="93">
        <f t="shared" si="108"/>
        <v>0</v>
      </c>
      <c r="I204" s="70">
        <f t="shared" si="111"/>
        <v>0</v>
      </c>
      <c r="J204" s="71">
        <f t="shared" si="111"/>
        <v>0</v>
      </c>
      <c r="K204" s="71">
        <f t="shared" si="111"/>
        <v>0</v>
      </c>
      <c r="L204" s="71">
        <f t="shared" si="112"/>
        <v>0</v>
      </c>
      <c r="M204" s="72">
        <f t="shared" si="112"/>
        <v>0</v>
      </c>
      <c r="N204" s="188">
        <f t="shared" si="110"/>
        <v>0</v>
      </c>
      <c r="P204" s="74">
        <f t="shared" si="113"/>
        <v>0</v>
      </c>
      <c r="Q204" s="75">
        <v>100000</v>
      </c>
      <c r="R204" s="76">
        <f t="shared" ref="R204:R209" si="118">P204*Q204</f>
        <v>0</v>
      </c>
      <c r="S204" s="77">
        <f t="shared" ref="S204:S209" si="119">IF(R204&lt;$C$202,$C$202,(IF(R204&gt;$C$210,$C$210,R204)))</f>
        <v>0</v>
      </c>
      <c r="U204" s="117"/>
    </row>
    <row r="205" spans="1:21">
      <c r="B205" s="78" t="s">
        <v>82</v>
      </c>
      <c r="C205" s="163"/>
      <c r="D205" s="71">
        <f t="shared" si="114"/>
        <v>0</v>
      </c>
      <c r="E205" s="71">
        <f t="shared" si="115"/>
        <v>0</v>
      </c>
      <c r="F205" s="71">
        <f t="shared" si="116"/>
        <v>0</v>
      </c>
      <c r="G205" s="72">
        <f t="shared" si="117"/>
        <v>0</v>
      </c>
      <c r="H205" s="93">
        <f t="shared" si="108"/>
        <v>0</v>
      </c>
      <c r="I205" s="70">
        <f t="shared" si="111"/>
        <v>0</v>
      </c>
      <c r="J205" s="71">
        <f t="shared" si="111"/>
        <v>0</v>
      </c>
      <c r="K205" s="71">
        <f t="shared" si="111"/>
        <v>0</v>
      </c>
      <c r="L205" s="71">
        <f t="shared" si="112"/>
        <v>0</v>
      </c>
      <c r="M205" s="72">
        <f t="shared" si="112"/>
        <v>0</v>
      </c>
      <c r="N205" s="188">
        <f t="shared" si="110"/>
        <v>0</v>
      </c>
      <c r="P205" s="74">
        <f t="shared" si="113"/>
        <v>0</v>
      </c>
      <c r="Q205" s="75">
        <v>350000</v>
      </c>
      <c r="R205" s="76">
        <f t="shared" si="118"/>
        <v>0</v>
      </c>
      <c r="S205" s="77">
        <f t="shared" si="119"/>
        <v>0</v>
      </c>
      <c r="U205" s="117"/>
    </row>
    <row r="206" spans="1:21">
      <c r="B206" s="78" t="s">
        <v>83</v>
      </c>
      <c r="C206" s="163"/>
      <c r="D206" s="71">
        <f t="shared" si="114"/>
        <v>0</v>
      </c>
      <c r="E206" s="71">
        <f t="shared" si="115"/>
        <v>0</v>
      </c>
      <c r="F206" s="71">
        <f t="shared" si="116"/>
        <v>0</v>
      </c>
      <c r="G206" s="72">
        <f t="shared" si="117"/>
        <v>0</v>
      </c>
      <c r="H206" s="93">
        <f t="shared" si="108"/>
        <v>0</v>
      </c>
      <c r="I206" s="70">
        <f t="shared" si="111"/>
        <v>0</v>
      </c>
      <c r="J206" s="71">
        <f t="shared" si="111"/>
        <v>0</v>
      </c>
      <c r="K206" s="71">
        <f t="shared" si="111"/>
        <v>0</v>
      </c>
      <c r="L206" s="71">
        <f t="shared" si="112"/>
        <v>0</v>
      </c>
      <c r="M206" s="72">
        <f t="shared" si="112"/>
        <v>0</v>
      </c>
      <c r="N206" s="188">
        <f t="shared" si="110"/>
        <v>0</v>
      </c>
      <c r="P206" s="74">
        <f t="shared" si="113"/>
        <v>0</v>
      </c>
      <c r="Q206" s="75">
        <v>750000</v>
      </c>
      <c r="R206" s="76">
        <f t="shared" si="118"/>
        <v>0</v>
      </c>
      <c r="S206" s="77">
        <f t="shared" si="119"/>
        <v>0</v>
      </c>
      <c r="U206" s="117"/>
    </row>
    <row r="207" spans="1:21">
      <c r="B207" s="78" t="s">
        <v>84</v>
      </c>
      <c r="C207" s="163"/>
      <c r="D207" s="71">
        <f t="shared" si="114"/>
        <v>0</v>
      </c>
      <c r="E207" s="71">
        <f t="shared" si="115"/>
        <v>0</v>
      </c>
      <c r="F207" s="71">
        <f t="shared" si="116"/>
        <v>0</v>
      </c>
      <c r="G207" s="72">
        <f t="shared" si="117"/>
        <v>0</v>
      </c>
      <c r="H207" s="93">
        <f t="shared" si="108"/>
        <v>0</v>
      </c>
      <c r="I207" s="70">
        <f t="shared" si="111"/>
        <v>0</v>
      </c>
      <c r="J207" s="71">
        <f t="shared" si="111"/>
        <v>0</v>
      </c>
      <c r="K207" s="71">
        <f t="shared" si="111"/>
        <v>0</v>
      </c>
      <c r="L207" s="71">
        <f t="shared" si="112"/>
        <v>0</v>
      </c>
      <c r="M207" s="72">
        <f t="shared" si="112"/>
        <v>0</v>
      </c>
      <c r="N207" s="188">
        <f t="shared" si="110"/>
        <v>0</v>
      </c>
      <c r="P207" s="74">
        <f t="shared" si="113"/>
        <v>0</v>
      </c>
      <c r="Q207" s="75">
        <v>2000000</v>
      </c>
      <c r="R207" s="76">
        <f t="shared" si="118"/>
        <v>0</v>
      </c>
      <c r="S207" s="77">
        <f t="shared" si="119"/>
        <v>0</v>
      </c>
      <c r="U207" s="117"/>
    </row>
    <row r="208" spans="1:21">
      <c r="B208" s="79" t="s">
        <v>85</v>
      </c>
      <c r="C208" s="163"/>
      <c r="D208" s="71">
        <f t="shared" si="114"/>
        <v>0</v>
      </c>
      <c r="E208" s="71">
        <f t="shared" si="115"/>
        <v>0</v>
      </c>
      <c r="F208" s="71">
        <f t="shared" si="116"/>
        <v>0</v>
      </c>
      <c r="G208" s="72">
        <f t="shared" si="117"/>
        <v>0</v>
      </c>
      <c r="H208" s="93">
        <f t="shared" si="108"/>
        <v>0</v>
      </c>
      <c r="I208" s="70">
        <f t="shared" si="111"/>
        <v>0</v>
      </c>
      <c r="J208" s="71">
        <f t="shared" si="111"/>
        <v>0</v>
      </c>
      <c r="K208" s="71">
        <f t="shared" si="111"/>
        <v>0</v>
      </c>
      <c r="L208" s="71">
        <f t="shared" si="112"/>
        <v>0</v>
      </c>
      <c r="M208" s="72">
        <f t="shared" si="112"/>
        <v>0</v>
      </c>
      <c r="N208" s="188">
        <f t="shared" si="110"/>
        <v>0</v>
      </c>
      <c r="P208" s="74">
        <f t="shared" si="113"/>
        <v>0</v>
      </c>
      <c r="Q208" s="75">
        <v>4000000</v>
      </c>
      <c r="R208" s="76">
        <f t="shared" si="118"/>
        <v>0</v>
      </c>
      <c r="S208" s="77">
        <f t="shared" si="119"/>
        <v>0</v>
      </c>
      <c r="U208" s="117"/>
    </row>
    <row r="209" spans="1:21" ht="13" thickBot="1">
      <c r="B209" s="79" t="s">
        <v>86</v>
      </c>
      <c r="C209" s="163"/>
      <c r="D209" s="71">
        <f t="shared" si="114"/>
        <v>0</v>
      </c>
      <c r="E209" s="71">
        <f t="shared" si="115"/>
        <v>0</v>
      </c>
      <c r="F209" s="71">
        <f t="shared" si="116"/>
        <v>0</v>
      </c>
      <c r="G209" s="72">
        <f t="shared" si="117"/>
        <v>0</v>
      </c>
      <c r="H209" s="93">
        <f t="shared" si="108"/>
        <v>0</v>
      </c>
      <c r="I209" s="70">
        <f t="shared" si="111"/>
        <v>0</v>
      </c>
      <c r="J209" s="71">
        <f t="shared" si="111"/>
        <v>0</v>
      </c>
      <c r="K209" s="71">
        <f t="shared" si="111"/>
        <v>0</v>
      </c>
      <c r="L209" s="71">
        <f t="shared" si="112"/>
        <v>0</v>
      </c>
      <c r="M209" s="72">
        <f t="shared" si="112"/>
        <v>0</v>
      </c>
      <c r="N209" s="188">
        <f t="shared" si="110"/>
        <v>0</v>
      </c>
      <c r="P209" s="74">
        <f t="shared" si="113"/>
        <v>0</v>
      </c>
      <c r="Q209" s="75">
        <v>5000000</v>
      </c>
      <c r="R209" s="76">
        <f t="shared" si="118"/>
        <v>0</v>
      </c>
      <c r="S209" s="77">
        <f t="shared" si="119"/>
        <v>0</v>
      </c>
      <c r="U209" s="117"/>
    </row>
    <row r="210" spans="1:21" ht="13" thickBot="1">
      <c r="B210" s="80" t="s">
        <v>61</v>
      </c>
      <c r="C210" s="164"/>
      <c r="D210" s="81">
        <f>C210</f>
        <v>0</v>
      </c>
      <c r="E210" s="81">
        <f t="shared" ref="E210:G210" si="120">D210</f>
        <v>0</v>
      </c>
      <c r="F210" s="81">
        <f t="shared" si="120"/>
        <v>0</v>
      </c>
      <c r="G210" s="97">
        <f t="shared" si="120"/>
        <v>0</v>
      </c>
      <c r="H210" s="90">
        <f t="shared" si="108"/>
        <v>0</v>
      </c>
      <c r="I210" s="49">
        <f>C210</f>
        <v>0</v>
      </c>
      <c r="J210" s="81">
        <f t="shared" ref="J210:M210" si="121">D210</f>
        <v>0</v>
      </c>
      <c r="K210" s="81">
        <f t="shared" si="121"/>
        <v>0</v>
      </c>
      <c r="L210" s="81">
        <f t="shared" si="121"/>
        <v>0</v>
      </c>
      <c r="M210" s="97">
        <f t="shared" si="121"/>
        <v>0</v>
      </c>
      <c r="N210" s="187">
        <f t="shared" si="110"/>
        <v>0</v>
      </c>
      <c r="P210" s="91">
        <f t="shared" si="113"/>
        <v>0</v>
      </c>
      <c r="Q210" s="91"/>
      <c r="R210" s="91"/>
      <c r="S210" s="91"/>
      <c r="U210" s="52">
        <f>AVERAGE(S203:S209)</f>
        <v>0</v>
      </c>
    </row>
    <row r="211" spans="1:21">
      <c r="I211" s="14"/>
      <c r="J211" s="14"/>
      <c r="K211" s="14"/>
      <c r="L211" s="14"/>
      <c r="M211" s="14"/>
      <c r="N211" s="187"/>
      <c r="U211" s="116"/>
    </row>
    <row r="212" spans="1:21">
      <c r="N212" s="187"/>
      <c r="U212" s="113"/>
    </row>
    <row r="213" spans="1:21">
      <c r="A213" s="20" t="s">
        <v>162</v>
      </c>
      <c r="N213" s="187"/>
      <c r="U213" s="113"/>
    </row>
    <row r="214" spans="1:21">
      <c r="A214" s="20"/>
      <c r="N214" s="187"/>
      <c r="U214" s="113"/>
    </row>
    <row r="215" spans="1:21" ht="27.5" customHeight="1">
      <c r="A215" s="312" t="s">
        <v>91</v>
      </c>
      <c r="B215" s="312"/>
      <c r="C215" s="312"/>
      <c r="D215" s="312"/>
      <c r="E215" s="312"/>
      <c r="F215" s="312"/>
      <c r="G215" s="312"/>
      <c r="H215" s="312"/>
      <c r="N215" s="187"/>
      <c r="U215" s="113"/>
    </row>
    <row r="216" spans="1:21" ht="14" thickBot="1">
      <c r="C216" s="6" t="str">
        <f>IF(COUNTBLANK(C220:C226)&gt;0,"ERROR - Cells must not be left blank","")</f>
        <v>ERROR - Cells must not be left blank</v>
      </c>
      <c r="N216" s="187"/>
      <c r="U216" s="113"/>
    </row>
    <row r="217" spans="1:21">
      <c r="B217" s="301" t="s">
        <v>76</v>
      </c>
      <c r="C217" s="304" t="s">
        <v>92</v>
      </c>
      <c r="D217" s="306" t="s">
        <v>47</v>
      </c>
      <c r="E217" s="295"/>
      <c r="F217" s="295"/>
      <c r="G217" s="296"/>
      <c r="I217" s="292" t="s">
        <v>48</v>
      </c>
      <c r="J217" s="295"/>
      <c r="K217" s="295"/>
      <c r="L217" s="295"/>
      <c r="M217" s="296"/>
      <c r="N217" s="187"/>
      <c r="P217" s="284" t="s">
        <v>49</v>
      </c>
      <c r="Q217" s="284" t="s">
        <v>50</v>
      </c>
      <c r="R217" s="285" t="s">
        <v>51</v>
      </c>
      <c r="S217" s="286" t="s">
        <v>52</v>
      </c>
      <c r="U217" s="113"/>
    </row>
    <row r="218" spans="1:21">
      <c r="B218" s="294"/>
      <c r="C218" s="305"/>
      <c r="D218" s="307"/>
      <c r="E218" s="297"/>
      <c r="F218" s="297"/>
      <c r="G218" s="298"/>
      <c r="I218" s="294"/>
      <c r="J218" s="297"/>
      <c r="K218" s="297"/>
      <c r="L218" s="297"/>
      <c r="M218" s="298"/>
      <c r="N218" s="187"/>
      <c r="P218" s="284"/>
      <c r="Q218" s="284"/>
      <c r="R218" s="285"/>
      <c r="S218" s="287"/>
      <c r="U218" s="113"/>
    </row>
    <row r="219" spans="1:21" ht="13" thickBot="1">
      <c r="B219" s="302"/>
      <c r="C219" s="305"/>
      <c r="D219" s="111" t="s">
        <v>14</v>
      </c>
      <c r="E219" s="111" t="s">
        <v>15</v>
      </c>
      <c r="F219" s="111" t="s">
        <v>16</v>
      </c>
      <c r="G219" s="112" t="s">
        <v>17</v>
      </c>
      <c r="I219" s="183" t="s">
        <v>45</v>
      </c>
      <c r="J219" s="101" t="s">
        <v>14</v>
      </c>
      <c r="K219" s="102" t="s">
        <v>15</v>
      </c>
      <c r="L219" s="102" t="s">
        <v>16</v>
      </c>
      <c r="M219" s="103" t="s">
        <v>17</v>
      </c>
      <c r="N219" s="187"/>
      <c r="P219" s="284"/>
      <c r="Q219" s="284"/>
      <c r="R219" s="285"/>
      <c r="S219" s="288"/>
      <c r="U219" s="113"/>
    </row>
    <row r="220" spans="1:21">
      <c r="B220" s="65" t="s">
        <v>53</v>
      </c>
      <c r="C220" s="161"/>
      <c r="D220" s="114">
        <f>C220</f>
        <v>0</v>
      </c>
      <c r="E220" s="114">
        <f t="shared" ref="E220:G220" si="122">D220</f>
        <v>0</v>
      </c>
      <c r="F220" s="114">
        <f t="shared" si="122"/>
        <v>0</v>
      </c>
      <c r="G220" s="115">
        <f t="shared" si="122"/>
        <v>0</v>
      </c>
      <c r="H220" s="90"/>
      <c r="I220" s="88">
        <f>C220</f>
        <v>0</v>
      </c>
      <c r="J220" s="66">
        <f t="shared" ref="J220:M220" si="123">D220</f>
        <v>0</v>
      </c>
      <c r="K220" s="66">
        <f t="shared" si="123"/>
        <v>0</v>
      </c>
      <c r="L220" s="66">
        <f t="shared" si="123"/>
        <v>0</v>
      </c>
      <c r="M220" s="89">
        <f t="shared" si="123"/>
        <v>0</v>
      </c>
      <c r="N220" s="187"/>
      <c r="P220" s="91"/>
      <c r="Q220" s="91"/>
      <c r="R220" s="92"/>
      <c r="S220" s="91"/>
      <c r="U220" s="113"/>
    </row>
    <row r="221" spans="1:21">
      <c r="B221" s="65" t="s">
        <v>67</v>
      </c>
      <c r="C221" s="162"/>
      <c r="D221" s="71">
        <f>C221*(1+$C$24)*OR(1-$C$24)</f>
        <v>0</v>
      </c>
      <c r="E221" s="71">
        <f>C221*(1+$C$25)*OR(1-$C$25)</f>
        <v>0</v>
      </c>
      <c r="F221" s="71">
        <f>C221*(1+$C$26)*OR(1-$C$26)</f>
        <v>0</v>
      </c>
      <c r="G221" s="72">
        <f>C221*(1+$C$27)*OR(1-$C$27)</f>
        <v>0</v>
      </c>
      <c r="H221" s="93"/>
      <c r="I221" s="70">
        <f t="shared" ref="I221:K225" si="124">C221*(1+$C$19)</f>
        <v>0</v>
      </c>
      <c r="J221" s="71">
        <f t="shared" si="124"/>
        <v>0</v>
      </c>
      <c r="K221" s="71">
        <f t="shared" si="124"/>
        <v>0</v>
      </c>
      <c r="L221" s="71">
        <f t="shared" ref="L221:M225" si="125">F221*(1+$C$19)</f>
        <v>0</v>
      </c>
      <c r="M221" s="72">
        <f t="shared" si="125"/>
        <v>0</v>
      </c>
      <c r="N221" s="188"/>
      <c r="P221" s="74">
        <f t="shared" ref="P221:P226" si="126">AVERAGE(C221:G221,I221:M221)</f>
        <v>0</v>
      </c>
      <c r="Q221" s="75">
        <v>2500</v>
      </c>
      <c r="R221" s="76">
        <f>P221*Q221</f>
        <v>0</v>
      </c>
      <c r="S221" s="77">
        <f>IF(R221&lt;$C$220,$C$220,(IF(R221&gt;$C$226,$C$226,R221)))</f>
        <v>0</v>
      </c>
      <c r="U221" s="116"/>
    </row>
    <row r="222" spans="1:21">
      <c r="B222" s="78" t="s">
        <v>68</v>
      </c>
      <c r="C222" s="163"/>
      <c r="D222" s="71">
        <f t="shared" ref="D222:D225" si="127">C222*(1+$C$24)*OR(1-$C$24)</f>
        <v>0</v>
      </c>
      <c r="E222" s="71">
        <f t="shared" ref="E222:E225" si="128">C222*(1+$C$25)*OR(1-$C$25)</f>
        <v>0</v>
      </c>
      <c r="F222" s="71">
        <f t="shared" ref="F222:F225" si="129">C222*(1+$C$26)*OR(1-$C$26)</f>
        <v>0</v>
      </c>
      <c r="G222" s="72">
        <f t="shared" ref="G222:G225" si="130">C222*(1+$C$27)*OR(1-$C$27)</f>
        <v>0</v>
      </c>
      <c r="H222" s="93"/>
      <c r="I222" s="70">
        <f t="shared" si="124"/>
        <v>0</v>
      </c>
      <c r="J222" s="71">
        <f t="shared" si="124"/>
        <v>0</v>
      </c>
      <c r="K222" s="71">
        <f t="shared" si="124"/>
        <v>0</v>
      </c>
      <c r="L222" s="71">
        <f t="shared" si="125"/>
        <v>0</v>
      </c>
      <c r="M222" s="72">
        <f t="shared" si="125"/>
        <v>0</v>
      </c>
      <c r="N222" s="188"/>
      <c r="P222" s="74">
        <f t="shared" si="126"/>
        <v>0</v>
      </c>
      <c r="Q222" s="75">
        <v>15000</v>
      </c>
      <c r="R222" s="76">
        <f t="shared" ref="R222:R225" si="131">P222*Q222</f>
        <v>0</v>
      </c>
      <c r="S222" s="77">
        <f t="shared" ref="S222:S225" si="132">IF(R222&lt;$C$220,$C$220,(IF(R222&gt;$C$226,$C$226,R222)))</f>
        <v>0</v>
      </c>
      <c r="U222" s="117"/>
    </row>
    <row r="223" spans="1:21">
      <c r="B223" s="78" t="s">
        <v>69</v>
      </c>
      <c r="C223" s="163"/>
      <c r="D223" s="71">
        <f t="shared" si="127"/>
        <v>0</v>
      </c>
      <c r="E223" s="71">
        <f t="shared" si="128"/>
        <v>0</v>
      </c>
      <c r="F223" s="71">
        <f t="shared" si="129"/>
        <v>0</v>
      </c>
      <c r="G223" s="72">
        <f t="shared" si="130"/>
        <v>0</v>
      </c>
      <c r="H223" s="93"/>
      <c r="I223" s="70">
        <f t="shared" si="124"/>
        <v>0</v>
      </c>
      <c r="J223" s="71">
        <f t="shared" si="124"/>
        <v>0</v>
      </c>
      <c r="K223" s="71">
        <f t="shared" si="124"/>
        <v>0</v>
      </c>
      <c r="L223" s="71">
        <f t="shared" si="125"/>
        <v>0</v>
      </c>
      <c r="M223" s="72">
        <f t="shared" si="125"/>
        <v>0</v>
      </c>
      <c r="N223" s="188"/>
      <c r="P223" s="74">
        <f t="shared" si="126"/>
        <v>0</v>
      </c>
      <c r="Q223" s="75">
        <v>65000</v>
      </c>
      <c r="R223" s="76">
        <f t="shared" si="131"/>
        <v>0</v>
      </c>
      <c r="S223" s="77">
        <f t="shared" si="132"/>
        <v>0</v>
      </c>
      <c r="U223" s="117"/>
    </row>
    <row r="224" spans="1:21">
      <c r="B224" s="78" t="s">
        <v>70</v>
      </c>
      <c r="C224" s="163"/>
      <c r="D224" s="71">
        <f t="shared" si="127"/>
        <v>0</v>
      </c>
      <c r="E224" s="71">
        <f t="shared" si="128"/>
        <v>0</v>
      </c>
      <c r="F224" s="71">
        <f t="shared" si="129"/>
        <v>0</v>
      </c>
      <c r="G224" s="72">
        <f t="shared" si="130"/>
        <v>0</v>
      </c>
      <c r="H224" s="93"/>
      <c r="I224" s="70">
        <f t="shared" si="124"/>
        <v>0</v>
      </c>
      <c r="J224" s="71">
        <f t="shared" si="124"/>
        <v>0</v>
      </c>
      <c r="K224" s="71">
        <f t="shared" si="124"/>
        <v>0</v>
      </c>
      <c r="L224" s="71">
        <f t="shared" si="125"/>
        <v>0</v>
      </c>
      <c r="M224" s="72">
        <f t="shared" si="125"/>
        <v>0</v>
      </c>
      <c r="N224" s="188"/>
      <c r="P224" s="74">
        <f t="shared" si="126"/>
        <v>0</v>
      </c>
      <c r="Q224" s="75">
        <v>200000</v>
      </c>
      <c r="R224" s="76">
        <f t="shared" si="131"/>
        <v>0</v>
      </c>
      <c r="S224" s="77">
        <f t="shared" si="132"/>
        <v>0</v>
      </c>
      <c r="U224" s="117"/>
    </row>
    <row r="225" spans="1:21" ht="13" thickBot="1">
      <c r="B225" s="78" t="s">
        <v>71</v>
      </c>
      <c r="C225" s="163"/>
      <c r="D225" s="71">
        <f t="shared" si="127"/>
        <v>0</v>
      </c>
      <c r="E225" s="71">
        <f t="shared" si="128"/>
        <v>0</v>
      </c>
      <c r="F225" s="71">
        <f t="shared" si="129"/>
        <v>0</v>
      </c>
      <c r="G225" s="72">
        <f t="shared" si="130"/>
        <v>0</v>
      </c>
      <c r="H225" s="93"/>
      <c r="I225" s="70">
        <f t="shared" si="124"/>
        <v>0</v>
      </c>
      <c r="J225" s="71">
        <f t="shared" si="124"/>
        <v>0</v>
      </c>
      <c r="K225" s="71">
        <f t="shared" si="124"/>
        <v>0</v>
      </c>
      <c r="L225" s="71">
        <f t="shared" si="125"/>
        <v>0</v>
      </c>
      <c r="M225" s="72">
        <f t="shared" si="125"/>
        <v>0</v>
      </c>
      <c r="N225" s="188"/>
      <c r="P225" s="74">
        <f t="shared" si="126"/>
        <v>0</v>
      </c>
      <c r="Q225" s="75">
        <v>300000</v>
      </c>
      <c r="R225" s="76">
        <f t="shared" si="131"/>
        <v>0</v>
      </c>
      <c r="S225" s="77">
        <f t="shared" si="132"/>
        <v>0</v>
      </c>
      <c r="U225" s="117"/>
    </row>
    <row r="226" spans="1:21" ht="13" thickBot="1">
      <c r="B226" s="80" t="s">
        <v>61</v>
      </c>
      <c r="C226" s="164"/>
      <c r="D226" s="81">
        <f>C226</f>
        <v>0</v>
      </c>
      <c r="E226" s="81">
        <f t="shared" ref="E226:G226" si="133">D226</f>
        <v>0</v>
      </c>
      <c r="F226" s="81">
        <f t="shared" si="133"/>
        <v>0</v>
      </c>
      <c r="G226" s="97">
        <f t="shared" si="133"/>
        <v>0</v>
      </c>
      <c r="H226" s="90"/>
      <c r="I226" s="49">
        <f>C226</f>
        <v>0</v>
      </c>
      <c r="J226" s="81">
        <f t="shared" ref="J226:M226" si="134">D226</f>
        <v>0</v>
      </c>
      <c r="K226" s="81">
        <f t="shared" si="134"/>
        <v>0</v>
      </c>
      <c r="L226" s="81">
        <f t="shared" si="134"/>
        <v>0</v>
      </c>
      <c r="M226" s="97">
        <f t="shared" si="134"/>
        <v>0</v>
      </c>
      <c r="N226" s="187"/>
      <c r="P226" s="91">
        <f t="shared" si="126"/>
        <v>0</v>
      </c>
      <c r="Q226" s="91"/>
      <c r="R226" s="91"/>
      <c r="S226" s="91"/>
      <c r="U226" s="52">
        <f>AVERAGE(S221:S225)</f>
        <v>0</v>
      </c>
    </row>
    <row r="227" spans="1:21">
      <c r="N227" s="187"/>
      <c r="U227" s="117"/>
    </row>
    <row r="228" spans="1:21">
      <c r="N228" s="187"/>
      <c r="U228" s="116"/>
    </row>
    <row r="229" spans="1:21">
      <c r="A229" s="20" t="s">
        <v>163</v>
      </c>
      <c r="N229" s="187"/>
      <c r="U229" s="113"/>
    </row>
    <row r="230" spans="1:21">
      <c r="N230" s="187"/>
      <c r="U230" s="113"/>
    </row>
    <row r="231" spans="1:21" ht="28.75" customHeight="1">
      <c r="A231" s="312" t="s">
        <v>93</v>
      </c>
      <c r="B231" s="312"/>
      <c r="C231" s="312"/>
      <c r="D231" s="312"/>
      <c r="E231" s="312"/>
      <c r="F231" s="312"/>
      <c r="G231" s="312"/>
      <c r="H231" s="312"/>
      <c r="N231" s="187"/>
      <c r="U231" s="113"/>
    </row>
    <row r="232" spans="1:21" ht="14" thickBot="1">
      <c r="C232" s="6" t="str">
        <f>IF(COUNTBLANK(C236:C242)&gt;0,"ERROR - Cells must not be left blank","")</f>
        <v>ERROR - Cells must not be left blank</v>
      </c>
      <c r="N232" s="187"/>
      <c r="U232" s="113"/>
    </row>
    <row r="233" spans="1:21" ht="12" customHeight="1">
      <c r="B233" s="277" t="s">
        <v>76</v>
      </c>
      <c r="C233" s="319" t="s">
        <v>124</v>
      </c>
      <c r="D233" s="306" t="s">
        <v>47</v>
      </c>
      <c r="E233" s="295"/>
      <c r="F233" s="295"/>
      <c r="G233" s="296"/>
      <c r="I233" s="292" t="s">
        <v>48</v>
      </c>
      <c r="J233" s="295"/>
      <c r="K233" s="295"/>
      <c r="L233" s="295"/>
      <c r="M233" s="296"/>
      <c r="N233" s="187"/>
      <c r="P233" s="313" t="s">
        <v>49</v>
      </c>
      <c r="Q233" s="313" t="s">
        <v>50</v>
      </c>
      <c r="R233" s="316" t="s">
        <v>51</v>
      </c>
      <c r="S233" s="286" t="s">
        <v>52</v>
      </c>
      <c r="U233" s="113"/>
    </row>
    <row r="234" spans="1:21">
      <c r="B234" s="278"/>
      <c r="C234" s="320"/>
      <c r="D234" s="307"/>
      <c r="E234" s="297"/>
      <c r="F234" s="297"/>
      <c r="G234" s="298"/>
      <c r="I234" s="294"/>
      <c r="J234" s="297"/>
      <c r="K234" s="297"/>
      <c r="L234" s="297"/>
      <c r="M234" s="298"/>
      <c r="N234" s="187"/>
      <c r="P234" s="314"/>
      <c r="Q234" s="314"/>
      <c r="R234" s="317"/>
      <c r="S234" s="287"/>
      <c r="U234" s="113"/>
    </row>
    <row r="235" spans="1:21" ht="13" thickBot="1">
      <c r="B235" s="290"/>
      <c r="C235" s="321"/>
      <c r="D235" s="111" t="s">
        <v>14</v>
      </c>
      <c r="E235" s="111" t="s">
        <v>15</v>
      </c>
      <c r="F235" s="111" t="s">
        <v>16</v>
      </c>
      <c r="G235" s="112" t="s">
        <v>17</v>
      </c>
      <c r="I235" s="183" t="s">
        <v>45</v>
      </c>
      <c r="J235" s="101" t="s">
        <v>14</v>
      </c>
      <c r="K235" s="102" t="s">
        <v>15</v>
      </c>
      <c r="L235" s="102" t="s">
        <v>16</v>
      </c>
      <c r="M235" s="103" t="s">
        <v>17</v>
      </c>
      <c r="N235" s="187"/>
      <c r="P235" s="315"/>
      <c r="Q235" s="315"/>
      <c r="R235" s="318"/>
      <c r="S235" s="288"/>
      <c r="U235" s="113"/>
    </row>
    <row r="236" spans="1:21">
      <c r="B236" s="65" t="s">
        <v>53</v>
      </c>
      <c r="C236" s="161"/>
      <c r="D236" s="114">
        <f>C236</f>
        <v>0</v>
      </c>
      <c r="E236" s="114">
        <f t="shared" ref="E236:G236" si="135">D236</f>
        <v>0</v>
      </c>
      <c r="F236" s="114">
        <f t="shared" si="135"/>
        <v>0</v>
      </c>
      <c r="G236" s="115">
        <f t="shared" si="135"/>
        <v>0</v>
      </c>
      <c r="H236" s="90"/>
      <c r="I236" s="88">
        <f>C236</f>
        <v>0</v>
      </c>
      <c r="J236" s="66">
        <f t="shared" ref="J236" si="136">D236</f>
        <v>0</v>
      </c>
      <c r="K236" s="66">
        <f t="shared" ref="K236" si="137">E236</f>
        <v>0</v>
      </c>
      <c r="L236" s="66">
        <f t="shared" ref="L236" si="138">F236</f>
        <v>0</v>
      </c>
      <c r="M236" s="89">
        <f t="shared" ref="M236" si="139">G236</f>
        <v>0</v>
      </c>
      <c r="N236" s="187"/>
      <c r="P236" s="91"/>
      <c r="Q236" s="91"/>
      <c r="R236" s="92"/>
      <c r="S236" s="91"/>
      <c r="U236" s="113"/>
    </row>
    <row r="237" spans="1:21">
      <c r="B237" s="65" t="s">
        <v>67</v>
      </c>
      <c r="C237" s="162"/>
      <c r="D237" s="71">
        <f>C237*(1+$C$24)*OR(1-$C$24)</f>
        <v>0</v>
      </c>
      <c r="E237" s="71">
        <f>C237*(1+$C$25)*OR(1-$C$25)</f>
        <v>0</v>
      </c>
      <c r="F237" s="71">
        <f>C237*(1+$C$26)*OR(1-$C$26)</f>
        <v>0</v>
      </c>
      <c r="G237" s="72">
        <f>C237*(1+$C$27)*OR(1-$C$27)</f>
        <v>0</v>
      </c>
      <c r="H237" s="93"/>
      <c r="I237" s="70">
        <f t="shared" ref="I237:I241" si="140">C237*(1+$C$19)</f>
        <v>0</v>
      </c>
      <c r="J237" s="71">
        <f t="shared" ref="J237:J241" si="141">D237*(1+$C$19)</f>
        <v>0</v>
      </c>
      <c r="K237" s="71">
        <f t="shared" ref="K237:K241" si="142">E237*(1+$C$19)</f>
        <v>0</v>
      </c>
      <c r="L237" s="71">
        <f t="shared" ref="L237:L241" si="143">F237*(1+$C$19)</f>
        <v>0</v>
      </c>
      <c r="M237" s="72">
        <f t="shared" ref="M237:M241" si="144">G237*(1+$C$19)</f>
        <v>0</v>
      </c>
      <c r="N237" s="188"/>
      <c r="P237" s="74">
        <f t="shared" ref="P237:P242" si="145">AVERAGE(C237:G237,I237:M237)</f>
        <v>0</v>
      </c>
      <c r="Q237" s="75">
        <v>2500</v>
      </c>
      <c r="R237" s="76">
        <f>P237*Q237</f>
        <v>0</v>
      </c>
      <c r="S237" s="77">
        <f>IF(R237&lt;$C$236,$C$236,(IF(R237&gt;$C$242,$C$242,R237)))</f>
        <v>0</v>
      </c>
      <c r="U237" s="116"/>
    </row>
    <row r="238" spans="1:21">
      <c r="B238" s="78" t="s">
        <v>68</v>
      </c>
      <c r="C238" s="163"/>
      <c r="D238" s="71">
        <f t="shared" ref="D238:D241" si="146">C238*(1+$C$24)*OR(1-$C$24)</f>
        <v>0</v>
      </c>
      <c r="E238" s="71">
        <f t="shared" ref="E238:E241" si="147">C238*(1+$C$25)*OR(1-$C$25)</f>
        <v>0</v>
      </c>
      <c r="F238" s="71">
        <f t="shared" ref="F238:F241" si="148">C238*(1+$C$26)*OR(1-$C$26)</f>
        <v>0</v>
      </c>
      <c r="G238" s="72">
        <f t="shared" ref="G238:G241" si="149">C238*(1+$C$27)*OR(1-$C$27)</f>
        <v>0</v>
      </c>
      <c r="H238" s="93"/>
      <c r="I238" s="70">
        <f t="shared" si="140"/>
        <v>0</v>
      </c>
      <c r="J238" s="71">
        <f t="shared" si="141"/>
        <v>0</v>
      </c>
      <c r="K238" s="71">
        <f t="shared" si="142"/>
        <v>0</v>
      </c>
      <c r="L238" s="71">
        <f t="shared" si="143"/>
        <v>0</v>
      </c>
      <c r="M238" s="72">
        <f t="shared" si="144"/>
        <v>0</v>
      </c>
      <c r="N238" s="188"/>
      <c r="P238" s="74">
        <f t="shared" si="145"/>
        <v>0</v>
      </c>
      <c r="Q238" s="75">
        <v>15000</v>
      </c>
      <c r="R238" s="76">
        <f t="shared" ref="R238:R241" si="150">P238*Q238</f>
        <v>0</v>
      </c>
      <c r="S238" s="77">
        <f t="shared" ref="S238:S241" si="151">IF(R238&lt;$C$236,$C$236,(IF(R238&gt;$C$242,$C$242,R238)))</f>
        <v>0</v>
      </c>
      <c r="U238" s="117"/>
    </row>
    <row r="239" spans="1:21">
      <c r="B239" s="78" t="s">
        <v>69</v>
      </c>
      <c r="C239" s="163"/>
      <c r="D239" s="71">
        <f t="shared" si="146"/>
        <v>0</v>
      </c>
      <c r="E239" s="71">
        <f t="shared" si="147"/>
        <v>0</v>
      </c>
      <c r="F239" s="71">
        <f t="shared" si="148"/>
        <v>0</v>
      </c>
      <c r="G239" s="72">
        <f t="shared" si="149"/>
        <v>0</v>
      </c>
      <c r="H239" s="93"/>
      <c r="I239" s="70">
        <f t="shared" si="140"/>
        <v>0</v>
      </c>
      <c r="J239" s="71">
        <f t="shared" si="141"/>
        <v>0</v>
      </c>
      <c r="K239" s="71">
        <f t="shared" si="142"/>
        <v>0</v>
      </c>
      <c r="L239" s="71">
        <f t="shared" si="143"/>
        <v>0</v>
      </c>
      <c r="M239" s="72">
        <f t="shared" si="144"/>
        <v>0</v>
      </c>
      <c r="N239" s="188"/>
      <c r="P239" s="74">
        <f t="shared" si="145"/>
        <v>0</v>
      </c>
      <c r="Q239" s="75">
        <v>65000</v>
      </c>
      <c r="R239" s="76">
        <f t="shared" si="150"/>
        <v>0</v>
      </c>
      <c r="S239" s="77">
        <f t="shared" si="151"/>
        <v>0</v>
      </c>
      <c r="U239" s="117"/>
    </row>
    <row r="240" spans="1:21">
      <c r="B240" s="78" t="s">
        <v>70</v>
      </c>
      <c r="C240" s="163"/>
      <c r="D240" s="71">
        <f t="shared" si="146"/>
        <v>0</v>
      </c>
      <c r="E240" s="71">
        <f t="shared" si="147"/>
        <v>0</v>
      </c>
      <c r="F240" s="71">
        <f t="shared" si="148"/>
        <v>0</v>
      </c>
      <c r="G240" s="72">
        <f t="shared" si="149"/>
        <v>0</v>
      </c>
      <c r="H240" s="93"/>
      <c r="I240" s="70">
        <f t="shared" si="140"/>
        <v>0</v>
      </c>
      <c r="J240" s="71">
        <f t="shared" si="141"/>
        <v>0</v>
      </c>
      <c r="K240" s="71">
        <f t="shared" si="142"/>
        <v>0</v>
      </c>
      <c r="L240" s="71">
        <f t="shared" si="143"/>
        <v>0</v>
      </c>
      <c r="M240" s="72">
        <f t="shared" si="144"/>
        <v>0</v>
      </c>
      <c r="N240" s="188"/>
      <c r="P240" s="74">
        <f t="shared" si="145"/>
        <v>0</v>
      </c>
      <c r="Q240" s="75">
        <v>200000</v>
      </c>
      <c r="R240" s="76">
        <f t="shared" si="150"/>
        <v>0</v>
      </c>
      <c r="S240" s="77">
        <f t="shared" si="151"/>
        <v>0</v>
      </c>
      <c r="U240" s="117"/>
    </row>
    <row r="241" spans="1:21" ht="13" thickBot="1">
      <c r="B241" s="78" t="s">
        <v>71</v>
      </c>
      <c r="C241" s="163"/>
      <c r="D241" s="71">
        <f t="shared" si="146"/>
        <v>0</v>
      </c>
      <c r="E241" s="71">
        <f t="shared" si="147"/>
        <v>0</v>
      </c>
      <c r="F241" s="71">
        <f t="shared" si="148"/>
        <v>0</v>
      </c>
      <c r="G241" s="72">
        <f t="shared" si="149"/>
        <v>0</v>
      </c>
      <c r="H241" s="93"/>
      <c r="I241" s="70">
        <f t="shared" si="140"/>
        <v>0</v>
      </c>
      <c r="J241" s="71">
        <f t="shared" si="141"/>
        <v>0</v>
      </c>
      <c r="K241" s="71">
        <f t="shared" si="142"/>
        <v>0</v>
      </c>
      <c r="L241" s="71">
        <f t="shared" si="143"/>
        <v>0</v>
      </c>
      <c r="M241" s="72">
        <f t="shared" si="144"/>
        <v>0</v>
      </c>
      <c r="N241" s="188"/>
      <c r="P241" s="74">
        <f t="shared" si="145"/>
        <v>0</v>
      </c>
      <c r="Q241" s="75">
        <v>300000</v>
      </c>
      <c r="R241" s="76">
        <f t="shared" si="150"/>
        <v>0</v>
      </c>
      <c r="S241" s="77">
        <f t="shared" si="151"/>
        <v>0</v>
      </c>
      <c r="U241" s="117"/>
    </row>
    <row r="242" spans="1:21" ht="13" thickBot="1">
      <c r="B242" s="80" t="s">
        <v>61</v>
      </c>
      <c r="C242" s="164"/>
      <c r="D242" s="81">
        <f>C242</f>
        <v>0</v>
      </c>
      <c r="E242" s="81">
        <f t="shared" ref="E242:G242" si="152">D242</f>
        <v>0</v>
      </c>
      <c r="F242" s="81">
        <f t="shared" si="152"/>
        <v>0</v>
      </c>
      <c r="G242" s="97">
        <f t="shared" si="152"/>
        <v>0</v>
      </c>
      <c r="H242" s="90"/>
      <c r="I242" s="49">
        <f>C242</f>
        <v>0</v>
      </c>
      <c r="J242" s="81">
        <f t="shared" ref="J242" si="153">D242</f>
        <v>0</v>
      </c>
      <c r="K242" s="81">
        <f t="shared" ref="K242" si="154">E242</f>
        <v>0</v>
      </c>
      <c r="L242" s="81">
        <f t="shared" ref="L242" si="155">F242</f>
        <v>0</v>
      </c>
      <c r="M242" s="97">
        <f t="shared" ref="M242" si="156">G242</f>
        <v>0</v>
      </c>
      <c r="N242" s="187"/>
      <c r="P242" s="91">
        <f t="shared" si="145"/>
        <v>0</v>
      </c>
      <c r="Q242" s="91"/>
      <c r="R242" s="91"/>
      <c r="S242" s="91"/>
      <c r="U242" s="52">
        <f>AVERAGE(S237:S241)</f>
        <v>0</v>
      </c>
    </row>
    <row r="243" spans="1:21">
      <c r="B243" s="99"/>
      <c r="C243" s="126"/>
      <c r="D243" s="42"/>
      <c r="E243" s="42"/>
      <c r="F243" s="42"/>
      <c r="G243" s="42"/>
      <c r="H243" s="90"/>
      <c r="I243" s="42"/>
      <c r="J243" s="42"/>
      <c r="K243" s="42"/>
      <c r="L243" s="42"/>
      <c r="M243" s="42"/>
      <c r="N243" s="187"/>
      <c r="P243" s="56"/>
      <c r="Q243" s="56"/>
      <c r="R243" s="56"/>
      <c r="S243" s="56"/>
      <c r="U243" s="127"/>
    </row>
    <row r="244" spans="1:21">
      <c r="A244" s="98" t="s">
        <v>164</v>
      </c>
      <c r="N244" s="187"/>
      <c r="U244" s="113"/>
    </row>
    <row r="245" spans="1:21">
      <c r="N245" s="187"/>
      <c r="U245" s="113"/>
    </row>
    <row r="246" spans="1:21">
      <c r="A246" s="312" t="s">
        <v>94</v>
      </c>
      <c r="B246" s="312"/>
      <c r="C246" s="312"/>
      <c r="D246" s="312"/>
      <c r="E246" s="312"/>
      <c r="F246" s="312"/>
      <c r="G246" s="312"/>
      <c r="H246" s="312"/>
      <c r="N246" s="187"/>
      <c r="U246" s="113"/>
    </row>
    <row r="247" spans="1:21" ht="14" thickBot="1">
      <c r="C247" s="6" t="str">
        <f>IF(COUNTBLANK(C251)&gt;0,"ERROR - Cells must not be left blank","")</f>
        <v>ERROR - Cells must not be left blank</v>
      </c>
      <c r="N247" s="187"/>
      <c r="U247" s="113"/>
    </row>
    <row r="248" spans="1:21">
      <c r="B248" s="301" t="s">
        <v>229</v>
      </c>
      <c r="C248" s="304" t="s">
        <v>95</v>
      </c>
      <c r="D248" s="306" t="s">
        <v>47</v>
      </c>
      <c r="E248" s="295"/>
      <c r="F248" s="295"/>
      <c r="G248" s="296"/>
      <c r="I248" s="292" t="s">
        <v>48</v>
      </c>
      <c r="J248" s="295"/>
      <c r="K248" s="295"/>
      <c r="L248" s="295"/>
      <c r="M248" s="296"/>
      <c r="N248" s="187"/>
      <c r="P248" s="322" t="s">
        <v>126</v>
      </c>
      <c r="Q248" s="323"/>
      <c r="R248" s="323"/>
      <c r="S248" s="324"/>
      <c r="U248" s="113"/>
    </row>
    <row r="249" spans="1:21">
      <c r="B249" s="294"/>
      <c r="C249" s="305"/>
      <c r="D249" s="307"/>
      <c r="E249" s="297"/>
      <c r="F249" s="297"/>
      <c r="G249" s="298"/>
      <c r="I249" s="294"/>
      <c r="J249" s="297"/>
      <c r="K249" s="297"/>
      <c r="L249" s="297"/>
      <c r="M249" s="298"/>
      <c r="N249" s="187"/>
      <c r="P249" s="325"/>
      <c r="Q249" s="326"/>
      <c r="R249" s="326"/>
      <c r="S249" s="327"/>
      <c r="U249" s="113"/>
    </row>
    <row r="250" spans="1:21" ht="13" thickBot="1">
      <c r="B250" s="302"/>
      <c r="C250" s="305"/>
      <c r="D250" s="111" t="s">
        <v>14</v>
      </c>
      <c r="E250" s="111" t="s">
        <v>15</v>
      </c>
      <c r="F250" s="111" t="s">
        <v>16</v>
      </c>
      <c r="G250" s="112" t="s">
        <v>17</v>
      </c>
      <c r="I250" s="110" t="s">
        <v>45</v>
      </c>
      <c r="J250" s="193" t="s">
        <v>14</v>
      </c>
      <c r="K250" s="111" t="s">
        <v>15</v>
      </c>
      <c r="L250" s="111" t="s">
        <v>16</v>
      </c>
      <c r="M250" s="112" t="s">
        <v>17</v>
      </c>
      <c r="N250" s="187"/>
      <c r="P250" s="328"/>
      <c r="Q250" s="329"/>
      <c r="R250" s="329"/>
      <c r="S250" s="330"/>
      <c r="U250" s="113"/>
    </row>
    <row r="251" spans="1:21" ht="13" thickBot="1">
      <c r="B251" s="128" t="s">
        <v>230</v>
      </c>
      <c r="C251" s="166"/>
      <c r="D251" s="81">
        <f>C251*(1+$C$24)*OR(1-$C$24)</f>
        <v>0</v>
      </c>
      <c r="E251" s="81">
        <f>C251*(1+$C$25)*OR(1-$C$25)</f>
        <v>0</v>
      </c>
      <c r="F251" s="81">
        <f>C251*(1+$C$26)*OR(1-$C$26)</f>
        <v>0</v>
      </c>
      <c r="G251" s="97">
        <f>C251*(1+$C$27)*OR(1-$C$27)</f>
        <v>0</v>
      </c>
      <c r="H251" s="90"/>
      <c r="I251" s="49">
        <f>C251*(1+$C$19)</f>
        <v>0</v>
      </c>
      <c r="J251" s="81">
        <f>D251*(1+$C$19)</f>
        <v>0</v>
      </c>
      <c r="K251" s="81">
        <f>E251*(1+$C$19)</f>
        <v>0</v>
      </c>
      <c r="L251" s="81">
        <f t="shared" ref="L251:M251" si="157">F251*(1+$C$19)</f>
        <v>0</v>
      </c>
      <c r="M251" s="97">
        <f t="shared" si="157"/>
        <v>0</v>
      </c>
      <c r="N251" s="187"/>
      <c r="P251" s="331">
        <f>AVERAGE(C251:G251,I251:M251)</f>
        <v>0</v>
      </c>
      <c r="Q251" s="332"/>
      <c r="R251" s="332"/>
      <c r="S251" s="333"/>
      <c r="U251" s="52">
        <f>P251</f>
        <v>0</v>
      </c>
    </row>
    <row r="252" spans="1:21">
      <c r="P252" s="56"/>
      <c r="Q252" s="56"/>
      <c r="R252" s="129"/>
      <c r="S252" s="56"/>
      <c r="U252" s="113"/>
    </row>
    <row r="253" spans="1:21">
      <c r="P253" s="56"/>
      <c r="Q253" s="56"/>
      <c r="R253" s="129"/>
      <c r="S253" s="56"/>
      <c r="U253" s="113"/>
    </row>
    <row r="254" spans="1:21">
      <c r="A254" s="98" t="s">
        <v>165</v>
      </c>
      <c r="P254" s="56"/>
      <c r="Q254" s="56"/>
      <c r="R254" s="129"/>
      <c r="S254" s="56"/>
      <c r="U254" s="113"/>
    </row>
    <row r="255" spans="1:21">
      <c r="U255" s="113"/>
    </row>
    <row r="256" spans="1:21">
      <c r="A256" s="312" t="s">
        <v>231</v>
      </c>
      <c r="B256" s="312"/>
      <c r="C256" s="312"/>
      <c r="D256" s="312"/>
      <c r="E256" s="312"/>
      <c r="F256" s="312"/>
      <c r="G256" s="312"/>
      <c r="H256" s="312"/>
      <c r="U256" s="113"/>
    </row>
    <row r="257" spans="1:21" ht="14" thickBot="1">
      <c r="C257" s="6" t="str">
        <f>IF(COUNTBLANK(C261:D265)&gt;0,"ERROR - Cells must not be left blank","")</f>
        <v>ERROR - Cells must not be left blank</v>
      </c>
      <c r="U257" s="113"/>
    </row>
    <row r="258" spans="1:21">
      <c r="B258" s="301" t="s">
        <v>227</v>
      </c>
      <c r="C258" s="304" t="s">
        <v>96</v>
      </c>
      <c r="D258" s="334" t="s">
        <v>97</v>
      </c>
      <c r="E258" s="306" t="s">
        <v>47</v>
      </c>
      <c r="F258" s="295"/>
      <c r="G258" s="295"/>
      <c r="H258" s="296"/>
      <c r="J258" s="292" t="s">
        <v>127</v>
      </c>
      <c r="K258" s="295"/>
      <c r="L258" s="295"/>
      <c r="M258" s="295"/>
      <c r="N258" s="296"/>
      <c r="P258" s="313" t="s">
        <v>49</v>
      </c>
      <c r="Q258" s="313" t="s">
        <v>50</v>
      </c>
      <c r="R258" s="316" t="s">
        <v>51</v>
      </c>
      <c r="S258" s="286" t="s">
        <v>52</v>
      </c>
      <c r="U258" s="113"/>
    </row>
    <row r="259" spans="1:21">
      <c r="B259" s="294"/>
      <c r="C259" s="305"/>
      <c r="D259" s="335"/>
      <c r="E259" s="307"/>
      <c r="F259" s="297"/>
      <c r="G259" s="297"/>
      <c r="H259" s="298"/>
      <c r="J259" s="294"/>
      <c r="K259" s="297"/>
      <c r="L259" s="297"/>
      <c r="M259" s="297"/>
      <c r="N259" s="298"/>
      <c r="P259" s="314"/>
      <c r="Q259" s="314"/>
      <c r="R259" s="317"/>
      <c r="S259" s="287"/>
      <c r="U259" s="113"/>
    </row>
    <row r="260" spans="1:21">
      <c r="B260" s="302"/>
      <c r="C260" s="305"/>
      <c r="D260" s="336"/>
      <c r="E260" s="111" t="s">
        <v>14</v>
      </c>
      <c r="F260" s="111" t="s">
        <v>15</v>
      </c>
      <c r="G260" s="111" t="s">
        <v>16</v>
      </c>
      <c r="H260" s="112" t="s">
        <v>17</v>
      </c>
      <c r="J260" s="110" t="s">
        <v>45</v>
      </c>
      <c r="K260" s="193" t="s">
        <v>14</v>
      </c>
      <c r="L260" s="111" t="s">
        <v>15</v>
      </c>
      <c r="M260" s="111" t="s">
        <v>16</v>
      </c>
      <c r="N260" s="112" t="s">
        <v>17</v>
      </c>
      <c r="P260" s="315"/>
      <c r="Q260" s="315"/>
      <c r="R260" s="318"/>
      <c r="S260" s="288"/>
      <c r="U260" s="117"/>
    </row>
    <row r="261" spans="1:21">
      <c r="B261" s="65" t="s">
        <v>98</v>
      </c>
      <c r="C261" s="162"/>
      <c r="D261" s="167"/>
      <c r="E261" s="71">
        <f>C261*(1+$C$24)*OR(1-$C$24)</f>
        <v>0</v>
      </c>
      <c r="F261" s="71">
        <f>C261*(1+$C$25)*OR(1-$C$25)</f>
        <v>0</v>
      </c>
      <c r="G261" s="71">
        <f>C261*(1+$C$26)*OR(1-$C$26)</f>
        <v>0</v>
      </c>
      <c r="H261" s="72">
        <f>C261*(1+$C$27)*OR(1-$C$27)</f>
        <v>0</v>
      </c>
      <c r="J261" s="70">
        <f>C261*(1+$C$19)</f>
        <v>0</v>
      </c>
      <c r="K261" s="71">
        <f t="shared" ref="K261" si="158">E261*(1+$C$19)</f>
        <v>0</v>
      </c>
      <c r="L261" s="71">
        <f t="shared" ref="L261" si="159">F261*(1+$C$19)</f>
        <v>0</v>
      </c>
      <c r="M261" s="71">
        <f t="shared" ref="M261" si="160">G261*(1+$C$19)</f>
        <v>0</v>
      </c>
      <c r="N261" s="72">
        <f t="shared" ref="N261" si="161">H261*(1+$C$19)</f>
        <v>0</v>
      </c>
      <c r="O261" s="134"/>
      <c r="P261" s="74">
        <f>AVERAGE(C261,E261,F261,G261,H261,J261,K261,L261,M261,N261)</f>
        <v>0</v>
      </c>
      <c r="Q261" s="194">
        <v>12500</v>
      </c>
      <c r="R261" s="76">
        <f>P261*Q261</f>
        <v>0</v>
      </c>
      <c r="S261" s="77">
        <f>(IF(R261&gt;$D$261,$D$261,R261))</f>
        <v>0</v>
      </c>
      <c r="U261" s="116"/>
    </row>
    <row r="262" spans="1:21">
      <c r="B262" s="78" t="s">
        <v>69</v>
      </c>
      <c r="C262" s="162"/>
      <c r="D262" s="168"/>
      <c r="E262" s="71">
        <f t="shared" ref="E262:E265" si="162">C262*(1+$C$24)*OR(1-$C$24)</f>
        <v>0</v>
      </c>
      <c r="F262" s="71">
        <f t="shared" ref="F262:F265" si="163">C262*(1+$C$25)*OR(1-$C$25)</f>
        <v>0</v>
      </c>
      <c r="G262" s="71">
        <f t="shared" ref="G262:G265" si="164">C262*(1+$C$26)*OR(1-$C$26)</f>
        <v>0</v>
      </c>
      <c r="H262" s="72">
        <f t="shared" ref="H262:H265" si="165">C262*(1+$C$27)*OR(1-$C$27)</f>
        <v>0</v>
      </c>
      <c r="J262" s="70">
        <f t="shared" ref="J262:J265" si="166">C262*(1+$C$19)</f>
        <v>0</v>
      </c>
      <c r="K262" s="71">
        <f t="shared" ref="K262:K265" si="167">E262*(1+$C$19)</f>
        <v>0</v>
      </c>
      <c r="L262" s="71">
        <f t="shared" ref="L262:L265" si="168">F262*(1+$C$19)</f>
        <v>0</v>
      </c>
      <c r="M262" s="71">
        <f t="shared" ref="M262:M265" si="169">G262*(1+$C$19)</f>
        <v>0</v>
      </c>
      <c r="N262" s="72">
        <f t="shared" ref="N262:N265" si="170">H262*(1+$C$19)</f>
        <v>0</v>
      </c>
      <c r="P262" s="74">
        <f t="shared" ref="P262:P265" si="171">AVERAGE(C262,E262,F262,G262,H262,J262,K262,L262,M262,N262)</f>
        <v>0</v>
      </c>
      <c r="Q262" s="75">
        <v>65000</v>
      </c>
      <c r="R262" s="76">
        <f t="shared" ref="R262:R265" si="172">P262*Q262</f>
        <v>0</v>
      </c>
      <c r="S262" s="77">
        <f>(IF(R262&gt;$D$262,$D$262,R262))</f>
        <v>0</v>
      </c>
      <c r="U262" s="113"/>
    </row>
    <row r="263" spans="1:21">
      <c r="B263" s="78" t="s">
        <v>99</v>
      </c>
      <c r="C263" s="162"/>
      <c r="D263" s="168"/>
      <c r="E263" s="71">
        <f t="shared" si="162"/>
        <v>0</v>
      </c>
      <c r="F263" s="71">
        <f t="shared" si="163"/>
        <v>0</v>
      </c>
      <c r="G263" s="71">
        <f t="shared" si="164"/>
        <v>0</v>
      </c>
      <c r="H263" s="72">
        <f t="shared" si="165"/>
        <v>0</v>
      </c>
      <c r="J263" s="70">
        <f t="shared" si="166"/>
        <v>0</v>
      </c>
      <c r="K263" s="71">
        <f t="shared" si="167"/>
        <v>0</v>
      </c>
      <c r="L263" s="71">
        <f t="shared" si="168"/>
        <v>0</v>
      </c>
      <c r="M263" s="71">
        <f t="shared" si="169"/>
        <v>0</v>
      </c>
      <c r="N263" s="72">
        <f t="shared" si="170"/>
        <v>0</v>
      </c>
      <c r="P263" s="74">
        <f t="shared" si="171"/>
        <v>0</v>
      </c>
      <c r="Q263" s="75">
        <v>300000</v>
      </c>
      <c r="R263" s="76">
        <f t="shared" si="172"/>
        <v>0</v>
      </c>
      <c r="S263" s="77">
        <f>(IF(R263&gt;$D$263,$D$263,R263))</f>
        <v>0</v>
      </c>
      <c r="U263" s="113"/>
    </row>
    <row r="264" spans="1:21" ht="13" thickBot="1">
      <c r="B264" s="78" t="s">
        <v>125</v>
      </c>
      <c r="C264" s="162"/>
      <c r="D264" s="168"/>
      <c r="E264" s="71">
        <f t="shared" si="162"/>
        <v>0</v>
      </c>
      <c r="F264" s="71">
        <f t="shared" si="163"/>
        <v>0</v>
      </c>
      <c r="G264" s="71">
        <f t="shared" si="164"/>
        <v>0</v>
      </c>
      <c r="H264" s="72">
        <f t="shared" si="165"/>
        <v>0</v>
      </c>
      <c r="J264" s="70">
        <f t="shared" si="166"/>
        <v>0</v>
      </c>
      <c r="K264" s="71">
        <f t="shared" si="167"/>
        <v>0</v>
      </c>
      <c r="L264" s="71">
        <f t="shared" si="168"/>
        <v>0</v>
      </c>
      <c r="M264" s="71">
        <f t="shared" si="169"/>
        <v>0</v>
      </c>
      <c r="N264" s="72">
        <f t="shared" si="170"/>
        <v>0</v>
      </c>
      <c r="P264" s="74">
        <f t="shared" si="171"/>
        <v>0</v>
      </c>
      <c r="Q264" s="75">
        <v>1250000</v>
      </c>
      <c r="R264" s="76">
        <f t="shared" si="172"/>
        <v>0</v>
      </c>
      <c r="S264" s="77">
        <f>(IF(R264&gt;$D$264,$D$264,R264))</f>
        <v>0</v>
      </c>
      <c r="U264" s="113"/>
    </row>
    <row r="265" spans="1:21" ht="13" thickBot="1">
      <c r="B265" s="80" t="s">
        <v>101</v>
      </c>
      <c r="C265" s="162"/>
      <c r="D265" s="169"/>
      <c r="E265" s="131">
        <f t="shared" si="162"/>
        <v>0</v>
      </c>
      <c r="F265" s="131">
        <f t="shared" si="163"/>
        <v>0</v>
      </c>
      <c r="G265" s="131">
        <f t="shared" si="164"/>
        <v>0</v>
      </c>
      <c r="H265" s="132">
        <f t="shared" si="165"/>
        <v>0</v>
      </c>
      <c r="J265" s="195">
        <f t="shared" si="166"/>
        <v>0</v>
      </c>
      <c r="K265" s="131">
        <f t="shared" si="167"/>
        <v>0</v>
      </c>
      <c r="L265" s="131">
        <f t="shared" si="168"/>
        <v>0</v>
      </c>
      <c r="M265" s="131">
        <f t="shared" si="169"/>
        <v>0</v>
      </c>
      <c r="N265" s="132">
        <f t="shared" si="170"/>
        <v>0</v>
      </c>
      <c r="P265" s="74">
        <f t="shared" si="171"/>
        <v>0</v>
      </c>
      <c r="Q265" s="75">
        <v>200000</v>
      </c>
      <c r="R265" s="76">
        <f t="shared" si="172"/>
        <v>0</v>
      </c>
      <c r="S265" s="77">
        <f>(IF(R265&gt;$D$265,$D$265,R265))</f>
        <v>0</v>
      </c>
      <c r="U265" s="52">
        <f>AVERAGE(S261:S265)</f>
        <v>0</v>
      </c>
    </row>
    <row r="266" spans="1:21">
      <c r="C266" s="134"/>
      <c r="D266" s="135"/>
      <c r="U266" s="113"/>
    </row>
    <row r="267" spans="1:21">
      <c r="U267" s="113"/>
    </row>
    <row r="268" spans="1:21">
      <c r="U268" s="113"/>
    </row>
    <row r="269" spans="1:21">
      <c r="A269" s="98" t="s">
        <v>166</v>
      </c>
      <c r="U269" s="113"/>
    </row>
    <row r="270" spans="1:21">
      <c r="U270" s="113"/>
    </row>
    <row r="271" spans="1:21">
      <c r="A271" s="312" t="s">
        <v>102</v>
      </c>
      <c r="B271" s="312"/>
      <c r="C271" s="312"/>
      <c r="D271" s="312"/>
      <c r="E271" s="312"/>
      <c r="F271" s="312"/>
      <c r="G271" s="312"/>
      <c r="H271" s="312"/>
      <c r="U271" s="113"/>
    </row>
    <row r="272" spans="1:21" ht="14" thickBot="1">
      <c r="C272" s="6" t="str">
        <f>IF(COUNTBLANK(C276)&gt;0,"ERROR - Cells must not be left blank","")</f>
        <v>ERROR - Cells must not be left blank</v>
      </c>
      <c r="U272" s="113"/>
    </row>
    <row r="273" spans="1:21">
      <c r="B273" s="301" t="s">
        <v>229</v>
      </c>
      <c r="C273" s="304" t="s">
        <v>95</v>
      </c>
      <c r="D273" s="306" t="s">
        <v>47</v>
      </c>
      <c r="E273" s="295"/>
      <c r="F273" s="295"/>
      <c r="G273" s="296"/>
      <c r="I273" s="292" t="s">
        <v>48</v>
      </c>
      <c r="J273" s="295"/>
      <c r="K273" s="295"/>
      <c r="L273" s="295"/>
      <c r="M273" s="296"/>
      <c r="P273" s="322" t="s">
        <v>126</v>
      </c>
      <c r="Q273" s="323"/>
      <c r="R273" s="323"/>
      <c r="S273" s="324"/>
      <c r="U273" s="113"/>
    </row>
    <row r="274" spans="1:21">
      <c r="B274" s="294"/>
      <c r="C274" s="305"/>
      <c r="D274" s="307"/>
      <c r="E274" s="297"/>
      <c r="F274" s="297"/>
      <c r="G274" s="298"/>
      <c r="I274" s="294"/>
      <c r="J274" s="297"/>
      <c r="K274" s="297"/>
      <c r="L274" s="297"/>
      <c r="M274" s="298"/>
      <c r="P274" s="325"/>
      <c r="Q274" s="326"/>
      <c r="R274" s="326"/>
      <c r="S274" s="327"/>
      <c r="U274" s="113"/>
    </row>
    <row r="275" spans="1:21" ht="13" thickBot="1">
      <c r="B275" s="302"/>
      <c r="C275" s="305"/>
      <c r="D275" s="111" t="s">
        <v>14</v>
      </c>
      <c r="E275" s="111" t="s">
        <v>15</v>
      </c>
      <c r="F275" s="111" t="s">
        <v>16</v>
      </c>
      <c r="G275" s="112" t="s">
        <v>17</v>
      </c>
      <c r="I275" s="110" t="s">
        <v>45</v>
      </c>
      <c r="J275" s="193" t="s">
        <v>14</v>
      </c>
      <c r="K275" s="111" t="s">
        <v>15</v>
      </c>
      <c r="L275" s="111" t="s">
        <v>16</v>
      </c>
      <c r="M275" s="112" t="s">
        <v>17</v>
      </c>
      <c r="P275" s="328"/>
      <c r="Q275" s="329"/>
      <c r="R275" s="329"/>
      <c r="S275" s="330"/>
      <c r="U275" s="113"/>
    </row>
    <row r="276" spans="1:21" ht="13" thickBot="1">
      <c r="B276" s="128" t="s">
        <v>230</v>
      </c>
      <c r="C276" s="166"/>
      <c r="D276" s="81">
        <f>C276*(1+$C$24)*OR(1-$C$24)</f>
        <v>0</v>
      </c>
      <c r="E276" s="81">
        <f>C276*(1+$C$25)*OR(1-$C$25)</f>
        <v>0</v>
      </c>
      <c r="F276" s="81">
        <f>C276*(1+$C$26)*OR(1-$C$26)</f>
        <v>0</v>
      </c>
      <c r="G276" s="97">
        <f>C276*(1+$C$27)*OR(1-$C$27)</f>
        <v>0</v>
      </c>
      <c r="I276" s="49">
        <f>C276*(1+$C$19)</f>
        <v>0</v>
      </c>
      <c r="J276" s="81">
        <f>D276*(1+$C$19)</f>
        <v>0</v>
      </c>
      <c r="K276" s="81">
        <f>E276*(1+$C$19)</f>
        <v>0</v>
      </c>
      <c r="L276" s="81">
        <f t="shared" ref="L276:M276" si="173">F276*(1+$C$19)</f>
        <v>0</v>
      </c>
      <c r="M276" s="97">
        <f t="shared" si="173"/>
        <v>0</v>
      </c>
      <c r="P276" s="331">
        <f>AVERAGE(C276:G276,I276:M276)</f>
        <v>0</v>
      </c>
      <c r="Q276" s="332"/>
      <c r="R276" s="332"/>
      <c r="S276" s="333"/>
      <c r="U276" s="52">
        <f>P276</f>
        <v>0</v>
      </c>
    </row>
    <row r="277" spans="1:21">
      <c r="U277" s="113"/>
    </row>
    <row r="278" spans="1:21">
      <c r="U278" s="113"/>
    </row>
    <row r="279" spans="1:21">
      <c r="A279" s="98" t="s">
        <v>167</v>
      </c>
      <c r="U279" s="113"/>
    </row>
    <row r="280" spans="1:21">
      <c r="U280" s="113"/>
    </row>
    <row r="281" spans="1:21" ht="53" customHeight="1">
      <c r="A281" s="312" t="s">
        <v>232</v>
      </c>
      <c r="B281" s="312"/>
      <c r="C281" s="312"/>
      <c r="D281" s="312"/>
      <c r="E281" s="312"/>
      <c r="F281" s="312"/>
      <c r="G281" s="312"/>
      <c r="H281" s="312"/>
      <c r="U281" s="113"/>
    </row>
    <row r="282" spans="1:21" ht="14" thickBot="1">
      <c r="C282" s="6" t="str">
        <f>IF(COUNTBLANK(C286:E290)&gt;0,"ERROR - Cells must not be left blank","")</f>
        <v>ERROR - Cells must not be left blank</v>
      </c>
      <c r="U282" s="113"/>
    </row>
    <row r="283" spans="1:21" ht="24" customHeight="1">
      <c r="B283" s="301" t="s">
        <v>227</v>
      </c>
      <c r="C283" s="277" t="s">
        <v>103</v>
      </c>
      <c r="D283" s="304" t="s">
        <v>233</v>
      </c>
      <c r="E283" s="334" t="s">
        <v>104</v>
      </c>
      <c r="F283" s="136" t="s">
        <v>47</v>
      </c>
      <c r="G283" s="137"/>
      <c r="H283" s="137"/>
      <c r="I283" s="138"/>
      <c r="K283" s="292" t="s">
        <v>127</v>
      </c>
      <c r="L283" s="295"/>
      <c r="M283" s="295"/>
      <c r="N283" s="295"/>
      <c r="O283" s="296"/>
      <c r="Q283" s="284" t="s">
        <v>128</v>
      </c>
      <c r="R283" s="284" t="s">
        <v>50</v>
      </c>
      <c r="S283" s="285" t="s">
        <v>129</v>
      </c>
      <c r="T283" s="286" t="s">
        <v>130</v>
      </c>
      <c r="U283" s="113"/>
    </row>
    <row r="284" spans="1:21" ht="12" customHeight="1">
      <c r="B284" s="294"/>
      <c r="C284" s="278"/>
      <c r="D284" s="305"/>
      <c r="E284" s="335"/>
      <c r="F284" s="139"/>
      <c r="G284" s="140"/>
      <c r="H284" s="140"/>
      <c r="I284" s="141"/>
      <c r="K284" s="294"/>
      <c r="L284" s="297"/>
      <c r="M284" s="297"/>
      <c r="N284" s="297"/>
      <c r="O284" s="298"/>
      <c r="Q284" s="284"/>
      <c r="R284" s="284"/>
      <c r="S284" s="285"/>
      <c r="T284" s="287"/>
      <c r="U284" s="113"/>
    </row>
    <row r="285" spans="1:21">
      <c r="B285" s="302"/>
      <c r="C285" s="290"/>
      <c r="D285" s="305"/>
      <c r="E285" s="336"/>
      <c r="F285" s="111" t="s">
        <v>14</v>
      </c>
      <c r="G285" s="111" t="s">
        <v>15</v>
      </c>
      <c r="H285" s="111" t="s">
        <v>16</v>
      </c>
      <c r="I285" s="112" t="s">
        <v>17</v>
      </c>
      <c r="K285" s="110" t="s">
        <v>45</v>
      </c>
      <c r="L285" s="193" t="s">
        <v>14</v>
      </c>
      <c r="M285" s="111" t="s">
        <v>15</v>
      </c>
      <c r="N285" s="111" t="s">
        <v>16</v>
      </c>
      <c r="O285" s="112" t="s">
        <v>17</v>
      </c>
      <c r="Q285" s="284"/>
      <c r="R285" s="284"/>
      <c r="S285" s="285"/>
      <c r="T285" s="288"/>
      <c r="U285" s="113"/>
    </row>
    <row r="286" spans="1:21">
      <c r="B286" s="65" t="s">
        <v>98</v>
      </c>
      <c r="C286" s="170"/>
      <c r="D286" s="162"/>
      <c r="E286" s="167"/>
      <c r="F286" s="71">
        <f>D286*(1+$C$24)*OR(1-$C$24)</f>
        <v>0</v>
      </c>
      <c r="G286" s="71">
        <f>D286*(1+$C$25)*OR(1-$C$25)</f>
        <v>0</v>
      </c>
      <c r="H286" s="71">
        <f>D286*(1+$C$26)*OR(1-$C$26)</f>
        <v>0</v>
      </c>
      <c r="I286" s="72">
        <f>D286*(1+$C$27)*OR(1-$C$27)</f>
        <v>0</v>
      </c>
      <c r="K286" s="70">
        <f>D286*(1+$C$19)</f>
        <v>0</v>
      </c>
      <c r="L286" s="71">
        <f>F286*(1+$C$19)</f>
        <v>0</v>
      </c>
      <c r="M286" s="71">
        <f>G286*(1+$C$19)</f>
        <v>0</v>
      </c>
      <c r="N286" s="71">
        <f t="shared" ref="N286:O286" si="174">H286*(1+$C$19)</f>
        <v>0</v>
      </c>
      <c r="O286" s="72">
        <f t="shared" si="174"/>
        <v>0</v>
      </c>
      <c r="Q286" s="74">
        <f>AVERAGE(D286,F286,G286,H286,I286,K286,L286,M286,N286,O286)</f>
        <v>0</v>
      </c>
      <c r="R286" s="75">
        <v>12500</v>
      </c>
      <c r="S286" s="76">
        <f>Q286*R286</f>
        <v>0</v>
      </c>
      <c r="T286" s="77">
        <f>(IF(S286&gt;$E$286,$E$286,S286))+C286</f>
        <v>0</v>
      </c>
      <c r="U286" s="113"/>
    </row>
    <row r="287" spans="1:21">
      <c r="B287" s="78" t="s">
        <v>69</v>
      </c>
      <c r="C287" s="171"/>
      <c r="D287" s="163"/>
      <c r="E287" s="168"/>
      <c r="F287" s="71">
        <f t="shared" ref="F287:F290" si="175">D287*(1+$C$24)*OR(1-$C$24)</f>
        <v>0</v>
      </c>
      <c r="G287" s="71">
        <f t="shared" ref="G287:G290" si="176">D287*(1+$C$25)*OR(1-$C$25)</f>
        <v>0</v>
      </c>
      <c r="H287" s="71">
        <f t="shared" ref="H287:H290" si="177">D287*(1+$C$26)*OR(1-$C$26)</f>
        <v>0</v>
      </c>
      <c r="I287" s="72">
        <f t="shared" ref="I287:I290" si="178">D287*(1+$C$27)*OR(1-$C$27)</f>
        <v>0</v>
      </c>
      <c r="K287" s="70">
        <f t="shared" ref="K287:K290" si="179">D287*(1+$C$19)</f>
        <v>0</v>
      </c>
      <c r="L287" s="71">
        <f t="shared" ref="L287:L290" si="180">F287*(1+$C$19)</f>
        <v>0</v>
      </c>
      <c r="M287" s="71">
        <f t="shared" ref="M287:M290" si="181">G287*(1+$C$19)</f>
        <v>0</v>
      </c>
      <c r="N287" s="71">
        <f t="shared" ref="N287:N290" si="182">H287*(1+$C$19)</f>
        <v>0</v>
      </c>
      <c r="O287" s="72">
        <f t="shared" ref="O287:O290" si="183">I287*(1+$C$19)</f>
        <v>0</v>
      </c>
      <c r="Q287" s="74">
        <f>AVERAGE(D287,F287,G287,H287,I287,K287,L287,M287,N287,O287)</f>
        <v>0</v>
      </c>
      <c r="R287" s="75">
        <v>65000</v>
      </c>
      <c r="S287" s="76">
        <f t="shared" ref="S287:S290" si="184">Q287*R287</f>
        <v>0</v>
      </c>
      <c r="T287" s="77">
        <f>(IF(S287&gt;$E$287,$E$287,S287))+C287</f>
        <v>0</v>
      </c>
      <c r="U287" s="113"/>
    </row>
    <row r="288" spans="1:21">
      <c r="B288" s="78" t="s">
        <v>99</v>
      </c>
      <c r="C288" s="171"/>
      <c r="D288" s="163"/>
      <c r="E288" s="168"/>
      <c r="F288" s="71">
        <f t="shared" si="175"/>
        <v>0</v>
      </c>
      <c r="G288" s="71">
        <f t="shared" si="176"/>
        <v>0</v>
      </c>
      <c r="H288" s="71">
        <f t="shared" si="177"/>
        <v>0</v>
      </c>
      <c r="I288" s="72">
        <f t="shared" si="178"/>
        <v>0</v>
      </c>
      <c r="K288" s="70">
        <f t="shared" si="179"/>
        <v>0</v>
      </c>
      <c r="L288" s="71">
        <f t="shared" si="180"/>
        <v>0</v>
      </c>
      <c r="M288" s="71">
        <f t="shared" si="181"/>
        <v>0</v>
      </c>
      <c r="N288" s="71">
        <f t="shared" si="182"/>
        <v>0</v>
      </c>
      <c r="O288" s="72">
        <f t="shared" si="183"/>
        <v>0</v>
      </c>
      <c r="Q288" s="74">
        <f>AVERAGE(D288,F288,G288,H288,I288,K288,L288,M288,N288,O288)</f>
        <v>0</v>
      </c>
      <c r="R288" s="75">
        <v>300000</v>
      </c>
      <c r="S288" s="76">
        <f t="shared" si="184"/>
        <v>0</v>
      </c>
      <c r="T288" s="77">
        <f>(IF(S288&gt;$E$288,$E$288,S288))+C288</f>
        <v>0</v>
      </c>
      <c r="U288" s="113"/>
    </row>
    <row r="289" spans="1:21" ht="13" thickBot="1">
      <c r="B289" s="78" t="s">
        <v>100</v>
      </c>
      <c r="C289" s="171"/>
      <c r="D289" s="163"/>
      <c r="E289" s="168"/>
      <c r="F289" s="71">
        <f t="shared" si="175"/>
        <v>0</v>
      </c>
      <c r="G289" s="71">
        <f t="shared" si="176"/>
        <v>0</v>
      </c>
      <c r="H289" s="71">
        <f t="shared" si="177"/>
        <v>0</v>
      </c>
      <c r="I289" s="72">
        <f t="shared" si="178"/>
        <v>0</v>
      </c>
      <c r="K289" s="70">
        <f t="shared" si="179"/>
        <v>0</v>
      </c>
      <c r="L289" s="71">
        <f t="shared" si="180"/>
        <v>0</v>
      </c>
      <c r="M289" s="71">
        <f t="shared" si="181"/>
        <v>0</v>
      </c>
      <c r="N289" s="71">
        <f t="shared" si="182"/>
        <v>0</v>
      </c>
      <c r="O289" s="72">
        <f t="shared" si="183"/>
        <v>0</v>
      </c>
      <c r="Q289" s="74">
        <f>AVERAGE(D289,F289,G289,H289,I289,K289,L289,M289,N289,O289)</f>
        <v>0</v>
      </c>
      <c r="R289" s="75">
        <v>1250000</v>
      </c>
      <c r="S289" s="76">
        <f t="shared" si="184"/>
        <v>0</v>
      </c>
      <c r="T289" s="77">
        <f>(IF(S289&gt;$E$289,$E$289,S289))+C289</f>
        <v>0</v>
      </c>
      <c r="U289" s="113"/>
    </row>
    <row r="290" spans="1:21" ht="13" thickBot="1">
      <c r="B290" s="80" t="s">
        <v>101</v>
      </c>
      <c r="C290" s="172"/>
      <c r="D290" s="163"/>
      <c r="E290" s="169"/>
      <c r="F290" s="131">
        <f t="shared" si="175"/>
        <v>0</v>
      </c>
      <c r="G290" s="131">
        <f t="shared" si="176"/>
        <v>0</v>
      </c>
      <c r="H290" s="131">
        <f t="shared" si="177"/>
        <v>0</v>
      </c>
      <c r="I290" s="132">
        <f t="shared" si="178"/>
        <v>0</v>
      </c>
      <c r="K290" s="195">
        <f t="shared" si="179"/>
        <v>0</v>
      </c>
      <c r="L290" s="131">
        <f t="shared" si="180"/>
        <v>0</v>
      </c>
      <c r="M290" s="131">
        <f t="shared" si="181"/>
        <v>0</v>
      </c>
      <c r="N290" s="131">
        <f t="shared" si="182"/>
        <v>0</v>
      </c>
      <c r="O290" s="132">
        <f t="shared" si="183"/>
        <v>0</v>
      </c>
      <c r="Q290" s="74">
        <f>AVERAGE(D290,F290,G290,H290,I290,K290,L290,M290,N290,O290)</f>
        <v>0</v>
      </c>
      <c r="R290" s="75">
        <v>2000000</v>
      </c>
      <c r="S290" s="76">
        <f t="shared" si="184"/>
        <v>0</v>
      </c>
      <c r="T290" s="77">
        <f>(IF(S290&gt;$E$290,$E$290,S290))+C290</f>
        <v>0</v>
      </c>
      <c r="U290" s="52">
        <f>AVERAGE(T286:T290)</f>
        <v>0</v>
      </c>
    </row>
    <row r="291" spans="1:21">
      <c r="U291" s="113"/>
    </row>
    <row r="292" spans="1:21">
      <c r="U292" s="113"/>
    </row>
    <row r="293" spans="1:21">
      <c r="A293" s="98" t="s">
        <v>168</v>
      </c>
      <c r="U293" s="113"/>
    </row>
    <row r="294" spans="1:21">
      <c r="U294" s="113"/>
    </row>
    <row r="295" spans="1:21" ht="39" customHeight="1">
      <c r="A295" s="312" t="s">
        <v>234</v>
      </c>
      <c r="B295" s="312"/>
      <c r="C295" s="312"/>
      <c r="D295" s="312"/>
      <c r="E295" s="312"/>
      <c r="F295" s="312"/>
      <c r="G295" s="312"/>
      <c r="H295" s="312"/>
      <c r="U295" s="113"/>
    </row>
    <row r="296" spans="1:21" ht="14" thickBot="1">
      <c r="C296" s="6" t="str">
        <f>IF(COUNTBLANK(C300:E304)&gt;0,"ERROR - Cells must not be left blank","")</f>
        <v>ERROR - Cells must not be left blank</v>
      </c>
      <c r="U296" s="113"/>
    </row>
    <row r="297" spans="1:21" ht="24" customHeight="1">
      <c r="B297" s="301" t="s">
        <v>227</v>
      </c>
      <c r="C297" s="277" t="s">
        <v>103</v>
      </c>
      <c r="D297" s="304" t="s">
        <v>105</v>
      </c>
      <c r="E297" s="334" t="s">
        <v>104</v>
      </c>
      <c r="F297" s="136" t="s">
        <v>47</v>
      </c>
      <c r="G297" s="137"/>
      <c r="H297" s="137"/>
      <c r="I297" s="138"/>
      <c r="K297" s="292" t="s">
        <v>127</v>
      </c>
      <c r="L297" s="295"/>
      <c r="M297" s="295"/>
      <c r="N297" s="295"/>
      <c r="O297" s="296"/>
      <c r="Q297" s="284" t="s">
        <v>128</v>
      </c>
      <c r="R297" s="284" t="s">
        <v>50</v>
      </c>
      <c r="S297" s="285" t="s">
        <v>129</v>
      </c>
      <c r="T297" s="286" t="s">
        <v>130</v>
      </c>
      <c r="U297" s="113"/>
    </row>
    <row r="298" spans="1:21">
      <c r="B298" s="294"/>
      <c r="C298" s="278"/>
      <c r="D298" s="305"/>
      <c r="E298" s="335"/>
      <c r="F298" s="139"/>
      <c r="G298" s="140"/>
      <c r="H298" s="140"/>
      <c r="I298" s="141"/>
      <c r="K298" s="294"/>
      <c r="L298" s="297"/>
      <c r="M298" s="297"/>
      <c r="N298" s="297"/>
      <c r="O298" s="298"/>
      <c r="Q298" s="284"/>
      <c r="R298" s="284"/>
      <c r="S298" s="285"/>
      <c r="T298" s="287"/>
      <c r="U298" s="113"/>
    </row>
    <row r="299" spans="1:21">
      <c r="B299" s="302"/>
      <c r="C299" s="290"/>
      <c r="D299" s="305"/>
      <c r="E299" s="336"/>
      <c r="F299" s="111" t="s">
        <v>14</v>
      </c>
      <c r="G299" s="111" t="s">
        <v>15</v>
      </c>
      <c r="H299" s="111" t="s">
        <v>16</v>
      </c>
      <c r="I299" s="112" t="s">
        <v>17</v>
      </c>
      <c r="K299" s="110" t="s">
        <v>45</v>
      </c>
      <c r="L299" s="193" t="s">
        <v>14</v>
      </c>
      <c r="M299" s="111" t="s">
        <v>15</v>
      </c>
      <c r="N299" s="111" t="s">
        <v>16</v>
      </c>
      <c r="O299" s="112" t="s">
        <v>17</v>
      </c>
      <c r="Q299" s="284"/>
      <c r="R299" s="284"/>
      <c r="S299" s="285"/>
      <c r="T299" s="288"/>
      <c r="U299" s="113"/>
    </row>
    <row r="300" spans="1:21">
      <c r="B300" s="65" t="s">
        <v>98</v>
      </c>
      <c r="C300" s="170"/>
      <c r="D300" s="162"/>
      <c r="E300" s="170"/>
      <c r="F300" s="71">
        <f>D300*(1+$C$24)*OR(1-$C$24)</f>
        <v>0</v>
      </c>
      <c r="G300" s="71">
        <f>D300*(1+$C$25)*OR(1-$C$25)</f>
        <v>0</v>
      </c>
      <c r="H300" s="71">
        <f>D300*(1+$C$26)*OR(1-$C$26)</f>
        <v>0</v>
      </c>
      <c r="I300" s="72">
        <f>D300*(1+$C$27)*OR(1-$C$27)</f>
        <v>0</v>
      </c>
      <c r="K300" s="70">
        <f>D300*(1+$C$19)</f>
        <v>0</v>
      </c>
      <c r="L300" s="71">
        <f>F300*(1+$C$19)</f>
        <v>0</v>
      </c>
      <c r="M300" s="71">
        <f>G300*(1+$C$19)</f>
        <v>0</v>
      </c>
      <c r="N300" s="71">
        <f t="shared" ref="N300" si="185">H300*(1+$C$19)</f>
        <v>0</v>
      </c>
      <c r="O300" s="72">
        <f t="shared" ref="O300" si="186">I300*(1+$C$19)</f>
        <v>0</v>
      </c>
      <c r="Q300" s="74">
        <f>AVERAGE(D300,F300,G300,H300,I300,K300,L300,M300,N300,O300)</f>
        <v>0</v>
      </c>
      <c r="R300" s="75">
        <v>12500</v>
      </c>
      <c r="S300" s="76">
        <f>Q300*R300</f>
        <v>0</v>
      </c>
      <c r="T300" s="77">
        <f>(IF(S300&gt;$E$300,$E$300,S300))+C300</f>
        <v>0</v>
      </c>
      <c r="U300" s="113"/>
    </row>
    <row r="301" spans="1:21">
      <c r="B301" s="78" t="s">
        <v>69</v>
      </c>
      <c r="C301" s="171"/>
      <c r="D301" s="163"/>
      <c r="E301" s="171"/>
      <c r="F301" s="71">
        <f t="shared" ref="F301:F304" si="187">D301*(1+$C$24)*OR(1-$C$24)</f>
        <v>0</v>
      </c>
      <c r="G301" s="71">
        <f t="shared" ref="G301:G304" si="188">D301*(1+$C$25)*OR(1-$C$25)</f>
        <v>0</v>
      </c>
      <c r="H301" s="71">
        <f t="shared" ref="H301:H304" si="189">D301*(1+$C$26)*OR(1-$C$26)</f>
        <v>0</v>
      </c>
      <c r="I301" s="72">
        <f t="shared" ref="I301:I304" si="190">D301*(1+$C$27)*OR(1-$C$27)</f>
        <v>0</v>
      </c>
      <c r="K301" s="70">
        <f t="shared" ref="K301:K304" si="191">D301*(1+$C$19)</f>
        <v>0</v>
      </c>
      <c r="L301" s="71">
        <f t="shared" ref="L301:L304" si="192">F301*(1+$C$19)</f>
        <v>0</v>
      </c>
      <c r="M301" s="71">
        <f t="shared" ref="M301:M304" si="193">G301*(1+$C$19)</f>
        <v>0</v>
      </c>
      <c r="N301" s="71">
        <f t="shared" ref="N301:N304" si="194">H301*(1+$C$19)</f>
        <v>0</v>
      </c>
      <c r="O301" s="72">
        <f t="shared" ref="O301:O304" si="195">I301*(1+$C$19)</f>
        <v>0</v>
      </c>
      <c r="Q301" s="74">
        <f>AVERAGE(D301,F301,G301,H301,I301,K301,L301,M301,N301,O301)</f>
        <v>0</v>
      </c>
      <c r="R301" s="75">
        <v>65000</v>
      </c>
      <c r="S301" s="76">
        <f t="shared" ref="S301:S304" si="196">Q301*R301</f>
        <v>0</v>
      </c>
      <c r="T301" s="77">
        <f>(IF(S301&gt;$E$301,$E$301,S301))+C301</f>
        <v>0</v>
      </c>
      <c r="U301" s="113"/>
    </row>
    <row r="302" spans="1:21">
      <c r="B302" s="78" t="s">
        <v>99</v>
      </c>
      <c r="C302" s="171"/>
      <c r="D302" s="163"/>
      <c r="E302" s="171"/>
      <c r="F302" s="71">
        <f t="shared" si="187"/>
        <v>0</v>
      </c>
      <c r="G302" s="71">
        <f t="shared" si="188"/>
        <v>0</v>
      </c>
      <c r="H302" s="71">
        <f t="shared" si="189"/>
        <v>0</v>
      </c>
      <c r="I302" s="72">
        <f t="shared" si="190"/>
        <v>0</v>
      </c>
      <c r="K302" s="70">
        <f t="shared" si="191"/>
        <v>0</v>
      </c>
      <c r="L302" s="71">
        <f t="shared" si="192"/>
        <v>0</v>
      </c>
      <c r="M302" s="71">
        <f t="shared" si="193"/>
        <v>0</v>
      </c>
      <c r="N302" s="71">
        <f t="shared" si="194"/>
        <v>0</v>
      </c>
      <c r="O302" s="72">
        <f t="shared" si="195"/>
        <v>0</v>
      </c>
      <c r="Q302" s="74">
        <f>AVERAGE(D302,F302,G302,H302,I302,K302,L302,M302,N302,O302)</f>
        <v>0</v>
      </c>
      <c r="R302" s="75">
        <v>300000</v>
      </c>
      <c r="S302" s="76">
        <f t="shared" si="196"/>
        <v>0</v>
      </c>
      <c r="T302" s="77">
        <f>(IF(S302&gt;$E$302,$E$302,S302))+C302</f>
        <v>0</v>
      </c>
      <c r="U302" s="113"/>
    </row>
    <row r="303" spans="1:21" ht="13" thickBot="1">
      <c r="B303" s="78" t="s">
        <v>100</v>
      </c>
      <c r="C303" s="171"/>
      <c r="D303" s="163"/>
      <c r="E303" s="171"/>
      <c r="F303" s="71">
        <f t="shared" si="187"/>
        <v>0</v>
      </c>
      <c r="G303" s="71">
        <f t="shared" si="188"/>
        <v>0</v>
      </c>
      <c r="H303" s="71">
        <f t="shared" si="189"/>
        <v>0</v>
      </c>
      <c r="I303" s="72">
        <f t="shared" si="190"/>
        <v>0</v>
      </c>
      <c r="K303" s="70">
        <f t="shared" si="191"/>
        <v>0</v>
      </c>
      <c r="L303" s="71">
        <f t="shared" si="192"/>
        <v>0</v>
      </c>
      <c r="M303" s="71">
        <f t="shared" si="193"/>
        <v>0</v>
      </c>
      <c r="N303" s="71">
        <f t="shared" si="194"/>
        <v>0</v>
      </c>
      <c r="O303" s="72">
        <f t="shared" si="195"/>
        <v>0</v>
      </c>
      <c r="Q303" s="74">
        <f>AVERAGE(D303,F303,G303,H303,I303,K303,L303,M303,N303,O303)</f>
        <v>0</v>
      </c>
      <c r="R303" s="75">
        <v>1250000</v>
      </c>
      <c r="S303" s="76">
        <f t="shared" si="196"/>
        <v>0</v>
      </c>
      <c r="T303" s="77">
        <f>(IF(S303&gt;$E$303,$E$303,S303))+C303</f>
        <v>0</v>
      </c>
      <c r="U303" s="113"/>
    </row>
    <row r="304" spans="1:21" ht="13" thickBot="1">
      <c r="B304" s="80" t="s">
        <v>101</v>
      </c>
      <c r="C304" s="172"/>
      <c r="D304" s="163"/>
      <c r="E304" s="172"/>
      <c r="F304" s="131">
        <f t="shared" si="187"/>
        <v>0</v>
      </c>
      <c r="G304" s="131">
        <f t="shared" si="188"/>
        <v>0</v>
      </c>
      <c r="H304" s="131">
        <f t="shared" si="189"/>
        <v>0</v>
      </c>
      <c r="I304" s="132">
        <f t="shared" si="190"/>
        <v>0</v>
      </c>
      <c r="K304" s="195">
        <f t="shared" si="191"/>
        <v>0</v>
      </c>
      <c r="L304" s="131">
        <f t="shared" si="192"/>
        <v>0</v>
      </c>
      <c r="M304" s="131">
        <f t="shared" si="193"/>
        <v>0</v>
      </c>
      <c r="N304" s="131">
        <f t="shared" si="194"/>
        <v>0</v>
      </c>
      <c r="O304" s="132">
        <f t="shared" si="195"/>
        <v>0</v>
      </c>
      <c r="Q304" s="74">
        <f>AVERAGE(D304,F304,G304,H304,I304,K304,L304,M304,N304,O304)</f>
        <v>0</v>
      </c>
      <c r="R304" s="75">
        <v>2000000</v>
      </c>
      <c r="S304" s="76">
        <f t="shared" si="196"/>
        <v>0</v>
      </c>
      <c r="T304" s="77">
        <f>(IF(S304&gt;$E$304,$E$304,S304))+C304</f>
        <v>0</v>
      </c>
      <c r="U304" s="52">
        <f>AVERAGE(T300:T304)</f>
        <v>0</v>
      </c>
    </row>
    <row r="306" spans="1:21">
      <c r="Q306" s="142"/>
      <c r="R306" s="142"/>
      <c r="S306" s="142"/>
      <c r="U306" s="47"/>
    </row>
    <row r="307" spans="1:21">
      <c r="P307" s="142"/>
    </row>
    <row r="308" spans="1:21">
      <c r="A308" s="20" t="s">
        <v>169</v>
      </c>
    </row>
    <row r="310" spans="1:21" s="142" customFormat="1">
      <c r="A310" s="265" t="s">
        <v>106</v>
      </c>
      <c r="B310" s="265"/>
      <c r="C310" s="265"/>
      <c r="D310" s="265"/>
      <c r="E310" s="265"/>
      <c r="F310" s="265"/>
      <c r="G310" s="265"/>
      <c r="H310" s="265"/>
      <c r="P310" s="7"/>
      <c r="Q310" s="7"/>
      <c r="R310" s="7"/>
      <c r="S310" s="7"/>
      <c r="U310" s="8"/>
    </row>
    <row r="311" spans="1:21" ht="14" thickBot="1">
      <c r="C311" s="6" t="str">
        <f>IF(COUNTBLANK(C315:C322)&gt;0,"ERROR - Cells must not be left blank","")</f>
        <v>ERROR - Cells must not be left blank</v>
      </c>
    </row>
    <row r="312" spans="1:21" ht="12" customHeight="1">
      <c r="B312" s="301" t="s">
        <v>107</v>
      </c>
      <c r="C312" s="304" t="s">
        <v>108</v>
      </c>
      <c r="D312" s="306" t="s">
        <v>47</v>
      </c>
      <c r="E312" s="295"/>
      <c r="F312" s="295"/>
      <c r="G312" s="296"/>
      <c r="I312" s="292" t="s">
        <v>109</v>
      </c>
      <c r="J312" s="295"/>
      <c r="K312" s="295"/>
      <c r="L312" s="295"/>
      <c r="M312" s="296"/>
      <c r="Q312" s="284" t="s">
        <v>49</v>
      </c>
      <c r="R312" s="284" t="s">
        <v>50</v>
      </c>
      <c r="S312" s="285" t="s">
        <v>51</v>
      </c>
      <c r="T312" s="286" t="s">
        <v>52</v>
      </c>
    </row>
    <row r="313" spans="1:21">
      <c r="B313" s="294"/>
      <c r="C313" s="305"/>
      <c r="D313" s="307"/>
      <c r="E313" s="297"/>
      <c r="F313" s="297"/>
      <c r="G313" s="298"/>
      <c r="I313" s="294"/>
      <c r="J313" s="297"/>
      <c r="K313" s="297"/>
      <c r="L313" s="297"/>
      <c r="M313" s="298"/>
      <c r="Q313" s="284"/>
      <c r="R313" s="284"/>
      <c r="S313" s="285"/>
      <c r="T313" s="287"/>
    </row>
    <row r="314" spans="1:21">
      <c r="B314" s="302"/>
      <c r="C314" s="305"/>
      <c r="D314" s="111" t="s">
        <v>14</v>
      </c>
      <c r="E314" s="111" t="s">
        <v>15</v>
      </c>
      <c r="F314" s="111" t="s">
        <v>16</v>
      </c>
      <c r="G314" s="112" t="s">
        <v>17</v>
      </c>
      <c r="I314" s="183" t="s">
        <v>45</v>
      </c>
      <c r="J314" s="101" t="s">
        <v>14</v>
      </c>
      <c r="K314" s="102" t="s">
        <v>15</v>
      </c>
      <c r="L314" s="102" t="s">
        <v>16</v>
      </c>
      <c r="M314" s="103" t="s">
        <v>17</v>
      </c>
      <c r="Q314" s="284"/>
      <c r="R314" s="284"/>
      <c r="S314" s="285"/>
      <c r="T314" s="288"/>
    </row>
    <row r="315" spans="1:21">
      <c r="B315" s="65" t="s">
        <v>110</v>
      </c>
      <c r="C315" s="162"/>
      <c r="D315" s="71">
        <f>C315*(1+$C$24)*OR(1-$C$24)</f>
        <v>0</v>
      </c>
      <c r="E315" s="71">
        <f>C315*(1+$C$25)*OR(1-$C$25)</f>
        <v>0</v>
      </c>
      <c r="F315" s="71">
        <f>C315*(1+$C$26)*OR(1-$C$26)</f>
        <v>0</v>
      </c>
      <c r="G315" s="72">
        <f>C315*(1+$C$27)*OR(1-$C$27)</f>
        <v>0</v>
      </c>
      <c r="I315" s="70">
        <f>C315*(1+$C$19)</f>
        <v>0</v>
      </c>
      <c r="J315" s="71">
        <f>D315*(1+$C$19)</f>
        <v>0</v>
      </c>
      <c r="K315" s="71">
        <f>E315*(1+$C$19)</f>
        <v>0</v>
      </c>
      <c r="L315" s="71">
        <f>F315*(1+$C$19)</f>
        <v>0</v>
      </c>
      <c r="M315" s="72">
        <f>G315*(1+$C$19)</f>
        <v>0</v>
      </c>
      <c r="Q315" s="74">
        <f t="shared" ref="Q315:Q321" si="197">AVERAGE(C315,D315,E315,F315,G315,I315,J315,K315,L315,M315)</f>
        <v>0</v>
      </c>
      <c r="R315" s="75">
        <v>100000</v>
      </c>
      <c r="S315" s="76">
        <f>Q315*R315</f>
        <v>0</v>
      </c>
      <c r="T315" s="77">
        <f>(IF(S315&gt;$E$322,$E$322,S315))</f>
        <v>0</v>
      </c>
    </row>
    <row r="316" spans="1:21">
      <c r="B316" s="65" t="s">
        <v>111</v>
      </c>
      <c r="C316" s="162"/>
      <c r="D316" s="71">
        <f t="shared" ref="D316:D321" si="198">C316*(1+$C$24)*OR(1-$C$24)</f>
        <v>0</v>
      </c>
      <c r="E316" s="71">
        <f t="shared" ref="E316:E321" si="199">C316*(1+$C$25)*OR(1-$C$25)</f>
        <v>0</v>
      </c>
      <c r="F316" s="71">
        <f t="shared" ref="F316:F321" si="200">C316*(1+$C$26)*OR(1-$C$26)</f>
        <v>0</v>
      </c>
      <c r="G316" s="72">
        <f t="shared" ref="G316:G321" si="201">C316*(1+$C$27)*OR(1-$C$27)</f>
        <v>0</v>
      </c>
      <c r="I316" s="70">
        <f t="shared" ref="I316:I321" si="202">C316*(1+$C$19)</f>
        <v>0</v>
      </c>
      <c r="J316" s="71">
        <f t="shared" ref="J316:M321" si="203">D316*(1+$C$19)</f>
        <v>0</v>
      </c>
      <c r="K316" s="71">
        <f t="shared" si="203"/>
        <v>0</v>
      </c>
      <c r="L316" s="71">
        <f t="shared" si="203"/>
        <v>0</v>
      </c>
      <c r="M316" s="72">
        <f t="shared" si="203"/>
        <v>0</v>
      </c>
      <c r="Q316" s="74">
        <f t="shared" si="197"/>
        <v>0</v>
      </c>
      <c r="R316" s="75">
        <v>175000</v>
      </c>
      <c r="S316" s="76">
        <f>Q316*R316</f>
        <v>0</v>
      </c>
      <c r="T316" s="77">
        <f t="shared" ref="T316:T321" si="204">(IF(S316&gt;$E$322,$E$322,S316))</f>
        <v>0</v>
      </c>
    </row>
    <row r="317" spans="1:21">
      <c r="B317" s="65" t="s">
        <v>112</v>
      </c>
      <c r="C317" s="162"/>
      <c r="D317" s="71">
        <f t="shared" si="198"/>
        <v>0</v>
      </c>
      <c r="E317" s="71">
        <f t="shared" si="199"/>
        <v>0</v>
      </c>
      <c r="F317" s="71">
        <f t="shared" si="200"/>
        <v>0</v>
      </c>
      <c r="G317" s="72">
        <f t="shared" si="201"/>
        <v>0</v>
      </c>
      <c r="I317" s="70">
        <f t="shared" si="202"/>
        <v>0</v>
      </c>
      <c r="J317" s="71">
        <f t="shared" si="203"/>
        <v>0</v>
      </c>
      <c r="K317" s="71">
        <f t="shared" si="203"/>
        <v>0</v>
      </c>
      <c r="L317" s="71">
        <f t="shared" si="203"/>
        <v>0</v>
      </c>
      <c r="M317" s="72">
        <f t="shared" si="203"/>
        <v>0</v>
      </c>
      <c r="Q317" s="74">
        <f t="shared" si="197"/>
        <v>0</v>
      </c>
      <c r="R317" s="75">
        <v>375000</v>
      </c>
      <c r="S317" s="76">
        <f t="shared" ref="S317:S321" si="205">Q317*R317</f>
        <v>0</v>
      </c>
      <c r="T317" s="77">
        <f t="shared" si="204"/>
        <v>0</v>
      </c>
    </row>
    <row r="318" spans="1:21">
      <c r="B318" s="65" t="s">
        <v>113</v>
      </c>
      <c r="C318" s="162"/>
      <c r="D318" s="71">
        <f t="shared" si="198"/>
        <v>0</v>
      </c>
      <c r="E318" s="71">
        <f t="shared" si="199"/>
        <v>0</v>
      </c>
      <c r="F318" s="71">
        <f t="shared" si="200"/>
        <v>0</v>
      </c>
      <c r="G318" s="72">
        <f t="shared" si="201"/>
        <v>0</v>
      </c>
      <c r="I318" s="70">
        <f t="shared" si="202"/>
        <v>0</v>
      </c>
      <c r="J318" s="71">
        <f t="shared" si="203"/>
        <v>0</v>
      </c>
      <c r="K318" s="71">
        <f t="shared" si="203"/>
        <v>0</v>
      </c>
      <c r="L318" s="71">
        <f t="shared" si="203"/>
        <v>0</v>
      </c>
      <c r="M318" s="72">
        <f t="shared" si="203"/>
        <v>0</v>
      </c>
      <c r="Q318" s="74">
        <f t="shared" si="197"/>
        <v>0</v>
      </c>
      <c r="R318" s="75">
        <v>1000000</v>
      </c>
      <c r="S318" s="76">
        <f t="shared" si="205"/>
        <v>0</v>
      </c>
      <c r="T318" s="77">
        <f t="shared" si="204"/>
        <v>0</v>
      </c>
    </row>
    <row r="319" spans="1:21">
      <c r="B319" s="65" t="s">
        <v>114</v>
      </c>
      <c r="C319" s="162"/>
      <c r="D319" s="71">
        <f t="shared" si="198"/>
        <v>0</v>
      </c>
      <c r="E319" s="71">
        <f t="shared" si="199"/>
        <v>0</v>
      </c>
      <c r="F319" s="71">
        <f t="shared" si="200"/>
        <v>0</v>
      </c>
      <c r="G319" s="72">
        <f t="shared" si="201"/>
        <v>0</v>
      </c>
      <c r="I319" s="70">
        <f t="shared" si="202"/>
        <v>0</v>
      </c>
      <c r="J319" s="71">
        <f t="shared" si="203"/>
        <v>0</v>
      </c>
      <c r="K319" s="71">
        <f t="shared" si="203"/>
        <v>0</v>
      </c>
      <c r="L319" s="71">
        <f t="shared" si="203"/>
        <v>0</v>
      </c>
      <c r="M319" s="72">
        <f t="shared" si="203"/>
        <v>0</v>
      </c>
      <c r="Q319" s="74">
        <f t="shared" si="197"/>
        <v>0</v>
      </c>
      <c r="R319" s="75">
        <v>5000000</v>
      </c>
      <c r="S319" s="76">
        <f t="shared" si="205"/>
        <v>0</v>
      </c>
      <c r="T319" s="77">
        <f t="shared" si="204"/>
        <v>0</v>
      </c>
    </row>
    <row r="320" spans="1:21">
      <c r="B320" s="65" t="s">
        <v>115</v>
      </c>
      <c r="C320" s="162"/>
      <c r="D320" s="71">
        <f t="shared" si="198"/>
        <v>0</v>
      </c>
      <c r="E320" s="71">
        <f t="shared" si="199"/>
        <v>0</v>
      </c>
      <c r="F320" s="71">
        <f t="shared" si="200"/>
        <v>0</v>
      </c>
      <c r="G320" s="72">
        <f t="shared" si="201"/>
        <v>0</v>
      </c>
      <c r="I320" s="70">
        <f t="shared" si="202"/>
        <v>0</v>
      </c>
      <c r="J320" s="71">
        <f t="shared" si="203"/>
        <v>0</v>
      </c>
      <c r="K320" s="71">
        <f t="shared" si="203"/>
        <v>0</v>
      </c>
      <c r="L320" s="71">
        <f t="shared" si="203"/>
        <v>0</v>
      </c>
      <c r="M320" s="72">
        <f t="shared" si="203"/>
        <v>0</v>
      </c>
      <c r="Q320" s="74">
        <f t="shared" si="197"/>
        <v>0</v>
      </c>
      <c r="R320" s="75">
        <v>2000000</v>
      </c>
      <c r="S320" s="76">
        <f t="shared" si="205"/>
        <v>0</v>
      </c>
      <c r="T320" s="77">
        <f t="shared" si="204"/>
        <v>0</v>
      </c>
    </row>
    <row r="321" spans="1:21" ht="13" thickBot="1">
      <c r="B321" s="65" t="s">
        <v>73</v>
      </c>
      <c r="C321" s="162"/>
      <c r="D321" s="71">
        <f t="shared" si="198"/>
        <v>0</v>
      </c>
      <c r="E321" s="71">
        <f t="shared" si="199"/>
        <v>0</v>
      </c>
      <c r="F321" s="71">
        <f t="shared" si="200"/>
        <v>0</v>
      </c>
      <c r="G321" s="72">
        <f t="shared" si="201"/>
        <v>0</v>
      </c>
      <c r="I321" s="70">
        <f t="shared" si="202"/>
        <v>0</v>
      </c>
      <c r="J321" s="71">
        <f t="shared" si="203"/>
        <v>0</v>
      </c>
      <c r="K321" s="71">
        <f t="shared" si="203"/>
        <v>0</v>
      </c>
      <c r="L321" s="71">
        <f t="shared" si="203"/>
        <v>0</v>
      </c>
      <c r="M321" s="72">
        <f t="shared" si="203"/>
        <v>0</v>
      </c>
      <c r="Q321" s="74">
        <f t="shared" si="197"/>
        <v>0</v>
      </c>
      <c r="R321" s="75">
        <v>30000000</v>
      </c>
      <c r="S321" s="76">
        <f t="shared" si="205"/>
        <v>0</v>
      </c>
      <c r="T321" s="77">
        <f t="shared" si="204"/>
        <v>0</v>
      </c>
    </row>
    <row r="322" spans="1:21" ht="13" thickBot="1">
      <c r="B322" s="80" t="s">
        <v>61</v>
      </c>
      <c r="C322" s="172"/>
      <c r="D322" s="81">
        <f>C322</f>
        <v>0</v>
      </c>
      <c r="E322" s="81">
        <f t="shared" ref="E322:G322" si="206">D322</f>
        <v>0</v>
      </c>
      <c r="F322" s="81">
        <f t="shared" si="206"/>
        <v>0</v>
      </c>
      <c r="G322" s="97">
        <f t="shared" si="206"/>
        <v>0</v>
      </c>
      <c r="I322" s="49">
        <f>C322</f>
        <v>0</v>
      </c>
      <c r="J322" s="81">
        <f t="shared" ref="J322:M322" si="207">D322</f>
        <v>0</v>
      </c>
      <c r="K322" s="81">
        <f t="shared" si="207"/>
        <v>0</v>
      </c>
      <c r="L322" s="81">
        <f t="shared" si="207"/>
        <v>0</v>
      </c>
      <c r="M322" s="97">
        <f t="shared" si="207"/>
        <v>0</v>
      </c>
      <c r="Q322" s="143">
        <f>AVERAGE(D322:H322,J322:N322)</f>
        <v>0</v>
      </c>
      <c r="R322" s="144"/>
      <c r="S322" s="145"/>
      <c r="T322" s="146"/>
      <c r="U322" s="52">
        <f>AVERAGE(T315:T321)</f>
        <v>0</v>
      </c>
    </row>
    <row r="330" spans="1:21">
      <c r="U330" s="7"/>
    </row>
    <row r="331" spans="1:21">
      <c r="U331" s="7"/>
    </row>
    <row r="332" spans="1:21">
      <c r="U332" s="7"/>
    </row>
    <row r="333" spans="1:21">
      <c r="U333" s="7"/>
    </row>
    <row r="334" spans="1:21">
      <c r="A334" s="147"/>
      <c r="B334" s="148"/>
      <c r="U334" s="7"/>
    </row>
    <row r="335" spans="1:21">
      <c r="A335" s="148"/>
      <c r="B335" s="148"/>
      <c r="U335" s="7"/>
    </row>
    <row r="336" spans="1:21">
      <c r="B336" s="7"/>
      <c r="U336" s="7"/>
    </row>
    <row r="337" spans="2:21">
      <c r="B337" s="7"/>
      <c r="U337" s="7"/>
    </row>
    <row r="338" spans="2:21">
      <c r="B338" s="7"/>
      <c r="U338" s="7"/>
    </row>
    <row r="339" spans="2:21">
      <c r="B339" s="7"/>
      <c r="U339" s="7"/>
    </row>
    <row r="340" spans="2:21">
      <c r="B340" s="7"/>
      <c r="U340" s="7"/>
    </row>
    <row r="341" spans="2:21">
      <c r="B341" s="7"/>
      <c r="U341" s="7"/>
    </row>
    <row r="342" spans="2:21">
      <c r="B342" s="7"/>
      <c r="U342" s="7"/>
    </row>
    <row r="343" spans="2:21">
      <c r="B343" s="7"/>
      <c r="U343" s="7"/>
    </row>
    <row r="344" spans="2:21">
      <c r="B344" s="7"/>
      <c r="U344" s="7"/>
    </row>
    <row r="345" spans="2:21">
      <c r="B345" s="7"/>
      <c r="U345" s="7"/>
    </row>
    <row r="346" spans="2:21">
      <c r="B346" s="7"/>
      <c r="U346" s="7"/>
    </row>
    <row r="347" spans="2:21">
      <c r="B347" s="7"/>
      <c r="U347" s="7"/>
    </row>
    <row r="348" spans="2:21">
      <c r="B348" s="7"/>
      <c r="U348" s="7"/>
    </row>
    <row r="349" spans="2:21">
      <c r="B349" s="7"/>
      <c r="U349" s="7"/>
    </row>
    <row r="351" spans="2:21">
      <c r="B351" s="7"/>
      <c r="U351" s="7"/>
    </row>
    <row r="352" spans="2:21">
      <c r="B352" s="7"/>
      <c r="U352" s="7"/>
    </row>
    <row r="353" spans="2:21">
      <c r="B353" s="7"/>
      <c r="U353" s="7"/>
    </row>
    <row r="354" spans="2:21">
      <c r="B354" s="7"/>
      <c r="U354" s="7"/>
    </row>
    <row r="355" spans="2:21">
      <c r="B355" s="7"/>
      <c r="U355" s="7"/>
    </row>
    <row r="356" spans="2:21">
      <c r="B356" s="7"/>
      <c r="U356" s="7"/>
    </row>
    <row r="357" spans="2:21">
      <c r="B357" s="7"/>
      <c r="U357" s="7"/>
    </row>
    <row r="358" spans="2:21">
      <c r="B358" s="7"/>
      <c r="U358" s="7"/>
    </row>
    <row r="359" spans="2:21">
      <c r="B359" s="7"/>
      <c r="U359" s="7"/>
    </row>
    <row r="360" spans="2:21">
      <c r="B360" s="7"/>
      <c r="U360" s="7"/>
    </row>
    <row r="361" spans="2:21">
      <c r="B361" s="7"/>
      <c r="U361" s="7"/>
    </row>
    <row r="362" spans="2:21">
      <c r="B362" s="7"/>
      <c r="U362" s="7"/>
    </row>
    <row r="363" spans="2:21">
      <c r="B363" s="7"/>
      <c r="U363" s="7"/>
    </row>
    <row r="371" spans="2:21">
      <c r="B371" s="7"/>
      <c r="U371" s="7"/>
    </row>
    <row r="372" spans="2:21">
      <c r="B372" s="7"/>
      <c r="U372" s="7"/>
    </row>
    <row r="373" spans="2:21">
      <c r="B373" s="7"/>
      <c r="U373" s="7"/>
    </row>
    <row r="374" spans="2:21">
      <c r="B374" s="7"/>
      <c r="U374" s="7"/>
    </row>
    <row r="375" spans="2:21">
      <c r="B375" s="7"/>
      <c r="U375" s="7"/>
    </row>
    <row r="376" spans="2:21">
      <c r="B376" s="7"/>
      <c r="U376" s="7"/>
    </row>
  </sheetData>
  <sheetProtection password="DFFE" sheet="1" objects="1" scenarios="1"/>
  <mergeCells count="181">
    <mergeCell ref="T283:T285"/>
    <mergeCell ref="A295:H295"/>
    <mergeCell ref="B297:B299"/>
    <mergeCell ref="C297:C299"/>
    <mergeCell ref="D297:D299"/>
    <mergeCell ref="E297:E299"/>
    <mergeCell ref="Q297:Q299"/>
    <mergeCell ref="S312:S314"/>
    <mergeCell ref="T312:T314"/>
    <mergeCell ref="R297:R299"/>
    <mergeCell ref="S297:S299"/>
    <mergeCell ref="T297:T299"/>
    <mergeCell ref="A310:H310"/>
    <mergeCell ref="B312:B314"/>
    <mergeCell ref="C312:C314"/>
    <mergeCell ref="D312:G313"/>
    <mergeCell ref="I312:M313"/>
    <mergeCell ref="Q312:Q314"/>
    <mergeCell ref="R312:R314"/>
    <mergeCell ref="K297:O298"/>
    <mergeCell ref="A281:H281"/>
    <mergeCell ref="B283:B285"/>
    <mergeCell ref="C283:C285"/>
    <mergeCell ref="D283:D285"/>
    <mergeCell ref="E283:E285"/>
    <mergeCell ref="K283:O284"/>
    <mergeCell ref="Q283:Q285"/>
    <mergeCell ref="R283:R285"/>
    <mergeCell ref="S283:S285"/>
    <mergeCell ref="A271:H271"/>
    <mergeCell ref="B273:B275"/>
    <mergeCell ref="C273:C275"/>
    <mergeCell ref="D273:G274"/>
    <mergeCell ref="I273:M274"/>
    <mergeCell ref="P273:S275"/>
    <mergeCell ref="P276:S276"/>
    <mergeCell ref="B258:B260"/>
    <mergeCell ref="C258:C260"/>
    <mergeCell ref="D258:D260"/>
    <mergeCell ref="E258:H259"/>
    <mergeCell ref="J258:N259"/>
    <mergeCell ref="S233:S235"/>
    <mergeCell ref="A246:H246"/>
    <mergeCell ref="B248:B250"/>
    <mergeCell ref="C248:C250"/>
    <mergeCell ref="D248:G249"/>
    <mergeCell ref="I248:M249"/>
    <mergeCell ref="P258:P260"/>
    <mergeCell ref="Q258:Q260"/>
    <mergeCell ref="R258:R260"/>
    <mergeCell ref="S258:S260"/>
    <mergeCell ref="P248:S250"/>
    <mergeCell ref="P251:S251"/>
    <mergeCell ref="A231:H231"/>
    <mergeCell ref="B233:B235"/>
    <mergeCell ref="C233:C235"/>
    <mergeCell ref="D233:G234"/>
    <mergeCell ref="I233:M234"/>
    <mergeCell ref="P233:P235"/>
    <mergeCell ref="Q233:Q235"/>
    <mergeCell ref="R233:R235"/>
    <mergeCell ref="A256:H256"/>
    <mergeCell ref="A215:H215"/>
    <mergeCell ref="B217:B219"/>
    <mergeCell ref="C217:C219"/>
    <mergeCell ref="D217:G218"/>
    <mergeCell ref="I217:M218"/>
    <mergeCell ref="P217:P219"/>
    <mergeCell ref="Q217:Q219"/>
    <mergeCell ref="R217:R219"/>
    <mergeCell ref="S217:S219"/>
    <mergeCell ref="B199:B201"/>
    <mergeCell ref="C199:C201"/>
    <mergeCell ref="D199:G200"/>
    <mergeCell ref="I199:M200"/>
    <mergeCell ref="P199:P201"/>
    <mergeCell ref="S164:S166"/>
    <mergeCell ref="A180:I180"/>
    <mergeCell ref="B183:B185"/>
    <mergeCell ref="C183:C185"/>
    <mergeCell ref="D183:G184"/>
    <mergeCell ref="I183:M184"/>
    <mergeCell ref="P184:P186"/>
    <mergeCell ref="Q184:Q186"/>
    <mergeCell ref="R184:R186"/>
    <mergeCell ref="S184:S186"/>
    <mergeCell ref="Q199:Q201"/>
    <mergeCell ref="R199:R201"/>
    <mergeCell ref="S199:S201"/>
    <mergeCell ref="A162:I162"/>
    <mergeCell ref="B164:B166"/>
    <mergeCell ref="C164:C166"/>
    <mergeCell ref="D164:G165"/>
    <mergeCell ref="I164:M165"/>
    <mergeCell ref="P164:P166"/>
    <mergeCell ref="Q164:Q166"/>
    <mergeCell ref="R164:R166"/>
    <mergeCell ref="A197:H197"/>
    <mergeCell ref="A146:I146"/>
    <mergeCell ref="B148:B150"/>
    <mergeCell ref="C148:C150"/>
    <mergeCell ref="D148:G149"/>
    <mergeCell ref="I148:M149"/>
    <mergeCell ref="P148:P150"/>
    <mergeCell ref="Q148:Q150"/>
    <mergeCell ref="R148:R150"/>
    <mergeCell ref="S148:S150"/>
    <mergeCell ref="A130:I130"/>
    <mergeCell ref="B132:B134"/>
    <mergeCell ref="C132:C134"/>
    <mergeCell ref="D132:G133"/>
    <mergeCell ref="I132:M133"/>
    <mergeCell ref="P132:P134"/>
    <mergeCell ref="S97:S99"/>
    <mergeCell ref="A111:I111"/>
    <mergeCell ref="B113:B115"/>
    <mergeCell ref="C113:C115"/>
    <mergeCell ref="D113:G114"/>
    <mergeCell ref="I113:M114"/>
    <mergeCell ref="P113:P115"/>
    <mergeCell ref="Q113:Q115"/>
    <mergeCell ref="R113:R115"/>
    <mergeCell ref="S113:S115"/>
    <mergeCell ref="Q132:Q134"/>
    <mergeCell ref="R132:R134"/>
    <mergeCell ref="S132:S134"/>
    <mergeCell ref="R79:R81"/>
    <mergeCell ref="S79:S81"/>
    <mergeCell ref="A95:I95"/>
    <mergeCell ref="B97:B99"/>
    <mergeCell ref="C97:C99"/>
    <mergeCell ref="D97:G98"/>
    <mergeCell ref="I97:M98"/>
    <mergeCell ref="P97:P99"/>
    <mergeCell ref="Q97:Q99"/>
    <mergeCell ref="R97:R99"/>
    <mergeCell ref="A76:I76"/>
    <mergeCell ref="B79:B81"/>
    <mergeCell ref="C79:C81"/>
    <mergeCell ref="D79:G80"/>
    <mergeCell ref="I79:M80"/>
    <mergeCell ref="P79:P81"/>
    <mergeCell ref="Q79:Q81"/>
    <mergeCell ref="B60:B62"/>
    <mergeCell ref="C60:C62"/>
    <mergeCell ref="D60:G61"/>
    <mergeCell ref="H60:H62"/>
    <mergeCell ref="I60:M61"/>
    <mergeCell ref="P60:P62"/>
    <mergeCell ref="T46:T50"/>
    <mergeCell ref="A58:I58"/>
    <mergeCell ref="D38:I38"/>
    <mergeCell ref="D39:I39"/>
    <mergeCell ref="D40:I40"/>
    <mergeCell ref="D41:I41"/>
    <mergeCell ref="D42:I42"/>
    <mergeCell ref="D44:J44"/>
    <mergeCell ref="Q60:Q62"/>
    <mergeCell ref="R60:R62"/>
    <mergeCell ref="S60:S62"/>
    <mergeCell ref="D35:I35"/>
    <mergeCell ref="D36:I36"/>
    <mergeCell ref="D37:I37"/>
    <mergeCell ref="A16:L16"/>
    <mergeCell ref="A21:L21"/>
    <mergeCell ref="L44:S44"/>
    <mergeCell ref="B45:B50"/>
    <mergeCell ref="A46:A50"/>
    <mergeCell ref="J33:K33"/>
    <mergeCell ref="A1:B1"/>
    <mergeCell ref="A2:B2"/>
    <mergeCell ref="A6:B6"/>
    <mergeCell ref="C6:I6"/>
    <mergeCell ref="A8:B8"/>
    <mergeCell ref="A10:B10"/>
    <mergeCell ref="A32:B32"/>
    <mergeCell ref="D33:I33"/>
    <mergeCell ref="D34:I34"/>
    <mergeCell ref="C8:I8"/>
    <mergeCell ref="A4:B4"/>
    <mergeCell ref="C2:I2"/>
  </mergeCells>
  <phoneticPr fontId="14" type="noConversion"/>
  <conditionalFormatting sqref="C4">
    <cfRule type="containsText" dxfId="299" priority="2" operator="containsText" text="No">
      <formula>NOT(ISERROR(SEARCH("No",C4)))</formula>
    </cfRule>
    <cfRule type="containsText" dxfId="298" priority="3" operator="containsText" text="Yes">
      <formula>NOT(ISERROR(SEARCH("Yes",C4)))</formula>
    </cfRule>
  </conditionalFormatting>
  <conditionalFormatting sqref="C2">
    <cfRule type="expression" dxfId="297" priority="1">
      <formula>$C$4="No"</formula>
    </cfRule>
  </conditionalFormatting>
  <dataValidations count="1">
    <dataValidation type="decimal" operator="greaterThan" allowBlank="1" showInputMessage="1" showErrorMessage="1" sqref="C63:C71 C82:C90 C100:C106 C116:C125 C135:C141 C151:C157 C167:C175 C186:C192 C202:C210 C220:C226 C236:C242 C251 C261:D265 C276 C286:E290 C300:E304 C315:C322 D46:J46">
      <formula1>0</formula1>
    </dataValidation>
  </dataValidations>
  <pageMargins left="0.75000000000000011" right="0.75000000000000011" top="1" bottom="1" header="0.5" footer="0.5"/>
  <pageSetup paperSize="8" scale="32" fitToHeight="2" orientation="landscape" horizontalDpi="4294967292" verticalDpi="4294967292"/>
  <ignoredErrors>
    <ignoredError sqref="K192" 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14:formula1>
            <xm:f>'Calc Sheet'!$B$3:$B$4</xm:f>
          </x14:formula1>
          <xm:sqref>C4</xm:sqref>
        </x14:dataValidation>
        <x14:dataValidation type="list" allowBlank="1" showInputMessage="1" showErrorMessage="1">
          <x14:formula1>
            <xm:f>'Calc Sheet'!$B$3</xm:f>
          </x14:formula1>
          <xm:sqref>C10</xm:sqref>
        </x14:dataValidation>
      </x14:dataValidations>
    </ext>
    <ext xmlns:mx="http://schemas.microsoft.com/office/mac/excel/2008/main" uri="{64002731-A6B0-56B0-2670-7721B7C09600}">
      <mx:PLV Mode="0"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W113"/>
  <sheetViews>
    <sheetView showGridLines="0" zoomScale="80" zoomScaleNormal="80" zoomScalePageLayoutView="80" workbookViewId="0">
      <selection activeCell="A52" sqref="A52:I52"/>
    </sheetView>
  </sheetViews>
  <sheetFormatPr baseColWidth="10" defaultColWidth="10.83203125" defaultRowHeight="12" x14ac:dyDescent="0"/>
  <cols>
    <col min="1" max="1" width="12.5" style="7" customWidth="1"/>
    <col min="2" max="2" width="72.1640625" style="21" customWidth="1"/>
    <col min="3" max="10" width="14.1640625" style="7" customWidth="1"/>
    <col min="11" max="11" width="26.5" style="7" customWidth="1"/>
    <col min="12" max="17" width="14.1640625" style="7" customWidth="1"/>
    <col min="18" max="20" width="10.83203125" style="7"/>
    <col min="21" max="21" width="10.83203125" style="56"/>
    <col min="22" max="16384" width="10.83203125" style="7"/>
  </cols>
  <sheetData>
    <row r="1" spans="1:22">
      <c r="A1" s="259" t="s">
        <v>116</v>
      </c>
      <c r="B1" s="259"/>
      <c r="U1" s="8"/>
    </row>
    <row r="2" spans="1:22" ht="18">
      <c r="A2" s="259" t="s">
        <v>0</v>
      </c>
      <c r="B2" s="259"/>
      <c r="C2" s="271" t="s">
        <v>226</v>
      </c>
      <c r="D2" s="272"/>
      <c r="E2" s="272"/>
      <c r="F2" s="272"/>
      <c r="G2" s="272"/>
      <c r="H2" s="272"/>
      <c r="I2" s="272"/>
      <c r="U2" s="8"/>
    </row>
    <row r="3" spans="1:22">
      <c r="A3" s="9"/>
      <c r="B3" s="9"/>
      <c r="U3" s="8"/>
    </row>
    <row r="4" spans="1:22" ht="13">
      <c r="A4" s="259" t="s">
        <v>225</v>
      </c>
      <c r="B4" s="270"/>
      <c r="C4" s="257"/>
      <c r="D4" s="5" t="str">
        <f>IF(COUNTBLANK(C4)=1,"ERROR - Please complete - Yes or No","")</f>
        <v>ERROR - Please complete - Yes or No</v>
      </c>
      <c r="U4" s="8"/>
    </row>
    <row r="5" spans="1:22">
      <c r="A5" s="10"/>
      <c r="B5" s="12"/>
      <c r="U5" s="8"/>
    </row>
    <row r="6" spans="1:22" ht="15">
      <c r="A6" s="260" t="s">
        <v>119</v>
      </c>
      <c r="B6" s="261"/>
      <c r="C6" s="262"/>
      <c r="D6" s="340"/>
      <c r="E6" s="340"/>
      <c r="F6" s="340"/>
      <c r="G6" s="340"/>
      <c r="H6" s="340"/>
      <c r="I6" s="341"/>
      <c r="J6" s="5" t="str">
        <f>IF(COUNTBLANK(C6)=1,"ERROR - Please fill in Potential Provider Name","")</f>
        <v>ERROR - Please fill in Potential Provider Name</v>
      </c>
      <c r="U6" s="8"/>
    </row>
    <row r="7" spans="1:22">
      <c r="A7" s="10"/>
      <c r="B7" s="12"/>
      <c r="C7" s="13"/>
      <c r="D7" s="13"/>
      <c r="E7" s="13"/>
      <c r="F7" s="13"/>
      <c r="G7" s="13"/>
      <c r="H7" s="13"/>
      <c r="I7" s="13"/>
      <c r="U7" s="8"/>
    </row>
    <row r="8" spans="1:22" ht="13">
      <c r="A8" s="260" t="s">
        <v>120</v>
      </c>
      <c r="B8" s="261"/>
      <c r="C8" s="262"/>
      <c r="D8" s="268"/>
      <c r="E8" s="268"/>
      <c r="F8" s="268"/>
      <c r="G8" s="268"/>
      <c r="H8" s="268"/>
      <c r="I8" s="269"/>
      <c r="J8" s="5" t="str">
        <f>IF(COUNTBLANK(C8)=1,"ERROR - Please complete name and role","")</f>
        <v>ERROR - Please complete name and role</v>
      </c>
      <c r="U8" s="8"/>
    </row>
    <row r="9" spans="1:22">
      <c r="A9" s="15"/>
      <c r="B9" s="15"/>
      <c r="C9" s="16"/>
      <c r="D9" s="17"/>
      <c r="E9" s="17"/>
      <c r="F9" s="17"/>
      <c r="G9" s="17"/>
      <c r="H9" s="17"/>
      <c r="I9" s="17"/>
      <c r="J9" s="17"/>
      <c r="K9" s="17"/>
      <c r="L9" s="17"/>
      <c r="M9" s="17"/>
      <c r="N9" s="17"/>
      <c r="O9" s="17"/>
      <c r="P9" s="17"/>
      <c r="Q9" s="17"/>
      <c r="R9" s="17"/>
      <c r="S9" s="17"/>
      <c r="T9" s="17"/>
      <c r="U9" s="18"/>
      <c r="V9" s="17"/>
    </row>
    <row r="10" spans="1:22" ht="13.75" customHeight="1">
      <c r="A10" s="265" t="s">
        <v>224</v>
      </c>
      <c r="B10" s="265"/>
      <c r="C10" s="258"/>
      <c r="D10" s="5" t="str">
        <f>IF(COUNTBLANK(C10)=1,"ERROR - Please complete","")</f>
        <v>ERROR - Please complete</v>
      </c>
      <c r="E10" s="17"/>
      <c r="F10" s="17"/>
      <c r="G10" s="17"/>
      <c r="H10" s="17"/>
      <c r="I10" s="17"/>
      <c r="J10" s="17"/>
      <c r="K10" s="17"/>
      <c r="L10" s="17"/>
      <c r="M10" s="17"/>
      <c r="N10" s="17"/>
      <c r="O10" s="17"/>
      <c r="P10" s="17"/>
      <c r="Q10" s="17"/>
      <c r="R10" s="17"/>
      <c r="S10" s="17"/>
      <c r="T10" s="17"/>
      <c r="U10" s="18"/>
      <c r="V10" s="17"/>
    </row>
    <row r="11" spans="1:22">
      <c r="A11" s="15"/>
      <c r="B11" s="15"/>
      <c r="C11" s="17"/>
      <c r="D11" s="17"/>
      <c r="E11" s="17"/>
      <c r="F11" s="17"/>
      <c r="G11" s="17"/>
      <c r="H11" s="17"/>
      <c r="I11" s="17"/>
      <c r="J11" s="17"/>
      <c r="K11" s="17"/>
      <c r="L11" s="17"/>
      <c r="M11" s="17"/>
      <c r="N11" s="17"/>
      <c r="O11" s="17"/>
      <c r="P11" s="17"/>
      <c r="Q11" s="17"/>
      <c r="R11" s="17"/>
      <c r="S11" s="17"/>
      <c r="T11" s="17"/>
      <c r="U11" s="18"/>
      <c r="V11" s="17"/>
    </row>
    <row r="12" spans="1:22">
      <c r="A12" s="20" t="s">
        <v>7</v>
      </c>
      <c r="M12" s="17"/>
      <c r="N12" s="17"/>
      <c r="O12" s="17"/>
      <c r="P12" s="17"/>
      <c r="Q12" s="17"/>
      <c r="R12" s="17"/>
      <c r="S12" s="17"/>
      <c r="T12" s="17"/>
      <c r="U12" s="18"/>
      <c r="V12" s="17"/>
    </row>
    <row r="13" spans="1:22">
      <c r="A13" s="20"/>
      <c r="M13" s="17"/>
      <c r="N13" s="17"/>
      <c r="O13" s="17"/>
      <c r="P13" s="17"/>
      <c r="Q13" s="17"/>
      <c r="R13" s="17"/>
      <c r="S13" s="17"/>
      <c r="T13" s="17"/>
      <c r="U13" s="18"/>
      <c r="V13" s="17"/>
    </row>
    <row r="14" spans="1:22">
      <c r="A14" s="181" t="s">
        <v>8</v>
      </c>
      <c r="B14" s="182"/>
      <c r="M14" s="17"/>
      <c r="N14" s="17"/>
      <c r="O14" s="17"/>
      <c r="P14" s="17"/>
      <c r="Q14" s="17"/>
      <c r="R14" s="17"/>
      <c r="S14" s="17"/>
      <c r="T14" s="17"/>
      <c r="U14" s="18"/>
      <c r="V14" s="17"/>
    </row>
    <row r="15" spans="1:22">
      <c r="A15" s="181"/>
      <c r="B15" s="182"/>
      <c r="M15" s="17"/>
      <c r="N15" s="17"/>
      <c r="O15" s="17"/>
      <c r="P15" s="17"/>
      <c r="Q15" s="17"/>
      <c r="R15" s="17"/>
      <c r="S15" s="17"/>
      <c r="T15" s="17"/>
      <c r="U15" s="18"/>
      <c r="V15" s="17"/>
    </row>
    <row r="16" spans="1:22" ht="30.5" customHeight="1">
      <c r="A16" s="273" t="s">
        <v>244</v>
      </c>
      <c r="B16" s="273"/>
      <c r="C16" s="273"/>
      <c r="D16" s="273"/>
      <c r="E16" s="273"/>
      <c r="F16" s="273"/>
      <c r="G16" s="273"/>
      <c r="H16" s="273"/>
      <c r="I16" s="273"/>
      <c r="J16" s="273"/>
      <c r="K16" s="273"/>
      <c r="L16" s="273"/>
      <c r="M16" s="17"/>
      <c r="N16" s="17"/>
      <c r="O16" s="17"/>
      <c r="P16" s="17"/>
      <c r="Q16" s="17"/>
      <c r="R16" s="17"/>
      <c r="S16" s="17"/>
      <c r="T16" s="17"/>
      <c r="U16" s="18"/>
      <c r="V16" s="17"/>
    </row>
    <row r="17" spans="1:22" ht="13" thickBot="1">
      <c r="A17" s="100"/>
      <c r="B17" s="100"/>
      <c r="C17" s="100"/>
      <c r="D17" s="100"/>
      <c r="E17" s="100"/>
      <c r="F17" s="100"/>
      <c r="G17" s="100"/>
      <c r="H17" s="100"/>
      <c r="I17" s="100"/>
      <c r="J17" s="100"/>
      <c r="K17" s="100"/>
      <c r="L17" s="100"/>
      <c r="M17" s="17"/>
      <c r="N17" s="17"/>
      <c r="O17" s="17"/>
      <c r="P17" s="17"/>
      <c r="Q17" s="17"/>
      <c r="R17" s="17"/>
      <c r="S17" s="17"/>
      <c r="T17" s="17"/>
      <c r="U17" s="18"/>
      <c r="V17" s="17"/>
    </row>
    <row r="18" spans="1:22">
      <c r="A18" s="100"/>
      <c r="B18" s="34" t="s">
        <v>9</v>
      </c>
      <c r="C18" s="34" t="s">
        <v>10</v>
      </c>
      <c r="D18" s="100"/>
      <c r="E18" s="100"/>
      <c r="F18" s="100"/>
      <c r="G18" s="100"/>
      <c r="H18" s="100"/>
      <c r="I18" s="100"/>
      <c r="J18" s="100"/>
      <c r="K18" s="100"/>
      <c r="L18" s="100"/>
      <c r="M18" s="17"/>
      <c r="N18" s="17"/>
      <c r="O18" s="17"/>
      <c r="P18" s="17"/>
      <c r="Q18" s="17"/>
      <c r="R18" s="17"/>
      <c r="S18" s="17"/>
      <c r="T18" s="17"/>
      <c r="U18" s="18"/>
      <c r="V18" s="17"/>
    </row>
    <row r="19" spans="1:22" ht="14" thickBot="1">
      <c r="A19" s="100"/>
      <c r="B19" s="128" t="s">
        <v>11</v>
      </c>
      <c r="C19" s="152"/>
      <c r="D19" s="6" t="str">
        <f t="shared" ref="D19" si="0">IF(COUNTBLANK(C19)&gt;0,"ERROR - All cells in this table need a value. Cells must not be left blank","")</f>
        <v>ERROR - All cells in this table need a value. Cells must not be left blank</v>
      </c>
      <c r="E19" s="100"/>
      <c r="F19" s="100"/>
      <c r="G19" s="100"/>
      <c r="H19" s="100"/>
      <c r="I19" s="100"/>
      <c r="J19" s="100"/>
      <c r="K19" s="100"/>
      <c r="L19" s="100"/>
      <c r="M19" s="17"/>
      <c r="N19" s="17"/>
      <c r="O19" s="17"/>
      <c r="P19" s="17"/>
      <c r="Q19" s="17"/>
      <c r="R19" s="17"/>
      <c r="S19" s="17"/>
      <c r="T19" s="17"/>
      <c r="U19" s="18"/>
      <c r="V19" s="17"/>
    </row>
    <row r="20" spans="1:22">
      <c r="A20" s="15"/>
      <c r="B20" s="15"/>
      <c r="C20" s="17"/>
      <c r="D20" s="17"/>
      <c r="E20" s="17"/>
      <c r="F20" s="17"/>
      <c r="G20" s="17"/>
      <c r="H20" s="17"/>
      <c r="I20" s="17"/>
      <c r="J20" s="17"/>
      <c r="K20" s="17"/>
      <c r="L20" s="17"/>
      <c r="M20" s="17"/>
      <c r="N20" s="17"/>
      <c r="O20" s="17"/>
      <c r="P20" s="17"/>
      <c r="Q20" s="17"/>
      <c r="R20" s="17"/>
      <c r="S20" s="17"/>
      <c r="T20" s="17"/>
      <c r="U20" s="18"/>
      <c r="V20" s="17"/>
    </row>
    <row r="21" spans="1:22" ht="17.5" customHeight="1">
      <c r="A21" s="265" t="s">
        <v>12</v>
      </c>
      <c r="B21" s="265"/>
      <c r="C21" s="265"/>
      <c r="D21" s="265"/>
      <c r="E21" s="265"/>
      <c r="F21" s="265"/>
      <c r="G21" s="265"/>
      <c r="H21" s="265"/>
      <c r="I21" s="265"/>
      <c r="J21" s="265"/>
      <c r="K21" s="265"/>
      <c r="L21" s="265"/>
      <c r="M21" s="17"/>
      <c r="N21" s="17"/>
      <c r="O21" s="17"/>
      <c r="P21" s="17"/>
      <c r="Q21" s="17"/>
      <c r="R21" s="17"/>
      <c r="S21" s="17"/>
      <c r="T21" s="17"/>
      <c r="U21" s="18"/>
      <c r="V21" s="17"/>
    </row>
    <row r="22" spans="1:22" ht="13" thickBot="1">
      <c r="A22" s="15"/>
      <c r="B22" s="15"/>
      <c r="C22" s="15"/>
      <c r="D22" s="15"/>
      <c r="E22" s="15"/>
      <c r="F22" s="15"/>
      <c r="G22" s="15"/>
      <c r="H22" s="15"/>
      <c r="I22" s="15"/>
      <c r="J22" s="15"/>
      <c r="K22" s="15"/>
      <c r="L22" s="15"/>
      <c r="M22" s="17"/>
      <c r="N22" s="17"/>
      <c r="O22" s="17"/>
      <c r="P22" s="17"/>
      <c r="Q22" s="17"/>
      <c r="R22" s="17"/>
      <c r="S22" s="17"/>
      <c r="T22" s="17"/>
      <c r="U22" s="18"/>
      <c r="V22" s="17"/>
    </row>
    <row r="23" spans="1:22" ht="13" thickBot="1">
      <c r="A23" s="15"/>
      <c r="B23" s="22" t="s">
        <v>13</v>
      </c>
      <c r="C23" s="23" t="s">
        <v>10</v>
      </c>
      <c r="D23" s="17"/>
      <c r="E23" s="17"/>
      <c r="F23" s="17"/>
      <c r="G23" s="17"/>
      <c r="H23" s="17"/>
      <c r="I23" s="17"/>
      <c r="J23" s="17"/>
      <c r="K23" s="17"/>
      <c r="L23" s="17"/>
      <c r="M23" s="17"/>
      <c r="N23" s="17"/>
      <c r="O23" s="17"/>
      <c r="P23" s="17"/>
      <c r="Q23" s="17"/>
      <c r="R23" s="17"/>
      <c r="S23" s="17"/>
      <c r="U23" s="8"/>
    </row>
    <row r="24" spans="1:22" ht="13">
      <c r="A24" s="15"/>
      <c r="B24" s="24" t="s">
        <v>14</v>
      </c>
      <c r="C24" s="150"/>
      <c r="D24" s="6" t="str">
        <f t="shared" ref="D24:D27" si="1">IF(COUNTBLANK(C24)&gt;0,"ERROR - All cells in this table need a value. Cells must not be left blank","")</f>
        <v>ERROR - All cells in this table need a value. Cells must not be left blank</v>
      </c>
      <c r="E24" s="17"/>
      <c r="F24" s="17"/>
      <c r="G24" s="17"/>
      <c r="H24" s="17"/>
      <c r="I24" s="17"/>
      <c r="J24" s="17"/>
      <c r="K24" s="17"/>
      <c r="L24" s="17"/>
      <c r="M24" s="17"/>
      <c r="N24" s="17"/>
      <c r="O24" s="17"/>
      <c r="P24" s="17"/>
      <c r="Q24" s="17"/>
      <c r="R24" s="17"/>
      <c r="S24" s="17"/>
      <c r="U24" s="8"/>
    </row>
    <row r="25" spans="1:22" ht="13">
      <c r="A25" s="15"/>
      <c r="B25" s="25" t="s">
        <v>15</v>
      </c>
      <c r="C25" s="151"/>
      <c r="D25" s="6" t="str">
        <f t="shared" si="1"/>
        <v>ERROR - All cells in this table need a value. Cells must not be left blank</v>
      </c>
      <c r="E25" s="17"/>
      <c r="F25" s="17"/>
      <c r="G25" s="17"/>
      <c r="H25" s="17"/>
      <c r="I25" s="17"/>
      <c r="J25" s="17"/>
      <c r="K25" s="17"/>
      <c r="L25" s="17"/>
      <c r="M25" s="17"/>
      <c r="N25" s="17"/>
      <c r="O25" s="17"/>
      <c r="P25" s="17"/>
      <c r="Q25" s="17"/>
      <c r="R25" s="17"/>
      <c r="S25" s="17"/>
      <c r="U25" s="8"/>
    </row>
    <row r="26" spans="1:22" ht="13">
      <c r="A26" s="15"/>
      <c r="B26" s="25" t="s">
        <v>16</v>
      </c>
      <c r="C26" s="151"/>
      <c r="D26" s="6" t="str">
        <f t="shared" si="1"/>
        <v>ERROR - All cells in this table need a value. Cells must not be left blank</v>
      </c>
      <c r="E26" s="17"/>
      <c r="F26" s="17"/>
      <c r="G26" s="17"/>
      <c r="H26" s="17"/>
      <c r="I26" s="17"/>
      <c r="J26" s="17"/>
      <c r="K26" s="17"/>
      <c r="L26" s="17"/>
      <c r="M26" s="17"/>
      <c r="N26" s="17"/>
      <c r="O26" s="17"/>
      <c r="P26" s="17"/>
      <c r="Q26" s="17"/>
      <c r="R26" s="17"/>
      <c r="S26" s="17"/>
      <c r="U26" s="8"/>
    </row>
    <row r="27" spans="1:22" ht="14" thickBot="1">
      <c r="A27" s="15"/>
      <c r="B27" s="26" t="s">
        <v>17</v>
      </c>
      <c r="C27" s="152"/>
      <c r="D27" s="6" t="str">
        <f t="shared" si="1"/>
        <v>ERROR - All cells in this table need a value. Cells must not be left blank</v>
      </c>
      <c r="E27" s="17"/>
      <c r="F27" s="17"/>
      <c r="G27" s="17"/>
      <c r="H27" s="17"/>
      <c r="I27" s="17"/>
      <c r="J27" s="17"/>
      <c r="K27" s="17"/>
      <c r="L27" s="17"/>
      <c r="M27" s="17"/>
      <c r="N27" s="17"/>
      <c r="O27" s="17"/>
      <c r="P27" s="17"/>
      <c r="Q27" s="17"/>
      <c r="R27" s="17"/>
      <c r="S27" s="17"/>
      <c r="U27" s="8"/>
    </row>
    <row r="28" spans="1:22">
      <c r="A28" s="15"/>
      <c r="B28" s="15"/>
      <c r="C28" s="17"/>
      <c r="D28" s="17"/>
      <c r="E28" s="17"/>
      <c r="F28" s="17"/>
      <c r="G28" s="17"/>
      <c r="H28" s="17"/>
      <c r="I28" s="17"/>
      <c r="J28" s="17"/>
      <c r="K28" s="17"/>
      <c r="L28" s="17"/>
      <c r="M28" s="17"/>
      <c r="N28" s="17"/>
      <c r="O28" s="17"/>
      <c r="P28" s="17"/>
      <c r="Q28" s="17"/>
      <c r="R28" s="17"/>
      <c r="S28" s="17"/>
      <c r="T28" s="17"/>
      <c r="U28" s="18"/>
      <c r="V28" s="17"/>
    </row>
    <row r="29" spans="1:22">
      <c r="A29" s="15"/>
      <c r="B29" s="61"/>
      <c r="C29" s="204"/>
      <c r="D29" s="17"/>
      <c r="E29" s="17"/>
      <c r="F29" s="17"/>
      <c r="G29" s="17"/>
      <c r="H29" s="17"/>
      <c r="I29" s="17"/>
      <c r="J29" s="17"/>
      <c r="K29" s="17"/>
      <c r="L29" s="17"/>
      <c r="M29" s="17"/>
      <c r="N29" s="17"/>
      <c r="O29" s="17"/>
      <c r="P29" s="17"/>
      <c r="Q29" s="17"/>
      <c r="R29" s="17"/>
      <c r="S29" s="17"/>
      <c r="U29" s="8"/>
    </row>
    <row r="30" spans="1:22">
      <c r="A30" s="20" t="s">
        <v>18</v>
      </c>
      <c r="B30" s="15"/>
      <c r="C30" s="17"/>
      <c r="D30" s="17"/>
      <c r="E30" s="17"/>
      <c r="F30" s="17"/>
      <c r="G30" s="17"/>
      <c r="H30" s="17"/>
      <c r="I30" s="17"/>
      <c r="J30" s="17"/>
      <c r="K30" s="17"/>
      <c r="L30" s="17"/>
      <c r="M30" s="17"/>
      <c r="N30" s="17"/>
      <c r="O30" s="17"/>
      <c r="P30" s="17"/>
      <c r="Q30" s="17"/>
      <c r="R30" s="17"/>
      <c r="S30" s="17"/>
      <c r="T30" s="17"/>
      <c r="U30" s="29"/>
      <c r="V30" s="17"/>
    </row>
    <row r="31" spans="1:22">
      <c r="A31" s="15"/>
      <c r="B31" s="15"/>
      <c r="C31" s="17"/>
      <c r="D31" s="17"/>
      <c r="E31" s="17"/>
      <c r="F31" s="17"/>
      <c r="G31" s="17"/>
      <c r="H31" s="17"/>
      <c r="I31" s="17"/>
      <c r="J31" s="17"/>
      <c r="K31" s="17"/>
      <c r="L31" s="17"/>
      <c r="M31" s="17"/>
      <c r="N31" s="17"/>
      <c r="O31" s="17"/>
      <c r="P31" s="17"/>
      <c r="Q31" s="17"/>
      <c r="R31" s="17"/>
      <c r="S31" s="17"/>
      <c r="T31" s="17"/>
      <c r="U31" s="29"/>
      <c r="V31" s="17"/>
    </row>
    <row r="32" spans="1:22" ht="12" customHeight="1">
      <c r="A32" s="266" t="s">
        <v>131</v>
      </c>
      <c r="B32" s="266"/>
      <c r="C32" s="17"/>
      <c r="D32" s="17"/>
      <c r="E32" s="17"/>
      <c r="F32" s="17"/>
      <c r="G32" s="17"/>
      <c r="H32" s="17"/>
      <c r="I32" s="17"/>
      <c r="J32" s="17"/>
      <c r="K32" s="17"/>
      <c r="L32" s="17"/>
      <c r="M32" s="17"/>
      <c r="N32" s="17"/>
      <c r="O32" s="17"/>
      <c r="P32" s="17"/>
      <c r="Q32" s="17"/>
      <c r="R32" s="17"/>
      <c r="S32" s="17"/>
      <c r="T32" s="17"/>
      <c r="U32" s="29"/>
      <c r="V32" s="17"/>
    </row>
    <row r="33" spans="1:23">
      <c r="A33" s="27"/>
      <c r="B33" s="27"/>
      <c r="C33" s="17"/>
      <c r="D33" s="17"/>
      <c r="E33" s="17"/>
      <c r="F33" s="17"/>
      <c r="G33" s="17"/>
      <c r="H33" s="17"/>
      <c r="I33" s="17"/>
      <c r="J33" s="17"/>
      <c r="K33" s="17"/>
      <c r="L33" s="17"/>
      <c r="M33" s="17"/>
      <c r="N33" s="17"/>
      <c r="O33" s="17"/>
      <c r="P33" s="17"/>
      <c r="Q33" s="17"/>
      <c r="R33" s="17"/>
      <c r="S33" s="17"/>
      <c r="T33" s="17"/>
      <c r="U33" s="29"/>
      <c r="V33" s="17"/>
    </row>
    <row r="34" spans="1:23">
      <c r="A34" s="27"/>
      <c r="B34" s="28" t="s">
        <v>117</v>
      </c>
      <c r="C34" s="17"/>
      <c r="D34" s="17"/>
      <c r="E34" s="17"/>
      <c r="F34" s="17"/>
      <c r="G34" s="17"/>
      <c r="H34" s="17"/>
      <c r="I34" s="17"/>
      <c r="J34" s="17"/>
      <c r="K34" s="17"/>
      <c r="L34" s="17"/>
      <c r="M34" s="17"/>
      <c r="N34" s="17"/>
      <c r="O34" s="17"/>
      <c r="P34" s="17"/>
      <c r="Q34" s="17"/>
      <c r="R34" s="17"/>
      <c r="S34" s="17"/>
      <c r="T34" s="17"/>
      <c r="U34" s="29"/>
      <c r="V34" s="17"/>
    </row>
    <row r="35" spans="1:23">
      <c r="A35" s="27"/>
      <c r="B35" s="30" t="s">
        <v>236</v>
      </c>
      <c r="C35" s="17"/>
      <c r="D35" s="17"/>
      <c r="E35" s="17"/>
      <c r="F35" s="17"/>
      <c r="G35" s="17"/>
      <c r="H35" s="17"/>
      <c r="I35" s="17"/>
      <c r="J35" s="17"/>
      <c r="K35" s="17"/>
      <c r="L35" s="17"/>
      <c r="M35" s="17"/>
      <c r="N35" s="17"/>
      <c r="O35" s="17"/>
      <c r="P35" s="17"/>
      <c r="Q35" s="17"/>
      <c r="R35" s="17"/>
      <c r="S35" s="17"/>
      <c r="T35" s="17"/>
      <c r="U35" s="29"/>
      <c r="V35" s="17"/>
    </row>
    <row r="36" spans="1:23">
      <c r="A36" s="27"/>
      <c r="B36" s="31" t="s">
        <v>27</v>
      </c>
      <c r="C36" s="17"/>
      <c r="D36" s="17"/>
      <c r="E36" s="17"/>
      <c r="F36" s="17"/>
      <c r="G36" s="17"/>
      <c r="H36" s="17"/>
      <c r="I36" s="17"/>
      <c r="J36" s="17"/>
      <c r="K36" s="17"/>
      <c r="L36" s="17"/>
      <c r="M36" s="17"/>
      <c r="N36" s="17"/>
      <c r="O36" s="17"/>
      <c r="P36" s="17"/>
      <c r="Q36" s="17"/>
      <c r="R36" s="17"/>
      <c r="S36" s="17"/>
      <c r="T36" s="17"/>
      <c r="U36" s="29"/>
      <c r="V36" s="17"/>
    </row>
    <row r="37" spans="1:23">
      <c r="A37" s="27"/>
      <c r="B37" s="31" t="s">
        <v>31</v>
      </c>
      <c r="C37" s="17"/>
      <c r="D37" s="17"/>
      <c r="E37" s="17"/>
      <c r="F37" s="17"/>
      <c r="G37" s="17"/>
      <c r="H37" s="17"/>
      <c r="I37" s="17"/>
      <c r="J37" s="17"/>
      <c r="K37" s="17"/>
      <c r="L37" s="17"/>
      <c r="M37" s="17"/>
      <c r="N37" s="17"/>
      <c r="O37" s="17"/>
      <c r="P37" s="17"/>
      <c r="Q37" s="17"/>
      <c r="R37" s="17"/>
      <c r="S37" s="17"/>
      <c r="T37" s="17"/>
      <c r="U37" s="29"/>
      <c r="V37" s="17"/>
    </row>
    <row r="38" spans="1:23">
      <c r="A38" s="27"/>
      <c r="B38" s="31" t="s">
        <v>21</v>
      </c>
      <c r="C38" s="17"/>
      <c r="D38" s="17"/>
      <c r="E38" s="17"/>
      <c r="F38" s="17"/>
      <c r="G38" s="17"/>
      <c r="H38" s="17"/>
      <c r="I38" s="17"/>
      <c r="J38" s="17"/>
      <c r="K38" s="17"/>
      <c r="L38" s="17"/>
      <c r="M38" s="17"/>
      <c r="N38" s="17"/>
      <c r="O38" s="17"/>
      <c r="P38" s="17"/>
      <c r="Q38" s="17"/>
      <c r="R38" s="17"/>
      <c r="S38" s="17"/>
      <c r="T38" s="17"/>
      <c r="U38" s="29"/>
      <c r="V38" s="17"/>
    </row>
    <row r="39" spans="1:23">
      <c r="A39" s="27"/>
      <c r="B39" s="28" t="s">
        <v>118</v>
      </c>
      <c r="C39" s="17"/>
      <c r="D39" s="17"/>
      <c r="E39" s="17"/>
      <c r="F39" s="17"/>
      <c r="G39" s="17"/>
      <c r="H39" s="17"/>
      <c r="I39" s="17"/>
      <c r="J39" s="17"/>
      <c r="K39" s="17"/>
      <c r="L39" s="17"/>
      <c r="M39" s="17"/>
      <c r="N39" s="17"/>
      <c r="O39" s="17"/>
      <c r="P39" s="17"/>
      <c r="Q39" s="17"/>
      <c r="R39" s="17"/>
      <c r="S39" s="17"/>
      <c r="T39" s="17"/>
      <c r="U39" s="29"/>
      <c r="V39" s="17"/>
    </row>
    <row r="40" spans="1:23" ht="13" thickBot="1">
      <c r="A40" s="27"/>
      <c r="B40" s="27"/>
      <c r="C40" s="17"/>
      <c r="D40" s="17"/>
      <c r="E40" s="17"/>
      <c r="F40" s="17"/>
      <c r="G40" s="17"/>
      <c r="H40" s="17"/>
      <c r="I40" s="17"/>
      <c r="J40" s="17"/>
      <c r="K40" s="17"/>
      <c r="L40" s="17"/>
      <c r="M40" s="17"/>
      <c r="N40" s="17"/>
      <c r="O40" s="17"/>
      <c r="P40" s="17"/>
      <c r="Q40" s="17"/>
      <c r="R40" s="17"/>
      <c r="S40" s="17"/>
      <c r="T40" s="17"/>
      <c r="U40" s="29"/>
      <c r="V40" s="17"/>
    </row>
    <row r="41" spans="1:23" ht="15" customHeight="1" thickBot="1">
      <c r="A41" s="27"/>
      <c r="C41" s="17"/>
      <c r="D41" s="274" t="s">
        <v>35</v>
      </c>
      <c r="E41" s="275"/>
      <c r="F41" s="275"/>
      <c r="G41" s="275"/>
      <c r="H41" s="275"/>
      <c r="I41" s="275"/>
      <c r="J41" s="276"/>
      <c r="K41" s="17"/>
      <c r="L41" s="274" t="s">
        <v>36</v>
      </c>
      <c r="M41" s="275"/>
      <c r="N41" s="275"/>
      <c r="O41" s="275"/>
      <c r="P41" s="275"/>
      <c r="Q41" s="275"/>
      <c r="R41" s="275"/>
      <c r="S41" s="276"/>
      <c r="T41" s="17"/>
      <c r="U41" s="18"/>
      <c r="V41" s="17"/>
    </row>
    <row r="42" spans="1:23" ht="118" customHeight="1" thickBot="1">
      <c r="A42" s="33"/>
      <c r="B42" s="277" t="s">
        <v>121</v>
      </c>
      <c r="C42" s="22" t="s">
        <v>37</v>
      </c>
      <c r="D42" s="60" t="s">
        <v>38</v>
      </c>
      <c r="E42" s="109" t="s">
        <v>39</v>
      </c>
      <c r="F42" s="109" t="s">
        <v>40</v>
      </c>
      <c r="G42" s="109" t="s">
        <v>41</v>
      </c>
      <c r="H42" s="109" t="s">
        <v>42</v>
      </c>
      <c r="I42" s="37" t="s">
        <v>43</v>
      </c>
      <c r="J42" s="37" t="s">
        <v>44</v>
      </c>
      <c r="K42" s="61"/>
      <c r="L42" s="34" t="s">
        <v>37</v>
      </c>
      <c r="M42" s="60" t="s">
        <v>38</v>
      </c>
      <c r="N42" s="109" t="s">
        <v>39</v>
      </c>
      <c r="O42" s="109" t="s">
        <v>40</v>
      </c>
      <c r="P42" s="109" t="s">
        <v>41</v>
      </c>
      <c r="Q42" s="109" t="s">
        <v>42</v>
      </c>
      <c r="R42" s="109" t="s">
        <v>43</v>
      </c>
      <c r="S42" s="37" t="s">
        <v>44</v>
      </c>
      <c r="U42" s="8" t="str">
        <f>A1</f>
        <v>Lot 3 - Vertical Real Estate</v>
      </c>
      <c r="V42" s="39"/>
      <c r="W42" s="39"/>
    </row>
    <row r="43" spans="1:23" ht="15" customHeight="1">
      <c r="A43" s="342"/>
      <c r="B43" s="278"/>
      <c r="C43" s="205" t="s">
        <v>45</v>
      </c>
      <c r="D43" s="153"/>
      <c r="E43" s="208"/>
      <c r="F43" s="208"/>
      <c r="G43" s="208"/>
      <c r="H43" s="208"/>
      <c r="I43" s="208"/>
      <c r="J43" s="209"/>
      <c r="K43" s="6" t="str">
        <f>IF(COUNTBLANK(D43:J43)&gt;0,"ERROR - Cells must not be left blank","")</f>
        <v>ERROR - Cells must not be left blank</v>
      </c>
      <c r="L43" s="205" t="s">
        <v>45</v>
      </c>
      <c r="M43" s="88">
        <f>D43*(1+$C$19)</f>
        <v>0</v>
      </c>
      <c r="N43" s="66">
        <f t="shared" ref="N43:S47" si="2">E43*(1+$C$19)</f>
        <v>0</v>
      </c>
      <c r="O43" s="66">
        <f t="shared" si="2"/>
        <v>0</v>
      </c>
      <c r="P43" s="66">
        <f t="shared" si="2"/>
        <v>0</v>
      </c>
      <c r="Q43" s="66">
        <f t="shared" si="2"/>
        <v>0</v>
      </c>
      <c r="R43" s="66">
        <f t="shared" si="2"/>
        <v>0</v>
      </c>
      <c r="S43" s="89">
        <f t="shared" si="2"/>
        <v>0</v>
      </c>
      <c r="T43" s="282">
        <f>AVERAGE(M43:S47)</f>
        <v>0</v>
      </c>
      <c r="U43" s="8"/>
      <c r="V43" s="39"/>
      <c r="W43" s="39"/>
    </row>
    <row r="44" spans="1:23" ht="16" customHeight="1">
      <c r="A44" s="342"/>
      <c r="B44" s="278"/>
      <c r="C44" s="206" t="s">
        <v>14</v>
      </c>
      <c r="D44" s="44">
        <f>D43*(1+$C$24)*OR(1-$C$24)</f>
        <v>0</v>
      </c>
      <c r="E44" s="114">
        <f t="shared" ref="E44:J44" si="3">E43*(1+$C$24)*OR(1-$C$24)</f>
        <v>0</v>
      </c>
      <c r="F44" s="114">
        <f t="shared" si="3"/>
        <v>0</v>
      </c>
      <c r="G44" s="114">
        <f t="shared" si="3"/>
        <v>0</v>
      </c>
      <c r="H44" s="114">
        <f t="shared" si="3"/>
        <v>0</v>
      </c>
      <c r="I44" s="114">
        <f t="shared" si="3"/>
        <v>0</v>
      </c>
      <c r="J44" s="115">
        <f t="shared" si="3"/>
        <v>0</v>
      </c>
      <c r="K44" s="203"/>
      <c r="L44" s="206" t="s">
        <v>14</v>
      </c>
      <c r="M44" s="44">
        <f t="shared" ref="M44:M47" si="4">D44*(1+$C$19)</f>
        <v>0</v>
      </c>
      <c r="N44" s="114">
        <f t="shared" si="2"/>
        <v>0</v>
      </c>
      <c r="O44" s="114">
        <f t="shared" si="2"/>
        <v>0</v>
      </c>
      <c r="P44" s="114">
        <f t="shared" si="2"/>
        <v>0</v>
      </c>
      <c r="Q44" s="114">
        <f t="shared" si="2"/>
        <v>0</v>
      </c>
      <c r="R44" s="114">
        <f t="shared" si="2"/>
        <v>0</v>
      </c>
      <c r="S44" s="115">
        <f t="shared" si="2"/>
        <v>0</v>
      </c>
      <c r="T44" s="282"/>
      <c r="U44" s="47"/>
      <c r="V44" s="39"/>
      <c r="W44" s="39"/>
    </row>
    <row r="45" spans="1:23" ht="15" customHeight="1">
      <c r="A45" s="342"/>
      <c r="B45" s="278"/>
      <c r="C45" s="206" t="s">
        <v>15</v>
      </c>
      <c r="D45" s="44">
        <f>D43*(1+$C$25)*OR(1-$C$25)</f>
        <v>0</v>
      </c>
      <c r="E45" s="114">
        <f t="shared" ref="E45:J45" si="5">E43*(1+$C$25)*OR(1-$C$25)</f>
        <v>0</v>
      </c>
      <c r="F45" s="114">
        <f t="shared" si="5"/>
        <v>0</v>
      </c>
      <c r="G45" s="114">
        <f t="shared" si="5"/>
        <v>0</v>
      </c>
      <c r="H45" s="114">
        <f t="shared" si="5"/>
        <v>0</v>
      </c>
      <c r="I45" s="114">
        <f t="shared" si="5"/>
        <v>0</v>
      </c>
      <c r="J45" s="115">
        <f t="shared" si="5"/>
        <v>0</v>
      </c>
      <c r="K45" s="203"/>
      <c r="L45" s="206" t="s">
        <v>15</v>
      </c>
      <c r="M45" s="44">
        <f t="shared" si="4"/>
        <v>0</v>
      </c>
      <c r="N45" s="114">
        <f t="shared" si="2"/>
        <v>0</v>
      </c>
      <c r="O45" s="114">
        <f t="shared" si="2"/>
        <v>0</v>
      </c>
      <c r="P45" s="114">
        <f t="shared" si="2"/>
        <v>0</v>
      </c>
      <c r="Q45" s="114">
        <f t="shared" si="2"/>
        <v>0</v>
      </c>
      <c r="R45" s="114">
        <f t="shared" si="2"/>
        <v>0</v>
      </c>
      <c r="S45" s="115">
        <f t="shared" si="2"/>
        <v>0</v>
      </c>
      <c r="T45" s="282"/>
      <c r="U45" s="57"/>
      <c r="V45" s="39"/>
      <c r="W45" s="39"/>
    </row>
    <row r="46" spans="1:23" ht="15" customHeight="1" thickBot="1">
      <c r="A46" s="342"/>
      <c r="B46" s="278"/>
      <c r="C46" s="206" t="s">
        <v>16</v>
      </c>
      <c r="D46" s="44">
        <f>D43*(1+$C$26)*OR(1-$C$26)</f>
        <v>0</v>
      </c>
      <c r="E46" s="114">
        <f t="shared" ref="E46:J46" si="6">E43*(1+$C$26)*OR(1-$C$26)</f>
        <v>0</v>
      </c>
      <c r="F46" s="114">
        <f t="shared" si="6"/>
        <v>0</v>
      </c>
      <c r="G46" s="114">
        <f t="shared" si="6"/>
        <v>0</v>
      </c>
      <c r="H46" s="114">
        <f t="shared" si="6"/>
        <v>0</v>
      </c>
      <c r="I46" s="114">
        <f t="shared" si="6"/>
        <v>0</v>
      </c>
      <c r="J46" s="115">
        <f t="shared" si="6"/>
        <v>0</v>
      </c>
      <c r="K46" s="203"/>
      <c r="L46" s="206" t="s">
        <v>16</v>
      </c>
      <c r="M46" s="44">
        <f t="shared" si="4"/>
        <v>0</v>
      </c>
      <c r="N46" s="114">
        <f t="shared" si="2"/>
        <v>0</v>
      </c>
      <c r="O46" s="114">
        <f t="shared" si="2"/>
        <v>0</v>
      </c>
      <c r="P46" s="114">
        <f t="shared" si="2"/>
        <v>0</v>
      </c>
      <c r="Q46" s="114">
        <f t="shared" si="2"/>
        <v>0</v>
      </c>
      <c r="R46" s="114">
        <f t="shared" si="2"/>
        <v>0</v>
      </c>
      <c r="S46" s="115">
        <f t="shared" si="2"/>
        <v>0</v>
      </c>
      <c r="T46" s="282"/>
      <c r="U46" s="8"/>
      <c r="V46" s="39"/>
      <c r="W46" s="39"/>
    </row>
    <row r="47" spans="1:23" ht="16" customHeight="1" thickBot="1">
      <c r="A47" s="342"/>
      <c r="B47" s="279"/>
      <c r="C47" s="207" t="s">
        <v>17</v>
      </c>
      <c r="D47" s="49">
        <f>D43*(1+$C$27)*OR(1+$C$27)</f>
        <v>0</v>
      </c>
      <c r="E47" s="81">
        <f t="shared" ref="E47:J47" si="7">E43*(1+$C$27)*OR(1+$C$27)</f>
        <v>0</v>
      </c>
      <c r="F47" s="81">
        <f t="shared" si="7"/>
        <v>0</v>
      </c>
      <c r="G47" s="81">
        <f t="shared" si="7"/>
        <v>0</v>
      </c>
      <c r="H47" s="81">
        <f t="shared" si="7"/>
        <v>0</v>
      </c>
      <c r="I47" s="81">
        <f t="shared" si="7"/>
        <v>0</v>
      </c>
      <c r="J47" s="97">
        <f t="shared" si="7"/>
        <v>0</v>
      </c>
      <c r="K47" s="203"/>
      <c r="L47" s="207" t="s">
        <v>17</v>
      </c>
      <c r="M47" s="49">
        <f t="shared" si="4"/>
        <v>0</v>
      </c>
      <c r="N47" s="81">
        <f t="shared" si="2"/>
        <v>0</v>
      </c>
      <c r="O47" s="81">
        <f t="shared" si="2"/>
        <v>0</v>
      </c>
      <c r="P47" s="81">
        <f t="shared" si="2"/>
        <v>0</v>
      </c>
      <c r="Q47" s="81">
        <f t="shared" si="2"/>
        <v>0</v>
      </c>
      <c r="R47" s="81">
        <f t="shared" si="2"/>
        <v>0</v>
      </c>
      <c r="S47" s="97">
        <f t="shared" si="2"/>
        <v>0</v>
      </c>
      <c r="T47" s="282"/>
      <c r="U47" s="52">
        <f>AVERAGE(D43:J47,M43:S47)</f>
        <v>0</v>
      </c>
      <c r="V47" s="39"/>
      <c r="W47" s="39"/>
    </row>
    <row r="48" spans="1:23">
      <c r="B48" s="27"/>
      <c r="C48" s="27"/>
      <c r="D48" s="27"/>
      <c r="E48" s="27"/>
      <c r="F48" s="27"/>
      <c r="G48" s="27"/>
      <c r="H48" s="27"/>
      <c r="I48" s="27"/>
      <c r="J48" s="39"/>
      <c r="K48" s="39"/>
      <c r="L48" s="39"/>
      <c r="M48" s="39"/>
      <c r="N48" s="39"/>
      <c r="O48" s="39"/>
      <c r="P48" s="39"/>
      <c r="Q48" s="39"/>
      <c r="R48" s="39"/>
      <c r="S48" s="39"/>
      <c r="T48" s="39"/>
      <c r="V48" s="39"/>
    </row>
    <row r="49" spans="1:22" s="39" customFormat="1">
      <c r="B49" s="83"/>
      <c r="C49" s="84"/>
      <c r="D49" s="85"/>
      <c r="E49" s="86"/>
      <c r="F49" s="86"/>
      <c r="G49" s="86"/>
      <c r="H49" s="84"/>
      <c r="I49" s="86"/>
      <c r="J49" s="85"/>
      <c r="K49" s="85"/>
      <c r="L49" s="85"/>
      <c r="U49" s="56"/>
    </row>
    <row r="50" spans="1:22" s="39" customFormat="1">
      <c r="A50" s="98" t="s">
        <v>185</v>
      </c>
      <c r="B50" s="83"/>
      <c r="C50" s="84"/>
      <c r="D50" s="85"/>
      <c r="E50" s="86"/>
      <c r="F50" s="86"/>
      <c r="G50" s="86"/>
      <c r="H50" s="84"/>
      <c r="I50" s="86"/>
      <c r="J50" s="85"/>
      <c r="K50" s="85"/>
      <c r="L50" s="85"/>
      <c r="U50" s="56"/>
    </row>
    <row r="51" spans="1:22">
      <c r="B51" s="99"/>
      <c r="C51" s="84"/>
      <c r="D51" s="85"/>
      <c r="E51" s="86"/>
      <c r="F51" s="86"/>
      <c r="G51" s="86"/>
      <c r="H51" s="84"/>
      <c r="I51" s="86"/>
      <c r="J51" s="85"/>
      <c r="K51" s="85"/>
      <c r="L51" s="85"/>
      <c r="M51" s="39"/>
      <c r="N51" s="39"/>
      <c r="O51" s="39"/>
      <c r="P51" s="39"/>
      <c r="Q51" s="39"/>
      <c r="R51" s="39"/>
      <c r="S51" s="39"/>
      <c r="T51" s="39"/>
      <c r="V51" s="39"/>
    </row>
    <row r="52" spans="1:22" ht="12" customHeight="1">
      <c r="A52" s="273" t="s">
        <v>132</v>
      </c>
      <c r="B52" s="273"/>
      <c r="C52" s="273"/>
      <c r="D52" s="273"/>
      <c r="E52" s="273"/>
      <c r="F52" s="273"/>
      <c r="G52" s="273"/>
      <c r="H52" s="273"/>
      <c r="I52" s="273"/>
      <c r="J52" s="85"/>
      <c r="K52" s="85"/>
      <c r="L52" s="85"/>
      <c r="M52" s="39"/>
      <c r="N52" s="39"/>
      <c r="O52" s="39"/>
      <c r="P52" s="39"/>
      <c r="Q52" s="39"/>
      <c r="R52" s="39"/>
      <c r="S52" s="39"/>
      <c r="T52" s="39"/>
      <c r="V52" s="39"/>
    </row>
    <row r="53" spans="1:22" ht="12" customHeight="1" thickBot="1">
      <c r="A53" s="100"/>
      <c r="B53" s="100"/>
      <c r="C53" s="6" t="str">
        <f>IF(COUNTBLANK(C57:C65)&gt;0,"ERROR - Cells must not be left blank","")</f>
        <v>ERROR - Cells must not be left blank</v>
      </c>
      <c r="D53" s="100"/>
      <c r="E53" s="100"/>
      <c r="F53" s="100"/>
      <c r="G53" s="100"/>
      <c r="H53" s="100"/>
      <c r="I53" s="100"/>
      <c r="J53" s="85"/>
      <c r="K53" s="85"/>
      <c r="L53" s="85"/>
      <c r="M53" s="39"/>
      <c r="N53" s="39"/>
      <c r="O53" s="39"/>
      <c r="P53" s="39"/>
      <c r="Q53" s="39"/>
      <c r="R53" s="39"/>
      <c r="S53" s="39"/>
      <c r="T53" s="39"/>
      <c r="V53" s="39"/>
    </row>
    <row r="54" spans="1:22">
      <c r="B54" s="292" t="s">
        <v>133</v>
      </c>
      <c r="C54" s="292" t="s">
        <v>143</v>
      </c>
      <c r="D54" s="292" t="s">
        <v>47</v>
      </c>
      <c r="E54" s="295"/>
      <c r="F54" s="295"/>
      <c r="G54" s="296"/>
      <c r="H54" s="300"/>
      <c r="I54" s="292" t="s">
        <v>48</v>
      </c>
      <c r="J54" s="295"/>
      <c r="K54" s="295"/>
      <c r="L54" s="295"/>
      <c r="M54" s="296"/>
      <c r="N54" s="39"/>
      <c r="P54" s="284" t="s">
        <v>49</v>
      </c>
      <c r="Q54" s="284" t="s">
        <v>50</v>
      </c>
      <c r="R54" s="285" t="s">
        <v>51</v>
      </c>
      <c r="S54" s="286" t="s">
        <v>52</v>
      </c>
      <c r="T54" s="39"/>
      <c r="U54" s="47"/>
      <c r="V54" s="39"/>
    </row>
    <row r="55" spans="1:22">
      <c r="B55" s="293"/>
      <c r="C55" s="293"/>
      <c r="D55" s="294"/>
      <c r="E55" s="297"/>
      <c r="F55" s="297"/>
      <c r="G55" s="298"/>
      <c r="H55" s="300"/>
      <c r="I55" s="294"/>
      <c r="J55" s="297"/>
      <c r="K55" s="297"/>
      <c r="L55" s="297"/>
      <c r="M55" s="298"/>
      <c r="N55" s="39"/>
      <c r="P55" s="284"/>
      <c r="Q55" s="284"/>
      <c r="R55" s="285"/>
      <c r="S55" s="287"/>
      <c r="T55" s="39"/>
      <c r="U55" s="47"/>
      <c r="V55" s="39"/>
    </row>
    <row r="56" spans="1:22" ht="13" thickBot="1">
      <c r="B56" s="294"/>
      <c r="C56" s="299"/>
      <c r="D56" s="62" t="s">
        <v>14</v>
      </c>
      <c r="E56" s="63" t="s">
        <v>15</v>
      </c>
      <c r="F56" s="63" t="s">
        <v>16</v>
      </c>
      <c r="G56" s="64" t="s">
        <v>17</v>
      </c>
      <c r="H56" s="300"/>
      <c r="I56" s="183" t="s">
        <v>45</v>
      </c>
      <c r="J56" s="101" t="s">
        <v>14</v>
      </c>
      <c r="K56" s="102" t="s">
        <v>15</v>
      </c>
      <c r="L56" s="102" t="s">
        <v>16</v>
      </c>
      <c r="M56" s="103" t="s">
        <v>17</v>
      </c>
      <c r="N56" s="39"/>
      <c r="P56" s="284"/>
      <c r="Q56" s="284"/>
      <c r="R56" s="285"/>
      <c r="S56" s="288"/>
      <c r="T56" s="39"/>
      <c r="U56" s="47"/>
      <c r="V56" s="39"/>
    </row>
    <row r="57" spans="1:22">
      <c r="B57" s="65" t="s">
        <v>53</v>
      </c>
      <c r="C57" s="156"/>
      <c r="D57" s="88">
        <f>C57</f>
        <v>0</v>
      </c>
      <c r="E57" s="66">
        <f>C57</f>
        <v>0</v>
      </c>
      <c r="F57" s="66">
        <f t="shared" ref="F57:G57" si="8">D57</f>
        <v>0</v>
      </c>
      <c r="G57" s="89">
        <f t="shared" si="8"/>
        <v>0</v>
      </c>
      <c r="H57" s="184"/>
      <c r="I57" s="88">
        <f>C57</f>
        <v>0</v>
      </c>
      <c r="J57" s="66">
        <f t="shared" ref="J57:M57" si="9">D57</f>
        <v>0</v>
      </c>
      <c r="K57" s="66">
        <f t="shared" si="9"/>
        <v>0</v>
      </c>
      <c r="L57" s="185">
        <f t="shared" si="9"/>
        <v>0</v>
      </c>
      <c r="M57" s="186">
        <f t="shared" si="9"/>
        <v>0</v>
      </c>
      <c r="N57" s="187"/>
      <c r="P57" s="68"/>
      <c r="Q57" s="68"/>
      <c r="R57" s="69"/>
      <c r="S57" s="68"/>
      <c r="U57" s="8"/>
      <c r="V57" s="39"/>
    </row>
    <row r="58" spans="1:22">
      <c r="B58" s="65" t="s">
        <v>54</v>
      </c>
      <c r="C58" s="157"/>
      <c r="D58" s="70">
        <f>C58*(1+$C$24)*OR(1-$C$24)</f>
        <v>0</v>
      </c>
      <c r="E58" s="71">
        <f>C58*(1+$C$25)*OR(1-$C$25)</f>
        <v>0</v>
      </c>
      <c r="F58" s="71">
        <f>C58*(1+$C$26)*OR(1-$C$26)</f>
        <v>0</v>
      </c>
      <c r="G58" s="72">
        <f>C58*(1+$C$27)*OR(1-$C$27)</f>
        <v>0</v>
      </c>
      <c r="H58" s="184"/>
      <c r="I58" s="70">
        <f>C58*(1+$C$19)</f>
        <v>0</v>
      </c>
      <c r="J58" s="71">
        <f>D58*(1+$C$19)</f>
        <v>0</v>
      </c>
      <c r="K58" s="71">
        <f>E58*(1+$C$19)</f>
        <v>0</v>
      </c>
      <c r="L58" s="71">
        <f>F58*(1+$C$19)</f>
        <v>0</v>
      </c>
      <c r="M58" s="72">
        <f>G58*(1+$C$19)</f>
        <v>0</v>
      </c>
      <c r="N58" s="188"/>
      <c r="P58" s="122">
        <f>AVERAGE(C58:G58,I58:M58)</f>
        <v>0</v>
      </c>
      <c r="Q58" s="196">
        <v>125000</v>
      </c>
      <c r="R58" s="197">
        <f>P58*Q58</f>
        <v>0</v>
      </c>
      <c r="S58" s="198">
        <f>IF(R58&lt;$C$57,$C$57,(IF(R58&gt;$C$65,$C$65,R58)))</f>
        <v>0</v>
      </c>
      <c r="U58" s="42"/>
      <c r="V58" s="39"/>
    </row>
    <row r="59" spans="1:22">
      <c r="B59" s="78" t="s">
        <v>55</v>
      </c>
      <c r="C59" s="158"/>
      <c r="D59" s="70">
        <f t="shared" ref="D59:D64" si="10">C59*(1+$C$24)*OR(1-$C$24)</f>
        <v>0</v>
      </c>
      <c r="E59" s="71">
        <f t="shared" ref="E59:E64" si="11">C59*(1+$C$25)*OR(1-$C$25)</f>
        <v>0</v>
      </c>
      <c r="F59" s="71">
        <f t="shared" ref="F59:F64" si="12">C59*(1+$C$26)*OR(1-$C$26)</f>
        <v>0</v>
      </c>
      <c r="G59" s="72">
        <f t="shared" ref="G59:G64" si="13">C59*(1+$C$27)*OR(1-$C$27)</f>
        <v>0</v>
      </c>
      <c r="H59" s="184"/>
      <c r="I59" s="70">
        <f t="shared" ref="I59:I64" si="14">C59*(1+$C$19)</f>
        <v>0</v>
      </c>
      <c r="J59" s="71">
        <f t="shared" ref="J59:J64" si="15">D59*(1+$C$19)</f>
        <v>0</v>
      </c>
      <c r="K59" s="71">
        <f t="shared" ref="K59:K64" si="16">E59*(1+$C$19)</f>
        <v>0</v>
      </c>
      <c r="L59" s="71">
        <f t="shared" ref="L59:L64" si="17">F59*(1+$C$19)</f>
        <v>0</v>
      </c>
      <c r="M59" s="72">
        <f t="shared" ref="M59:M64" si="18">G59*(1+$C$19)</f>
        <v>0</v>
      </c>
      <c r="N59" s="188"/>
      <c r="P59" s="122">
        <f t="shared" ref="P59:P64" si="19">AVERAGE(C59:G59,I59:M59)</f>
        <v>0</v>
      </c>
      <c r="Q59" s="196">
        <v>375000</v>
      </c>
      <c r="R59" s="197">
        <f t="shared" ref="R59:R64" si="20">P59*Q59</f>
        <v>0</v>
      </c>
      <c r="S59" s="198">
        <f t="shared" ref="S59:S64" si="21">IF(R59&lt;$C$57,$C$57,(IF(R59&gt;$C$65,$C$65,R59)))</f>
        <v>0</v>
      </c>
      <c r="U59" s="42"/>
      <c r="V59" s="39"/>
    </row>
    <row r="60" spans="1:22">
      <c r="B60" s="78" t="s">
        <v>56</v>
      </c>
      <c r="C60" s="158"/>
      <c r="D60" s="70">
        <f t="shared" si="10"/>
        <v>0</v>
      </c>
      <c r="E60" s="71">
        <f t="shared" si="11"/>
        <v>0</v>
      </c>
      <c r="F60" s="71">
        <f t="shared" si="12"/>
        <v>0</v>
      </c>
      <c r="G60" s="72">
        <f t="shared" si="13"/>
        <v>0</v>
      </c>
      <c r="H60" s="184"/>
      <c r="I60" s="70">
        <f t="shared" si="14"/>
        <v>0</v>
      </c>
      <c r="J60" s="71">
        <f t="shared" si="15"/>
        <v>0</v>
      </c>
      <c r="K60" s="71">
        <f t="shared" si="16"/>
        <v>0</v>
      </c>
      <c r="L60" s="71">
        <f t="shared" si="17"/>
        <v>0</v>
      </c>
      <c r="M60" s="72">
        <f t="shared" si="18"/>
        <v>0</v>
      </c>
      <c r="N60" s="188"/>
      <c r="P60" s="122">
        <f t="shared" si="19"/>
        <v>0</v>
      </c>
      <c r="Q60" s="196">
        <v>750000</v>
      </c>
      <c r="R60" s="197">
        <f t="shared" si="20"/>
        <v>0</v>
      </c>
      <c r="S60" s="198">
        <f t="shared" si="21"/>
        <v>0</v>
      </c>
      <c r="U60" s="42"/>
      <c r="V60" s="39"/>
    </row>
    <row r="61" spans="1:22">
      <c r="B61" s="78" t="s">
        <v>57</v>
      </c>
      <c r="C61" s="158"/>
      <c r="D61" s="70">
        <f t="shared" si="10"/>
        <v>0</v>
      </c>
      <c r="E61" s="71">
        <f t="shared" si="11"/>
        <v>0</v>
      </c>
      <c r="F61" s="71">
        <f t="shared" si="12"/>
        <v>0</v>
      </c>
      <c r="G61" s="72">
        <f t="shared" si="13"/>
        <v>0</v>
      </c>
      <c r="H61" s="184"/>
      <c r="I61" s="70">
        <f t="shared" si="14"/>
        <v>0</v>
      </c>
      <c r="J61" s="71">
        <f t="shared" si="15"/>
        <v>0</v>
      </c>
      <c r="K61" s="71">
        <f t="shared" si="16"/>
        <v>0</v>
      </c>
      <c r="L61" s="71">
        <f t="shared" si="17"/>
        <v>0</v>
      </c>
      <c r="M61" s="72">
        <f t="shared" si="18"/>
        <v>0</v>
      </c>
      <c r="N61" s="188"/>
      <c r="P61" s="122">
        <f t="shared" si="19"/>
        <v>0</v>
      </c>
      <c r="Q61" s="196">
        <v>1750000</v>
      </c>
      <c r="R61" s="197">
        <f t="shared" si="20"/>
        <v>0</v>
      </c>
      <c r="S61" s="198">
        <f t="shared" si="21"/>
        <v>0</v>
      </c>
      <c r="U61" s="42"/>
      <c r="V61" s="39"/>
    </row>
    <row r="62" spans="1:22">
      <c r="B62" s="78" t="s">
        <v>58</v>
      </c>
      <c r="C62" s="158"/>
      <c r="D62" s="70">
        <f t="shared" si="10"/>
        <v>0</v>
      </c>
      <c r="E62" s="71">
        <f t="shared" si="11"/>
        <v>0</v>
      </c>
      <c r="F62" s="71">
        <f t="shared" si="12"/>
        <v>0</v>
      </c>
      <c r="G62" s="72">
        <f t="shared" si="13"/>
        <v>0</v>
      </c>
      <c r="H62" s="184"/>
      <c r="I62" s="70">
        <f t="shared" si="14"/>
        <v>0</v>
      </c>
      <c r="J62" s="71">
        <f t="shared" si="15"/>
        <v>0</v>
      </c>
      <c r="K62" s="71">
        <f t="shared" si="16"/>
        <v>0</v>
      </c>
      <c r="L62" s="71">
        <f t="shared" si="17"/>
        <v>0</v>
      </c>
      <c r="M62" s="72">
        <f t="shared" si="18"/>
        <v>0</v>
      </c>
      <c r="N62" s="188"/>
      <c r="P62" s="122">
        <f t="shared" si="19"/>
        <v>0</v>
      </c>
      <c r="Q62" s="196">
        <v>3750000</v>
      </c>
      <c r="R62" s="197">
        <f t="shared" si="20"/>
        <v>0</v>
      </c>
      <c r="S62" s="198">
        <f t="shared" si="21"/>
        <v>0</v>
      </c>
      <c r="U62" s="42"/>
      <c r="V62" s="39"/>
    </row>
    <row r="63" spans="1:22">
      <c r="B63" s="78" t="s">
        <v>59</v>
      </c>
      <c r="C63" s="158"/>
      <c r="D63" s="70">
        <f t="shared" si="10"/>
        <v>0</v>
      </c>
      <c r="E63" s="71">
        <f t="shared" si="11"/>
        <v>0</v>
      </c>
      <c r="F63" s="71">
        <f t="shared" si="12"/>
        <v>0</v>
      </c>
      <c r="G63" s="72">
        <f t="shared" si="13"/>
        <v>0</v>
      </c>
      <c r="H63" s="184"/>
      <c r="I63" s="70">
        <f t="shared" si="14"/>
        <v>0</v>
      </c>
      <c r="J63" s="71">
        <f t="shared" si="15"/>
        <v>0</v>
      </c>
      <c r="K63" s="71">
        <f t="shared" si="16"/>
        <v>0</v>
      </c>
      <c r="L63" s="71">
        <f t="shared" si="17"/>
        <v>0</v>
      </c>
      <c r="M63" s="72">
        <f t="shared" si="18"/>
        <v>0</v>
      </c>
      <c r="N63" s="188"/>
      <c r="P63" s="122">
        <f t="shared" si="19"/>
        <v>0</v>
      </c>
      <c r="Q63" s="196">
        <v>7500000</v>
      </c>
      <c r="R63" s="197">
        <f t="shared" si="20"/>
        <v>0</v>
      </c>
      <c r="S63" s="198">
        <f t="shared" si="21"/>
        <v>0</v>
      </c>
      <c r="U63" s="42"/>
      <c r="V63" s="39"/>
    </row>
    <row r="64" spans="1:22" ht="13" thickBot="1">
      <c r="B64" s="79" t="s">
        <v>60</v>
      </c>
      <c r="C64" s="158"/>
      <c r="D64" s="70">
        <f t="shared" si="10"/>
        <v>0</v>
      </c>
      <c r="E64" s="71">
        <f t="shared" si="11"/>
        <v>0</v>
      </c>
      <c r="F64" s="71">
        <f t="shared" si="12"/>
        <v>0</v>
      </c>
      <c r="G64" s="72">
        <f t="shared" si="13"/>
        <v>0</v>
      </c>
      <c r="H64" s="184"/>
      <c r="I64" s="70">
        <f t="shared" si="14"/>
        <v>0</v>
      </c>
      <c r="J64" s="71">
        <f t="shared" si="15"/>
        <v>0</v>
      </c>
      <c r="K64" s="71">
        <f t="shared" si="16"/>
        <v>0</v>
      </c>
      <c r="L64" s="71">
        <f t="shared" si="17"/>
        <v>0</v>
      </c>
      <c r="M64" s="72">
        <f t="shared" si="18"/>
        <v>0</v>
      </c>
      <c r="N64" s="188"/>
      <c r="P64" s="122">
        <f t="shared" si="19"/>
        <v>0</v>
      </c>
      <c r="Q64" s="196">
        <v>10000000</v>
      </c>
      <c r="R64" s="197">
        <f t="shared" si="20"/>
        <v>0</v>
      </c>
      <c r="S64" s="198">
        <f t="shared" si="21"/>
        <v>0</v>
      </c>
      <c r="U64" s="42"/>
      <c r="V64" s="39"/>
    </row>
    <row r="65" spans="1:22" ht="13" thickBot="1">
      <c r="B65" s="80" t="s">
        <v>61</v>
      </c>
      <c r="C65" s="159"/>
      <c r="D65" s="49">
        <f>C65</f>
        <v>0</v>
      </c>
      <c r="E65" s="81">
        <f>C65</f>
        <v>0</v>
      </c>
      <c r="F65" s="81">
        <f t="shared" ref="F65:G65" si="22">D65</f>
        <v>0</v>
      </c>
      <c r="G65" s="97">
        <f t="shared" si="22"/>
        <v>0</v>
      </c>
      <c r="H65" s="184"/>
      <c r="I65" s="49">
        <f>C65</f>
        <v>0</v>
      </c>
      <c r="J65" s="81">
        <f t="shared" ref="J65:M65" si="23">D65</f>
        <v>0</v>
      </c>
      <c r="K65" s="81">
        <f t="shared" si="23"/>
        <v>0</v>
      </c>
      <c r="L65" s="50">
        <f t="shared" si="23"/>
        <v>0</v>
      </c>
      <c r="M65" s="51">
        <f t="shared" si="23"/>
        <v>0</v>
      </c>
      <c r="N65" s="187"/>
      <c r="P65" s="82"/>
      <c r="Q65" s="82"/>
      <c r="R65" s="82"/>
      <c r="S65" s="82"/>
      <c r="U65" s="52">
        <f>AVERAGE(S58:S64)</f>
        <v>0</v>
      </c>
      <c r="V65" s="39"/>
    </row>
    <row r="66" spans="1:22" s="39" customFormat="1">
      <c r="B66" s="83"/>
      <c r="C66" s="84"/>
      <c r="D66" s="85"/>
      <c r="E66" s="86"/>
      <c r="F66" s="86"/>
      <c r="G66" s="86"/>
      <c r="I66" s="84"/>
      <c r="J66" s="85"/>
      <c r="K66" s="86"/>
      <c r="L66" s="86"/>
      <c r="M66" s="86"/>
      <c r="U66" s="56"/>
    </row>
    <row r="68" spans="1:22">
      <c r="A68" s="20" t="s">
        <v>186</v>
      </c>
    </row>
    <row r="70" spans="1:22" s="118" customFormat="1" ht="28.25" customHeight="1">
      <c r="A70" s="347" t="s">
        <v>78</v>
      </c>
      <c r="B70" s="347"/>
      <c r="C70" s="347"/>
      <c r="D70" s="347"/>
      <c r="E70" s="347"/>
      <c r="F70" s="347"/>
      <c r="G70" s="347"/>
      <c r="H70" s="347"/>
      <c r="I70" s="347"/>
      <c r="U70" s="29"/>
    </row>
    <row r="72" spans="1:22" ht="14" thickBot="1">
      <c r="C72" s="6" t="str">
        <f>IF(COUNTBLANK(C76:C82)&gt;0,"ERROR - Cells must not be left blank","")</f>
        <v>ERROR - Cells must not be left blank</v>
      </c>
    </row>
    <row r="73" spans="1:22">
      <c r="B73" s="301" t="s">
        <v>76</v>
      </c>
      <c r="C73" s="304" t="s">
        <v>77</v>
      </c>
      <c r="D73" s="306" t="s">
        <v>47</v>
      </c>
      <c r="E73" s="295"/>
      <c r="F73" s="295"/>
      <c r="G73" s="296"/>
      <c r="I73" s="292" t="s">
        <v>48</v>
      </c>
      <c r="J73" s="295"/>
      <c r="K73" s="295"/>
      <c r="L73" s="295"/>
      <c r="M73" s="296"/>
      <c r="N73" s="187"/>
      <c r="P73" s="284" t="s">
        <v>49</v>
      </c>
      <c r="Q73" s="284" t="s">
        <v>50</v>
      </c>
      <c r="R73" s="285" t="s">
        <v>51</v>
      </c>
      <c r="S73" s="286" t="s">
        <v>52</v>
      </c>
      <c r="U73" s="113"/>
    </row>
    <row r="74" spans="1:22">
      <c r="B74" s="294"/>
      <c r="C74" s="305"/>
      <c r="D74" s="307"/>
      <c r="E74" s="297"/>
      <c r="F74" s="297"/>
      <c r="G74" s="298"/>
      <c r="I74" s="294"/>
      <c r="J74" s="297"/>
      <c r="K74" s="297"/>
      <c r="L74" s="297"/>
      <c r="M74" s="298"/>
      <c r="N74" s="187"/>
      <c r="P74" s="284"/>
      <c r="Q74" s="284"/>
      <c r="R74" s="285"/>
      <c r="S74" s="287"/>
      <c r="U74" s="113"/>
    </row>
    <row r="75" spans="1:22" ht="13" thickBot="1">
      <c r="B75" s="302"/>
      <c r="C75" s="305"/>
      <c r="D75" s="111" t="s">
        <v>14</v>
      </c>
      <c r="E75" s="111" t="s">
        <v>15</v>
      </c>
      <c r="F75" s="111" t="s">
        <v>16</v>
      </c>
      <c r="G75" s="112" t="s">
        <v>17</v>
      </c>
      <c r="I75" s="183" t="s">
        <v>45</v>
      </c>
      <c r="J75" s="101" t="s">
        <v>14</v>
      </c>
      <c r="K75" s="102" t="s">
        <v>15</v>
      </c>
      <c r="L75" s="102" t="s">
        <v>16</v>
      </c>
      <c r="M75" s="103" t="s">
        <v>17</v>
      </c>
      <c r="N75" s="187"/>
      <c r="P75" s="284"/>
      <c r="Q75" s="284"/>
      <c r="R75" s="285"/>
      <c r="S75" s="288"/>
      <c r="U75" s="113"/>
    </row>
    <row r="76" spans="1:22">
      <c r="B76" s="65" t="s">
        <v>53</v>
      </c>
      <c r="C76" s="161"/>
      <c r="D76" s="114">
        <f>C76</f>
        <v>0</v>
      </c>
      <c r="E76" s="114">
        <f t="shared" ref="E76:G76" si="24">D76</f>
        <v>0</v>
      </c>
      <c r="F76" s="114">
        <f t="shared" si="24"/>
        <v>0</v>
      </c>
      <c r="G76" s="115">
        <f t="shared" si="24"/>
        <v>0</v>
      </c>
      <c r="H76" s="105"/>
      <c r="I76" s="88">
        <f>C76</f>
        <v>0</v>
      </c>
      <c r="J76" s="66">
        <f t="shared" ref="J76:M76" si="25">D76</f>
        <v>0</v>
      </c>
      <c r="K76" s="66">
        <f t="shared" si="25"/>
        <v>0</v>
      </c>
      <c r="L76" s="66">
        <f t="shared" si="25"/>
        <v>0</v>
      </c>
      <c r="M76" s="89">
        <f t="shared" si="25"/>
        <v>0</v>
      </c>
      <c r="N76" s="191"/>
      <c r="P76" s="91"/>
      <c r="Q76" s="91"/>
      <c r="R76" s="92"/>
      <c r="S76" s="91"/>
      <c r="U76" s="116"/>
    </row>
    <row r="77" spans="1:22">
      <c r="B77" s="65" t="s">
        <v>67</v>
      </c>
      <c r="C77" s="162"/>
      <c r="D77" s="71">
        <f>C77*(1+$C$24)*OR(1-$C$24)</f>
        <v>0</v>
      </c>
      <c r="E77" s="71">
        <f>C77*(1+$C$25)*OR(1-$C$27)</f>
        <v>0</v>
      </c>
      <c r="F77" s="71">
        <f>C77*(1+$C$26)*OR(1-$C$26)</f>
        <v>0</v>
      </c>
      <c r="G77" s="72">
        <f>C77*(1+$C$27)*OR(1-$C$27)</f>
        <v>0</v>
      </c>
      <c r="H77" s="107"/>
      <c r="I77" s="70">
        <f>C77*(1+$C$19)</f>
        <v>0</v>
      </c>
      <c r="J77" s="71">
        <f t="shared" ref="J77:M77" si="26">D77*(1+$C$19)</f>
        <v>0</v>
      </c>
      <c r="K77" s="71">
        <f t="shared" si="26"/>
        <v>0</v>
      </c>
      <c r="L77" s="71">
        <f t="shared" si="26"/>
        <v>0</v>
      </c>
      <c r="M77" s="72">
        <f t="shared" si="26"/>
        <v>0</v>
      </c>
      <c r="N77" s="192"/>
      <c r="P77" s="122">
        <f>AVERAGE(C77:G77,I77:M77)</f>
        <v>0</v>
      </c>
      <c r="Q77" s="196">
        <v>2500</v>
      </c>
      <c r="R77" s="197">
        <f>P77*Q77</f>
        <v>0</v>
      </c>
      <c r="S77" s="198">
        <f>IF(R77&lt;$C$76,$C$76,(IF(R77&gt;$C$82,$C$82,R77)))</f>
        <v>0</v>
      </c>
      <c r="U77" s="117"/>
    </row>
    <row r="78" spans="1:22">
      <c r="B78" s="78" t="s">
        <v>68</v>
      </c>
      <c r="C78" s="163"/>
      <c r="D78" s="71">
        <f t="shared" ref="D78:D81" si="27">C78*(1+$C$24)*OR(1-$C$24)</f>
        <v>0</v>
      </c>
      <c r="E78" s="71">
        <f t="shared" ref="E78:E81" si="28">C78*(1+$C$25)*OR(1-$C$27)</f>
        <v>0</v>
      </c>
      <c r="F78" s="71">
        <f t="shared" ref="F78:F81" si="29">C78*(1+$C$26)*OR(1-$C$26)</f>
        <v>0</v>
      </c>
      <c r="G78" s="72">
        <f t="shared" ref="G78:G81" si="30">C78*(1+$C$27)*OR(1-$C$27)</f>
        <v>0</v>
      </c>
      <c r="H78" s="107"/>
      <c r="I78" s="70">
        <f t="shared" ref="I78:I81" si="31">C78*(1+$C$19)</f>
        <v>0</v>
      </c>
      <c r="J78" s="71">
        <f t="shared" ref="J78:J81" si="32">D78*(1+$C$19)</f>
        <v>0</v>
      </c>
      <c r="K78" s="71">
        <f t="shared" ref="K78:K81" si="33">E78*(1+$C$19)</f>
        <v>0</v>
      </c>
      <c r="L78" s="71">
        <f t="shared" ref="L78:L81" si="34">F78*(1+$C$19)</f>
        <v>0</v>
      </c>
      <c r="M78" s="72">
        <f t="shared" ref="M78:M81" si="35">G78*(1+$C$19)</f>
        <v>0</v>
      </c>
      <c r="N78" s="192"/>
      <c r="P78" s="122">
        <f t="shared" ref="P78:P81" si="36">AVERAGE(C78:G78,I78:M78)</f>
        <v>0</v>
      </c>
      <c r="Q78" s="196">
        <v>15000</v>
      </c>
      <c r="R78" s="197">
        <f t="shared" ref="R78:R81" si="37">P78*Q78</f>
        <v>0</v>
      </c>
      <c r="S78" s="198">
        <f t="shared" ref="S78:S81" si="38">IF(R78&lt;$C$76,$C$76,(IF(R78&gt;$C$82,$C$82,R78)))</f>
        <v>0</v>
      </c>
      <c r="U78" s="117"/>
    </row>
    <row r="79" spans="1:22">
      <c r="B79" s="78" t="s">
        <v>69</v>
      </c>
      <c r="C79" s="163"/>
      <c r="D79" s="71">
        <f t="shared" si="27"/>
        <v>0</v>
      </c>
      <c r="E79" s="71">
        <f t="shared" si="28"/>
        <v>0</v>
      </c>
      <c r="F79" s="71">
        <f t="shared" si="29"/>
        <v>0</v>
      </c>
      <c r="G79" s="72">
        <f t="shared" si="30"/>
        <v>0</v>
      </c>
      <c r="H79" s="107"/>
      <c r="I79" s="70">
        <f t="shared" si="31"/>
        <v>0</v>
      </c>
      <c r="J79" s="71">
        <f t="shared" si="32"/>
        <v>0</v>
      </c>
      <c r="K79" s="71">
        <f t="shared" si="33"/>
        <v>0</v>
      </c>
      <c r="L79" s="71">
        <f t="shared" si="34"/>
        <v>0</v>
      </c>
      <c r="M79" s="72">
        <f t="shared" si="35"/>
        <v>0</v>
      </c>
      <c r="N79" s="192"/>
      <c r="P79" s="122">
        <f t="shared" si="36"/>
        <v>0</v>
      </c>
      <c r="Q79" s="196">
        <v>65000</v>
      </c>
      <c r="R79" s="197">
        <f t="shared" si="37"/>
        <v>0</v>
      </c>
      <c r="S79" s="198">
        <f t="shared" si="38"/>
        <v>0</v>
      </c>
      <c r="U79" s="117"/>
    </row>
    <row r="80" spans="1:22">
      <c r="B80" s="78" t="s">
        <v>70</v>
      </c>
      <c r="C80" s="163"/>
      <c r="D80" s="71">
        <f t="shared" si="27"/>
        <v>0</v>
      </c>
      <c r="E80" s="71">
        <f t="shared" si="28"/>
        <v>0</v>
      </c>
      <c r="F80" s="71">
        <f t="shared" si="29"/>
        <v>0</v>
      </c>
      <c r="G80" s="72">
        <f t="shared" si="30"/>
        <v>0</v>
      </c>
      <c r="H80" s="107"/>
      <c r="I80" s="70">
        <f t="shared" si="31"/>
        <v>0</v>
      </c>
      <c r="J80" s="71">
        <f t="shared" si="32"/>
        <v>0</v>
      </c>
      <c r="K80" s="71">
        <f t="shared" si="33"/>
        <v>0</v>
      </c>
      <c r="L80" s="71">
        <f t="shared" si="34"/>
        <v>0</v>
      </c>
      <c r="M80" s="72">
        <f t="shared" si="35"/>
        <v>0</v>
      </c>
      <c r="N80" s="192"/>
      <c r="P80" s="122">
        <f t="shared" si="36"/>
        <v>0</v>
      </c>
      <c r="Q80" s="196">
        <v>200000</v>
      </c>
      <c r="R80" s="197">
        <f t="shared" si="37"/>
        <v>0</v>
      </c>
      <c r="S80" s="198">
        <f t="shared" si="38"/>
        <v>0</v>
      </c>
      <c r="U80" s="117"/>
    </row>
    <row r="81" spans="1:21" ht="13" thickBot="1">
      <c r="B81" s="78" t="s">
        <v>71</v>
      </c>
      <c r="C81" s="163"/>
      <c r="D81" s="71">
        <f t="shared" si="27"/>
        <v>0</v>
      </c>
      <c r="E81" s="71">
        <f t="shared" si="28"/>
        <v>0</v>
      </c>
      <c r="F81" s="71">
        <f t="shared" si="29"/>
        <v>0</v>
      </c>
      <c r="G81" s="72">
        <f t="shared" si="30"/>
        <v>0</v>
      </c>
      <c r="H81" s="107"/>
      <c r="I81" s="70">
        <f t="shared" si="31"/>
        <v>0</v>
      </c>
      <c r="J81" s="71">
        <f t="shared" si="32"/>
        <v>0</v>
      </c>
      <c r="K81" s="71">
        <f t="shared" si="33"/>
        <v>0</v>
      </c>
      <c r="L81" s="71">
        <f t="shared" si="34"/>
        <v>0</v>
      </c>
      <c r="M81" s="72">
        <f t="shared" si="35"/>
        <v>0</v>
      </c>
      <c r="N81" s="192"/>
      <c r="P81" s="122">
        <f t="shared" si="36"/>
        <v>0</v>
      </c>
      <c r="Q81" s="196">
        <v>300000</v>
      </c>
      <c r="R81" s="197">
        <f t="shared" si="37"/>
        <v>0</v>
      </c>
      <c r="S81" s="198">
        <f t="shared" si="38"/>
        <v>0</v>
      </c>
      <c r="U81" s="117"/>
    </row>
    <row r="82" spans="1:21" ht="13" thickBot="1">
      <c r="B82" s="80" t="s">
        <v>61</v>
      </c>
      <c r="C82" s="164"/>
      <c r="D82" s="81">
        <f>C82</f>
        <v>0</v>
      </c>
      <c r="E82" s="81">
        <f t="shared" ref="E82:G82" si="39">D82</f>
        <v>0</v>
      </c>
      <c r="F82" s="81">
        <f t="shared" si="39"/>
        <v>0</v>
      </c>
      <c r="G82" s="97">
        <f t="shared" si="39"/>
        <v>0</v>
      </c>
      <c r="H82" s="105"/>
      <c r="I82" s="49">
        <f>C82</f>
        <v>0</v>
      </c>
      <c r="J82" s="81">
        <f t="shared" ref="J82:M82" si="40">D82</f>
        <v>0</v>
      </c>
      <c r="K82" s="81">
        <f t="shared" si="40"/>
        <v>0</v>
      </c>
      <c r="L82" s="81">
        <f t="shared" si="40"/>
        <v>0</v>
      </c>
      <c r="M82" s="97">
        <f t="shared" si="40"/>
        <v>0</v>
      </c>
      <c r="N82" s="191"/>
      <c r="P82" s="91"/>
      <c r="Q82" s="91"/>
      <c r="R82" s="91"/>
      <c r="S82" s="91"/>
      <c r="U82" s="52">
        <f>AVERAGE(S77:S81)</f>
        <v>0</v>
      </c>
    </row>
    <row r="85" spans="1:21">
      <c r="A85" s="20" t="s">
        <v>187</v>
      </c>
    </row>
    <row r="86" spans="1:21">
      <c r="A86" s="20"/>
    </row>
    <row r="87" spans="1:21" ht="28.25" customHeight="1">
      <c r="A87" s="312" t="s">
        <v>89</v>
      </c>
      <c r="B87" s="312"/>
      <c r="C87" s="312"/>
      <c r="D87" s="312"/>
      <c r="E87" s="312"/>
      <c r="F87" s="312"/>
      <c r="G87" s="312"/>
      <c r="H87" s="312"/>
    </row>
    <row r="88" spans="1:21" ht="14" thickBot="1">
      <c r="C88" s="6" t="str">
        <f>IF(COUNTBLANK(C92:C98)&gt;0,"ERROR - Cells must not be left blank","")</f>
        <v>ERROR - Cells must not be left blank</v>
      </c>
    </row>
    <row r="89" spans="1:21">
      <c r="B89" s="301" t="s">
        <v>76</v>
      </c>
      <c r="C89" s="304" t="s">
        <v>88</v>
      </c>
      <c r="D89" s="306" t="s">
        <v>47</v>
      </c>
      <c r="E89" s="295"/>
      <c r="F89" s="295"/>
      <c r="G89" s="296"/>
      <c r="I89" s="292" t="s">
        <v>48</v>
      </c>
      <c r="J89" s="295"/>
      <c r="K89" s="295"/>
      <c r="L89" s="295"/>
      <c r="M89" s="296"/>
      <c r="N89" s="187"/>
      <c r="U89" s="113"/>
    </row>
    <row r="90" spans="1:21" ht="12" customHeight="1">
      <c r="B90" s="294"/>
      <c r="C90" s="305"/>
      <c r="D90" s="307"/>
      <c r="E90" s="297"/>
      <c r="F90" s="297"/>
      <c r="G90" s="298"/>
      <c r="I90" s="294"/>
      <c r="J90" s="297"/>
      <c r="K90" s="297"/>
      <c r="L90" s="297"/>
      <c r="M90" s="298"/>
      <c r="N90" s="187"/>
      <c r="P90" s="313" t="s">
        <v>49</v>
      </c>
      <c r="Q90" s="313" t="s">
        <v>50</v>
      </c>
      <c r="R90" s="316" t="s">
        <v>51</v>
      </c>
      <c r="S90" s="286" t="s">
        <v>52</v>
      </c>
      <c r="U90" s="113"/>
    </row>
    <row r="91" spans="1:21" ht="13" thickBot="1">
      <c r="B91" s="302"/>
      <c r="C91" s="305"/>
      <c r="D91" s="111" t="s">
        <v>14</v>
      </c>
      <c r="E91" s="111" t="s">
        <v>15</v>
      </c>
      <c r="F91" s="111" t="s">
        <v>16</v>
      </c>
      <c r="G91" s="112" t="s">
        <v>17</v>
      </c>
      <c r="I91" s="183" t="s">
        <v>45</v>
      </c>
      <c r="J91" s="101" t="s">
        <v>14</v>
      </c>
      <c r="K91" s="102" t="s">
        <v>15</v>
      </c>
      <c r="L91" s="102" t="s">
        <v>16</v>
      </c>
      <c r="M91" s="103" t="s">
        <v>17</v>
      </c>
      <c r="N91" s="187"/>
      <c r="P91" s="314"/>
      <c r="Q91" s="314"/>
      <c r="R91" s="317"/>
      <c r="S91" s="287"/>
      <c r="U91" s="113"/>
    </row>
    <row r="92" spans="1:21">
      <c r="B92" s="65" t="s">
        <v>53</v>
      </c>
      <c r="C92" s="161"/>
      <c r="D92" s="114">
        <f>C92</f>
        <v>0</v>
      </c>
      <c r="E92" s="114">
        <f t="shared" ref="E92:G92" si="41">D92</f>
        <v>0</v>
      </c>
      <c r="F92" s="114">
        <f t="shared" si="41"/>
        <v>0</v>
      </c>
      <c r="G92" s="115">
        <f t="shared" si="41"/>
        <v>0</v>
      </c>
      <c r="H92" s="90"/>
      <c r="I92" s="88">
        <f>C92</f>
        <v>0</v>
      </c>
      <c r="J92" s="66">
        <f t="shared" ref="J92:M92" si="42">D92</f>
        <v>0</v>
      </c>
      <c r="K92" s="66">
        <f t="shared" si="42"/>
        <v>0</v>
      </c>
      <c r="L92" s="66">
        <f t="shared" si="42"/>
        <v>0</v>
      </c>
      <c r="M92" s="89">
        <f t="shared" si="42"/>
        <v>0</v>
      </c>
      <c r="N92" s="191"/>
      <c r="P92" s="315"/>
      <c r="Q92" s="315"/>
      <c r="R92" s="318"/>
      <c r="S92" s="288"/>
      <c r="U92" s="113"/>
    </row>
    <row r="93" spans="1:21">
      <c r="B93" s="65" t="s">
        <v>67</v>
      </c>
      <c r="C93" s="162"/>
      <c r="D93" s="71">
        <f>C93*(1+$C$24)*OR(1-$C$24)</f>
        <v>0</v>
      </c>
      <c r="E93" s="71">
        <f>C93*(1+$C$25)*OR(1-$C$27)</f>
        <v>0</v>
      </c>
      <c r="F93" s="71">
        <f>C93*(1+$C$26)*OR(1-$C$26)</f>
        <v>0</v>
      </c>
      <c r="G93" s="72">
        <f>C93*(1+$C$27)*OR(1-$C$27)</f>
        <v>0</v>
      </c>
      <c r="H93" s="93"/>
      <c r="I93" s="70">
        <f>C93*(1+$C$19)</f>
        <v>0</v>
      </c>
      <c r="J93" s="71">
        <f t="shared" ref="J93" si="43">D93*(1+$C$19)</f>
        <v>0</v>
      </c>
      <c r="K93" s="71">
        <f t="shared" ref="K93" si="44">E93*(1+$C$19)</f>
        <v>0</v>
      </c>
      <c r="L93" s="71">
        <f t="shared" ref="L93" si="45">F93*(1+$C$19)</f>
        <v>0</v>
      </c>
      <c r="M93" s="72">
        <f t="shared" ref="M93" si="46">G93*(1+$C$19)</f>
        <v>0</v>
      </c>
      <c r="N93" s="192"/>
      <c r="P93" s="122">
        <f>AVERAGE(C93:G93,I93:M93)</f>
        <v>0</v>
      </c>
      <c r="Q93" s="196">
        <v>2500</v>
      </c>
      <c r="R93" s="197">
        <f>P93*Q93</f>
        <v>0</v>
      </c>
      <c r="S93" s="198">
        <f>IF(R93&lt;$C$92,$C$92,(IF(R93&gt;$C$98,$C$98,R93)))</f>
        <v>0</v>
      </c>
      <c r="U93" s="116"/>
    </row>
    <row r="94" spans="1:21">
      <c r="B94" s="78" t="s">
        <v>68</v>
      </c>
      <c r="C94" s="163"/>
      <c r="D94" s="71">
        <f t="shared" ref="D94:D97" si="47">C94*(1+$C$24)*OR(1-$C$24)</f>
        <v>0</v>
      </c>
      <c r="E94" s="71">
        <f t="shared" ref="E94:E97" si="48">C94*(1+$C$25)*OR(1-$C$27)</f>
        <v>0</v>
      </c>
      <c r="F94" s="71">
        <f t="shared" ref="F94:F97" si="49">C94*(1+$C$26)*OR(1-$C$26)</f>
        <v>0</v>
      </c>
      <c r="G94" s="72">
        <f t="shared" ref="G94:G97" si="50">C94*(1+$C$27)*OR(1-$C$27)</f>
        <v>0</v>
      </c>
      <c r="H94" s="93"/>
      <c r="I94" s="70">
        <f t="shared" ref="I94:I97" si="51">C94*(1+$C$19)</f>
        <v>0</v>
      </c>
      <c r="J94" s="71">
        <f t="shared" ref="J94:J97" si="52">D94*(1+$C$19)</f>
        <v>0</v>
      </c>
      <c r="K94" s="71">
        <f t="shared" ref="K94:K97" si="53">E94*(1+$C$19)</f>
        <v>0</v>
      </c>
      <c r="L94" s="71">
        <f t="shared" ref="L94:L97" si="54">F94*(1+$C$19)</f>
        <v>0</v>
      </c>
      <c r="M94" s="72">
        <f t="shared" ref="M94:M97" si="55">G94*(1+$C$19)</f>
        <v>0</v>
      </c>
      <c r="N94" s="192"/>
      <c r="P94" s="122">
        <f>AVERAGE(C94:G94,I94:M94)</f>
        <v>0</v>
      </c>
      <c r="Q94" s="196">
        <v>15000</v>
      </c>
      <c r="R94" s="197">
        <f>P94*Q94</f>
        <v>0</v>
      </c>
      <c r="S94" s="198">
        <f t="shared" ref="S94:S97" si="56">IF(R94&lt;$C$92,$C$92,(IF(R94&gt;$C$98,$C$98,R94)))</f>
        <v>0</v>
      </c>
      <c r="U94" s="117"/>
    </row>
    <row r="95" spans="1:21">
      <c r="B95" s="78" t="s">
        <v>69</v>
      </c>
      <c r="C95" s="163"/>
      <c r="D95" s="71">
        <f t="shared" si="47"/>
        <v>0</v>
      </c>
      <c r="E95" s="71">
        <f t="shared" si="48"/>
        <v>0</v>
      </c>
      <c r="F95" s="71">
        <f t="shared" si="49"/>
        <v>0</v>
      </c>
      <c r="G95" s="72">
        <f t="shared" si="50"/>
        <v>0</v>
      </c>
      <c r="H95" s="93"/>
      <c r="I95" s="70">
        <f t="shared" si="51"/>
        <v>0</v>
      </c>
      <c r="J95" s="71">
        <f t="shared" si="52"/>
        <v>0</v>
      </c>
      <c r="K95" s="71">
        <f t="shared" si="53"/>
        <v>0</v>
      </c>
      <c r="L95" s="71">
        <f t="shared" si="54"/>
        <v>0</v>
      </c>
      <c r="M95" s="72">
        <f t="shared" si="55"/>
        <v>0</v>
      </c>
      <c r="N95" s="192"/>
      <c r="P95" s="122">
        <f>AVERAGE(C95:G95,I95:M95)</f>
        <v>0</v>
      </c>
      <c r="Q95" s="196">
        <v>65000</v>
      </c>
      <c r="R95" s="197">
        <f>P95*Q95</f>
        <v>0</v>
      </c>
      <c r="S95" s="198">
        <f t="shared" si="56"/>
        <v>0</v>
      </c>
      <c r="U95" s="117"/>
    </row>
    <row r="96" spans="1:21">
      <c r="B96" s="78" t="s">
        <v>70</v>
      </c>
      <c r="C96" s="163"/>
      <c r="D96" s="71">
        <f t="shared" si="47"/>
        <v>0</v>
      </c>
      <c r="E96" s="71">
        <f t="shared" si="48"/>
        <v>0</v>
      </c>
      <c r="F96" s="71">
        <f t="shared" si="49"/>
        <v>0</v>
      </c>
      <c r="G96" s="72">
        <f t="shared" si="50"/>
        <v>0</v>
      </c>
      <c r="H96" s="93"/>
      <c r="I96" s="70">
        <f t="shared" si="51"/>
        <v>0</v>
      </c>
      <c r="J96" s="71">
        <f t="shared" si="52"/>
        <v>0</v>
      </c>
      <c r="K96" s="71">
        <f t="shared" si="53"/>
        <v>0</v>
      </c>
      <c r="L96" s="71">
        <f t="shared" si="54"/>
        <v>0</v>
      </c>
      <c r="M96" s="72">
        <f t="shared" si="55"/>
        <v>0</v>
      </c>
      <c r="N96" s="192"/>
      <c r="P96" s="122">
        <f>AVERAGE(C96:G96,I96:M96)</f>
        <v>0</v>
      </c>
      <c r="Q96" s="196">
        <v>200000</v>
      </c>
      <c r="R96" s="197">
        <f>P96*Q96</f>
        <v>0</v>
      </c>
      <c r="S96" s="198">
        <f t="shared" si="56"/>
        <v>0</v>
      </c>
      <c r="U96" s="117"/>
    </row>
    <row r="97" spans="1:21" ht="13" thickBot="1">
      <c r="B97" s="78" t="s">
        <v>71</v>
      </c>
      <c r="C97" s="163"/>
      <c r="D97" s="71">
        <f t="shared" si="47"/>
        <v>0</v>
      </c>
      <c r="E97" s="71">
        <f t="shared" si="48"/>
        <v>0</v>
      </c>
      <c r="F97" s="71">
        <f t="shared" si="49"/>
        <v>0</v>
      </c>
      <c r="G97" s="72">
        <f t="shared" si="50"/>
        <v>0</v>
      </c>
      <c r="H97" s="93"/>
      <c r="I97" s="70">
        <f t="shared" si="51"/>
        <v>0</v>
      </c>
      <c r="J97" s="71">
        <f t="shared" si="52"/>
        <v>0</v>
      </c>
      <c r="K97" s="71">
        <f t="shared" si="53"/>
        <v>0</v>
      </c>
      <c r="L97" s="71">
        <f t="shared" si="54"/>
        <v>0</v>
      </c>
      <c r="M97" s="72">
        <f t="shared" si="55"/>
        <v>0</v>
      </c>
      <c r="N97" s="192"/>
      <c r="P97" s="122">
        <f>AVERAGE(C97:G97,I97:M97)</f>
        <v>0</v>
      </c>
      <c r="Q97" s="199">
        <v>300000</v>
      </c>
      <c r="R97" s="200">
        <f>P97*Q97</f>
        <v>0</v>
      </c>
      <c r="S97" s="198">
        <f t="shared" si="56"/>
        <v>0</v>
      </c>
      <c r="U97" s="117"/>
    </row>
    <row r="98" spans="1:21" ht="13" thickBot="1">
      <c r="B98" s="80" t="s">
        <v>61</v>
      </c>
      <c r="C98" s="164"/>
      <c r="D98" s="81">
        <f>C98</f>
        <v>0</v>
      </c>
      <c r="E98" s="81">
        <f>C98</f>
        <v>0</v>
      </c>
      <c r="F98" s="81">
        <f t="shared" ref="F98:G98" si="57">D98</f>
        <v>0</v>
      </c>
      <c r="G98" s="97">
        <f t="shared" si="57"/>
        <v>0</v>
      </c>
      <c r="H98" s="90"/>
      <c r="I98" s="49">
        <f>C98</f>
        <v>0</v>
      </c>
      <c r="J98" s="81">
        <f>C98</f>
        <v>0</v>
      </c>
      <c r="K98" s="81">
        <f>C98</f>
        <v>0</v>
      </c>
      <c r="L98" s="81">
        <f>C98</f>
        <v>0</v>
      </c>
      <c r="M98" s="97">
        <f>C98</f>
        <v>0</v>
      </c>
      <c r="N98" s="191"/>
      <c r="P98" s="68"/>
      <c r="Q98" s="68"/>
      <c r="R98" s="68"/>
      <c r="S98" s="68"/>
      <c r="U98" s="52">
        <f>AVERAGE(S93:S97)</f>
        <v>0</v>
      </c>
    </row>
    <row r="100" spans="1:21">
      <c r="A100" s="20" t="s">
        <v>188</v>
      </c>
    </row>
    <row r="102" spans="1:21" ht="31" customHeight="1">
      <c r="A102" s="312" t="s">
        <v>93</v>
      </c>
      <c r="B102" s="312"/>
      <c r="C102" s="312"/>
      <c r="D102" s="312"/>
      <c r="E102" s="312"/>
      <c r="F102" s="312"/>
      <c r="G102" s="312"/>
      <c r="H102" s="312"/>
    </row>
    <row r="103" spans="1:21" ht="14" thickBot="1">
      <c r="C103" s="6" t="str">
        <f>IF(COUNTBLANK(C107:C113)&gt;0,"ERROR - Cells must not be left blank","")</f>
        <v>ERROR - Cells must not be left blank</v>
      </c>
    </row>
    <row r="104" spans="1:21" ht="12" customHeight="1">
      <c r="B104" s="277" t="s">
        <v>76</v>
      </c>
      <c r="C104" s="319" t="s">
        <v>124</v>
      </c>
      <c r="D104" s="306" t="s">
        <v>47</v>
      </c>
      <c r="E104" s="295"/>
      <c r="F104" s="295"/>
      <c r="G104" s="296"/>
      <c r="I104" s="292" t="s">
        <v>48</v>
      </c>
      <c r="J104" s="295"/>
      <c r="K104" s="295"/>
      <c r="L104" s="295"/>
      <c r="M104" s="296"/>
      <c r="N104" s="187"/>
      <c r="P104" s="313" t="s">
        <v>49</v>
      </c>
      <c r="Q104" s="313" t="s">
        <v>50</v>
      </c>
      <c r="R104" s="316" t="s">
        <v>51</v>
      </c>
      <c r="S104" s="286" t="s">
        <v>52</v>
      </c>
      <c r="U104" s="113"/>
    </row>
    <row r="105" spans="1:21">
      <c r="B105" s="278"/>
      <c r="C105" s="320"/>
      <c r="D105" s="307"/>
      <c r="E105" s="297"/>
      <c r="F105" s="297"/>
      <c r="G105" s="298"/>
      <c r="I105" s="294"/>
      <c r="J105" s="297"/>
      <c r="K105" s="297"/>
      <c r="L105" s="297"/>
      <c r="M105" s="298"/>
      <c r="N105" s="187"/>
      <c r="P105" s="314"/>
      <c r="Q105" s="314"/>
      <c r="R105" s="317"/>
      <c r="S105" s="287"/>
      <c r="U105" s="113"/>
    </row>
    <row r="106" spans="1:21" ht="13" thickBot="1">
      <c r="B106" s="290"/>
      <c r="C106" s="321"/>
      <c r="D106" s="111" t="s">
        <v>14</v>
      </c>
      <c r="E106" s="111" t="s">
        <v>15</v>
      </c>
      <c r="F106" s="111" t="s">
        <v>16</v>
      </c>
      <c r="G106" s="112" t="s">
        <v>17</v>
      </c>
      <c r="I106" s="183" t="s">
        <v>45</v>
      </c>
      <c r="J106" s="101" t="s">
        <v>14</v>
      </c>
      <c r="K106" s="102" t="s">
        <v>15</v>
      </c>
      <c r="L106" s="102" t="s">
        <v>16</v>
      </c>
      <c r="M106" s="103" t="s">
        <v>17</v>
      </c>
      <c r="N106" s="187"/>
      <c r="P106" s="315"/>
      <c r="Q106" s="315"/>
      <c r="R106" s="318"/>
      <c r="S106" s="288"/>
      <c r="U106" s="113"/>
    </row>
    <row r="107" spans="1:21">
      <c r="B107" s="65" t="s">
        <v>53</v>
      </c>
      <c r="C107" s="161"/>
      <c r="D107" s="114">
        <f>C107</f>
        <v>0</v>
      </c>
      <c r="E107" s="114">
        <f t="shared" ref="E107:G107" si="58">D107</f>
        <v>0</v>
      </c>
      <c r="F107" s="114">
        <f t="shared" si="58"/>
        <v>0</v>
      </c>
      <c r="G107" s="115">
        <f t="shared" si="58"/>
        <v>0</v>
      </c>
      <c r="H107" s="90"/>
      <c r="I107" s="88">
        <f>C107</f>
        <v>0</v>
      </c>
      <c r="J107" s="66">
        <f t="shared" ref="J107:M107" si="59">D107</f>
        <v>0</v>
      </c>
      <c r="K107" s="66">
        <f t="shared" si="59"/>
        <v>0</v>
      </c>
      <c r="L107" s="66">
        <f t="shared" si="59"/>
        <v>0</v>
      </c>
      <c r="M107" s="89">
        <f t="shared" si="59"/>
        <v>0</v>
      </c>
      <c r="N107" s="187"/>
      <c r="P107" s="91"/>
      <c r="Q107" s="91"/>
      <c r="R107" s="92"/>
      <c r="S107" s="91"/>
      <c r="U107" s="113"/>
    </row>
    <row r="108" spans="1:21">
      <c r="B108" s="65" t="s">
        <v>67</v>
      </c>
      <c r="C108" s="162"/>
      <c r="D108" s="71">
        <f>C108*(1+$C$24)*OR(1-$C$24)</f>
        <v>0</v>
      </c>
      <c r="E108" s="71">
        <f>C108*(1+$C$25)*OR(1-$C$27)</f>
        <v>0</v>
      </c>
      <c r="F108" s="71">
        <f>C108*(1+$C$26)*OR(1-$C$26)</f>
        <v>0</v>
      </c>
      <c r="G108" s="72">
        <f>C108*(1+$C$27)*OR(1-$C$27)</f>
        <v>0</v>
      </c>
      <c r="H108" s="93"/>
      <c r="I108" s="70">
        <f>C108*(1+$C$19)</f>
        <v>0</v>
      </c>
      <c r="J108" s="71">
        <f t="shared" ref="J108" si="60">D108*(1+$C$19)</f>
        <v>0</v>
      </c>
      <c r="K108" s="71">
        <f t="shared" ref="K108" si="61">E108*(1+$C$19)</f>
        <v>0</v>
      </c>
      <c r="L108" s="71">
        <f t="shared" ref="L108" si="62">F108*(1+$C$19)</f>
        <v>0</v>
      </c>
      <c r="M108" s="72">
        <f t="shared" ref="M108" si="63">G108*(1+$C$19)</f>
        <v>0</v>
      </c>
      <c r="N108" s="188"/>
      <c r="P108" s="201">
        <f t="shared" ref="P108:P113" si="64">AVERAGE(C108:G108,I108:M108)</f>
        <v>0</v>
      </c>
      <c r="Q108" s="123">
        <v>2500</v>
      </c>
      <c r="R108" s="124">
        <f>P108*Q108</f>
        <v>0</v>
      </c>
      <c r="S108" s="198">
        <f>IF(R108&lt;$C$107,$C$107,(IF(R108&gt;$C113,$C$113,R108)))</f>
        <v>0</v>
      </c>
      <c r="U108" s="116"/>
    </row>
    <row r="109" spans="1:21">
      <c r="B109" s="78" t="s">
        <v>68</v>
      </c>
      <c r="C109" s="163"/>
      <c r="D109" s="71">
        <f t="shared" ref="D109:D112" si="65">C109*(1+$C$24)*OR(1-$C$24)</f>
        <v>0</v>
      </c>
      <c r="E109" s="71">
        <f t="shared" ref="E109:E112" si="66">C109*(1+$C$25)*OR(1-$C$27)</f>
        <v>0</v>
      </c>
      <c r="F109" s="71">
        <f t="shared" ref="F109:F112" si="67">C109*(1+$C$26)*OR(1-$C$26)</f>
        <v>0</v>
      </c>
      <c r="G109" s="72">
        <f t="shared" ref="G109:G112" si="68">C109*(1+$C$27)*OR(1-$C$27)</f>
        <v>0</v>
      </c>
      <c r="H109" s="93"/>
      <c r="I109" s="70">
        <f t="shared" ref="I109:I112" si="69">C109*(1+$C$19)</f>
        <v>0</v>
      </c>
      <c r="J109" s="71">
        <f t="shared" ref="J109:J112" si="70">D109*(1+$C$19)</f>
        <v>0</v>
      </c>
      <c r="K109" s="71">
        <f t="shared" ref="K109:K112" si="71">E109*(1+$C$19)</f>
        <v>0</v>
      </c>
      <c r="L109" s="71">
        <f t="shared" ref="L109:L112" si="72">F109*(1+$C$19)</f>
        <v>0</v>
      </c>
      <c r="M109" s="72">
        <f t="shared" ref="M109:M112" si="73">G109*(1+$C$19)</f>
        <v>0</v>
      </c>
      <c r="N109" s="188"/>
      <c r="P109" s="201">
        <f t="shared" si="64"/>
        <v>0</v>
      </c>
      <c r="Q109" s="123">
        <v>15000</v>
      </c>
      <c r="R109" s="124">
        <f t="shared" ref="R109:R112" si="74">P109*Q109</f>
        <v>0</v>
      </c>
      <c r="S109" s="198">
        <f t="shared" ref="S109:S112" si="75">IF(R109&lt;$C$107,$C$107,(IF(R109&gt;$C114,$C$113,R109)))</f>
        <v>0</v>
      </c>
      <c r="U109" s="117"/>
    </row>
    <row r="110" spans="1:21">
      <c r="B110" s="78" t="s">
        <v>69</v>
      </c>
      <c r="C110" s="163"/>
      <c r="D110" s="71">
        <f t="shared" si="65"/>
        <v>0</v>
      </c>
      <c r="E110" s="71">
        <f t="shared" si="66"/>
        <v>0</v>
      </c>
      <c r="F110" s="71">
        <f t="shared" si="67"/>
        <v>0</v>
      </c>
      <c r="G110" s="72">
        <f t="shared" si="68"/>
        <v>0</v>
      </c>
      <c r="H110" s="93"/>
      <c r="I110" s="70">
        <f t="shared" si="69"/>
        <v>0</v>
      </c>
      <c r="J110" s="71">
        <f t="shared" si="70"/>
        <v>0</v>
      </c>
      <c r="K110" s="71">
        <f t="shared" si="71"/>
        <v>0</v>
      </c>
      <c r="L110" s="71">
        <f t="shared" si="72"/>
        <v>0</v>
      </c>
      <c r="M110" s="72">
        <f t="shared" si="73"/>
        <v>0</v>
      </c>
      <c r="N110" s="188"/>
      <c r="P110" s="201">
        <f t="shared" si="64"/>
        <v>0</v>
      </c>
      <c r="Q110" s="123">
        <v>65000</v>
      </c>
      <c r="R110" s="124">
        <f t="shared" si="74"/>
        <v>0</v>
      </c>
      <c r="S110" s="198">
        <f t="shared" si="75"/>
        <v>0</v>
      </c>
      <c r="U110" s="117"/>
    </row>
    <row r="111" spans="1:21">
      <c r="B111" s="78" t="s">
        <v>70</v>
      </c>
      <c r="C111" s="163"/>
      <c r="D111" s="71">
        <f t="shared" si="65"/>
        <v>0</v>
      </c>
      <c r="E111" s="71">
        <f t="shared" si="66"/>
        <v>0</v>
      </c>
      <c r="F111" s="71">
        <f t="shared" si="67"/>
        <v>0</v>
      </c>
      <c r="G111" s="72">
        <f t="shared" si="68"/>
        <v>0</v>
      </c>
      <c r="H111" s="93"/>
      <c r="I111" s="70">
        <f t="shared" si="69"/>
        <v>0</v>
      </c>
      <c r="J111" s="71">
        <f t="shared" si="70"/>
        <v>0</v>
      </c>
      <c r="K111" s="71">
        <f t="shared" si="71"/>
        <v>0</v>
      </c>
      <c r="L111" s="71">
        <f t="shared" si="72"/>
        <v>0</v>
      </c>
      <c r="M111" s="72">
        <f t="shared" si="73"/>
        <v>0</v>
      </c>
      <c r="N111" s="188"/>
      <c r="P111" s="201">
        <f t="shared" si="64"/>
        <v>0</v>
      </c>
      <c r="Q111" s="123">
        <v>200000</v>
      </c>
      <c r="R111" s="124">
        <f t="shared" si="74"/>
        <v>0</v>
      </c>
      <c r="S111" s="198">
        <f t="shared" si="75"/>
        <v>0</v>
      </c>
      <c r="U111" s="117"/>
    </row>
    <row r="112" spans="1:21" ht="13" thickBot="1">
      <c r="B112" s="78" t="s">
        <v>71</v>
      </c>
      <c r="C112" s="163"/>
      <c r="D112" s="71">
        <f t="shared" si="65"/>
        <v>0</v>
      </c>
      <c r="E112" s="71">
        <f t="shared" si="66"/>
        <v>0</v>
      </c>
      <c r="F112" s="71">
        <f t="shared" si="67"/>
        <v>0</v>
      </c>
      <c r="G112" s="72">
        <f t="shared" si="68"/>
        <v>0</v>
      </c>
      <c r="H112" s="93"/>
      <c r="I112" s="70">
        <f t="shared" si="69"/>
        <v>0</v>
      </c>
      <c r="J112" s="71">
        <f t="shared" si="70"/>
        <v>0</v>
      </c>
      <c r="K112" s="71">
        <f t="shared" si="71"/>
        <v>0</v>
      </c>
      <c r="L112" s="71">
        <f t="shared" si="72"/>
        <v>0</v>
      </c>
      <c r="M112" s="72">
        <f t="shared" si="73"/>
        <v>0</v>
      </c>
      <c r="N112" s="188"/>
      <c r="P112" s="201">
        <f t="shared" si="64"/>
        <v>0</v>
      </c>
      <c r="Q112" s="123">
        <v>300000</v>
      </c>
      <c r="R112" s="124">
        <f t="shared" si="74"/>
        <v>0</v>
      </c>
      <c r="S112" s="198">
        <f t="shared" si="75"/>
        <v>0</v>
      </c>
      <c r="U112" s="117"/>
    </row>
    <row r="113" spans="2:21" ht="13" thickBot="1">
      <c r="B113" s="80" t="s">
        <v>61</v>
      </c>
      <c r="C113" s="164"/>
      <c r="D113" s="81">
        <f>C113</f>
        <v>0</v>
      </c>
      <c r="E113" s="81">
        <f t="shared" ref="E113:G113" si="76">D113</f>
        <v>0</v>
      </c>
      <c r="F113" s="81">
        <f t="shared" si="76"/>
        <v>0</v>
      </c>
      <c r="G113" s="97">
        <f t="shared" si="76"/>
        <v>0</v>
      </c>
      <c r="H113" s="90"/>
      <c r="I113" s="49">
        <f>C113</f>
        <v>0</v>
      </c>
      <c r="J113" s="81">
        <f t="shared" ref="J113:M113" si="77">D113</f>
        <v>0</v>
      </c>
      <c r="K113" s="81">
        <f t="shared" si="77"/>
        <v>0</v>
      </c>
      <c r="L113" s="81">
        <f t="shared" si="77"/>
        <v>0</v>
      </c>
      <c r="M113" s="97">
        <f t="shared" si="77"/>
        <v>0</v>
      </c>
      <c r="N113" s="187"/>
      <c r="P113" s="91">
        <f t="shared" si="64"/>
        <v>0</v>
      </c>
      <c r="Q113" s="91"/>
      <c r="R113" s="91"/>
      <c r="S113" s="91"/>
      <c r="U113" s="52">
        <f>AVERAGE(S108:S112)</f>
        <v>0</v>
      </c>
    </row>
  </sheetData>
  <sheetProtection password="DFFE" sheet="1" objects="1" scenarios="1"/>
  <mergeCells count="54">
    <mergeCell ref="P104:P106"/>
    <mergeCell ref="Q104:Q106"/>
    <mergeCell ref="R104:R106"/>
    <mergeCell ref="S104:S106"/>
    <mergeCell ref="R73:R75"/>
    <mergeCell ref="S73:S75"/>
    <mergeCell ref="P90:P92"/>
    <mergeCell ref="Q90:Q92"/>
    <mergeCell ref="R90:R92"/>
    <mergeCell ref="S90:S92"/>
    <mergeCell ref="A10:B10"/>
    <mergeCell ref="A16:L16"/>
    <mergeCell ref="A21:L21"/>
    <mergeCell ref="B54:B56"/>
    <mergeCell ref="C54:C56"/>
    <mergeCell ref="D54:G55"/>
    <mergeCell ref="H54:H56"/>
    <mergeCell ref="I54:M55"/>
    <mergeCell ref="D41:J41"/>
    <mergeCell ref="A32:B32"/>
    <mergeCell ref="L41:S41"/>
    <mergeCell ref="B42:B47"/>
    <mergeCell ref="A43:A47"/>
    <mergeCell ref="P54:P56"/>
    <mergeCell ref="Q54:Q56"/>
    <mergeCell ref="A1:B1"/>
    <mergeCell ref="A2:B2"/>
    <mergeCell ref="A6:B6"/>
    <mergeCell ref="C6:I6"/>
    <mergeCell ref="A8:B8"/>
    <mergeCell ref="C8:I8"/>
    <mergeCell ref="A4:B4"/>
    <mergeCell ref="C2:I2"/>
    <mergeCell ref="T43:T47"/>
    <mergeCell ref="A52:I52"/>
    <mergeCell ref="A70:I70"/>
    <mergeCell ref="B89:B91"/>
    <mergeCell ref="C89:C91"/>
    <mergeCell ref="D89:G90"/>
    <mergeCell ref="I89:M90"/>
    <mergeCell ref="A87:H87"/>
    <mergeCell ref="R54:R56"/>
    <mergeCell ref="S54:S56"/>
    <mergeCell ref="B73:B75"/>
    <mergeCell ref="C73:C75"/>
    <mergeCell ref="D73:G74"/>
    <mergeCell ref="I73:M74"/>
    <mergeCell ref="P73:P75"/>
    <mergeCell ref="Q73:Q75"/>
    <mergeCell ref="B104:B106"/>
    <mergeCell ref="C104:C106"/>
    <mergeCell ref="D104:G105"/>
    <mergeCell ref="I104:M105"/>
    <mergeCell ref="A102:H102"/>
  </mergeCells>
  <phoneticPr fontId="14" type="noConversion"/>
  <conditionalFormatting sqref="C4">
    <cfRule type="containsText" dxfId="5" priority="2" operator="containsText" text="No">
      <formula>NOT(ISERROR(SEARCH("No",C4)))</formula>
    </cfRule>
    <cfRule type="containsText" dxfId="4" priority="3" operator="containsText" text="Yes">
      <formula>NOT(ISERROR(SEARCH("Yes",C4)))</formula>
    </cfRule>
  </conditionalFormatting>
  <conditionalFormatting sqref="C2">
    <cfRule type="expression" dxfId="3" priority="1">
      <formula>$C$4="No"</formula>
    </cfRule>
  </conditionalFormatting>
  <dataValidations count="1">
    <dataValidation type="decimal" operator="greaterThan" allowBlank="1" showInputMessage="1" showErrorMessage="1" sqref="D43:J43 C57:C65 C76:C82 C92:C98 C107:C113">
      <formula1>0</formula1>
    </dataValidation>
  </dataValidations>
  <pageMargins left="0.75000000000000011" right="0.75000000000000011" top="1" bottom="1" header="0.5" footer="0.5"/>
  <pageSetup paperSize="8" scale="32" orientation="portrait"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14:formula1>
            <xm:f>'Calc Sheet'!$B$3:$B$4</xm:f>
          </x14:formula1>
          <xm:sqref>C4</xm:sqref>
        </x14:dataValidation>
        <x14:dataValidation type="list" allowBlank="1" showInputMessage="1" showErrorMessage="1">
          <x14:formula1>
            <xm:f>'Calc Sheet'!$B$3</xm:f>
          </x14:formula1>
          <xm:sqref>C10</xm:sqref>
        </x14:dataValidation>
      </x14:dataValidations>
    </ext>
    <ext xmlns:mx="http://schemas.microsoft.com/office/mac/excel/2008/main" uri="{64002731-A6B0-56B0-2670-7721B7C09600}">
      <mx:PLV Mode="0"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W50"/>
  <sheetViews>
    <sheetView showGridLines="0" zoomScale="75" zoomScaleNormal="75" zoomScalePageLayoutView="75" workbookViewId="0">
      <selection activeCell="B9" sqref="B9"/>
    </sheetView>
  </sheetViews>
  <sheetFormatPr baseColWidth="10" defaultColWidth="10.83203125" defaultRowHeight="12" x14ac:dyDescent="0"/>
  <cols>
    <col min="1" max="1" width="12.5" style="210" customWidth="1"/>
    <col min="2" max="2" width="72.1640625" style="21" customWidth="1"/>
    <col min="3" max="11" width="14.1640625" style="210" customWidth="1"/>
    <col min="12" max="12" width="26.5" style="210" customWidth="1"/>
    <col min="13" max="17" width="14.1640625" style="210" customWidth="1"/>
    <col min="18" max="20" width="10.83203125" style="210"/>
    <col min="21" max="21" width="35.33203125" style="57" customWidth="1"/>
    <col min="22" max="16384" width="10.83203125" style="210"/>
  </cols>
  <sheetData>
    <row r="1" spans="1:22">
      <c r="A1" s="259" t="s">
        <v>221</v>
      </c>
      <c r="B1" s="259"/>
      <c r="U1" s="8"/>
    </row>
    <row r="2" spans="1:22" ht="18">
      <c r="A2" s="259" t="s">
        <v>0</v>
      </c>
      <c r="B2" s="259"/>
      <c r="C2" s="271" t="s">
        <v>226</v>
      </c>
      <c r="D2" s="272"/>
      <c r="E2" s="272"/>
      <c r="F2" s="272"/>
      <c r="G2" s="272"/>
      <c r="H2" s="272"/>
      <c r="I2" s="272"/>
      <c r="U2" s="8"/>
    </row>
    <row r="3" spans="1:22">
      <c r="A3" s="9"/>
      <c r="B3" s="9"/>
      <c r="D3" s="211"/>
      <c r="E3" s="211"/>
      <c r="F3" s="211"/>
      <c r="G3" s="211"/>
      <c r="H3" s="211"/>
      <c r="I3" s="211"/>
      <c r="U3" s="8"/>
    </row>
    <row r="4" spans="1:22" ht="13">
      <c r="A4" s="259" t="s">
        <v>200</v>
      </c>
      <c r="B4" s="270"/>
      <c r="C4" s="257"/>
      <c r="D4" s="5" t="str">
        <f>IF(COUNTBLANK(C4)=1,"ERROR - Please complete - Yes or No","")</f>
        <v>ERROR - Please complete - Yes or No</v>
      </c>
      <c r="U4" s="8"/>
    </row>
    <row r="5" spans="1:22">
      <c r="A5" s="10"/>
      <c r="B5" s="12"/>
      <c r="U5" s="8"/>
    </row>
    <row r="6" spans="1:22" ht="15">
      <c r="A6" s="260" t="s">
        <v>119</v>
      </c>
      <c r="B6" s="261"/>
      <c r="C6" s="262"/>
      <c r="D6" s="340"/>
      <c r="E6" s="340"/>
      <c r="F6" s="340"/>
      <c r="G6" s="340"/>
      <c r="H6" s="340"/>
      <c r="I6" s="341"/>
      <c r="J6" s="5" t="str">
        <f>IF(COUNTBLANK(C6)=1,"ERROR - Please fill in Potential Provider Name","")</f>
        <v>ERROR - Please fill in Potential Provider Name</v>
      </c>
      <c r="U6" s="8"/>
    </row>
    <row r="7" spans="1:22">
      <c r="A7" s="10"/>
      <c r="B7" s="12"/>
      <c r="C7" s="13"/>
      <c r="D7" s="13"/>
      <c r="E7" s="13"/>
      <c r="F7" s="13"/>
      <c r="G7" s="13"/>
      <c r="H7" s="13"/>
      <c r="I7" s="13"/>
      <c r="U7" s="8"/>
    </row>
    <row r="8" spans="1:22" ht="13">
      <c r="A8" s="260" t="s">
        <v>120</v>
      </c>
      <c r="B8" s="261"/>
      <c r="C8" s="262"/>
      <c r="D8" s="268"/>
      <c r="E8" s="268"/>
      <c r="F8" s="268"/>
      <c r="G8" s="268"/>
      <c r="H8" s="268"/>
      <c r="I8" s="269"/>
      <c r="J8" s="5" t="str">
        <f>IF(COUNTBLANK(C8)=1,"ERROR - Please complete name and role","")</f>
        <v>ERROR - Please complete name and role</v>
      </c>
      <c r="U8" s="8"/>
    </row>
    <row r="9" spans="1:22">
      <c r="A9" s="15"/>
      <c r="B9" s="15"/>
      <c r="C9" s="16"/>
      <c r="D9" s="17"/>
      <c r="E9" s="17"/>
      <c r="F9" s="17"/>
      <c r="G9" s="17"/>
      <c r="H9" s="17"/>
      <c r="I9" s="17"/>
      <c r="J9" s="17"/>
      <c r="K9" s="17"/>
      <c r="L9" s="17"/>
      <c r="M9" s="17"/>
      <c r="N9" s="17"/>
      <c r="O9" s="17"/>
      <c r="P9" s="17"/>
      <c r="Q9" s="17"/>
      <c r="R9" s="17"/>
      <c r="S9" s="17"/>
      <c r="T9" s="17"/>
      <c r="U9" s="18"/>
      <c r="V9" s="17"/>
    </row>
    <row r="10" spans="1:22" ht="13.75" customHeight="1">
      <c r="A10" s="265" t="s">
        <v>224</v>
      </c>
      <c r="B10" s="265"/>
      <c r="C10" s="258"/>
      <c r="D10" s="5" t="str">
        <f>IF(COUNTBLANK(C10)=1,"ERROR - Please complete","")</f>
        <v>ERROR - Please complete</v>
      </c>
      <c r="E10" s="17"/>
      <c r="F10" s="17"/>
      <c r="G10" s="17"/>
      <c r="H10" s="17"/>
      <c r="I10" s="17"/>
      <c r="J10" s="17"/>
      <c r="K10" s="17"/>
      <c r="L10" s="17"/>
      <c r="M10" s="17"/>
      <c r="N10" s="17"/>
      <c r="O10" s="17"/>
      <c r="P10" s="17"/>
      <c r="Q10" s="17"/>
      <c r="R10" s="17"/>
      <c r="S10" s="17"/>
      <c r="T10" s="17"/>
      <c r="U10" s="18"/>
      <c r="V10" s="17"/>
    </row>
    <row r="11" spans="1:22">
      <c r="A11" s="15"/>
      <c r="B11" s="15"/>
      <c r="C11" s="17"/>
      <c r="D11" s="17"/>
      <c r="E11" s="17"/>
      <c r="F11" s="17"/>
      <c r="G11" s="17"/>
      <c r="H11" s="17"/>
      <c r="I11" s="17"/>
      <c r="J11" s="17"/>
      <c r="K11" s="17"/>
      <c r="L11" s="17"/>
      <c r="M11" s="17"/>
      <c r="N11" s="17"/>
      <c r="O11" s="17"/>
      <c r="P11" s="17"/>
      <c r="Q11" s="17"/>
      <c r="R11" s="17"/>
      <c r="S11" s="17"/>
      <c r="T11" s="17"/>
      <c r="U11" s="18"/>
      <c r="V11" s="17"/>
    </row>
    <row r="12" spans="1:22">
      <c r="A12" s="212" t="s">
        <v>7</v>
      </c>
      <c r="M12" s="17"/>
      <c r="N12" s="17"/>
      <c r="O12" s="17"/>
      <c r="P12" s="17"/>
      <c r="Q12" s="17"/>
      <c r="R12" s="17"/>
      <c r="S12" s="17"/>
      <c r="T12" s="17"/>
      <c r="U12" s="18"/>
      <c r="V12" s="17"/>
    </row>
    <row r="13" spans="1:22">
      <c r="A13" s="212"/>
      <c r="M13" s="17"/>
      <c r="N13" s="17"/>
      <c r="O13" s="17"/>
      <c r="P13" s="17"/>
      <c r="Q13" s="17"/>
      <c r="R13" s="17"/>
      <c r="S13" s="17"/>
      <c r="T13" s="17"/>
      <c r="U13" s="18"/>
      <c r="V13" s="17"/>
    </row>
    <row r="14" spans="1:22">
      <c r="A14" s="213" t="s">
        <v>8</v>
      </c>
      <c r="B14" s="182"/>
      <c r="M14" s="17"/>
      <c r="N14" s="17"/>
      <c r="O14" s="17"/>
      <c r="P14" s="17"/>
      <c r="Q14" s="17"/>
      <c r="R14" s="17"/>
      <c r="S14" s="17"/>
      <c r="T14" s="17"/>
      <c r="U14" s="18"/>
      <c r="V14" s="17"/>
    </row>
    <row r="15" spans="1:22">
      <c r="A15" s="213"/>
      <c r="B15" s="182"/>
      <c r="M15" s="17"/>
      <c r="N15" s="17"/>
      <c r="O15" s="17"/>
      <c r="P15" s="17"/>
      <c r="Q15" s="17"/>
      <c r="R15" s="17"/>
      <c r="S15" s="17"/>
      <c r="T15" s="17"/>
      <c r="U15" s="18"/>
      <c r="V15" s="17"/>
    </row>
    <row r="16" spans="1:22" ht="27" customHeight="1">
      <c r="A16" s="273" t="s">
        <v>244</v>
      </c>
      <c r="B16" s="273"/>
      <c r="C16" s="273"/>
      <c r="D16" s="273"/>
      <c r="E16" s="273"/>
      <c r="F16" s="273"/>
      <c r="G16" s="273"/>
      <c r="H16" s="273"/>
      <c r="I16" s="273"/>
      <c r="J16" s="273"/>
      <c r="K16" s="273"/>
      <c r="L16" s="273"/>
      <c r="M16" s="17"/>
      <c r="N16" s="17"/>
      <c r="O16" s="17"/>
      <c r="P16" s="17"/>
      <c r="Q16" s="17"/>
      <c r="R16" s="17"/>
      <c r="S16" s="17"/>
      <c r="T16" s="17"/>
      <c r="U16" s="18"/>
      <c r="V16" s="17"/>
    </row>
    <row r="17" spans="1:23" ht="13" thickBot="1">
      <c r="A17" s="100"/>
      <c r="B17" s="100"/>
      <c r="C17" s="100"/>
      <c r="D17" s="100"/>
      <c r="E17" s="100"/>
      <c r="F17" s="100"/>
      <c r="G17" s="100"/>
      <c r="H17" s="100"/>
      <c r="I17" s="100"/>
      <c r="J17" s="100"/>
      <c r="K17" s="100"/>
      <c r="L17" s="100"/>
      <c r="M17" s="17"/>
      <c r="N17" s="17"/>
      <c r="O17" s="17"/>
      <c r="P17" s="17"/>
      <c r="Q17" s="17"/>
      <c r="R17" s="17"/>
      <c r="S17" s="17"/>
      <c r="T17" s="17"/>
      <c r="U17" s="18"/>
      <c r="V17" s="17"/>
    </row>
    <row r="18" spans="1:23">
      <c r="A18" s="100"/>
      <c r="B18" s="34" t="s">
        <v>9</v>
      </c>
      <c r="C18" s="34" t="s">
        <v>10</v>
      </c>
      <c r="D18" s="100"/>
      <c r="E18" s="100"/>
      <c r="F18" s="100"/>
      <c r="G18" s="100"/>
      <c r="H18" s="100"/>
      <c r="I18" s="100"/>
      <c r="J18" s="100"/>
      <c r="K18" s="100"/>
      <c r="L18" s="100"/>
      <c r="M18" s="17"/>
      <c r="N18" s="17"/>
      <c r="O18" s="17"/>
      <c r="P18" s="17"/>
      <c r="Q18" s="17"/>
      <c r="R18" s="17"/>
      <c r="S18" s="17"/>
      <c r="T18" s="17"/>
      <c r="U18" s="18"/>
      <c r="V18" s="17"/>
    </row>
    <row r="19" spans="1:23" ht="14" thickBot="1">
      <c r="A19" s="100"/>
      <c r="B19" s="128" t="s">
        <v>11</v>
      </c>
      <c r="C19" s="152"/>
      <c r="D19" s="6" t="str">
        <f t="shared" ref="D19" si="0">IF(COUNTBLANK(C19)&gt;0,"ERROR - All cells in this table need a value. Cells must not be left blank","")</f>
        <v>ERROR - All cells in this table need a value. Cells must not be left blank</v>
      </c>
      <c r="E19" s="100"/>
      <c r="F19" s="100"/>
      <c r="G19" s="100"/>
      <c r="H19" s="100"/>
      <c r="I19" s="100"/>
      <c r="J19" s="100"/>
      <c r="K19" s="100"/>
      <c r="L19" s="100"/>
      <c r="M19" s="17"/>
      <c r="N19" s="17"/>
      <c r="O19" s="17"/>
      <c r="P19" s="17"/>
      <c r="Q19" s="17"/>
      <c r="R19" s="17"/>
      <c r="S19" s="17"/>
      <c r="T19" s="17"/>
      <c r="U19" s="18"/>
      <c r="V19" s="17"/>
    </row>
    <row r="20" spans="1:23">
      <c r="A20" s="15"/>
      <c r="B20" s="15"/>
      <c r="C20" s="17"/>
      <c r="D20" s="17"/>
      <c r="E20" s="17"/>
      <c r="F20" s="17"/>
      <c r="G20" s="17"/>
      <c r="H20" s="17"/>
      <c r="I20" s="17"/>
      <c r="J20" s="17"/>
      <c r="K20" s="17"/>
      <c r="L20" s="17"/>
      <c r="M20" s="17"/>
      <c r="N20" s="17"/>
      <c r="O20" s="17"/>
      <c r="P20" s="17"/>
      <c r="Q20" s="17"/>
      <c r="R20" s="17"/>
      <c r="S20" s="17"/>
      <c r="T20" s="17"/>
      <c r="U20" s="18"/>
      <c r="V20" s="17"/>
    </row>
    <row r="21" spans="1:23">
      <c r="A21" s="15"/>
      <c r="B21" s="61"/>
      <c r="C21" s="204"/>
      <c r="D21" s="17"/>
      <c r="E21" s="17"/>
      <c r="F21" s="17"/>
      <c r="G21" s="17"/>
      <c r="H21" s="17"/>
      <c r="I21" s="17"/>
      <c r="J21" s="17"/>
      <c r="K21" s="17"/>
      <c r="L21" s="17"/>
      <c r="M21" s="17"/>
      <c r="N21" s="17"/>
      <c r="O21" s="17"/>
      <c r="P21" s="17"/>
      <c r="Q21" s="17"/>
      <c r="R21" s="17"/>
      <c r="S21" s="17"/>
      <c r="U21" s="8"/>
    </row>
    <row r="22" spans="1:23">
      <c r="A22" s="212" t="s">
        <v>18</v>
      </c>
      <c r="B22" s="15"/>
      <c r="C22" s="17"/>
      <c r="D22" s="17"/>
      <c r="E22" s="17"/>
      <c r="F22" s="17"/>
      <c r="G22" s="17"/>
      <c r="H22" s="17"/>
      <c r="I22" s="17"/>
      <c r="J22" s="17"/>
      <c r="K22" s="17"/>
      <c r="L22" s="17"/>
      <c r="M22" s="17"/>
      <c r="N22" s="17"/>
      <c r="O22" s="17"/>
      <c r="P22" s="17"/>
      <c r="Q22" s="17"/>
      <c r="R22" s="17"/>
      <c r="S22" s="17"/>
      <c r="T22" s="17"/>
      <c r="U22" s="214"/>
      <c r="V22" s="17"/>
    </row>
    <row r="23" spans="1:23">
      <c r="A23" s="15"/>
      <c r="B23" s="15"/>
      <c r="C23" s="17"/>
      <c r="D23" s="17"/>
      <c r="E23" s="17"/>
      <c r="F23" s="17"/>
      <c r="G23" s="17"/>
      <c r="H23" s="17"/>
      <c r="I23" s="17"/>
      <c r="J23" s="17"/>
      <c r="K23" s="17"/>
      <c r="L23" s="17"/>
      <c r="M23" s="17"/>
      <c r="N23" s="17"/>
      <c r="O23" s="17"/>
      <c r="P23" s="17"/>
      <c r="Q23" s="17"/>
      <c r="R23" s="17"/>
      <c r="S23" s="17"/>
      <c r="T23" s="17"/>
      <c r="U23" s="214"/>
      <c r="V23" s="17"/>
    </row>
    <row r="24" spans="1:23">
      <c r="A24" s="266" t="s">
        <v>134</v>
      </c>
      <c r="B24" s="266"/>
      <c r="C24" s="17"/>
      <c r="D24" s="17"/>
      <c r="E24" s="17"/>
      <c r="F24" s="17"/>
      <c r="G24" s="17"/>
      <c r="H24" s="17"/>
      <c r="I24" s="17"/>
      <c r="J24" s="17"/>
      <c r="K24" s="17"/>
      <c r="L24" s="17"/>
      <c r="M24" s="17"/>
      <c r="N24" s="17"/>
      <c r="O24" s="17"/>
      <c r="P24" s="17"/>
      <c r="Q24" s="17"/>
      <c r="R24" s="17"/>
      <c r="S24" s="17"/>
      <c r="T24" s="17"/>
      <c r="U24" s="214"/>
      <c r="V24" s="17"/>
    </row>
    <row r="25" spans="1:23">
      <c r="A25" s="27"/>
      <c r="B25" s="27"/>
      <c r="C25" s="17"/>
      <c r="D25" s="17"/>
      <c r="E25" s="17"/>
      <c r="F25" s="17"/>
      <c r="G25" s="17"/>
      <c r="H25" s="17"/>
      <c r="I25" s="17"/>
      <c r="J25" s="17"/>
      <c r="K25" s="17"/>
      <c r="L25" s="17"/>
      <c r="M25" s="17"/>
      <c r="N25" s="17"/>
      <c r="O25" s="17"/>
      <c r="P25" s="17"/>
      <c r="Q25" s="17"/>
      <c r="R25" s="17"/>
      <c r="S25" s="17"/>
      <c r="T25" s="17"/>
      <c r="U25" s="214"/>
      <c r="V25" s="17"/>
    </row>
    <row r="26" spans="1:23">
      <c r="A26" s="27"/>
      <c r="B26" s="28" t="s">
        <v>136</v>
      </c>
      <c r="C26" s="17"/>
      <c r="D26" s="17"/>
      <c r="E26" s="17"/>
      <c r="F26" s="17"/>
      <c r="G26" s="17"/>
      <c r="H26" s="17"/>
      <c r="I26" s="17"/>
      <c r="J26" s="17"/>
      <c r="K26" s="17"/>
      <c r="L26" s="17"/>
      <c r="M26" s="17"/>
      <c r="N26" s="17"/>
      <c r="O26" s="17"/>
      <c r="P26" s="17"/>
      <c r="Q26" s="17"/>
      <c r="R26" s="17"/>
      <c r="S26" s="17"/>
      <c r="T26" s="17"/>
      <c r="U26" s="214"/>
      <c r="V26" s="17"/>
    </row>
    <row r="27" spans="1:23" ht="25.75" customHeight="1">
      <c r="A27" s="27"/>
      <c r="B27" s="28"/>
      <c r="C27" s="17"/>
      <c r="D27" s="17"/>
      <c r="E27" s="17"/>
      <c r="F27" s="17"/>
      <c r="G27" s="17"/>
      <c r="H27" s="17"/>
      <c r="I27" s="17"/>
      <c r="J27" s="17"/>
      <c r="K27" s="17"/>
      <c r="L27" s="17"/>
      <c r="M27" s="17"/>
      <c r="N27" s="17"/>
      <c r="O27" s="17"/>
      <c r="P27" s="17"/>
      <c r="Q27" s="17"/>
      <c r="R27" s="17"/>
      <c r="S27" s="17"/>
      <c r="T27" s="17"/>
      <c r="U27" s="214" t="str">
        <f>A1</f>
        <v>Lot 4 - Procurement Managed Service (FM &amp; Property Services)</v>
      </c>
      <c r="V27" s="17"/>
    </row>
    <row r="28" spans="1:23" ht="13" thickBot="1">
      <c r="A28" s="27"/>
      <c r="B28" s="27"/>
      <c r="C28" s="17"/>
      <c r="D28" s="17"/>
      <c r="E28" s="17"/>
      <c r="F28" s="17"/>
      <c r="G28" s="17"/>
      <c r="H28" s="17"/>
      <c r="I28" s="17"/>
      <c r="J28" s="17"/>
      <c r="K28" s="17"/>
      <c r="L28" s="17"/>
      <c r="M28" s="17"/>
      <c r="N28" s="17"/>
      <c r="O28" s="17"/>
      <c r="P28" s="17"/>
      <c r="Q28" s="17"/>
      <c r="R28" s="17"/>
      <c r="S28" s="17"/>
      <c r="T28" s="17"/>
      <c r="U28" s="214"/>
      <c r="V28" s="17"/>
    </row>
    <row r="29" spans="1:23" ht="15" customHeight="1" thickBot="1">
      <c r="A29" s="27"/>
      <c r="C29" s="17"/>
      <c r="D29" s="274" t="s">
        <v>35</v>
      </c>
      <c r="E29" s="275"/>
      <c r="F29" s="275"/>
      <c r="G29" s="275"/>
      <c r="H29" s="275"/>
      <c r="I29" s="275"/>
      <c r="J29" s="275"/>
      <c r="K29" s="276"/>
      <c r="L29" s="215"/>
      <c r="M29" s="274" t="s">
        <v>36</v>
      </c>
      <c r="N29" s="275"/>
      <c r="O29" s="275"/>
      <c r="P29" s="275"/>
      <c r="Q29" s="275"/>
      <c r="R29" s="275"/>
      <c r="S29" s="275"/>
      <c r="T29" s="276"/>
      <c r="U29" s="18"/>
      <c r="V29" s="17"/>
    </row>
    <row r="30" spans="1:23" ht="118" customHeight="1" thickBot="1">
      <c r="A30" s="33"/>
      <c r="B30" s="292" t="s">
        <v>121</v>
      </c>
      <c r="C30" s="296"/>
      <c r="D30" s="60" t="s">
        <v>146</v>
      </c>
      <c r="E30" s="109" t="s">
        <v>147</v>
      </c>
      <c r="F30" s="109" t="s">
        <v>148</v>
      </c>
      <c r="G30" s="109" t="s">
        <v>149</v>
      </c>
      <c r="H30" s="109" t="s">
        <v>150</v>
      </c>
      <c r="I30" s="37" t="s">
        <v>151</v>
      </c>
      <c r="J30" s="37" t="s">
        <v>237</v>
      </c>
      <c r="K30" s="37" t="s">
        <v>152</v>
      </c>
      <c r="L30" s="216"/>
      <c r="M30" s="60" t="s">
        <v>146</v>
      </c>
      <c r="N30" s="109" t="s">
        <v>147</v>
      </c>
      <c r="O30" s="109" t="s">
        <v>148</v>
      </c>
      <c r="P30" s="109" t="s">
        <v>149</v>
      </c>
      <c r="Q30" s="109" t="s">
        <v>150</v>
      </c>
      <c r="R30" s="37" t="s">
        <v>151</v>
      </c>
      <c r="S30" s="37" t="s">
        <v>237</v>
      </c>
      <c r="T30" s="37" t="s">
        <v>152</v>
      </c>
      <c r="U30" s="8"/>
      <c r="V30" s="215"/>
      <c r="W30" s="215"/>
    </row>
    <row r="31" spans="1:23" ht="15" customHeight="1" thickBot="1">
      <c r="A31" s="217"/>
      <c r="B31" s="299"/>
      <c r="C31" s="346"/>
      <c r="D31" s="237"/>
      <c r="E31" s="238"/>
      <c r="F31" s="238"/>
      <c r="G31" s="238"/>
      <c r="H31" s="238"/>
      <c r="I31" s="238"/>
      <c r="J31" s="238"/>
      <c r="K31" s="239"/>
      <c r="L31" s="6" t="str">
        <f>IF(COUNTBLANK(D31:K31)&gt;0,"ERROR - Cells must not be left blank","")</f>
        <v>ERROR - Cells must not be left blank</v>
      </c>
      <c r="M31" s="218">
        <f>D31*(1+$C$19)</f>
        <v>0</v>
      </c>
      <c r="N31" s="219">
        <f t="shared" ref="N31:T31" si="1">E31*(1+$C$19)</f>
        <v>0</v>
      </c>
      <c r="O31" s="219">
        <f t="shared" si="1"/>
        <v>0</v>
      </c>
      <c r="P31" s="219">
        <f t="shared" si="1"/>
        <v>0</v>
      </c>
      <c r="Q31" s="219">
        <f t="shared" si="1"/>
        <v>0</v>
      </c>
      <c r="R31" s="219">
        <f t="shared" si="1"/>
        <v>0</v>
      </c>
      <c r="S31" s="220">
        <f t="shared" si="1"/>
        <v>0</v>
      </c>
      <c r="T31" s="220">
        <f t="shared" si="1"/>
        <v>0</v>
      </c>
      <c r="U31" s="221">
        <f>AVERAGE(D31:K31,M31:T31)</f>
        <v>0</v>
      </c>
      <c r="V31" s="215"/>
      <c r="W31" s="215"/>
    </row>
    <row r="32" spans="1:23">
      <c r="B32" s="27"/>
      <c r="C32" s="27"/>
      <c r="D32" s="27"/>
      <c r="E32" s="27"/>
      <c r="F32" s="27"/>
      <c r="G32" s="27"/>
      <c r="H32" s="27"/>
      <c r="I32" s="27"/>
      <c r="J32" s="215"/>
      <c r="K32" s="215"/>
      <c r="L32" s="216"/>
      <c r="M32" s="215"/>
      <c r="N32" s="215"/>
      <c r="O32" s="215"/>
      <c r="P32" s="215"/>
      <c r="Q32" s="215"/>
      <c r="R32" s="215"/>
      <c r="S32" s="215"/>
      <c r="T32" s="215"/>
      <c r="V32" s="215"/>
    </row>
    <row r="33" spans="1:22" s="215" customFormat="1">
      <c r="B33" s="83"/>
      <c r="C33" s="84"/>
      <c r="D33" s="216"/>
      <c r="E33" s="86"/>
      <c r="F33" s="86"/>
      <c r="G33" s="86"/>
      <c r="H33" s="84"/>
      <c r="I33" s="86"/>
      <c r="J33" s="216"/>
      <c r="K33" s="216"/>
      <c r="L33" s="216"/>
      <c r="U33" s="57"/>
    </row>
    <row r="34" spans="1:22" s="215" customFormat="1" ht="16" customHeight="1">
      <c r="A34" s="222" t="s">
        <v>189</v>
      </c>
      <c r="B34" s="83"/>
      <c r="C34" s="84"/>
      <c r="D34" s="216"/>
      <c r="E34" s="86"/>
      <c r="F34" s="86"/>
      <c r="G34" s="86"/>
      <c r="H34" s="84"/>
      <c r="I34" s="86"/>
      <c r="J34" s="216"/>
      <c r="K34" s="216"/>
      <c r="L34" s="216"/>
      <c r="U34" s="57"/>
    </row>
    <row r="35" spans="1:22">
      <c r="A35" s="273" t="s">
        <v>139</v>
      </c>
      <c r="B35" s="273"/>
      <c r="C35" s="273"/>
      <c r="D35" s="273"/>
      <c r="E35" s="273"/>
      <c r="F35" s="273"/>
      <c r="G35" s="273"/>
      <c r="H35" s="273"/>
      <c r="I35" s="273"/>
      <c r="J35" s="216"/>
      <c r="K35" s="216"/>
      <c r="M35" s="215"/>
      <c r="N35" s="215"/>
      <c r="O35" s="215"/>
      <c r="P35" s="215"/>
      <c r="Q35" s="215"/>
      <c r="R35" s="215"/>
      <c r="S35" s="215"/>
      <c r="T35" s="215"/>
      <c r="V35" s="215"/>
    </row>
    <row r="36" spans="1:22" ht="14" thickBot="1">
      <c r="A36" s="100"/>
      <c r="B36" s="100"/>
      <c r="C36" s="6" t="str">
        <f>IF(COUNTBLANK(C41:C49)&gt;0,"ERROR - Cells must not be left blank","")</f>
        <v>ERROR - Cells must not be left blank</v>
      </c>
      <c r="D36" s="100"/>
      <c r="E36" s="100"/>
      <c r="F36" s="100"/>
      <c r="G36" s="100"/>
      <c r="H36" s="100"/>
      <c r="I36" s="100"/>
      <c r="J36" s="216"/>
      <c r="K36" s="216"/>
      <c r="M36" s="215"/>
      <c r="N36" s="215"/>
      <c r="O36" s="215"/>
      <c r="P36" s="215"/>
      <c r="Q36" s="215"/>
      <c r="R36" s="215"/>
      <c r="S36" s="215"/>
      <c r="T36" s="215"/>
      <c r="V36" s="215"/>
    </row>
    <row r="37" spans="1:22" ht="12" customHeight="1" thickBot="1">
      <c r="A37" s="100"/>
      <c r="B37" s="100"/>
      <c r="C37" s="223" t="s">
        <v>137</v>
      </c>
      <c r="D37" s="224" t="s">
        <v>36</v>
      </c>
      <c r="E37" s="100"/>
      <c r="F37" s="100"/>
      <c r="G37" s="100"/>
      <c r="H37" s="100"/>
      <c r="I37" s="100"/>
      <c r="J37" s="216"/>
      <c r="K37" s="216"/>
      <c r="M37" s="215"/>
      <c r="N37" s="215"/>
      <c r="O37" s="215"/>
      <c r="P37" s="215"/>
      <c r="Q37" s="215"/>
      <c r="R37" s="215"/>
      <c r="S37" s="215"/>
      <c r="T37" s="215"/>
      <c r="V37" s="215"/>
    </row>
    <row r="38" spans="1:22" ht="12" customHeight="1">
      <c r="B38" s="292" t="s">
        <v>135</v>
      </c>
      <c r="C38" s="308" t="s">
        <v>122</v>
      </c>
      <c r="D38" s="343" t="s">
        <v>138</v>
      </c>
      <c r="E38" s="86"/>
      <c r="F38" s="86"/>
      <c r="G38" s="86"/>
      <c r="H38" s="300"/>
      <c r="N38" s="215"/>
      <c r="P38" s="284" t="s">
        <v>49</v>
      </c>
      <c r="Q38" s="284" t="s">
        <v>50</v>
      </c>
      <c r="R38" s="285" t="s">
        <v>51</v>
      </c>
      <c r="S38" s="286" t="s">
        <v>52</v>
      </c>
      <c r="T38" s="215"/>
      <c r="U38" s="47"/>
      <c r="V38" s="215"/>
    </row>
    <row r="39" spans="1:22">
      <c r="B39" s="293"/>
      <c r="C39" s="310"/>
      <c r="D39" s="344"/>
      <c r="H39" s="300"/>
      <c r="N39" s="215"/>
      <c r="P39" s="284"/>
      <c r="Q39" s="284"/>
      <c r="R39" s="285"/>
      <c r="S39" s="287"/>
      <c r="T39" s="215"/>
      <c r="U39" s="47"/>
      <c r="V39" s="215"/>
    </row>
    <row r="40" spans="1:22">
      <c r="B40" s="294"/>
      <c r="C40" s="310"/>
      <c r="D40" s="345"/>
      <c r="H40" s="300"/>
      <c r="N40" s="215"/>
      <c r="P40" s="284"/>
      <c r="Q40" s="284"/>
      <c r="R40" s="285"/>
      <c r="S40" s="288"/>
      <c r="T40" s="215"/>
      <c r="U40" s="47"/>
      <c r="V40" s="215"/>
    </row>
    <row r="41" spans="1:22">
      <c r="B41" s="65" t="s">
        <v>53</v>
      </c>
      <c r="C41" s="240"/>
      <c r="D41" s="225">
        <f>C41</f>
        <v>0</v>
      </c>
      <c r="H41" s="67"/>
      <c r="I41" s="211"/>
      <c r="N41" s="226"/>
      <c r="P41" s="227"/>
      <c r="Q41" s="227"/>
      <c r="R41" s="228"/>
      <c r="S41" s="227"/>
      <c r="U41" s="8"/>
      <c r="V41" s="215"/>
    </row>
    <row r="42" spans="1:22">
      <c r="B42" s="65" t="s">
        <v>54</v>
      </c>
      <c r="C42" s="241"/>
      <c r="D42" s="229">
        <f>C42*(1+$C$19)</f>
        <v>0</v>
      </c>
      <c r="H42" s="67"/>
      <c r="I42" s="211"/>
      <c r="N42" s="230"/>
      <c r="P42" s="231">
        <f>AVERAGE(C42:D42)</f>
        <v>0</v>
      </c>
      <c r="Q42" s="232">
        <v>125000</v>
      </c>
      <c r="R42" s="233">
        <f>P42*Q42</f>
        <v>0</v>
      </c>
      <c r="S42" s="234">
        <f>IF(R42&lt;$C$41,$C$41,(IF(R42&gt;$C$49,$C$49,R42)))</f>
        <v>0</v>
      </c>
      <c r="U42" s="42"/>
      <c r="V42" s="215"/>
    </row>
    <row r="43" spans="1:22">
      <c r="B43" s="78" t="s">
        <v>55</v>
      </c>
      <c r="C43" s="242"/>
      <c r="D43" s="229">
        <f t="shared" ref="D43:D48" si="2">C43*(1+$C$19)</f>
        <v>0</v>
      </c>
      <c r="H43" s="67"/>
      <c r="I43" s="211"/>
      <c r="N43" s="230"/>
      <c r="P43" s="231">
        <f t="shared" ref="P43:P48" si="3">AVERAGE(C43:D43)</f>
        <v>0</v>
      </c>
      <c r="Q43" s="232">
        <v>375000</v>
      </c>
      <c r="R43" s="233">
        <f t="shared" ref="R43:R48" si="4">P43*Q43</f>
        <v>0</v>
      </c>
      <c r="S43" s="234">
        <f t="shared" ref="S43:S48" si="5">IF(R43&lt;$C$41,$C$41,(IF(R43&gt;$C$49,$C$49,R43)))</f>
        <v>0</v>
      </c>
      <c r="U43" s="42"/>
      <c r="V43" s="215"/>
    </row>
    <row r="44" spans="1:22">
      <c r="B44" s="78" t="s">
        <v>56</v>
      </c>
      <c r="C44" s="242"/>
      <c r="D44" s="229">
        <f t="shared" si="2"/>
        <v>0</v>
      </c>
      <c r="H44" s="67"/>
      <c r="I44" s="211"/>
      <c r="N44" s="230"/>
      <c r="P44" s="231">
        <f t="shared" si="3"/>
        <v>0</v>
      </c>
      <c r="Q44" s="232">
        <v>750000</v>
      </c>
      <c r="R44" s="233">
        <f t="shared" si="4"/>
        <v>0</v>
      </c>
      <c r="S44" s="234">
        <f t="shared" si="5"/>
        <v>0</v>
      </c>
      <c r="U44" s="42"/>
      <c r="V44" s="215"/>
    </row>
    <row r="45" spans="1:22">
      <c r="B45" s="78" t="s">
        <v>57</v>
      </c>
      <c r="C45" s="242"/>
      <c r="D45" s="229">
        <f t="shared" si="2"/>
        <v>0</v>
      </c>
      <c r="H45" s="67"/>
      <c r="I45" s="211"/>
      <c r="N45" s="230"/>
      <c r="P45" s="231">
        <f t="shared" si="3"/>
        <v>0</v>
      </c>
      <c r="Q45" s="232">
        <v>1750000</v>
      </c>
      <c r="R45" s="233">
        <f t="shared" si="4"/>
        <v>0</v>
      </c>
      <c r="S45" s="234">
        <f t="shared" si="5"/>
        <v>0</v>
      </c>
      <c r="U45" s="42"/>
      <c r="V45" s="215"/>
    </row>
    <row r="46" spans="1:22">
      <c r="B46" s="78" t="s">
        <v>58</v>
      </c>
      <c r="C46" s="242"/>
      <c r="D46" s="229">
        <f t="shared" si="2"/>
        <v>0</v>
      </c>
      <c r="H46" s="67"/>
      <c r="I46" s="211"/>
      <c r="N46" s="230"/>
      <c r="P46" s="231">
        <f t="shared" si="3"/>
        <v>0</v>
      </c>
      <c r="Q46" s="232">
        <v>3750000</v>
      </c>
      <c r="R46" s="233">
        <f t="shared" si="4"/>
        <v>0</v>
      </c>
      <c r="S46" s="234">
        <f t="shared" si="5"/>
        <v>0</v>
      </c>
      <c r="U46" s="42"/>
      <c r="V46" s="215"/>
    </row>
    <row r="47" spans="1:22">
      <c r="B47" s="78" t="s">
        <v>59</v>
      </c>
      <c r="C47" s="242"/>
      <c r="D47" s="229">
        <f t="shared" si="2"/>
        <v>0</v>
      </c>
      <c r="H47" s="67"/>
      <c r="I47" s="211"/>
      <c r="N47" s="230"/>
      <c r="P47" s="231">
        <f t="shared" si="3"/>
        <v>0</v>
      </c>
      <c r="Q47" s="232">
        <v>7500000</v>
      </c>
      <c r="R47" s="233">
        <f t="shared" si="4"/>
        <v>0</v>
      </c>
      <c r="S47" s="234">
        <f t="shared" si="5"/>
        <v>0</v>
      </c>
      <c r="U47" s="42"/>
      <c r="V47" s="215"/>
    </row>
    <row r="48" spans="1:22" ht="13" thickBot="1">
      <c r="B48" s="79" t="s">
        <v>60</v>
      </c>
      <c r="C48" s="242"/>
      <c r="D48" s="229">
        <f t="shared" si="2"/>
        <v>0</v>
      </c>
      <c r="H48" s="67"/>
      <c r="I48" s="211"/>
      <c r="N48" s="230"/>
      <c r="P48" s="231">
        <f t="shared" si="3"/>
        <v>0</v>
      </c>
      <c r="Q48" s="232">
        <v>10000000</v>
      </c>
      <c r="R48" s="233">
        <f t="shared" si="4"/>
        <v>0</v>
      </c>
      <c r="S48" s="234">
        <f t="shared" si="5"/>
        <v>0</v>
      </c>
      <c r="U48" s="42"/>
      <c r="V48" s="215"/>
    </row>
    <row r="49" spans="2:22" ht="13" thickBot="1">
      <c r="B49" s="80" t="s">
        <v>61</v>
      </c>
      <c r="C49" s="243"/>
      <c r="D49" s="235">
        <f>C49</f>
        <v>0</v>
      </c>
      <c r="H49" s="67"/>
      <c r="I49" s="211"/>
      <c r="N49" s="226"/>
      <c r="P49" s="236"/>
      <c r="Q49" s="236"/>
      <c r="R49" s="236"/>
      <c r="S49" s="236"/>
      <c r="U49" s="52">
        <f>AVERAGE(S42:S48)</f>
        <v>0</v>
      </c>
      <c r="V49" s="215"/>
    </row>
    <row r="50" spans="2:22" s="215" customFormat="1">
      <c r="B50" s="83"/>
      <c r="C50" s="84"/>
      <c r="D50" s="210"/>
      <c r="E50" s="210"/>
      <c r="F50" s="210"/>
      <c r="G50" s="210"/>
      <c r="I50" s="210"/>
      <c r="J50" s="210"/>
      <c r="K50" s="210"/>
      <c r="L50" s="210"/>
      <c r="M50" s="210"/>
      <c r="U50" s="57"/>
    </row>
  </sheetData>
  <sheetProtection password="DFFE" sheet="1" objects="1" scenarios="1"/>
  <mergeCells count="23">
    <mergeCell ref="D38:D40"/>
    <mergeCell ref="B30:C31"/>
    <mergeCell ref="D29:K29"/>
    <mergeCell ref="M29:T29"/>
    <mergeCell ref="P38:P40"/>
    <mergeCell ref="Q38:Q40"/>
    <mergeCell ref="R38:R40"/>
    <mergeCell ref="S38:S40"/>
    <mergeCell ref="B38:B40"/>
    <mergeCell ref="C38:C40"/>
    <mergeCell ref="H38:H40"/>
    <mergeCell ref="A35:I35"/>
    <mergeCell ref="A10:B10"/>
    <mergeCell ref="C8:I8"/>
    <mergeCell ref="A16:L16"/>
    <mergeCell ref="A24:B24"/>
    <mergeCell ref="A1:B1"/>
    <mergeCell ref="A2:B2"/>
    <mergeCell ref="A6:B6"/>
    <mergeCell ref="C6:I6"/>
    <mergeCell ref="A8:B8"/>
    <mergeCell ref="A4:B4"/>
    <mergeCell ref="C2:I2"/>
  </mergeCells>
  <phoneticPr fontId="14" type="noConversion"/>
  <conditionalFormatting sqref="C4">
    <cfRule type="containsText" dxfId="2" priority="2" operator="containsText" text="No">
      <formula>NOT(ISERROR(SEARCH("No",C4)))</formula>
    </cfRule>
    <cfRule type="containsText" dxfId="1" priority="3" operator="containsText" text="Yes">
      <formula>NOT(ISERROR(SEARCH("Yes",C4)))</formula>
    </cfRule>
  </conditionalFormatting>
  <conditionalFormatting sqref="C2">
    <cfRule type="expression" dxfId="0" priority="1">
      <formula>$C$4="No"</formula>
    </cfRule>
  </conditionalFormatting>
  <dataValidations disablePrompts="1" count="1">
    <dataValidation type="decimal" operator="greaterThan" allowBlank="1" showInputMessage="1" showErrorMessage="1" sqref="D31:K31 C41:C49">
      <formula1>0</formula1>
    </dataValidation>
  </dataValidations>
  <pageMargins left="0.75000000000000011" right="0.75000000000000011" top="1" bottom="1" header="0.5" footer="0.5"/>
  <pageSetup paperSize="8" scale="10" fitToHeight="2" orientation="portrait" horizontalDpi="4294967292" verticalDpi="429496729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'Calc Sheet'!$B$3:$B$4</xm:f>
          </x14:formula1>
          <xm:sqref>C4</xm:sqref>
        </x14:dataValidation>
        <x14:dataValidation type="list" allowBlank="1" showInputMessage="1" showErrorMessage="1">
          <x14:formula1>
            <xm:f>'Calc Sheet'!$B$3</xm:f>
          </x14:formula1>
          <xm:sqref>C10</xm:sqref>
        </x14:dataValidation>
      </x14:dataValidations>
    </ex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W177"/>
  <sheetViews>
    <sheetView zoomScale="80" zoomScaleNormal="80" zoomScalePageLayoutView="80" workbookViewId="0">
      <selection activeCell="J62" sqref="J62"/>
    </sheetView>
  </sheetViews>
  <sheetFormatPr baseColWidth="10" defaultColWidth="11.1640625" defaultRowHeight="15" x14ac:dyDescent="0"/>
  <cols>
    <col min="1" max="1" width="22" style="246" customWidth="1"/>
    <col min="2" max="2" width="21.1640625" style="246" customWidth="1"/>
    <col min="3" max="3" width="2.83203125" style="246" customWidth="1"/>
    <col min="4" max="4" width="19.33203125" style="246" customWidth="1"/>
    <col min="5" max="5" width="21.6640625" style="246" customWidth="1"/>
    <col min="6" max="6" width="3" style="246" customWidth="1"/>
    <col min="7" max="7" width="20.1640625" style="246" customWidth="1"/>
    <col min="8" max="8" width="20.83203125" style="246" customWidth="1"/>
    <col min="9" max="9" width="2.83203125" style="246" customWidth="1"/>
    <col min="10" max="10" width="20" style="246" customWidth="1"/>
    <col min="11" max="11" width="22.33203125" style="246" customWidth="1"/>
    <col min="12" max="12" width="2.83203125" style="246" customWidth="1"/>
    <col min="13" max="13" width="18.6640625" style="246" customWidth="1"/>
    <col min="14" max="14" width="23.1640625" style="246" customWidth="1"/>
    <col min="15" max="15" width="2.83203125" style="246" customWidth="1"/>
    <col min="16" max="16" width="20" style="246" customWidth="1"/>
    <col min="17" max="17" width="22.1640625" style="246" customWidth="1"/>
    <col min="18" max="18" width="2.83203125" style="246" customWidth="1"/>
    <col min="19" max="19" width="21.83203125" style="246" customWidth="1"/>
    <col min="20" max="20" width="23.5" style="246" customWidth="1"/>
    <col min="21" max="21" width="3" style="246" customWidth="1"/>
    <col min="22" max="22" width="22.5" style="246" customWidth="1"/>
    <col min="23" max="23" width="20.83203125" style="246" customWidth="1"/>
    <col min="24" max="16384" width="11.1640625" style="246"/>
  </cols>
  <sheetData>
    <row r="1" spans="1:9">
      <c r="A1" s="244" t="s">
        <v>238</v>
      </c>
      <c r="B1" s="256">
        <f>'1. Lot 1 - National'!C6</f>
        <v>0</v>
      </c>
    </row>
    <row r="3" spans="1:9" ht="35.5" customHeight="1">
      <c r="A3" s="244" t="s">
        <v>202</v>
      </c>
      <c r="B3" s="245">
        <f>'1. Lot 1 - National'!C6</f>
        <v>0</v>
      </c>
    </row>
    <row r="4" spans="1:9">
      <c r="A4" s="247" t="s">
        <v>203</v>
      </c>
      <c r="B4" s="248">
        <f>'1. Lot 1 - National'!U50</f>
        <v>0</v>
      </c>
      <c r="E4" s="249"/>
    </row>
    <row r="5" spans="1:9">
      <c r="A5" s="247" t="s">
        <v>204</v>
      </c>
      <c r="B5" s="248">
        <f>'1. Lot 1 - National'!U71</f>
        <v>0</v>
      </c>
      <c r="E5" s="249"/>
    </row>
    <row r="6" spans="1:9">
      <c r="A6" s="247" t="s">
        <v>205</v>
      </c>
      <c r="B6" s="248">
        <f>'1. Lot 1 - National'!U90</f>
        <v>0</v>
      </c>
      <c r="E6" s="249"/>
    </row>
    <row r="7" spans="1:9">
      <c r="A7" s="247" t="s">
        <v>206</v>
      </c>
      <c r="B7" s="248">
        <f>'1. Lot 1 - National'!U106</f>
        <v>0</v>
      </c>
      <c r="E7" s="249"/>
    </row>
    <row r="8" spans="1:9">
      <c r="A8" s="247" t="s">
        <v>207</v>
      </c>
      <c r="B8" s="248">
        <f>'1. Lot 1 - National'!U125</f>
        <v>0</v>
      </c>
      <c r="E8" s="249"/>
    </row>
    <row r="9" spans="1:9">
      <c r="A9" s="247" t="s">
        <v>208</v>
      </c>
      <c r="B9" s="248">
        <f>'1. Lot 1 - National'!U141</f>
        <v>0</v>
      </c>
      <c r="E9" s="249"/>
    </row>
    <row r="10" spans="1:9">
      <c r="A10" s="247" t="s">
        <v>209</v>
      </c>
      <c r="B10" s="248">
        <f>'1. Lot 1 - National'!U157</f>
        <v>0</v>
      </c>
      <c r="E10" s="249"/>
    </row>
    <row r="11" spans="1:9">
      <c r="A11" s="247" t="s">
        <v>210</v>
      </c>
      <c r="B11" s="248">
        <f>'1. Lot 1 - National'!U175</f>
        <v>0</v>
      </c>
    </row>
    <row r="12" spans="1:9">
      <c r="A12" s="247" t="s">
        <v>211</v>
      </c>
      <c r="B12" s="248">
        <f>'1. Lot 1 - National'!U192</f>
        <v>0</v>
      </c>
    </row>
    <row r="13" spans="1:9">
      <c r="A13" s="247" t="s">
        <v>212</v>
      </c>
      <c r="B13" s="248">
        <f>'1. Lot 1 - National'!U210</f>
        <v>0</v>
      </c>
    </row>
    <row r="14" spans="1:9">
      <c r="A14" s="247" t="s">
        <v>213</v>
      </c>
      <c r="B14" s="248">
        <f>'1. Lot 1 - National'!U226</f>
        <v>0</v>
      </c>
    </row>
    <row r="15" spans="1:9">
      <c r="A15" s="247" t="s">
        <v>214</v>
      </c>
      <c r="B15" s="248">
        <f>'1. Lot 1 - National'!U242</f>
        <v>0</v>
      </c>
    </row>
    <row r="16" spans="1:9" ht="16">
      <c r="A16" s="247" t="s">
        <v>215</v>
      </c>
      <c r="B16" s="248">
        <f>'1. Lot 1 - National'!U251</f>
        <v>0</v>
      </c>
      <c r="H16" s="250"/>
      <c r="I16" s="250"/>
    </row>
    <row r="17" spans="1:12" ht="16">
      <c r="A17" s="247" t="s">
        <v>216</v>
      </c>
      <c r="B17" s="248">
        <f>'1. Lot 1 - National'!U265</f>
        <v>0</v>
      </c>
      <c r="H17" s="250"/>
      <c r="I17" s="250"/>
    </row>
    <row r="18" spans="1:12" ht="16">
      <c r="A18" s="247" t="s">
        <v>217</v>
      </c>
      <c r="B18" s="248">
        <f>'1. Lot 1 - National'!U276</f>
        <v>0</v>
      </c>
      <c r="H18" s="250"/>
      <c r="I18" s="250"/>
    </row>
    <row r="19" spans="1:12" ht="16">
      <c r="A19" s="247" t="s">
        <v>218</v>
      </c>
      <c r="B19" s="248">
        <f>'1. Lot 1 - National'!U290</f>
        <v>0</v>
      </c>
      <c r="H19" s="250"/>
      <c r="I19" s="250"/>
    </row>
    <row r="20" spans="1:12" ht="16">
      <c r="A20" s="247" t="s">
        <v>219</v>
      </c>
      <c r="B20" s="248">
        <f>'1. Lot 1 - National'!U304</f>
        <v>0</v>
      </c>
      <c r="H20" s="250"/>
      <c r="I20" s="250"/>
    </row>
    <row r="21" spans="1:12" ht="16">
      <c r="A21" s="247" t="s">
        <v>220</v>
      </c>
      <c r="B21" s="248">
        <f>'1. Lot 1 - National'!U322</f>
        <v>0</v>
      </c>
      <c r="H21" s="250"/>
      <c r="I21" s="250"/>
    </row>
    <row r="22" spans="1:12" ht="16">
      <c r="H22" s="250"/>
      <c r="I22" s="250"/>
    </row>
    <row r="23" spans="1:12" ht="25">
      <c r="A23" s="251" t="s">
        <v>190</v>
      </c>
      <c r="B23" s="245">
        <f>'2. Lot 2 - Regional - 2A '!C6</f>
        <v>0</v>
      </c>
    </row>
    <row r="24" spans="1:12">
      <c r="A24" s="247" t="s">
        <v>203</v>
      </c>
      <c r="B24" s="248">
        <f>'2. Lot 2 - Regional - 2A '!P43</f>
        <v>0</v>
      </c>
      <c r="I24" s="253"/>
      <c r="L24" s="253"/>
    </row>
    <row r="25" spans="1:12">
      <c r="A25" s="247" t="s">
        <v>204</v>
      </c>
      <c r="B25" s="248">
        <f>'2. Lot 2 - Regional - 2A '!P64</f>
        <v>0</v>
      </c>
      <c r="I25" s="253"/>
      <c r="L25" s="253"/>
    </row>
    <row r="26" spans="1:12">
      <c r="A26" s="247" t="s">
        <v>205</v>
      </c>
      <c r="B26" s="248">
        <f>'2. Lot 2 - Regional - 2A '!P83</f>
        <v>0</v>
      </c>
      <c r="I26" s="253"/>
      <c r="L26" s="253"/>
    </row>
    <row r="27" spans="1:12">
      <c r="A27" s="247" t="s">
        <v>206</v>
      </c>
      <c r="B27" s="248">
        <f>'2. Lot 2 - Regional - 2A '!P99</f>
        <v>0</v>
      </c>
      <c r="I27" s="253"/>
      <c r="L27" s="253"/>
    </row>
    <row r="28" spans="1:12">
      <c r="A28" s="247" t="s">
        <v>207</v>
      </c>
      <c r="B28" s="248">
        <f>'2. Lot 2 - Regional - 2A '!P118</f>
        <v>0</v>
      </c>
      <c r="I28" s="253"/>
      <c r="L28" s="253"/>
    </row>
    <row r="29" spans="1:12">
      <c r="A29" s="247" t="s">
        <v>208</v>
      </c>
      <c r="B29" s="248">
        <f>'2. Lot 2 - Regional - 2A '!P134</f>
        <v>0</v>
      </c>
      <c r="I29" s="253"/>
      <c r="L29" s="253"/>
    </row>
    <row r="30" spans="1:12">
      <c r="A30" s="247" t="s">
        <v>209</v>
      </c>
      <c r="B30" s="248">
        <f>'2. Lot 2 - Regional - 2A '!P150</f>
        <v>0</v>
      </c>
      <c r="I30" s="253"/>
      <c r="L30" s="253"/>
    </row>
    <row r="31" spans="1:12">
      <c r="A31" s="247" t="s">
        <v>210</v>
      </c>
      <c r="B31" s="248">
        <f>'2. Lot 2 - Regional - 2A '!P168</f>
        <v>0</v>
      </c>
      <c r="I31" s="253"/>
      <c r="L31" s="253"/>
    </row>
    <row r="32" spans="1:12">
      <c r="A32" s="247" t="s">
        <v>211</v>
      </c>
      <c r="B32" s="248">
        <f>'2. Lot 2 - Regional - 2A '!P185</f>
        <v>0</v>
      </c>
      <c r="I32" s="253"/>
      <c r="L32" s="253"/>
    </row>
    <row r="33" spans="1:23">
      <c r="A33" s="247" t="s">
        <v>212</v>
      </c>
      <c r="B33" s="248">
        <f>'2. Lot 2 - Regional - 2A '!P203</f>
        <v>0</v>
      </c>
      <c r="I33" s="253"/>
      <c r="L33" s="253"/>
    </row>
    <row r="34" spans="1:23">
      <c r="A34" s="247" t="s">
        <v>213</v>
      </c>
      <c r="B34" s="248">
        <f>'2. Lot 2 - Regional - 2A '!P219</f>
        <v>0</v>
      </c>
      <c r="I34" s="253"/>
      <c r="L34" s="253"/>
    </row>
    <row r="35" spans="1:23">
      <c r="A35" s="247" t="s">
        <v>214</v>
      </c>
      <c r="B35" s="248">
        <f>'2. Lot 2 - Regional - 2A '!P235</f>
        <v>0</v>
      </c>
      <c r="I35" s="253"/>
      <c r="L35" s="253"/>
    </row>
    <row r="36" spans="1:23">
      <c r="A36" s="247" t="s">
        <v>215</v>
      </c>
      <c r="B36" s="248">
        <f>'2. Lot 2 - Regional - 2A '!P244</f>
        <v>0</v>
      </c>
      <c r="I36" s="253"/>
      <c r="L36" s="253"/>
    </row>
    <row r="37" spans="1:23">
      <c r="A37" s="247" t="s">
        <v>217</v>
      </c>
      <c r="B37" s="248">
        <f>'2. Lot 2 - Regional - 2A '!P269</f>
        <v>0</v>
      </c>
      <c r="I37" s="253"/>
      <c r="L37" s="253"/>
    </row>
    <row r="38" spans="1:23">
      <c r="A38" s="247" t="s">
        <v>220</v>
      </c>
      <c r="B38" s="248">
        <f>'2. Lot 2 - Regional - 2A '!P315</f>
        <v>0</v>
      </c>
      <c r="I38" s="253"/>
      <c r="L38" s="253"/>
    </row>
    <row r="39" spans="1:23">
      <c r="A39" s="14"/>
      <c r="B39" s="116"/>
      <c r="D39" s="14"/>
      <c r="E39" s="116"/>
      <c r="G39" s="14"/>
      <c r="H39" s="254"/>
      <c r="I39" s="253"/>
      <c r="J39" s="14"/>
      <c r="K39" s="254"/>
      <c r="L39" s="253"/>
      <c r="M39" s="14"/>
      <c r="N39" s="254"/>
      <c r="P39" s="14"/>
      <c r="Q39" s="254"/>
      <c r="S39" s="14"/>
      <c r="T39" s="254"/>
      <c r="V39" s="14"/>
      <c r="W39" s="254"/>
    </row>
    <row r="40" spans="1:23" ht="25">
      <c r="A40" s="251" t="s">
        <v>191</v>
      </c>
      <c r="B40" s="245">
        <f>'3. Lot 2 - Regional - 2B'!C6</f>
        <v>0</v>
      </c>
      <c r="D40" s="14"/>
      <c r="E40" s="116"/>
      <c r="G40" s="14"/>
      <c r="H40" s="254"/>
      <c r="I40" s="253"/>
      <c r="J40" s="14"/>
      <c r="K40" s="254"/>
      <c r="L40" s="253"/>
      <c r="M40" s="14"/>
      <c r="N40" s="254"/>
      <c r="P40" s="14"/>
      <c r="Q40" s="254"/>
      <c r="S40" s="14"/>
      <c r="T40" s="254"/>
      <c r="V40" s="14"/>
      <c r="W40" s="254"/>
    </row>
    <row r="41" spans="1:23">
      <c r="A41" s="247" t="s">
        <v>203</v>
      </c>
      <c r="B41" s="248">
        <f>'3. Lot 2 - Regional - 2B'!P43</f>
        <v>0</v>
      </c>
      <c r="D41" s="14"/>
      <c r="E41" s="116"/>
      <c r="G41" s="14"/>
      <c r="H41" s="254"/>
      <c r="I41" s="253"/>
      <c r="J41" s="14"/>
      <c r="K41" s="254"/>
      <c r="L41" s="253"/>
      <c r="M41" s="14"/>
      <c r="N41" s="254"/>
      <c r="P41" s="14"/>
      <c r="Q41" s="254"/>
      <c r="S41" s="14"/>
      <c r="T41" s="254"/>
      <c r="V41" s="14"/>
      <c r="W41" s="254"/>
    </row>
    <row r="42" spans="1:23">
      <c r="A42" s="247" t="s">
        <v>204</v>
      </c>
      <c r="B42" s="248">
        <f>'3. Lot 2 - Regional - 2B'!P64</f>
        <v>0</v>
      </c>
      <c r="D42" s="14"/>
      <c r="E42" s="116"/>
      <c r="G42" s="14"/>
      <c r="H42" s="254"/>
      <c r="I42" s="253"/>
      <c r="J42" s="14"/>
      <c r="K42" s="254"/>
      <c r="L42" s="253"/>
      <c r="M42" s="14"/>
      <c r="N42" s="254"/>
      <c r="P42" s="14"/>
      <c r="Q42" s="254"/>
      <c r="S42" s="14"/>
      <c r="T42" s="254"/>
      <c r="V42" s="14"/>
      <c r="W42" s="254"/>
    </row>
    <row r="43" spans="1:23">
      <c r="A43" s="247" t="s">
        <v>205</v>
      </c>
      <c r="B43" s="248">
        <f>'3. Lot 2 - Regional - 2B'!P83</f>
        <v>0</v>
      </c>
      <c r="D43" s="14"/>
      <c r="E43" s="116"/>
      <c r="G43" s="14"/>
      <c r="H43" s="254"/>
      <c r="I43" s="253"/>
      <c r="J43" s="14"/>
      <c r="K43" s="254"/>
      <c r="L43" s="253"/>
      <c r="M43" s="14"/>
      <c r="N43" s="254"/>
      <c r="P43" s="14"/>
      <c r="Q43" s="254"/>
      <c r="S43" s="14"/>
      <c r="T43" s="254"/>
      <c r="V43" s="14"/>
      <c r="W43" s="254"/>
    </row>
    <row r="44" spans="1:23">
      <c r="A44" s="247" t="s">
        <v>206</v>
      </c>
      <c r="B44" s="248">
        <f>'3. Lot 2 - Regional - 2B'!P99</f>
        <v>0</v>
      </c>
      <c r="D44" s="14"/>
      <c r="E44" s="116"/>
      <c r="G44" s="14"/>
      <c r="H44" s="254"/>
      <c r="I44" s="253"/>
      <c r="J44" s="14"/>
      <c r="K44" s="254"/>
      <c r="L44" s="253"/>
      <c r="M44" s="14"/>
      <c r="N44" s="254"/>
      <c r="P44" s="14"/>
      <c r="Q44" s="254"/>
      <c r="S44" s="14"/>
      <c r="T44" s="254"/>
      <c r="V44" s="14"/>
      <c r="W44" s="254"/>
    </row>
    <row r="45" spans="1:23">
      <c r="A45" s="247" t="s">
        <v>207</v>
      </c>
      <c r="B45" s="248">
        <f>'3. Lot 2 - Regional - 2B'!P118</f>
        <v>0</v>
      </c>
      <c r="D45" s="14"/>
      <c r="E45" s="116"/>
      <c r="G45" s="14"/>
      <c r="H45" s="254"/>
      <c r="I45" s="253"/>
      <c r="J45" s="14"/>
      <c r="K45" s="254"/>
      <c r="L45" s="253"/>
      <c r="M45" s="14"/>
      <c r="N45" s="254"/>
      <c r="P45" s="14"/>
      <c r="Q45" s="254"/>
      <c r="S45" s="14"/>
      <c r="T45" s="254"/>
      <c r="V45" s="14"/>
      <c r="W45" s="254"/>
    </row>
    <row r="46" spans="1:23">
      <c r="A46" s="247" t="s">
        <v>208</v>
      </c>
      <c r="B46" s="248">
        <f>'3. Lot 2 - Regional - 2B'!P134</f>
        <v>0</v>
      </c>
      <c r="D46" s="14"/>
      <c r="E46" s="116"/>
      <c r="G46" s="14"/>
      <c r="H46" s="254"/>
      <c r="I46" s="253"/>
      <c r="J46" s="14"/>
      <c r="K46" s="254"/>
      <c r="L46" s="253"/>
      <c r="M46" s="14"/>
      <c r="N46" s="254"/>
      <c r="P46" s="14"/>
      <c r="Q46" s="254"/>
      <c r="S46" s="14"/>
      <c r="T46" s="254"/>
      <c r="V46" s="14"/>
      <c r="W46" s="254"/>
    </row>
    <row r="47" spans="1:23">
      <c r="A47" s="247" t="s">
        <v>209</v>
      </c>
      <c r="B47" s="248">
        <f>'3. Lot 2 - Regional - 2B'!P150</f>
        <v>0</v>
      </c>
      <c r="D47" s="14"/>
      <c r="E47" s="116"/>
      <c r="G47" s="14"/>
      <c r="H47" s="254"/>
      <c r="I47" s="253"/>
      <c r="J47" s="14"/>
      <c r="K47" s="254"/>
      <c r="L47" s="253"/>
      <c r="M47" s="14"/>
      <c r="N47" s="254"/>
      <c r="P47" s="14"/>
      <c r="Q47" s="254"/>
      <c r="S47" s="14"/>
      <c r="T47" s="254"/>
      <c r="V47" s="14"/>
      <c r="W47" s="254"/>
    </row>
    <row r="48" spans="1:23">
      <c r="A48" s="247" t="s">
        <v>210</v>
      </c>
      <c r="B48" s="248">
        <f>'3. Lot 2 - Regional - 2B'!P168</f>
        <v>0</v>
      </c>
      <c r="D48" s="14"/>
      <c r="E48" s="116"/>
      <c r="G48" s="14"/>
      <c r="H48" s="254"/>
      <c r="I48" s="253"/>
      <c r="J48" s="14"/>
      <c r="K48" s="254"/>
      <c r="L48" s="253"/>
      <c r="M48" s="14"/>
      <c r="N48" s="254"/>
      <c r="P48" s="14"/>
      <c r="Q48" s="254"/>
      <c r="S48" s="14"/>
      <c r="T48" s="254"/>
      <c r="V48" s="14"/>
      <c r="W48" s="254"/>
    </row>
    <row r="49" spans="1:23">
      <c r="A49" s="247" t="s">
        <v>211</v>
      </c>
      <c r="B49" s="248">
        <f>'3. Lot 2 - Regional - 2B'!P185</f>
        <v>0</v>
      </c>
      <c r="D49" s="14"/>
      <c r="E49" s="116"/>
      <c r="G49" s="14"/>
      <c r="H49" s="254"/>
      <c r="I49" s="253"/>
      <c r="J49" s="14"/>
      <c r="K49" s="254"/>
      <c r="L49" s="253"/>
      <c r="M49" s="14"/>
      <c r="N49" s="254"/>
      <c r="P49" s="14"/>
      <c r="Q49" s="254"/>
      <c r="S49" s="14"/>
      <c r="T49" s="254"/>
      <c r="V49" s="14"/>
      <c r="W49" s="254"/>
    </row>
    <row r="50" spans="1:23">
      <c r="A50" s="247" t="s">
        <v>212</v>
      </c>
      <c r="B50" s="248">
        <f>'3. Lot 2 - Regional - 2B'!P203</f>
        <v>0</v>
      </c>
      <c r="D50" s="14"/>
      <c r="E50" s="116"/>
      <c r="G50" s="14"/>
      <c r="H50" s="254"/>
      <c r="I50" s="253"/>
      <c r="J50" s="14"/>
      <c r="K50" s="254"/>
      <c r="L50" s="253"/>
      <c r="M50" s="14"/>
      <c r="N50" s="254"/>
      <c r="P50" s="14"/>
      <c r="Q50" s="254"/>
      <c r="S50" s="14"/>
      <c r="T50" s="254"/>
      <c r="V50" s="14"/>
      <c r="W50" s="254"/>
    </row>
    <row r="51" spans="1:23">
      <c r="A51" s="247" t="s">
        <v>213</v>
      </c>
      <c r="B51" s="248">
        <f>'3. Lot 2 - Regional - 2B'!P219</f>
        <v>0</v>
      </c>
      <c r="D51" s="14"/>
      <c r="E51" s="116"/>
      <c r="G51" s="14"/>
      <c r="H51" s="254"/>
      <c r="I51" s="253"/>
      <c r="J51" s="14"/>
      <c r="K51" s="254"/>
      <c r="L51" s="253"/>
      <c r="M51" s="14"/>
      <c r="N51" s="254"/>
      <c r="P51" s="14"/>
      <c r="Q51" s="254"/>
      <c r="S51" s="14"/>
      <c r="T51" s="254"/>
      <c r="V51" s="14"/>
      <c r="W51" s="254"/>
    </row>
    <row r="52" spans="1:23">
      <c r="A52" s="247" t="s">
        <v>214</v>
      </c>
      <c r="B52" s="248">
        <f>'3. Lot 2 - Regional - 2B'!P235</f>
        <v>0</v>
      </c>
      <c r="D52" s="14"/>
      <c r="E52" s="116"/>
      <c r="G52" s="14"/>
      <c r="H52" s="254"/>
      <c r="I52" s="253"/>
      <c r="J52" s="14"/>
      <c r="K52" s="254"/>
      <c r="L52" s="253"/>
      <c r="M52" s="14"/>
      <c r="N52" s="254"/>
      <c r="P52" s="14"/>
      <c r="Q52" s="254"/>
      <c r="S52" s="14"/>
      <c r="T52" s="254"/>
      <c r="V52" s="14"/>
      <c r="W52" s="254"/>
    </row>
    <row r="53" spans="1:23">
      <c r="A53" s="247" t="s">
        <v>215</v>
      </c>
      <c r="B53" s="248">
        <f>'3. Lot 2 - Regional - 2B'!P244</f>
        <v>0</v>
      </c>
      <c r="D53" s="14"/>
      <c r="E53" s="116"/>
      <c r="G53" s="14"/>
      <c r="H53" s="254"/>
      <c r="I53" s="253"/>
      <c r="J53" s="14"/>
      <c r="K53" s="254"/>
      <c r="L53" s="253"/>
      <c r="M53" s="14"/>
      <c r="N53" s="254"/>
      <c r="P53" s="14"/>
      <c r="Q53" s="254"/>
      <c r="S53" s="14"/>
      <c r="T53" s="254"/>
      <c r="V53" s="14"/>
      <c r="W53" s="254"/>
    </row>
    <row r="54" spans="1:23">
      <c r="A54" s="247" t="s">
        <v>217</v>
      </c>
      <c r="B54" s="248">
        <f>'3. Lot 2 - Regional - 2B'!P269</f>
        <v>0</v>
      </c>
      <c r="D54" s="14"/>
      <c r="E54" s="116"/>
      <c r="G54" s="14"/>
      <c r="H54" s="254"/>
      <c r="I54" s="253"/>
      <c r="J54" s="14"/>
      <c r="K54" s="254"/>
      <c r="L54" s="253"/>
      <c r="M54" s="14"/>
      <c r="N54" s="254"/>
      <c r="P54" s="14"/>
      <c r="Q54" s="254"/>
      <c r="S54" s="14"/>
      <c r="T54" s="254"/>
      <c r="V54" s="14"/>
      <c r="W54" s="254"/>
    </row>
    <row r="55" spans="1:23">
      <c r="A55" s="247" t="s">
        <v>220</v>
      </c>
      <c r="B55" s="248">
        <f>'3. Lot 2 - Regional - 2B'!P315</f>
        <v>0</v>
      </c>
      <c r="D55" s="14"/>
      <c r="E55" s="116"/>
      <c r="G55" s="14"/>
      <c r="H55" s="254"/>
      <c r="I55" s="253"/>
      <c r="J55" s="14"/>
      <c r="K55" s="254"/>
      <c r="L55" s="253"/>
      <c r="M55" s="14"/>
      <c r="N55" s="254"/>
      <c r="P55" s="14"/>
      <c r="Q55" s="254"/>
      <c r="S55" s="14"/>
      <c r="T55" s="254"/>
      <c r="V55" s="14"/>
      <c r="W55" s="254"/>
    </row>
    <row r="56" spans="1:23">
      <c r="A56" s="14"/>
      <c r="B56" s="116"/>
      <c r="D56" s="14"/>
      <c r="E56" s="116"/>
      <c r="G56" s="14"/>
      <c r="H56" s="254"/>
      <c r="I56" s="253"/>
      <c r="J56" s="14"/>
      <c r="K56" s="254"/>
      <c r="L56" s="253"/>
      <c r="M56" s="14"/>
      <c r="N56" s="254"/>
      <c r="P56" s="14"/>
      <c r="Q56" s="254"/>
      <c r="S56" s="14"/>
      <c r="T56" s="254"/>
      <c r="V56" s="14"/>
      <c r="W56" s="254"/>
    </row>
    <row r="57" spans="1:23" ht="37">
      <c r="A57" s="251" t="s">
        <v>192</v>
      </c>
      <c r="B57" s="245">
        <f>'4. Lot 2 - Regional - 2C'!C6</f>
        <v>0</v>
      </c>
      <c r="D57" s="14"/>
      <c r="E57" s="116"/>
      <c r="G57" s="14"/>
      <c r="H57" s="254"/>
      <c r="I57" s="253"/>
      <c r="J57" s="14"/>
      <c r="K57" s="254"/>
      <c r="L57" s="253"/>
      <c r="M57" s="14"/>
      <c r="N57" s="254"/>
      <c r="P57" s="14"/>
      <c r="Q57" s="254"/>
      <c r="S57" s="14"/>
      <c r="T57" s="254"/>
      <c r="V57" s="14"/>
      <c r="W57" s="254"/>
    </row>
    <row r="58" spans="1:23">
      <c r="A58" s="247" t="s">
        <v>203</v>
      </c>
      <c r="B58" s="252">
        <f>'4. Lot 2 - Regional - 2C'!U50</f>
        <v>0</v>
      </c>
      <c r="D58" s="14"/>
      <c r="E58" s="116"/>
      <c r="G58" s="14"/>
      <c r="H58" s="254"/>
      <c r="I58" s="253"/>
      <c r="J58" s="14"/>
      <c r="K58" s="254"/>
      <c r="L58" s="253"/>
      <c r="M58" s="14"/>
      <c r="N58" s="254"/>
      <c r="P58" s="14"/>
      <c r="Q58" s="254"/>
      <c r="S58" s="14"/>
      <c r="T58" s="254"/>
      <c r="V58" s="14"/>
      <c r="W58" s="254"/>
    </row>
    <row r="59" spans="1:23">
      <c r="A59" s="247" t="s">
        <v>204</v>
      </c>
      <c r="B59" s="252">
        <f>'4. Lot 2 - Regional - 2C'!U71</f>
        <v>0</v>
      </c>
      <c r="D59" s="14"/>
      <c r="E59" s="116"/>
      <c r="G59" s="14"/>
      <c r="H59" s="254"/>
      <c r="I59" s="253"/>
      <c r="J59" s="14"/>
      <c r="K59" s="254"/>
      <c r="L59" s="253"/>
      <c r="M59" s="14"/>
      <c r="N59" s="254"/>
      <c r="P59" s="14"/>
      <c r="Q59" s="254"/>
      <c r="S59" s="14"/>
      <c r="T59" s="254"/>
      <c r="V59" s="14"/>
      <c r="W59" s="254"/>
    </row>
    <row r="60" spans="1:23">
      <c r="A60" s="247" t="s">
        <v>205</v>
      </c>
      <c r="B60" s="252">
        <f>'4. Lot 2 - Regional - 2C'!U90</f>
        <v>0</v>
      </c>
      <c r="D60" s="14"/>
      <c r="E60" s="116"/>
      <c r="G60" s="14"/>
      <c r="H60" s="254"/>
      <c r="I60" s="253"/>
      <c r="J60" s="14"/>
      <c r="K60" s="254"/>
      <c r="L60" s="253"/>
      <c r="M60" s="14"/>
      <c r="N60" s="254"/>
      <c r="P60" s="14"/>
      <c r="Q60" s="254"/>
      <c r="S60" s="14"/>
      <c r="T60" s="254"/>
      <c r="V60" s="14"/>
      <c r="W60" s="254"/>
    </row>
    <row r="61" spans="1:23">
      <c r="A61" s="247" t="s">
        <v>206</v>
      </c>
      <c r="B61" s="252">
        <f>'4. Lot 2 - Regional - 2C'!U106</f>
        <v>0</v>
      </c>
      <c r="D61" s="14"/>
      <c r="E61" s="116"/>
      <c r="G61" s="14"/>
      <c r="H61" s="254"/>
      <c r="I61" s="253"/>
      <c r="J61" s="14"/>
      <c r="K61" s="254"/>
      <c r="L61" s="253"/>
      <c r="M61" s="14"/>
      <c r="N61" s="254"/>
      <c r="P61" s="14"/>
      <c r="Q61" s="254"/>
      <c r="S61" s="14"/>
      <c r="T61" s="254"/>
      <c r="V61" s="14"/>
      <c r="W61" s="254"/>
    </row>
    <row r="62" spans="1:23">
      <c r="A62" s="247" t="s">
        <v>207</v>
      </c>
      <c r="B62" s="252">
        <f>'4. Lot 2 - Regional - 2C'!U125</f>
        <v>0</v>
      </c>
      <c r="D62" s="14"/>
      <c r="E62" s="116"/>
      <c r="G62" s="14"/>
      <c r="H62" s="254"/>
      <c r="I62" s="253"/>
      <c r="J62" s="14"/>
      <c r="K62" s="254"/>
      <c r="L62" s="253"/>
      <c r="M62" s="14"/>
      <c r="N62" s="254"/>
      <c r="P62" s="14"/>
      <c r="Q62" s="254"/>
      <c r="S62" s="14"/>
      <c r="T62" s="254"/>
      <c r="V62" s="14"/>
      <c r="W62" s="254"/>
    </row>
    <row r="63" spans="1:23">
      <c r="A63" s="247" t="s">
        <v>208</v>
      </c>
      <c r="B63" s="252">
        <f>'4. Lot 2 - Regional - 2C'!U141</f>
        <v>0</v>
      </c>
      <c r="D63" s="14"/>
      <c r="E63" s="116"/>
      <c r="G63" s="14"/>
      <c r="H63" s="254"/>
      <c r="I63" s="253"/>
      <c r="J63" s="14"/>
      <c r="K63" s="254"/>
      <c r="L63" s="253"/>
      <c r="M63" s="14"/>
      <c r="N63" s="254"/>
      <c r="P63" s="14"/>
      <c r="Q63" s="254"/>
      <c r="S63" s="14"/>
      <c r="T63" s="254"/>
      <c r="V63" s="14"/>
      <c r="W63" s="254"/>
    </row>
    <row r="64" spans="1:23">
      <c r="A64" s="247" t="s">
        <v>209</v>
      </c>
      <c r="B64" s="252">
        <f>'4. Lot 2 - Regional - 2C'!U157</f>
        <v>0</v>
      </c>
      <c r="D64" s="14"/>
      <c r="E64" s="116"/>
      <c r="G64" s="14"/>
      <c r="H64" s="254"/>
      <c r="I64" s="253"/>
      <c r="J64" s="14"/>
      <c r="K64" s="254"/>
      <c r="L64" s="253"/>
      <c r="M64" s="14"/>
      <c r="N64" s="254"/>
      <c r="P64" s="14"/>
      <c r="Q64" s="254"/>
      <c r="S64" s="14"/>
      <c r="T64" s="254"/>
      <c r="V64" s="14"/>
      <c r="W64" s="254"/>
    </row>
    <row r="65" spans="1:23">
      <c r="A65" s="247" t="s">
        <v>210</v>
      </c>
      <c r="B65" s="252">
        <f>'4. Lot 2 - Regional - 2C'!U175</f>
        <v>0</v>
      </c>
      <c r="D65" s="14"/>
      <c r="E65" s="116"/>
      <c r="G65" s="14"/>
      <c r="H65" s="254"/>
      <c r="I65" s="253"/>
      <c r="J65" s="14"/>
      <c r="K65" s="254"/>
      <c r="L65" s="253"/>
      <c r="M65" s="14"/>
      <c r="N65" s="254"/>
      <c r="P65" s="14"/>
      <c r="Q65" s="254"/>
      <c r="S65" s="14"/>
      <c r="T65" s="254"/>
      <c r="V65" s="14"/>
      <c r="W65" s="254"/>
    </row>
    <row r="66" spans="1:23">
      <c r="A66" s="247" t="s">
        <v>211</v>
      </c>
      <c r="B66" s="252">
        <f>'4. Lot 2 - Regional - 2C'!U192</f>
        <v>0</v>
      </c>
      <c r="D66" s="14"/>
      <c r="E66" s="116"/>
      <c r="G66" s="14"/>
      <c r="H66" s="254"/>
      <c r="I66" s="253"/>
      <c r="J66" s="14"/>
      <c r="K66" s="254"/>
      <c r="L66" s="253"/>
      <c r="M66" s="14"/>
      <c r="N66" s="254"/>
      <c r="P66" s="14"/>
      <c r="Q66" s="254"/>
      <c r="S66" s="14"/>
      <c r="T66" s="254"/>
      <c r="V66" s="14"/>
      <c r="W66" s="254"/>
    </row>
    <row r="67" spans="1:23">
      <c r="A67" s="247" t="s">
        <v>212</v>
      </c>
      <c r="B67" s="252">
        <f>'4. Lot 2 - Regional - 2C'!U210</f>
        <v>0</v>
      </c>
      <c r="D67" s="14"/>
      <c r="E67" s="116"/>
      <c r="G67" s="14"/>
      <c r="H67" s="254"/>
      <c r="I67" s="253"/>
      <c r="J67" s="14"/>
      <c r="K67" s="254"/>
      <c r="L67" s="253"/>
      <c r="M67" s="14"/>
      <c r="N67" s="254"/>
      <c r="P67" s="14"/>
      <c r="Q67" s="254"/>
      <c r="S67" s="14"/>
      <c r="T67" s="254"/>
      <c r="V67" s="14"/>
      <c r="W67" s="254"/>
    </row>
    <row r="68" spans="1:23">
      <c r="A68" s="247" t="s">
        <v>213</v>
      </c>
      <c r="B68" s="252">
        <f>'4. Lot 2 - Regional - 2C'!U226</f>
        <v>0</v>
      </c>
      <c r="D68" s="14"/>
      <c r="E68" s="116"/>
      <c r="G68" s="14"/>
      <c r="H68" s="254"/>
      <c r="I68" s="253"/>
      <c r="J68" s="14"/>
      <c r="K68" s="254"/>
      <c r="L68" s="253"/>
      <c r="M68" s="14"/>
      <c r="N68" s="254"/>
      <c r="P68" s="14"/>
      <c r="Q68" s="254"/>
      <c r="S68" s="14"/>
      <c r="T68" s="254"/>
      <c r="V68" s="14"/>
      <c r="W68" s="254"/>
    </row>
    <row r="69" spans="1:23">
      <c r="A69" s="247" t="s">
        <v>214</v>
      </c>
      <c r="B69" s="252">
        <f>'4. Lot 2 - Regional - 2C'!U242</f>
        <v>0</v>
      </c>
      <c r="D69" s="14"/>
      <c r="E69" s="116"/>
      <c r="G69" s="14"/>
      <c r="H69" s="254"/>
      <c r="I69" s="253"/>
      <c r="J69" s="14"/>
      <c r="K69" s="254"/>
      <c r="L69" s="253"/>
      <c r="M69" s="14"/>
      <c r="N69" s="254"/>
      <c r="P69" s="14"/>
      <c r="Q69" s="254"/>
      <c r="S69" s="14"/>
      <c r="T69" s="254"/>
      <c r="V69" s="14"/>
      <c r="W69" s="254"/>
    </row>
    <row r="70" spans="1:23">
      <c r="A70" s="247" t="s">
        <v>215</v>
      </c>
      <c r="B70" s="252">
        <f>'4. Lot 2 - Regional - 2C'!U251</f>
        <v>0</v>
      </c>
      <c r="D70" s="14"/>
      <c r="E70" s="116"/>
      <c r="G70" s="14"/>
      <c r="H70" s="254"/>
      <c r="I70" s="253"/>
      <c r="J70" s="14"/>
      <c r="K70" s="254"/>
      <c r="L70" s="253"/>
      <c r="M70" s="14"/>
      <c r="N70" s="254"/>
      <c r="P70" s="14"/>
      <c r="Q70" s="254"/>
      <c r="S70" s="14"/>
      <c r="T70" s="254"/>
      <c r="V70" s="14"/>
      <c r="W70" s="254"/>
    </row>
    <row r="71" spans="1:23">
      <c r="A71" s="247" t="s">
        <v>217</v>
      </c>
      <c r="B71" s="252">
        <f>'4. Lot 2 - Regional - 2C'!U276</f>
        <v>0</v>
      </c>
      <c r="D71" s="14"/>
      <c r="E71" s="116"/>
      <c r="G71" s="14"/>
      <c r="H71" s="254"/>
      <c r="I71" s="253"/>
      <c r="J71" s="14"/>
      <c r="K71" s="254"/>
      <c r="L71" s="253"/>
      <c r="M71" s="14"/>
      <c r="N71" s="254"/>
      <c r="P71" s="14"/>
      <c r="Q71" s="254"/>
      <c r="S71" s="14"/>
      <c r="T71" s="254"/>
      <c r="V71" s="14"/>
      <c r="W71" s="254"/>
    </row>
    <row r="72" spans="1:23">
      <c r="A72" s="247" t="s">
        <v>220</v>
      </c>
      <c r="B72" s="252">
        <f>'4. Lot 2 - Regional - 2C'!U322</f>
        <v>0</v>
      </c>
      <c r="D72" s="14"/>
      <c r="E72" s="116"/>
      <c r="G72" s="14"/>
      <c r="H72" s="254"/>
      <c r="I72" s="253"/>
      <c r="J72" s="14"/>
      <c r="K72" s="254"/>
      <c r="L72" s="253"/>
      <c r="M72" s="14"/>
      <c r="N72" s="254"/>
      <c r="P72" s="14"/>
      <c r="Q72" s="254"/>
      <c r="S72" s="14"/>
      <c r="T72" s="254"/>
      <c r="V72" s="14"/>
      <c r="W72" s="254"/>
    </row>
    <row r="73" spans="1:23">
      <c r="A73" s="14"/>
      <c r="B73" s="116"/>
      <c r="D73" s="14"/>
      <c r="E73" s="116"/>
      <c r="G73" s="14"/>
      <c r="H73" s="254"/>
      <c r="I73" s="253"/>
      <c r="J73" s="14"/>
      <c r="K73" s="254"/>
      <c r="L73" s="253"/>
      <c r="M73" s="14"/>
      <c r="N73" s="254"/>
      <c r="P73" s="14"/>
      <c r="Q73" s="254"/>
      <c r="S73" s="14"/>
      <c r="T73" s="254"/>
      <c r="V73" s="14"/>
      <c r="W73" s="254"/>
    </row>
    <row r="74" spans="1:23" ht="25">
      <c r="A74" s="251" t="s">
        <v>193</v>
      </c>
      <c r="B74" s="245">
        <f>'5. Lot 2 - Regional - 2D'!C6</f>
        <v>0</v>
      </c>
      <c r="D74" s="14"/>
      <c r="E74" s="116"/>
      <c r="G74" s="14"/>
      <c r="H74" s="254"/>
      <c r="I74" s="253"/>
      <c r="J74" s="14"/>
      <c r="K74" s="254"/>
      <c r="L74" s="253"/>
      <c r="M74" s="14"/>
      <c r="N74" s="254"/>
      <c r="P74" s="14"/>
      <c r="Q74" s="254"/>
      <c r="S74" s="14"/>
      <c r="T74" s="254"/>
      <c r="V74" s="14"/>
      <c r="W74" s="254"/>
    </row>
    <row r="75" spans="1:23">
      <c r="A75" s="247" t="s">
        <v>203</v>
      </c>
      <c r="B75" s="252">
        <f>'5. Lot 2 - Regional - 2D'!P43</f>
        <v>0</v>
      </c>
      <c r="D75" s="14"/>
      <c r="E75" s="116"/>
      <c r="G75" s="14"/>
      <c r="H75" s="254"/>
      <c r="I75" s="253"/>
      <c r="J75" s="14"/>
      <c r="K75" s="254"/>
      <c r="L75" s="253"/>
      <c r="M75" s="14"/>
      <c r="N75" s="254"/>
      <c r="P75" s="14"/>
      <c r="Q75" s="254"/>
      <c r="S75" s="14"/>
      <c r="T75" s="254"/>
      <c r="V75" s="14"/>
      <c r="W75" s="254"/>
    </row>
    <row r="76" spans="1:23">
      <c r="A76" s="247" t="s">
        <v>204</v>
      </c>
      <c r="B76" s="252">
        <f>'5. Lot 2 - Regional - 2D'!P64</f>
        <v>0</v>
      </c>
      <c r="D76" s="14"/>
      <c r="E76" s="116"/>
      <c r="G76" s="14"/>
      <c r="H76" s="254"/>
      <c r="I76" s="253"/>
      <c r="J76" s="14"/>
      <c r="K76" s="254"/>
      <c r="L76" s="253"/>
      <c r="M76" s="14"/>
      <c r="N76" s="254"/>
      <c r="P76" s="14"/>
      <c r="Q76" s="254"/>
      <c r="S76" s="14"/>
      <c r="T76" s="254"/>
      <c r="V76" s="14"/>
      <c r="W76" s="254"/>
    </row>
    <row r="77" spans="1:23">
      <c r="A77" s="247" t="s">
        <v>205</v>
      </c>
      <c r="B77" s="252">
        <f>'5. Lot 2 - Regional - 2D'!P83</f>
        <v>0</v>
      </c>
      <c r="D77" s="14"/>
      <c r="E77" s="116"/>
      <c r="G77" s="14"/>
      <c r="H77" s="254"/>
      <c r="I77" s="253"/>
      <c r="J77" s="14"/>
      <c r="K77" s="254"/>
      <c r="L77" s="253"/>
      <c r="M77" s="14"/>
      <c r="N77" s="254"/>
      <c r="P77" s="14"/>
      <c r="Q77" s="254"/>
      <c r="S77" s="14"/>
      <c r="T77" s="254"/>
      <c r="V77" s="14"/>
      <c r="W77" s="254"/>
    </row>
    <row r="78" spans="1:23">
      <c r="A78" s="247" t="s">
        <v>206</v>
      </c>
      <c r="B78" s="252">
        <f>'5. Lot 2 - Regional - 2D'!P99</f>
        <v>0</v>
      </c>
      <c r="D78" s="14"/>
      <c r="E78" s="116"/>
      <c r="G78" s="14"/>
      <c r="H78" s="254"/>
      <c r="I78" s="253"/>
      <c r="J78" s="14"/>
      <c r="K78" s="254"/>
      <c r="L78" s="253"/>
      <c r="M78" s="14"/>
      <c r="N78" s="254"/>
      <c r="P78" s="14"/>
      <c r="Q78" s="254"/>
      <c r="S78" s="14"/>
      <c r="T78" s="254"/>
      <c r="V78" s="14"/>
      <c r="W78" s="254"/>
    </row>
    <row r="79" spans="1:23">
      <c r="A79" s="247" t="s">
        <v>207</v>
      </c>
      <c r="B79" s="252">
        <f>'5. Lot 2 - Regional - 2D'!P118</f>
        <v>0</v>
      </c>
      <c r="D79" s="14"/>
      <c r="E79" s="116"/>
      <c r="G79" s="14"/>
      <c r="H79" s="254"/>
      <c r="I79" s="253"/>
      <c r="J79" s="14"/>
      <c r="K79" s="254"/>
      <c r="L79" s="253"/>
      <c r="M79" s="14"/>
      <c r="N79" s="254"/>
      <c r="P79" s="14"/>
      <c r="Q79" s="254"/>
      <c r="S79" s="14"/>
      <c r="T79" s="254"/>
      <c r="V79" s="14"/>
      <c r="W79" s="254"/>
    </row>
    <row r="80" spans="1:23">
      <c r="A80" s="247" t="s">
        <v>208</v>
      </c>
      <c r="B80" s="252">
        <f>'5. Lot 2 - Regional - 2D'!P134</f>
        <v>0</v>
      </c>
      <c r="D80" s="14"/>
      <c r="E80" s="116"/>
      <c r="G80" s="14"/>
      <c r="H80" s="254"/>
      <c r="I80" s="253"/>
      <c r="J80" s="14"/>
      <c r="K80" s="254"/>
      <c r="L80" s="253"/>
      <c r="M80" s="14"/>
      <c r="N80" s="254"/>
      <c r="P80" s="14"/>
      <c r="Q80" s="254"/>
      <c r="S80" s="14"/>
      <c r="T80" s="254"/>
      <c r="V80" s="14"/>
      <c r="W80" s="254"/>
    </row>
    <row r="81" spans="1:23">
      <c r="A81" s="247" t="s">
        <v>209</v>
      </c>
      <c r="B81" s="252">
        <f>'5. Lot 2 - Regional - 2D'!P150</f>
        <v>0</v>
      </c>
      <c r="D81" s="14"/>
      <c r="E81" s="116"/>
      <c r="G81" s="14"/>
      <c r="H81" s="254"/>
      <c r="I81" s="253"/>
      <c r="J81" s="14"/>
      <c r="K81" s="254"/>
      <c r="L81" s="253"/>
      <c r="M81" s="14"/>
      <c r="N81" s="254"/>
      <c r="P81" s="14"/>
      <c r="Q81" s="254"/>
      <c r="S81" s="14"/>
      <c r="T81" s="254"/>
      <c r="V81" s="14"/>
      <c r="W81" s="254"/>
    </row>
    <row r="82" spans="1:23">
      <c r="A82" s="247" t="s">
        <v>210</v>
      </c>
      <c r="B82" s="252">
        <f>'5. Lot 2 - Regional - 2D'!P168</f>
        <v>0</v>
      </c>
      <c r="D82" s="14"/>
      <c r="E82" s="116"/>
      <c r="G82" s="14"/>
      <c r="H82" s="254"/>
      <c r="I82" s="253"/>
      <c r="J82" s="14"/>
      <c r="K82" s="254"/>
      <c r="L82" s="253"/>
      <c r="M82" s="14"/>
      <c r="N82" s="254"/>
      <c r="P82" s="14"/>
      <c r="Q82" s="254"/>
      <c r="S82" s="14"/>
      <c r="T82" s="254"/>
      <c r="V82" s="14"/>
      <c r="W82" s="254"/>
    </row>
    <row r="83" spans="1:23">
      <c r="A83" s="247" t="s">
        <v>211</v>
      </c>
      <c r="B83" s="252">
        <f>'5. Lot 2 - Regional - 2D'!P185</f>
        <v>0</v>
      </c>
      <c r="D83" s="14"/>
      <c r="E83" s="116"/>
      <c r="G83" s="14"/>
      <c r="H83" s="254"/>
      <c r="I83" s="253"/>
      <c r="J83" s="14"/>
      <c r="K83" s="254"/>
      <c r="L83" s="253"/>
      <c r="M83" s="14"/>
      <c r="N83" s="254"/>
      <c r="P83" s="14"/>
      <c r="Q83" s="254"/>
      <c r="S83" s="14"/>
      <c r="T83" s="254"/>
      <c r="V83" s="14"/>
      <c r="W83" s="254"/>
    </row>
    <row r="84" spans="1:23">
      <c r="A84" s="247" t="s">
        <v>212</v>
      </c>
      <c r="B84" s="252">
        <f>'5. Lot 2 - Regional - 2D'!P203</f>
        <v>0</v>
      </c>
      <c r="D84" s="14"/>
      <c r="E84" s="116"/>
      <c r="G84" s="14"/>
      <c r="H84" s="254"/>
      <c r="I84" s="253"/>
      <c r="J84" s="14"/>
      <c r="K84" s="254"/>
      <c r="L84" s="253"/>
      <c r="M84" s="14"/>
      <c r="N84" s="254"/>
      <c r="P84" s="14"/>
      <c r="Q84" s="254"/>
      <c r="S84" s="14"/>
      <c r="T84" s="254"/>
      <c r="V84" s="14"/>
      <c r="W84" s="254"/>
    </row>
    <row r="85" spans="1:23">
      <c r="A85" s="247" t="s">
        <v>213</v>
      </c>
      <c r="B85" s="252">
        <f>'5. Lot 2 - Regional - 2D'!P219</f>
        <v>0</v>
      </c>
      <c r="D85" s="14"/>
      <c r="E85" s="116"/>
      <c r="G85" s="14"/>
      <c r="H85" s="254"/>
      <c r="I85" s="253"/>
      <c r="J85" s="14"/>
      <c r="K85" s="254"/>
      <c r="L85" s="253"/>
      <c r="M85" s="14"/>
      <c r="N85" s="254"/>
      <c r="P85" s="14"/>
      <c r="Q85" s="254"/>
      <c r="S85" s="14"/>
      <c r="T85" s="254"/>
      <c r="V85" s="14"/>
      <c r="W85" s="254"/>
    </row>
    <row r="86" spans="1:23">
      <c r="A86" s="247" t="s">
        <v>214</v>
      </c>
      <c r="B86" s="252">
        <f>'5. Lot 2 - Regional - 2D'!P235</f>
        <v>0</v>
      </c>
      <c r="D86" s="14"/>
      <c r="E86" s="116"/>
      <c r="G86" s="14"/>
      <c r="H86" s="254"/>
      <c r="I86" s="253"/>
      <c r="J86" s="14"/>
      <c r="K86" s="254"/>
      <c r="L86" s="253"/>
      <c r="M86" s="14"/>
      <c r="N86" s="254"/>
      <c r="P86" s="14"/>
      <c r="Q86" s="254"/>
      <c r="S86" s="14"/>
      <c r="T86" s="254"/>
      <c r="V86" s="14"/>
      <c r="W86" s="254"/>
    </row>
    <row r="87" spans="1:23">
      <c r="A87" s="247" t="s">
        <v>215</v>
      </c>
      <c r="B87" s="252">
        <f>'5. Lot 2 - Regional - 2D'!P244</f>
        <v>0</v>
      </c>
      <c r="D87" s="14"/>
      <c r="E87" s="116"/>
      <c r="G87" s="14"/>
      <c r="H87" s="254"/>
      <c r="I87" s="253"/>
      <c r="J87" s="14"/>
      <c r="K87" s="254"/>
      <c r="L87" s="253"/>
      <c r="M87" s="14"/>
      <c r="N87" s="254"/>
      <c r="P87" s="14"/>
      <c r="Q87" s="254"/>
      <c r="S87" s="14"/>
      <c r="T87" s="254"/>
      <c r="V87" s="14"/>
      <c r="W87" s="254"/>
    </row>
    <row r="88" spans="1:23">
      <c r="A88" s="247" t="s">
        <v>217</v>
      </c>
      <c r="B88" s="252">
        <f>'5. Lot 2 - Regional - 2D'!P269</f>
        <v>0</v>
      </c>
      <c r="D88" s="14"/>
      <c r="E88" s="116"/>
      <c r="G88" s="14"/>
      <c r="H88" s="254"/>
      <c r="I88" s="253"/>
      <c r="J88" s="14"/>
      <c r="K88" s="254"/>
      <c r="L88" s="253"/>
      <c r="M88" s="14"/>
      <c r="N88" s="254"/>
      <c r="P88" s="14"/>
      <c r="Q88" s="254"/>
      <c r="S88" s="14"/>
      <c r="T88" s="254"/>
      <c r="V88" s="14"/>
      <c r="W88" s="254"/>
    </row>
    <row r="89" spans="1:23">
      <c r="A89" s="247" t="s">
        <v>220</v>
      </c>
      <c r="B89" s="252">
        <f>'5. Lot 2 - Regional - 2D'!P315</f>
        <v>0</v>
      </c>
      <c r="D89" s="14"/>
      <c r="E89" s="116"/>
      <c r="G89" s="14"/>
      <c r="H89" s="254"/>
      <c r="I89" s="253"/>
      <c r="J89" s="14"/>
      <c r="K89" s="254"/>
      <c r="L89" s="253"/>
      <c r="M89" s="14"/>
      <c r="N89" s="254"/>
      <c r="P89" s="14"/>
      <c r="Q89" s="254"/>
      <c r="S89" s="14"/>
      <c r="T89" s="254"/>
      <c r="V89" s="14"/>
      <c r="W89" s="254"/>
    </row>
    <row r="90" spans="1:23">
      <c r="A90" s="14"/>
      <c r="B90" s="116"/>
      <c r="D90" s="14"/>
      <c r="E90" s="116"/>
      <c r="G90" s="14"/>
      <c r="H90" s="254"/>
      <c r="I90" s="253"/>
      <c r="J90" s="14"/>
      <c r="K90" s="254"/>
      <c r="L90" s="253"/>
      <c r="M90" s="14"/>
      <c r="N90" s="254"/>
      <c r="P90" s="14"/>
      <c r="Q90" s="254"/>
      <c r="S90" s="14"/>
      <c r="T90" s="254"/>
      <c r="V90" s="14"/>
      <c r="W90" s="254"/>
    </row>
    <row r="91" spans="1:23" ht="37">
      <c r="A91" s="251" t="s">
        <v>194</v>
      </c>
      <c r="B91" s="245">
        <f>'6. Lot 2 - Regional - 2E'!C6</f>
        <v>0</v>
      </c>
      <c r="D91" s="14"/>
      <c r="E91" s="116"/>
      <c r="G91" s="14"/>
      <c r="H91" s="254"/>
      <c r="I91" s="253"/>
      <c r="J91" s="14"/>
      <c r="K91" s="254"/>
      <c r="L91" s="253"/>
      <c r="M91" s="14"/>
      <c r="N91" s="254"/>
      <c r="P91" s="14"/>
      <c r="Q91" s="254"/>
      <c r="S91" s="14"/>
      <c r="T91" s="254"/>
      <c r="V91" s="14"/>
      <c r="W91" s="254"/>
    </row>
    <row r="92" spans="1:23">
      <c r="A92" s="247" t="s">
        <v>203</v>
      </c>
      <c r="B92" s="252">
        <f>'6. Lot 2 - Regional - 2E'!P43</f>
        <v>0</v>
      </c>
      <c r="D92" s="14"/>
      <c r="E92" s="116"/>
      <c r="G92" s="14"/>
      <c r="H92" s="254"/>
      <c r="I92" s="253"/>
      <c r="J92" s="14"/>
      <c r="K92" s="254"/>
      <c r="L92" s="253"/>
      <c r="M92" s="14"/>
      <c r="N92" s="254"/>
      <c r="P92" s="14"/>
      <c r="Q92" s="254"/>
      <c r="S92" s="14"/>
      <c r="T92" s="254"/>
      <c r="V92" s="14"/>
      <c r="W92" s="254"/>
    </row>
    <row r="93" spans="1:23">
      <c r="A93" s="247" t="s">
        <v>204</v>
      </c>
      <c r="B93" s="252">
        <f>'6. Lot 2 - Regional - 2E'!P64</f>
        <v>0</v>
      </c>
      <c r="D93" s="14"/>
      <c r="E93" s="116"/>
      <c r="G93" s="14"/>
      <c r="H93" s="254"/>
      <c r="I93" s="253"/>
      <c r="J93" s="14"/>
      <c r="K93" s="254"/>
      <c r="L93" s="253"/>
      <c r="M93" s="14"/>
      <c r="N93" s="254"/>
      <c r="P93" s="14"/>
      <c r="Q93" s="254"/>
      <c r="S93" s="14"/>
      <c r="T93" s="254"/>
      <c r="V93" s="14"/>
      <c r="W93" s="254"/>
    </row>
    <row r="94" spans="1:23">
      <c r="A94" s="247" t="s">
        <v>205</v>
      </c>
      <c r="B94" s="252">
        <f>'6. Lot 2 - Regional - 2E'!P83</f>
        <v>0</v>
      </c>
      <c r="D94" s="14"/>
      <c r="E94" s="116"/>
      <c r="G94" s="14"/>
      <c r="H94" s="254"/>
      <c r="I94" s="253"/>
      <c r="J94" s="14"/>
      <c r="K94" s="254"/>
      <c r="L94" s="253"/>
      <c r="M94" s="14"/>
      <c r="N94" s="254"/>
      <c r="P94" s="14"/>
      <c r="Q94" s="254"/>
      <c r="S94" s="14"/>
      <c r="T94" s="254"/>
      <c r="V94" s="14"/>
      <c r="W94" s="254"/>
    </row>
    <row r="95" spans="1:23">
      <c r="A95" s="247" t="s">
        <v>206</v>
      </c>
      <c r="B95" s="252">
        <f>'6. Lot 2 - Regional - 2E'!P99</f>
        <v>0</v>
      </c>
      <c r="D95" s="14"/>
      <c r="E95" s="116"/>
      <c r="G95" s="14"/>
      <c r="H95" s="254"/>
      <c r="I95" s="253"/>
      <c r="J95" s="14"/>
      <c r="K95" s="254"/>
      <c r="L95" s="253"/>
      <c r="M95" s="14"/>
      <c r="N95" s="254"/>
      <c r="P95" s="14"/>
      <c r="Q95" s="254"/>
      <c r="S95" s="14"/>
      <c r="T95" s="254"/>
      <c r="V95" s="14"/>
      <c r="W95" s="254"/>
    </row>
    <row r="96" spans="1:23">
      <c r="A96" s="247" t="s">
        <v>207</v>
      </c>
      <c r="B96" s="252">
        <f>'6. Lot 2 - Regional - 2E'!P118</f>
        <v>0</v>
      </c>
      <c r="D96" s="14"/>
      <c r="E96" s="116"/>
      <c r="G96" s="14"/>
      <c r="H96" s="254"/>
      <c r="I96" s="253"/>
      <c r="J96" s="14"/>
      <c r="K96" s="254"/>
      <c r="L96" s="253"/>
      <c r="M96" s="14"/>
      <c r="N96" s="254"/>
      <c r="P96" s="14"/>
      <c r="Q96" s="254"/>
      <c r="S96" s="14"/>
      <c r="T96" s="254"/>
      <c r="V96" s="14"/>
      <c r="W96" s="254"/>
    </row>
    <row r="97" spans="1:23">
      <c r="A97" s="247" t="s">
        <v>208</v>
      </c>
      <c r="B97" s="252">
        <f>'6. Lot 2 - Regional - 2E'!P134</f>
        <v>0</v>
      </c>
      <c r="D97" s="14"/>
      <c r="E97" s="116"/>
      <c r="G97" s="14"/>
      <c r="H97" s="254"/>
      <c r="I97" s="253"/>
      <c r="J97" s="14"/>
      <c r="K97" s="254"/>
      <c r="L97" s="253"/>
      <c r="M97" s="14"/>
      <c r="N97" s="254"/>
      <c r="P97" s="14"/>
      <c r="Q97" s="254"/>
      <c r="S97" s="14"/>
      <c r="T97" s="254"/>
      <c r="V97" s="14"/>
      <c r="W97" s="254"/>
    </row>
    <row r="98" spans="1:23">
      <c r="A98" s="247" t="s">
        <v>209</v>
      </c>
      <c r="B98" s="252">
        <f>'6. Lot 2 - Regional - 2E'!P150</f>
        <v>0</v>
      </c>
      <c r="D98" s="14"/>
      <c r="E98" s="116"/>
      <c r="G98" s="14"/>
      <c r="H98" s="254"/>
      <c r="I98" s="253"/>
      <c r="J98" s="14"/>
      <c r="K98" s="254"/>
      <c r="L98" s="253"/>
      <c r="M98" s="14"/>
      <c r="N98" s="254"/>
      <c r="P98" s="14"/>
      <c r="Q98" s="254"/>
      <c r="S98" s="14"/>
      <c r="T98" s="254"/>
      <c r="V98" s="14"/>
      <c r="W98" s="254"/>
    </row>
    <row r="99" spans="1:23">
      <c r="A99" s="247" t="s">
        <v>210</v>
      </c>
      <c r="B99" s="252">
        <f>'6. Lot 2 - Regional - 2E'!P168</f>
        <v>0</v>
      </c>
      <c r="D99" s="14"/>
      <c r="E99" s="116"/>
      <c r="G99" s="14"/>
      <c r="H99" s="254"/>
      <c r="I99" s="253"/>
      <c r="J99" s="14"/>
      <c r="K99" s="254"/>
      <c r="L99" s="253"/>
      <c r="M99" s="14"/>
      <c r="N99" s="254"/>
      <c r="P99" s="14"/>
      <c r="Q99" s="254"/>
      <c r="S99" s="14"/>
      <c r="T99" s="254"/>
      <c r="V99" s="14"/>
      <c r="W99" s="254"/>
    </row>
    <row r="100" spans="1:23">
      <c r="A100" s="247" t="s">
        <v>211</v>
      </c>
      <c r="B100" s="252">
        <f>'6. Lot 2 - Regional - 2E'!P185</f>
        <v>0</v>
      </c>
      <c r="D100" s="14"/>
      <c r="E100" s="116"/>
      <c r="G100" s="14"/>
      <c r="H100" s="254"/>
      <c r="I100" s="253"/>
      <c r="J100" s="14"/>
      <c r="K100" s="254"/>
      <c r="L100" s="253"/>
      <c r="M100" s="14"/>
      <c r="N100" s="254"/>
      <c r="P100" s="14"/>
      <c r="Q100" s="254"/>
      <c r="S100" s="14"/>
      <c r="T100" s="254"/>
      <c r="V100" s="14"/>
      <c r="W100" s="254"/>
    </row>
    <row r="101" spans="1:23">
      <c r="A101" s="247" t="s">
        <v>212</v>
      </c>
      <c r="B101" s="252">
        <f>'6. Lot 2 - Regional - 2E'!P203</f>
        <v>0</v>
      </c>
      <c r="D101" s="14"/>
      <c r="E101" s="116"/>
      <c r="G101" s="14"/>
      <c r="H101" s="254"/>
      <c r="I101" s="253"/>
      <c r="J101" s="14"/>
      <c r="K101" s="254"/>
      <c r="L101" s="253"/>
      <c r="M101" s="14"/>
      <c r="N101" s="254"/>
      <c r="P101" s="14"/>
      <c r="Q101" s="254"/>
      <c r="S101" s="14"/>
      <c r="T101" s="254"/>
      <c r="V101" s="14"/>
      <c r="W101" s="254"/>
    </row>
    <row r="102" spans="1:23">
      <c r="A102" s="247" t="s">
        <v>213</v>
      </c>
      <c r="B102" s="252">
        <f>'6. Lot 2 - Regional - 2E'!P219</f>
        <v>0</v>
      </c>
      <c r="D102" s="14"/>
      <c r="E102" s="116"/>
      <c r="G102" s="14"/>
      <c r="H102" s="254"/>
      <c r="I102" s="253"/>
      <c r="J102" s="14"/>
      <c r="K102" s="254"/>
      <c r="L102" s="253"/>
      <c r="M102" s="14"/>
      <c r="N102" s="254"/>
      <c r="P102" s="14"/>
      <c r="Q102" s="254"/>
      <c r="S102" s="14"/>
      <c r="T102" s="254"/>
      <c r="V102" s="14"/>
      <c r="W102" s="254"/>
    </row>
    <row r="103" spans="1:23">
      <c r="A103" s="247" t="s">
        <v>214</v>
      </c>
      <c r="B103" s="252">
        <f>'6. Lot 2 - Regional - 2E'!P235</f>
        <v>0</v>
      </c>
      <c r="D103" s="14"/>
      <c r="E103" s="116"/>
      <c r="G103" s="14"/>
      <c r="H103" s="254"/>
      <c r="I103" s="253"/>
      <c r="J103" s="14"/>
      <c r="K103" s="254"/>
      <c r="L103" s="253"/>
      <c r="M103" s="14"/>
      <c r="N103" s="254"/>
      <c r="P103" s="14"/>
      <c r="Q103" s="254"/>
      <c r="S103" s="14"/>
      <c r="T103" s="254"/>
      <c r="V103" s="14"/>
      <c r="W103" s="254"/>
    </row>
    <row r="104" spans="1:23">
      <c r="A104" s="247" t="s">
        <v>215</v>
      </c>
      <c r="B104" s="252">
        <f>'6. Lot 2 - Regional - 2E'!P244</f>
        <v>0</v>
      </c>
      <c r="D104" s="14"/>
      <c r="E104" s="116"/>
      <c r="G104" s="14"/>
      <c r="H104" s="254"/>
      <c r="I104" s="253"/>
      <c r="J104" s="14"/>
      <c r="K104" s="254"/>
      <c r="L104" s="253"/>
      <c r="M104" s="14"/>
      <c r="N104" s="254"/>
      <c r="P104" s="14"/>
      <c r="Q104" s="254"/>
      <c r="S104" s="14"/>
      <c r="T104" s="254"/>
      <c r="V104" s="14"/>
      <c r="W104" s="254"/>
    </row>
    <row r="105" spans="1:23">
      <c r="A105" s="247" t="s">
        <v>217</v>
      </c>
      <c r="B105" s="252">
        <f>'6. Lot 2 - Regional - 2E'!P269</f>
        <v>0</v>
      </c>
      <c r="D105" s="14"/>
      <c r="E105" s="116"/>
      <c r="G105" s="14"/>
      <c r="H105" s="254"/>
      <c r="I105" s="253"/>
      <c r="J105" s="14"/>
      <c r="K105" s="254"/>
      <c r="L105" s="253"/>
      <c r="M105" s="14"/>
      <c r="N105" s="254"/>
      <c r="P105" s="14"/>
      <c r="Q105" s="254"/>
      <c r="S105" s="14"/>
      <c r="T105" s="254"/>
      <c r="V105" s="14"/>
      <c r="W105" s="254"/>
    </row>
    <row r="106" spans="1:23">
      <c r="A106" s="247" t="s">
        <v>220</v>
      </c>
      <c r="B106" s="252">
        <f>'6. Lot 2 - Regional - 2E'!P315</f>
        <v>0</v>
      </c>
      <c r="D106" s="14"/>
      <c r="E106" s="116"/>
      <c r="G106" s="14"/>
      <c r="H106" s="254"/>
      <c r="I106" s="253"/>
      <c r="J106" s="14"/>
      <c r="K106" s="254"/>
      <c r="L106" s="253"/>
      <c r="M106" s="14"/>
      <c r="N106" s="254"/>
      <c r="P106" s="14"/>
      <c r="Q106" s="254"/>
      <c r="S106" s="14"/>
      <c r="T106" s="254"/>
      <c r="V106" s="14"/>
      <c r="W106" s="254"/>
    </row>
    <row r="107" spans="1:23">
      <c r="A107" s="14"/>
      <c r="B107" s="116"/>
      <c r="D107" s="14"/>
      <c r="E107" s="116"/>
      <c r="G107" s="14"/>
      <c r="H107" s="254"/>
      <c r="I107" s="253"/>
      <c r="J107" s="14"/>
      <c r="K107" s="254"/>
      <c r="L107" s="253"/>
      <c r="M107" s="14"/>
      <c r="N107" s="254"/>
      <c r="P107" s="14"/>
      <c r="Q107" s="254"/>
      <c r="S107" s="14"/>
      <c r="T107" s="254"/>
      <c r="V107" s="14"/>
      <c r="W107" s="254"/>
    </row>
    <row r="108" spans="1:23" ht="25">
      <c r="A108" s="251" t="s">
        <v>195</v>
      </c>
      <c r="B108" s="245">
        <f>'7. Lot 2 - Regional - 2F'!C6</f>
        <v>0</v>
      </c>
      <c r="D108" s="14"/>
      <c r="E108" s="116"/>
      <c r="G108" s="14"/>
      <c r="H108" s="254"/>
      <c r="I108" s="253"/>
      <c r="J108" s="14"/>
      <c r="K108" s="254"/>
      <c r="L108" s="253"/>
      <c r="M108" s="14"/>
      <c r="N108" s="254"/>
      <c r="P108" s="14"/>
      <c r="Q108" s="254"/>
      <c r="S108" s="14"/>
      <c r="T108" s="254"/>
      <c r="V108" s="14"/>
      <c r="W108" s="254"/>
    </row>
    <row r="109" spans="1:23">
      <c r="A109" s="247" t="s">
        <v>203</v>
      </c>
      <c r="B109" s="252">
        <f>'7. Lot 2 - Regional - 2F'!P43</f>
        <v>0</v>
      </c>
      <c r="D109" s="14"/>
      <c r="E109" s="116"/>
      <c r="G109" s="14"/>
      <c r="H109" s="254"/>
      <c r="I109" s="253"/>
      <c r="J109" s="14"/>
      <c r="K109" s="254"/>
      <c r="L109" s="253"/>
      <c r="M109" s="14"/>
      <c r="N109" s="254"/>
      <c r="P109" s="14"/>
      <c r="Q109" s="254"/>
      <c r="S109" s="14"/>
      <c r="T109" s="254"/>
      <c r="V109" s="14"/>
      <c r="W109" s="254"/>
    </row>
    <row r="110" spans="1:23">
      <c r="A110" s="247" t="s">
        <v>204</v>
      </c>
      <c r="B110" s="252">
        <f>'7. Lot 2 - Regional - 2F'!P64</f>
        <v>0</v>
      </c>
      <c r="D110" s="14"/>
      <c r="E110" s="116"/>
      <c r="G110" s="14"/>
      <c r="H110" s="254"/>
      <c r="I110" s="253"/>
      <c r="J110" s="14"/>
      <c r="K110" s="254"/>
      <c r="L110" s="253"/>
      <c r="M110" s="14"/>
      <c r="N110" s="254"/>
      <c r="P110" s="14"/>
      <c r="Q110" s="254"/>
      <c r="S110" s="14"/>
      <c r="T110" s="254"/>
      <c r="V110" s="14"/>
      <c r="W110" s="254"/>
    </row>
    <row r="111" spans="1:23">
      <c r="A111" s="247" t="s">
        <v>205</v>
      </c>
      <c r="B111" s="252">
        <f>'7. Lot 2 - Regional - 2F'!P83</f>
        <v>0</v>
      </c>
      <c r="D111" s="14"/>
      <c r="E111" s="116"/>
      <c r="G111" s="14"/>
      <c r="H111" s="254"/>
      <c r="I111" s="253"/>
      <c r="J111" s="14"/>
      <c r="K111" s="254"/>
      <c r="L111" s="253"/>
      <c r="M111" s="14"/>
      <c r="N111" s="254"/>
      <c r="P111" s="14"/>
      <c r="Q111" s="254"/>
      <c r="S111" s="14"/>
      <c r="T111" s="254"/>
      <c r="V111" s="14"/>
      <c r="W111" s="254"/>
    </row>
    <row r="112" spans="1:23">
      <c r="A112" s="247" t="s">
        <v>206</v>
      </c>
      <c r="B112" s="252">
        <f>'7. Lot 2 - Regional - 2F'!P99</f>
        <v>0</v>
      </c>
      <c r="D112" s="14"/>
      <c r="E112" s="116"/>
      <c r="G112" s="14"/>
      <c r="H112" s="254"/>
      <c r="I112" s="253"/>
      <c r="J112" s="14"/>
      <c r="K112" s="254"/>
      <c r="L112" s="253"/>
      <c r="M112" s="14"/>
      <c r="N112" s="254"/>
      <c r="P112" s="14"/>
      <c r="Q112" s="254"/>
      <c r="S112" s="14"/>
      <c r="T112" s="254"/>
      <c r="V112" s="14"/>
      <c r="W112" s="254"/>
    </row>
    <row r="113" spans="1:23">
      <c r="A113" s="247" t="s">
        <v>207</v>
      </c>
      <c r="B113" s="252">
        <f>'7. Lot 2 - Regional - 2F'!P118</f>
        <v>0</v>
      </c>
      <c r="D113" s="14"/>
      <c r="E113" s="116"/>
      <c r="G113" s="14"/>
      <c r="H113" s="254"/>
      <c r="I113" s="253"/>
      <c r="J113" s="14"/>
      <c r="K113" s="254"/>
      <c r="L113" s="253"/>
      <c r="M113" s="14"/>
      <c r="N113" s="254"/>
      <c r="P113" s="14"/>
      <c r="Q113" s="254"/>
      <c r="S113" s="14"/>
      <c r="T113" s="254"/>
      <c r="V113" s="14"/>
      <c r="W113" s="254"/>
    </row>
    <row r="114" spans="1:23">
      <c r="A114" s="247" t="s">
        <v>208</v>
      </c>
      <c r="B114" s="252">
        <f>'7. Lot 2 - Regional - 2F'!P134</f>
        <v>0</v>
      </c>
      <c r="D114" s="14"/>
      <c r="E114" s="116"/>
      <c r="G114" s="14"/>
      <c r="H114" s="254"/>
      <c r="I114" s="253"/>
      <c r="J114" s="14"/>
      <c r="K114" s="254"/>
      <c r="L114" s="253"/>
      <c r="M114" s="14"/>
      <c r="N114" s="254"/>
      <c r="P114" s="14"/>
      <c r="Q114" s="254"/>
      <c r="S114" s="14"/>
      <c r="T114" s="254"/>
      <c r="V114" s="14"/>
      <c r="W114" s="254"/>
    </row>
    <row r="115" spans="1:23">
      <c r="A115" s="247" t="s">
        <v>209</v>
      </c>
      <c r="B115" s="252">
        <f>'7. Lot 2 - Regional - 2F'!P150</f>
        <v>0</v>
      </c>
      <c r="D115" s="14"/>
      <c r="E115" s="116"/>
      <c r="G115" s="14"/>
      <c r="H115" s="254"/>
      <c r="I115" s="253"/>
      <c r="J115" s="14"/>
      <c r="K115" s="254"/>
      <c r="L115" s="253"/>
      <c r="M115" s="14"/>
      <c r="N115" s="254"/>
      <c r="P115" s="14"/>
      <c r="Q115" s="254"/>
      <c r="S115" s="14"/>
      <c r="T115" s="254"/>
      <c r="V115" s="14"/>
      <c r="W115" s="254"/>
    </row>
    <row r="116" spans="1:23">
      <c r="A116" s="247" t="s">
        <v>210</v>
      </c>
      <c r="B116" s="252">
        <f>'7. Lot 2 - Regional - 2F'!P168</f>
        <v>0</v>
      </c>
      <c r="D116" s="14"/>
      <c r="E116" s="116"/>
      <c r="G116" s="14"/>
      <c r="H116" s="254"/>
      <c r="I116" s="253"/>
      <c r="J116" s="14"/>
      <c r="K116" s="254"/>
      <c r="L116" s="253"/>
      <c r="M116" s="14"/>
      <c r="N116" s="254"/>
      <c r="P116" s="14"/>
      <c r="Q116" s="254"/>
      <c r="S116" s="14"/>
      <c r="T116" s="254"/>
      <c r="V116" s="14"/>
      <c r="W116" s="254"/>
    </row>
    <row r="117" spans="1:23">
      <c r="A117" s="247" t="s">
        <v>211</v>
      </c>
      <c r="B117" s="252">
        <f>'7. Lot 2 - Regional - 2F'!P185</f>
        <v>0</v>
      </c>
      <c r="D117" s="14"/>
      <c r="E117" s="116"/>
      <c r="G117" s="14"/>
      <c r="H117" s="254"/>
      <c r="I117" s="253"/>
      <c r="J117" s="14"/>
      <c r="K117" s="254"/>
      <c r="L117" s="253"/>
      <c r="M117" s="14"/>
      <c r="N117" s="254"/>
      <c r="P117" s="14"/>
      <c r="Q117" s="254"/>
      <c r="S117" s="14"/>
      <c r="T117" s="254"/>
      <c r="V117" s="14"/>
      <c r="W117" s="254"/>
    </row>
    <row r="118" spans="1:23">
      <c r="A118" s="247" t="s">
        <v>212</v>
      </c>
      <c r="B118" s="252">
        <f>'7. Lot 2 - Regional - 2F'!P203</f>
        <v>0</v>
      </c>
      <c r="D118" s="14"/>
      <c r="E118" s="116"/>
      <c r="G118" s="14"/>
      <c r="H118" s="254"/>
      <c r="I118" s="253"/>
      <c r="J118" s="14"/>
      <c r="K118" s="254"/>
      <c r="L118" s="253"/>
      <c r="M118" s="14"/>
      <c r="N118" s="254"/>
      <c r="P118" s="14"/>
      <c r="Q118" s="254"/>
      <c r="S118" s="14"/>
      <c r="T118" s="254"/>
      <c r="V118" s="14"/>
      <c r="W118" s="254"/>
    </row>
    <row r="119" spans="1:23">
      <c r="A119" s="247" t="s">
        <v>213</v>
      </c>
      <c r="B119" s="252">
        <f>'7. Lot 2 - Regional - 2F'!P219</f>
        <v>0</v>
      </c>
      <c r="D119" s="14"/>
      <c r="E119" s="116"/>
      <c r="G119" s="14"/>
      <c r="H119" s="254"/>
      <c r="I119" s="253"/>
      <c r="J119" s="14"/>
      <c r="K119" s="254"/>
      <c r="L119" s="253"/>
      <c r="M119" s="14"/>
      <c r="N119" s="254"/>
      <c r="P119" s="14"/>
      <c r="Q119" s="254"/>
      <c r="S119" s="14"/>
      <c r="T119" s="254"/>
      <c r="V119" s="14"/>
      <c r="W119" s="254"/>
    </row>
    <row r="120" spans="1:23">
      <c r="A120" s="247" t="s">
        <v>214</v>
      </c>
      <c r="B120" s="252">
        <f>'7. Lot 2 - Regional - 2F'!P235</f>
        <v>0</v>
      </c>
      <c r="D120" s="14"/>
      <c r="E120" s="116"/>
      <c r="G120" s="14"/>
      <c r="H120" s="254"/>
      <c r="I120" s="253"/>
      <c r="J120" s="14"/>
      <c r="K120" s="254"/>
      <c r="L120" s="253"/>
      <c r="M120" s="14"/>
      <c r="N120" s="254"/>
      <c r="P120" s="14"/>
      <c r="Q120" s="254"/>
      <c r="S120" s="14"/>
      <c r="T120" s="254"/>
      <c r="V120" s="14"/>
      <c r="W120" s="254"/>
    </row>
    <row r="121" spans="1:23">
      <c r="A121" s="247" t="s">
        <v>215</v>
      </c>
      <c r="B121" s="252">
        <f>'7. Lot 2 - Regional - 2F'!P244</f>
        <v>0</v>
      </c>
      <c r="D121" s="14"/>
      <c r="E121" s="116"/>
      <c r="G121" s="14"/>
      <c r="H121" s="254"/>
      <c r="I121" s="253"/>
      <c r="J121" s="14"/>
      <c r="K121" s="254"/>
      <c r="L121" s="253"/>
      <c r="M121" s="14"/>
      <c r="N121" s="254"/>
      <c r="P121" s="14"/>
      <c r="Q121" s="254"/>
      <c r="S121" s="14"/>
      <c r="T121" s="254"/>
      <c r="V121" s="14"/>
      <c r="W121" s="254"/>
    </row>
    <row r="122" spans="1:23">
      <c r="A122" s="247" t="s">
        <v>217</v>
      </c>
      <c r="B122" s="252">
        <f>'7. Lot 2 - Regional - 2F'!P269</f>
        <v>0</v>
      </c>
      <c r="D122" s="14"/>
      <c r="E122" s="116"/>
      <c r="G122" s="14"/>
      <c r="H122" s="254"/>
      <c r="I122" s="253"/>
      <c r="J122" s="14"/>
      <c r="K122" s="254"/>
      <c r="L122" s="253"/>
      <c r="M122" s="14"/>
      <c r="N122" s="254"/>
      <c r="P122" s="14"/>
      <c r="Q122" s="254"/>
      <c r="S122" s="14"/>
      <c r="T122" s="254"/>
      <c r="V122" s="14"/>
      <c r="W122" s="254"/>
    </row>
    <row r="123" spans="1:23">
      <c r="A123" s="247" t="s">
        <v>220</v>
      </c>
      <c r="B123" s="252">
        <f>'7. Lot 2 - Regional - 2F'!P315</f>
        <v>0</v>
      </c>
      <c r="D123" s="14"/>
      <c r="E123" s="116"/>
      <c r="G123" s="14"/>
      <c r="H123" s="254"/>
      <c r="I123" s="253"/>
      <c r="J123" s="14"/>
      <c r="K123" s="254"/>
      <c r="L123" s="253"/>
      <c r="M123" s="14"/>
      <c r="N123" s="254"/>
      <c r="P123" s="14"/>
      <c r="Q123" s="254"/>
      <c r="S123" s="14"/>
      <c r="T123" s="254"/>
      <c r="V123" s="14"/>
      <c r="W123" s="254"/>
    </row>
    <row r="124" spans="1:23">
      <c r="A124" s="14"/>
      <c r="B124" s="116"/>
      <c r="D124" s="14"/>
      <c r="E124" s="116"/>
      <c r="G124" s="14"/>
      <c r="H124" s="254"/>
      <c r="I124" s="253"/>
      <c r="J124" s="14"/>
      <c r="K124" s="254"/>
      <c r="L124" s="253"/>
      <c r="M124" s="14"/>
      <c r="N124" s="254"/>
      <c r="P124" s="14"/>
      <c r="Q124" s="254"/>
      <c r="S124" s="14"/>
      <c r="T124" s="254"/>
      <c r="V124" s="14"/>
      <c r="W124" s="254"/>
    </row>
    <row r="125" spans="1:23" ht="52.75" customHeight="1">
      <c r="A125" s="251" t="s">
        <v>196</v>
      </c>
      <c r="B125" s="245">
        <f>'8. Lot 2 - Regional 2G'!C6</f>
        <v>0</v>
      </c>
      <c r="D125" s="14"/>
      <c r="E125" s="116"/>
      <c r="G125" s="14"/>
      <c r="H125" s="254"/>
      <c r="I125" s="253"/>
      <c r="J125" s="14"/>
      <c r="K125" s="254"/>
      <c r="L125" s="253"/>
      <c r="M125" s="14"/>
      <c r="N125" s="254"/>
      <c r="P125" s="14"/>
      <c r="Q125" s="254"/>
      <c r="S125" s="14"/>
      <c r="T125" s="254"/>
      <c r="V125" s="14"/>
      <c r="W125" s="254"/>
    </row>
    <row r="126" spans="1:23">
      <c r="A126" s="247" t="s">
        <v>203</v>
      </c>
      <c r="B126" s="252">
        <f>'8. Lot 2 - Regional 2G'!P43</f>
        <v>0</v>
      </c>
      <c r="D126" s="14"/>
      <c r="E126" s="116"/>
      <c r="G126" s="14"/>
      <c r="H126" s="254"/>
      <c r="I126" s="253"/>
      <c r="J126" s="14"/>
      <c r="K126" s="254"/>
      <c r="L126" s="253"/>
      <c r="M126" s="14"/>
      <c r="N126" s="254"/>
      <c r="P126" s="14"/>
      <c r="Q126" s="254"/>
      <c r="S126" s="14"/>
      <c r="T126" s="254"/>
      <c r="V126" s="14"/>
      <c r="W126" s="254"/>
    </row>
    <row r="127" spans="1:23">
      <c r="A127" s="247" t="s">
        <v>204</v>
      </c>
      <c r="B127" s="252">
        <f>'8. Lot 2 - Regional 2G'!P64</f>
        <v>0</v>
      </c>
      <c r="D127" s="14"/>
      <c r="E127" s="116"/>
      <c r="G127" s="14"/>
      <c r="H127" s="254"/>
      <c r="I127" s="253"/>
      <c r="J127" s="14"/>
      <c r="K127" s="254"/>
      <c r="L127" s="253"/>
      <c r="M127" s="14"/>
      <c r="N127" s="254"/>
      <c r="P127" s="14"/>
      <c r="Q127" s="254"/>
      <c r="S127" s="14"/>
      <c r="T127" s="254"/>
      <c r="V127" s="14"/>
      <c r="W127" s="254"/>
    </row>
    <row r="128" spans="1:23">
      <c r="A128" s="247" t="s">
        <v>205</v>
      </c>
      <c r="B128" s="252">
        <f>'8. Lot 2 - Regional 2G'!P83</f>
        <v>0</v>
      </c>
      <c r="D128" s="14"/>
      <c r="E128" s="116"/>
      <c r="G128" s="14"/>
      <c r="H128" s="254"/>
      <c r="I128" s="253"/>
      <c r="J128" s="14"/>
      <c r="K128" s="254"/>
      <c r="L128" s="253"/>
      <c r="M128" s="14"/>
      <c r="N128" s="254"/>
      <c r="P128" s="14"/>
      <c r="Q128" s="254"/>
      <c r="S128" s="14"/>
      <c r="T128" s="254"/>
      <c r="V128" s="14"/>
      <c r="W128" s="254"/>
    </row>
    <row r="129" spans="1:23">
      <c r="A129" s="247" t="s">
        <v>206</v>
      </c>
      <c r="B129" s="252">
        <f>'8. Lot 2 - Regional 2G'!P99</f>
        <v>0</v>
      </c>
      <c r="D129" s="14"/>
      <c r="E129" s="116"/>
      <c r="G129" s="14"/>
      <c r="H129" s="254"/>
      <c r="I129" s="253"/>
      <c r="J129" s="14"/>
      <c r="K129" s="254"/>
      <c r="L129" s="253"/>
      <c r="M129" s="14"/>
      <c r="N129" s="254"/>
      <c r="P129" s="14"/>
      <c r="Q129" s="254"/>
      <c r="S129" s="14"/>
      <c r="T129" s="254"/>
      <c r="V129" s="14"/>
      <c r="W129" s="254"/>
    </row>
    <row r="130" spans="1:23">
      <c r="A130" s="247" t="s">
        <v>207</v>
      </c>
      <c r="B130" s="252">
        <f>'8. Lot 2 - Regional 2G'!P118</f>
        <v>0</v>
      </c>
      <c r="D130" s="14"/>
      <c r="E130" s="116"/>
      <c r="G130" s="14"/>
      <c r="H130" s="254"/>
      <c r="I130" s="253"/>
      <c r="J130" s="14"/>
      <c r="K130" s="254"/>
      <c r="L130" s="253"/>
      <c r="M130" s="14"/>
      <c r="N130" s="254"/>
      <c r="P130" s="14"/>
      <c r="Q130" s="254"/>
      <c r="S130" s="14"/>
      <c r="T130" s="254"/>
      <c r="V130" s="14"/>
      <c r="W130" s="254"/>
    </row>
    <row r="131" spans="1:23">
      <c r="A131" s="247" t="s">
        <v>208</v>
      </c>
      <c r="B131" s="252">
        <f>'8. Lot 2 - Regional 2G'!P134</f>
        <v>0</v>
      </c>
      <c r="D131" s="14"/>
      <c r="E131" s="116"/>
      <c r="G131" s="14"/>
      <c r="H131" s="254"/>
      <c r="I131" s="253"/>
      <c r="J131" s="14"/>
      <c r="K131" s="254"/>
      <c r="L131" s="253"/>
      <c r="M131" s="14"/>
      <c r="N131" s="254"/>
      <c r="P131" s="14"/>
      <c r="Q131" s="254"/>
      <c r="S131" s="14"/>
      <c r="T131" s="254"/>
      <c r="V131" s="14"/>
      <c r="W131" s="254"/>
    </row>
    <row r="132" spans="1:23">
      <c r="A132" s="247" t="s">
        <v>209</v>
      </c>
      <c r="B132" s="252">
        <f>'8. Lot 2 - Regional 2G'!P150</f>
        <v>0</v>
      </c>
      <c r="D132" s="14"/>
      <c r="E132" s="116"/>
      <c r="G132" s="14"/>
      <c r="H132" s="254"/>
      <c r="I132" s="253"/>
      <c r="J132" s="14"/>
      <c r="K132" s="254"/>
      <c r="L132" s="253"/>
      <c r="M132" s="14"/>
      <c r="N132" s="254"/>
      <c r="P132" s="14"/>
      <c r="Q132" s="254"/>
      <c r="S132" s="14"/>
      <c r="T132" s="254"/>
      <c r="V132" s="14"/>
      <c r="W132" s="254"/>
    </row>
    <row r="133" spans="1:23">
      <c r="A133" s="247" t="s">
        <v>210</v>
      </c>
      <c r="B133" s="252">
        <f>'8. Lot 2 - Regional 2G'!P168</f>
        <v>0</v>
      </c>
      <c r="D133" s="14"/>
      <c r="E133" s="116"/>
      <c r="G133" s="14"/>
      <c r="H133" s="254"/>
      <c r="I133" s="253"/>
      <c r="J133" s="14"/>
      <c r="K133" s="254"/>
      <c r="L133" s="253"/>
      <c r="M133" s="14"/>
      <c r="N133" s="254"/>
      <c r="P133" s="14"/>
      <c r="Q133" s="254"/>
      <c r="S133" s="14"/>
      <c r="T133" s="254"/>
      <c r="V133" s="14"/>
      <c r="W133" s="254"/>
    </row>
    <row r="134" spans="1:23" ht="22.25" customHeight="1">
      <c r="A134" s="247" t="s">
        <v>211</v>
      </c>
      <c r="B134" s="252">
        <f>'8. Lot 2 - Regional 2G'!P185</f>
        <v>0</v>
      </c>
      <c r="D134" s="14"/>
      <c r="E134" s="116"/>
      <c r="G134" s="14"/>
      <c r="H134" s="254"/>
      <c r="I134" s="253"/>
      <c r="J134" s="14"/>
      <c r="K134" s="254"/>
      <c r="L134" s="253"/>
      <c r="M134" s="14"/>
      <c r="N134" s="254"/>
      <c r="P134" s="14"/>
      <c r="Q134" s="254"/>
      <c r="S134" s="14"/>
      <c r="T134" s="254"/>
      <c r="V134" s="14"/>
      <c r="W134" s="254"/>
    </row>
    <row r="135" spans="1:23">
      <c r="A135" s="247" t="s">
        <v>212</v>
      </c>
      <c r="B135" s="252">
        <f>'8. Lot 2 - Regional 2G'!P203</f>
        <v>0</v>
      </c>
      <c r="D135" s="14"/>
      <c r="E135" s="116"/>
      <c r="G135" s="14"/>
      <c r="H135" s="254"/>
      <c r="I135" s="253"/>
      <c r="J135" s="14"/>
      <c r="K135" s="254"/>
      <c r="L135" s="253"/>
      <c r="M135" s="14"/>
      <c r="N135" s="254"/>
      <c r="P135" s="14"/>
      <c r="Q135" s="254"/>
      <c r="S135" s="14"/>
      <c r="T135" s="254"/>
      <c r="V135" s="14"/>
      <c r="W135" s="254"/>
    </row>
    <row r="136" spans="1:23">
      <c r="A136" s="247" t="s">
        <v>213</v>
      </c>
      <c r="B136" s="252">
        <f>'8. Lot 2 - Regional 2G'!P219</f>
        <v>0</v>
      </c>
      <c r="D136" s="14"/>
      <c r="E136" s="116"/>
      <c r="G136" s="14"/>
      <c r="H136" s="254"/>
      <c r="I136" s="253"/>
      <c r="J136" s="14"/>
      <c r="K136" s="254"/>
      <c r="L136" s="253"/>
      <c r="M136" s="14"/>
      <c r="N136" s="254"/>
      <c r="P136" s="14"/>
      <c r="Q136" s="254"/>
      <c r="S136" s="14"/>
      <c r="T136" s="254"/>
      <c r="V136" s="14"/>
      <c r="W136" s="254"/>
    </row>
    <row r="137" spans="1:23">
      <c r="A137" s="247" t="s">
        <v>214</v>
      </c>
      <c r="B137" s="252">
        <f>'8. Lot 2 - Regional 2G'!P235</f>
        <v>0</v>
      </c>
      <c r="D137" s="14"/>
      <c r="E137" s="116"/>
      <c r="G137" s="14"/>
      <c r="H137" s="254"/>
      <c r="I137" s="253"/>
      <c r="J137" s="14"/>
      <c r="K137" s="254"/>
      <c r="L137" s="253"/>
      <c r="M137" s="14"/>
      <c r="N137" s="254"/>
      <c r="P137" s="14"/>
      <c r="Q137" s="254"/>
      <c r="S137" s="14"/>
      <c r="T137" s="254"/>
      <c r="V137" s="14"/>
      <c r="W137" s="254"/>
    </row>
    <row r="138" spans="1:23">
      <c r="A138" s="247" t="s">
        <v>215</v>
      </c>
      <c r="B138" s="252">
        <f>'8. Lot 2 - Regional 2G'!P244</f>
        <v>0</v>
      </c>
      <c r="D138" s="14"/>
      <c r="E138" s="116"/>
      <c r="G138" s="14"/>
      <c r="H138" s="254"/>
      <c r="I138" s="253"/>
      <c r="J138" s="14"/>
      <c r="K138" s="254"/>
      <c r="L138" s="253"/>
      <c r="M138" s="14"/>
      <c r="N138" s="254"/>
      <c r="P138" s="14"/>
      <c r="Q138" s="254"/>
      <c r="S138" s="14"/>
      <c r="T138" s="254"/>
      <c r="V138" s="14"/>
      <c r="W138" s="254"/>
    </row>
    <row r="139" spans="1:23">
      <c r="A139" s="247" t="s">
        <v>217</v>
      </c>
      <c r="B139" s="252">
        <f>'8. Lot 2 - Regional 2G'!P269</f>
        <v>0</v>
      </c>
      <c r="D139" s="14"/>
      <c r="E139" s="116"/>
      <c r="I139" s="253"/>
      <c r="J139" s="14"/>
      <c r="K139" s="254"/>
      <c r="L139" s="253"/>
      <c r="M139" s="14"/>
      <c r="N139" s="254"/>
      <c r="P139" s="14"/>
      <c r="Q139" s="254"/>
      <c r="S139" s="14"/>
      <c r="T139" s="254"/>
      <c r="V139" s="14"/>
      <c r="W139" s="254"/>
    </row>
    <row r="140" spans="1:23">
      <c r="A140" s="247" t="s">
        <v>220</v>
      </c>
      <c r="B140" s="252">
        <f>'8. Lot 2 - Regional 2G'!P315</f>
        <v>0</v>
      </c>
      <c r="D140" s="14"/>
      <c r="E140" s="116"/>
      <c r="I140" s="253"/>
      <c r="J140" s="14"/>
      <c r="K140" s="254"/>
      <c r="L140" s="253"/>
      <c r="M140" s="14"/>
      <c r="N140" s="254"/>
      <c r="P140" s="14"/>
      <c r="Q140" s="254"/>
      <c r="S140" s="14"/>
      <c r="T140" s="254"/>
      <c r="V140" s="14"/>
      <c r="W140" s="254"/>
    </row>
    <row r="141" spans="1:23">
      <c r="A141" s="14"/>
      <c r="B141" s="116"/>
      <c r="D141" s="14"/>
      <c r="E141" s="116"/>
      <c r="I141" s="253"/>
      <c r="J141" s="14"/>
      <c r="K141" s="254"/>
      <c r="L141" s="253"/>
      <c r="M141" s="14"/>
      <c r="N141" s="254"/>
      <c r="P141" s="14"/>
      <c r="Q141" s="254"/>
      <c r="S141" s="14"/>
      <c r="T141" s="254"/>
      <c r="V141" s="14"/>
      <c r="W141" s="254"/>
    </row>
    <row r="142" spans="1:23" ht="37">
      <c r="A142" s="251" t="s">
        <v>197</v>
      </c>
      <c r="B142" s="245">
        <f>'9. Lot 2 - Regional - 2H'!C6</f>
        <v>0</v>
      </c>
      <c r="D142" s="14"/>
      <c r="E142" s="116"/>
      <c r="I142" s="253"/>
      <c r="J142" s="14"/>
      <c r="K142" s="254"/>
      <c r="L142" s="253"/>
      <c r="M142" s="14"/>
      <c r="N142" s="254"/>
      <c r="P142" s="14"/>
      <c r="Q142" s="254"/>
      <c r="S142" s="14"/>
      <c r="T142" s="254"/>
      <c r="V142" s="14"/>
      <c r="W142" s="254"/>
    </row>
    <row r="143" spans="1:23" ht="26.5" customHeight="1">
      <c r="A143" s="247" t="s">
        <v>203</v>
      </c>
      <c r="B143" s="252">
        <f>'9. Lot 2 - Regional - 2H'!P43</f>
        <v>0</v>
      </c>
      <c r="D143" s="14"/>
      <c r="E143" s="116"/>
      <c r="I143" s="253"/>
      <c r="J143" s="14"/>
      <c r="K143" s="254"/>
      <c r="L143" s="253"/>
      <c r="M143" s="14"/>
      <c r="N143" s="254"/>
      <c r="P143" s="14"/>
      <c r="Q143" s="254"/>
      <c r="S143" s="14"/>
      <c r="T143" s="254"/>
      <c r="V143" s="14"/>
      <c r="W143" s="254"/>
    </row>
    <row r="144" spans="1:23">
      <c r="A144" s="247" t="s">
        <v>204</v>
      </c>
      <c r="B144" s="252">
        <f>'9. Lot 2 - Regional - 2H'!P64</f>
        <v>0</v>
      </c>
      <c r="D144" s="14"/>
      <c r="E144" s="116"/>
      <c r="I144" s="253"/>
      <c r="J144" s="14"/>
      <c r="K144" s="254"/>
      <c r="L144" s="253"/>
      <c r="M144" s="14"/>
      <c r="N144" s="254"/>
      <c r="P144" s="14"/>
      <c r="Q144" s="254"/>
      <c r="S144" s="14"/>
      <c r="T144" s="254"/>
      <c r="V144" s="14"/>
      <c r="W144" s="254"/>
    </row>
    <row r="145" spans="1:23">
      <c r="A145" s="247" t="s">
        <v>205</v>
      </c>
      <c r="B145" s="252">
        <f>'9. Lot 2 - Regional - 2H'!P83</f>
        <v>0</v>
      </c>
      <c r="D145" s="14"/>
      <c r="E145" s="116"/>
      <c r="I145" s="253"/>
      <c r="J145" s="14"/>
      <c r="K145" s="254"/>
      <c r="L145" s="253"/>
      <c r="M145" s="14"/>
      <c r="N145" s="254"/>
      <c r="P145" s="14"/>
      <c r="Q145" s="254"/>
      <c r="S145" s="14"/>
      <c r="T145" s="254"/>
      <c r="V145" s="14"/>
      <c r="W145" s="254"/>
    </row>
    <row r="146" spans="1:23">
      <c r="A146" s="247" t="s">
        <v>206</v>
      </c>
      <c r="B146" s="252">
        <f>'9. Lot 2 - Regional - 2H'!P99</f>
        <v>0</v>
      </c>
      <c r="D146" s="14"/>
      <c r="E146" s="116"/>
      <c r="I146" s="253"/>
      <c r="J146" s="14"/>
      <c r="K146" s="254"/>
      <c r="L146" s="253"/>
      <c r="M146" s="14"/>
      <c r="N146" s="254"/>
      <c r="P146" s="14"/>
      <c r="Q146" s="254"/>
      <c r="S146" s="14"/>
      <c r="T146" s="254"/>
      <c r="V146" s="14"/>
      <c r="W146" s="254"/>
    </row>
    <row r="147" spans="1:23">
      <c r="A147" s="247" t="s">
        <v>207</v>
      </c>
      <c r="B147" s="252">
        <f>'9. Lot 2 - Regional - 2H'!P118</f>
        <v>0</v>
      </c>
      <c r="D147" s="14"/>
      <c r="E147" s="116"/>
      <c r="I147" s="253"/>
      <c r="J147" s="14"/>
      <c r="K147" s="254"/>
      <c r="L147" s="253"/>
      <c r="M147" s="14"/>
      <c r="N147" s="254"/>
      <c r="P147" s="14"/>
      <c r="Q147" s="254"/>
      <c r="S147" s="14"/>
      <c r="T147" s="254"/>
      <c r="V147" s="14"/>
      <c r="W147" s="254"/>
    </row>
    <row r="148" spans="1:23">
      <c r="A148" s="247" t="s">
        <v>208</v>
      </c>
      <c r="B148" s="252">
        <f>'9. Lot 2 - Regional - 2H'!P134</f>
        <v>0</v>
      </c>
      <c r="D148" s="14"/>
      <c r="E148" s="116"/>
      <c r="I148" s="253"/>
      <c r="J148" s="14"/>
      <c r="K148" s="254"/>
      <c r="L148" s="253"/>
      <c r="M148" s="14"/>
      <c r="N148" s="254"/>
      <c r="P148" s="14"/>
      <c r="Q148" s="254"/>
      <c r="S148" s="14"/>
      <c r="T148" s="254"/>
      <c r="V148" s="14"/>
      <c r="W148" s="254"/>
    </row>
    <row r="149" spans="1:23">
      <c r="A149" s="247" t="s">
        <v>209</v>
      </c>
      <c r="B149" s="252">
        <f>'9. Lot 2 - Regional - 2H'!P150</f>
        <v>0</v>
      </c>
      <c r="D149" s="14"/>
      <c r="E149" s="116"/>
      <c r="I149" s="253"/>
      <c r="J149" s="14"/>
      <c r="K149" s="254"/>
      <c r="L149" s="253"/>
      <c r="M149" s="14"/>
      <c r="N149" s="254"/>
      <c r="P149" s="14"/>
      <c r="Q149" s="254"/>
      <c r="S149" s="14"/>
      <c r="T149" s="254"/>
      <c r="V149" s="14"/>
      <c r="W149" s="254"/>
    </row>
    <row r="150" spans="1:23">
      <c r="A150" s="247" t="s">
        <v>210</v>
      </c>
      <c r="B150" s="252">
        <f>'9. Lot 2 - Regional - 2H'!P168</f>
        <v>0</v>
      </c>
    </row>
    <row r="151" spans="1:23">
      <c r="A151" s="247" t="s">
        <v>211</v>
      </c>
      <c r="B151" s="252">
        <f>'9. Lot 2 - Regional - 2H'!P185</f>
        <v>0</v>
      </c>
    </row>
    <row r="152" spans="1:23">
      <c r="A152" s="247" t="s">
        <v>212</v>
      </c>
      <c r="B152" s="252">
        <f>'9. Lot 2 - Regional - 2H'!P203</f>
        <v>0</v>
      </c>
    </row>
    <row r="153" spans="1:23">
      <c r="A153" s="247" t="s">
        <v>213</v>
      </c>
      <c r="B153" s="252">
        <f>'9. Lot 2 - Regional - 2H'!P219</f>
        <v>0</v>
      </c>
    </row>
    <row r="154" spans="1:23">
      <c r="A154" s="247" t="s">
        <v>214</v>
      </c>
      <c r="B154" s="252">
        <f>'9. Lot 2 - Regional - 2H'!P235</f>
        <v>0</v>
      </c>
    </row>
    <row r="155" spans="1:23">
      <c r="A155" s="247" t="s">
        <v>215</v>
      </c>
      <c r="B155" s="252">
        <f>'9. Lot 2 - Regional - 2H'!P244</f>
        <v>0</v>
      </c>
    </row>
    <row r="156" spans="1:23">
      <c r="A156" s="247" t="s">
        <v>217</v>
      </c>
      <c r="B156" s="252">
        <f>'9. Lot 2 - Regional - 2H'!P269</f>
        <v>0</v>
      </c>
    </row>
    <row r="157" spans="1:23">
      <c r="A157" s="247" t="s">
        <v>220</v>
      </c>
      <c r="B157" s="252">
        <f>'9. Lot 2 - Regional - 2H'!P315</f>
        <v>0</v>
      </c>
    </row>
    <row r="158" spans="1:23">
      <c r="A158" s="14"/>
      <c r="B158" s="116"/>
    </row>
    <row r="159" spans="1:23">
      <c r="A159" s="14"/>
      <c r="B159" s="116"/>
    </row>
    <row r="160" spans="1:23">
      <c r="A160" s="251" t="s">
        <v>116</v>
      </c>
      <c r="B160" s="245">
        <f>'10. Lot 3 - VRE'!C6</f>
        <v>0</v>
      </c>
    </row>
    <row r="161" spans="1:2">
      <c r="A161" s="247" t="s">
        <v>203</v>
      </c>
      <c r="B161" s="248">
        <f>'10. Lot 3 - VRE'!U47</f>
        <v>0</v>
      </c>
    </row>
    <row r="162" spans="1:2">
      <c r="A162" s="247" t="s">
        <v>204</v>
      </c>
      <c r="B162" s="248">
        <f>'10. Lot 3 - VRE'!U65</f>
        <v>0</v>
      </c>
    </row>
    <row r="163" spans="1:2">
      <c r="A163" s="247" t="s">
        <v>205</v>
      </c>
      <c r="B163" s="248">
        <f>'10. Lot 3 - VRE'!U82</f>
        <v>0</v>
      </c>
    </row>
    <row r="164" spans="1:2">
      <c r="A164" s="247" t="s">
        <v>206</v>
      </c>
      <c r="B164" s="248">
        <f>'10. Lot 3 - VRE'!U98</f>
        <v>0</v>
      </c>
    </row>
    <row r="165" spans="1:2">
      <c r="A165" s="247" t="s">
        <v>207</v>
      </c>
      <c r="B165" s="248">
        <f>'10. Lot 3 - VRE'!U113</f>
        <v>0</v>
      </c>
    </row>
    <row r="166" spans="1:2">
      <c r="A166" s="7"/>
      <c r="B166" s="255"/>
    </row>
    <row r="167" spans="1:2" ht="37">
      <c r="A167" s="251" t="s">
        <v>221</v>
      </c>
      <c r="B167" s="245">
        <f>'11.Lot 4 - Procurement Managed '!C6</f>
        <v>0</v>
      </c>
    </row>
    <row r="168" spans="1:2">
      <c r="A168" s="247" t="s">
        <v>203</v>
      </c>
      <c r="B168" s="248">
        <f>'11.Lot 4 - Procurement Managed '!U31</f>
        <v>0</v>
      </c>
    </row>
    <row r="169" spans="1:2">
      <c r="A169" s="247" t="s">
        <v>204</v>
      </c>
      <c r="B169" s="248">
        <f>'11.Lot 4 - Procurement Managed '!U49</f>
        <v>0</v>
      </c>
    </row>
    <row r="170" spans="1:2">
      <c r="A170" s="7"/>
      <c r="B170" s="255"/>
    </row>
    <row r="171" spans="1:2">
      <c r="A171" s="7"/>
      <c r="B171" s="255"/>
    </row>
    <row r="172" spans="1:2">
      <c r="A172" s="7"/>
      <c r="B172" s="255"/>
    </row>
    <row r="173" spans="1:2">
      <c r="A173" s="7"/>
      <c r="B173" s="255"/>
    </row>
    <row r="174" spans="1:2">
      <c r="A174" s="7"/>
      <c r="B174" s="255"/>
    </row>
    <row r="175" spans="1:2">
      <c r="A175" s="7"/>
      <c r="B175" s="255"/>
    </row>
    <row r="176" spans="1:2">
      <c r="A176" s="7"/>
      <c r="B176" s="255"/>
    </row>
    <row r="177" spans="1:2">
      <c r="A177" s="7"/>
      <c r="B177" s="255"/>
    </row>
  </sheetData>
  <sheetProtection password="DFFE" sheet="1" objects="1" scenarios="1"/>
  <phoneticPr fontId="14" type="noConversion"/>
  <pageMargins left="0.75000000000000011" right="0.75000000000000011" top="1" bottom="1" header="0.5" footer="0.5"/>
  <pageSetup paperSize="8" scale="38" orientation="portrait" horizontalDpi="4294967292" verticalDpi="4294967292"/>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39997558519241921"/>
  </sheetPr>
  <dimension ref="B2:C4"/>
  <sheetViews>
    <sheetView zoomScale="80" zoomScaleNormal="80" zoomScalePageLayoutView="80" workbookViewId="0">
      <selection activeCell="B2" sqref="B2"/>
    </sheetView>
  </sheetViews>
  <sheetFormatPr baseColWidth="10" defaultColWidth="8.83203125" defaultRowHeight="15" x14ac:dyDescent="0"/>
  <cols>
    <col min="2" max="2" width="41.33203125" customWidth="1"/>
  </cols>
  <sheetData>
    <row r="2" spans="2:3" s="3" customFormat="1" ht="12">
      <c r="B2" s="4" t="s">
        <v>223</v>
      </c>
    </row>
    <row r="3" spans="2:3">
      <c r="B3" s="1" t="s">
        <v>199</v>
      </c>
      <c r="C3" s="2"/>
    </row>
    <row r="4" spans="2:3">
      <c r="B4" s="1" t="s">
        <v>201</v>
      </c>
      <c r="C4" s="2"/>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R369"/>
  <sheetViews>
    <sheetView showGridLines="0" zoomScale="75" zoomScaleNormal="75" zoomScalePageLayoutView="75" workbookViewId="0">
      <selection activeCell="A123" sqref="A123:I123"/>
    </sheetView>
  </sheetViews>
  <sheetFormatPr baseColWidth="10" defaultColWidth="10.83203125" defaultRowHeight="12" x14ac:dyDescent="0"/>
  <cols>
    <col min="1" max="1" width="12.5" style="7" customWidth="1"/>
    <col min="2" max="2" width="70" style="21" customWidth="1"/>
    <col min="3" max="12" width="14.1640625" style="7" customWidth="1"/>
    <col min="13" max="13" width="14.1640625" style="7" bestFit="1" customWidth="1"/>
    <col min="14" max="14" width="11" style="7" bestFit="1" customWidth="1"/>
    <col min="15" max="15" width="10.83203125" style="7"/>
    <col min="16" max="16" width="10.83203125" style="8"/>
    <col min="17" max="16384" width="10.83203125" style="7"/>
  </cols>
  <sheetData>
    <row r="1" spans="1:17" ht="12" customHeight="1">
      <c r="A1" s="259" t="s">
        <v>190</v>
      </c>
      <c r="B1" s="259"/>
    </row>
    <row r="2" spans="1:17" ht="12" customHeight="1">
      <c r="A2" s="259" t="s">
        <v>0</v>
      </c>
      <c r="B2" s="259"/>
      <c r="C2" s="271" t="s">
        <v>226</v>
      </c>
      <c r="D2" s="272"/>
      <c r="E2" s="272"/>
      <c r="F2" s="272"/>
      <c r="G2" s="272"/>
      <c r="H2" s="272"/>
      <c r="I2" s="272"/>
    </row>
    <row r="3" spans="1:17">
      <c r="A3" s="9"/>
      <c r="B3" s="9"/>
    </row>
    <row r="4" spans="1:17" ht="13">
      <c r="A4" s="259" t="s">
        <v>225</v>
      </c>
      <c r="B4" s="270"/>
      <c r="C4" s="257"/>
      <c r="D4" s="5" t="str">
        <f>IF(COUNTBLANK(C4)=1,"ERROR - Please complete - Yes or No","")</f>
        <v>ERROR - Please complete - Yes or No</v>
      </c>
    </row>
    <row r="5" spans="1:17">
      <c r="A5" s="10"/>
      <c r="B5" s="11"/>
    </row>
    <row r="6" spans="1:17" ht="15" customHeight="1">
      <c r="A6" s="260" t="s">
        <v>119</v>
      </c>
      <c r="B6" s="261"/>
      <c r="C6" s="262"/>
      <c r="D6" s="340"/>
      <c r="E6" s="340"/>
      <c r="F6" s="340"/>
      <c r="G6" s="340"/>
      <c r="H6" s="340"/>
      <c r="I6" s="341"/>
      <c r="J6" s="5" t="str">
        <f>IF(COUNTBLANK(C6)=1,"ERROR - Please fill in Potential Provider Name","")</f>
        <v>ERROR - Please fill in Potential Provider Name</v>
      </c>
    </row>
    <row r="7" spans="1:17">
      <c r="A7" s="10"/>
      <c r="B7" s="11"/>
      <c r="C7" s="13"/>
      <c r="D7" s="13"/>
      <c r="E7" s="13"/>
      <c r="F7" s="13"/>
      <c r="G7" s="13"/>
      <c r="H7" s="13"/>
      <c r="I7" s="13"/>
    </row>
    <row r="8" spans="1:17" ht="15" customHeight="1">
      <c r="A8" s="260" t="s">
        <v>120</v>
      </c>
      <c r="B8" s="261"/>
      <c r="C8" s="262"/>
      <c r="D8" s="268"/>
      <c r="E8" s="268"/>
      <c r="F8" s="268"/>
      <c r="G8" s="268"/>
      <c r="H8" s="268"/>
      <c r="I8" s="269"/>
      <c r="J8" s="5" t="str">
        <f>IF(COUNTBLANK(C8)=1,"ERROR - Please complete name and role","")</f>
        <v>ERROR - Please complete name and role</v>
      </c>
    </row>
    <row r="9" spans="1:17" ht="15" customHeight="1">
      <c r="A9" s="10"/>
      <c r="B9" s="11"/>
    </row>
    <row r="10" spans="1:17" ht="13.75" customHeight="1">
      <c r="A10" s="265" t="s">
        <v>224</v>
      </c>
      <c r="B10" s="265"/>
      <c r="C10" s="258"/>
      <c r="D10" s="5" t="str">
        <f>IF(COUNTBLANK(C10)=1,"ERROR - Please complete","")</f>
        <v>ERROR - Please complete</v>
      </c>
      <c r="E10" s="15"/>
      <c r="F10" s="15"/>
      <c r="G10" s="15"/>
      <c r="H10" s="15"/>
      <c r="I10" s="19"/>
      <c r="J10" s="17"/>
      <c r="K10" s="17"/>
      <c r="L10" s="17"/>
      <c r="M10" s="17"/>
      <c r="N10" s="17"/>
      <c r="O10" s="17"/>
      <c r="P10" s="18"/>
      <c r="Q10" s="17"/>
    </row>
    <row r="11" spans="1:17">
      <c r="A11" s="15"/>
      <c r="B11" s="15"/>
      <c r="C11" s="17"/>
      <c r="D11" s="17"/>
      <c r="E11" s="17"/>
      <c r="F11" s="17"/>
      <c r="G11" s="17"/>
      <c r="H11" s="17"/>
      <c r="I11" s="17"/>
      <c r="J11" s="17"/>
      <c r="K11" s="17"/>
      <c r="L11" s="17"/>
      <c r="M11" s="17"/>
      <c r="N11" s="17"/>
      <c r="O11" s="17"/>
      <c r="P11" s="18"/>
      <c r="Q11" s="17"/>
    </row>
    <row r="12" spans="1:17" ht="12" customHeight="1">
      <c r="A12" s="20" t="s">
        <v>7</v>
      </c>
      <c r="K12" s="17"/>
      <c r="L12" s="17"/>
      <c r="M12" s="17"/>
      <c r="N12" s="17"/>
      <c r="O12" s="17"/>
      <c r="P12" s="18"/>
      <c r="Q12" s="17"/>
    </row>
    <row r="13" spans="1:17">
      <c r="A13" s="15"/>
      <c r="B13" s="15"/>
      <c r="C13" s="17"/>
      <c r="D13" s="17"/>
      <c r="E13" s="17"/>
      <c r="F13" s="17"/>
      <c r="G13" s="17"/>
      <c r="H13" s="17"/>
      <c r="I13" s="17"/>
      <c r="J13" s="17"/>
      <c r="K13" s="17"/>
      <c r="L13" s="17"/>
      <c r="M13" s="17"/>
      <c r="N13" s="17"/>
      <c r="O13" s="17"/>
      <c r="P13" s="18"/>
      <c r="Q13" s="17"/>
    </row>
    <row r="14" spans="1:17">
      <c r="A14" s="265" t="s">
        <v>12</v>
      </c>
      <c r="B14" s="265"/>
      <c r="C14" s="265"/>
      <c r="D14" s="265"/>
      <c r="E14" s="265"/>
      <c r="F14" s="265"/>
      <c r="G14" s="265"/>
      <c r="H14" s="265"/>
      <c r="I14" s="265"/>
      <c r="J14" s="265"/>
      <c r="K14" s="17"/>
      <c r="L14" s="17"/>
      <c r="M14" s="17"/>
      <c r="N14" s="17"/>
      <c r="O14" s="17"/>
      <c r="P14" s="18"/>
      <c r="Q14" s="17"/>
    </row>
    <row r="15" spans="1:17" ht="13" thickBot="1">
      <c r="A15" s="15"/>
      <c r="B15" s="15"/>
      <c r="C15" s="15"/>
      <c r="D15" s="15"/>
      <c r="E15" s="15"/>
      <c r="F15" s="15"/>
      <c r="G15" s="15"/>
      <c r="H15" s="15"/>
      <c r="I15" s="15"/>
      <c r="J15" s="15"/>
      <c r="K15" s="17"/>
      <c r="L15" s="17"/>
      <c r="M15" s="17"/>
      <c r="N15" s="17"/>
      <c r="O15" s="17"/>
      <c r="P15" s="18"/>
      <c r="Q15" s="17"/>
    </row>
    <row r="16" spans="1:17" ht="12.5" customHeight="1" thickBot="1">
      <c r="A16" s="15"/>
      <c r="B16" s="22" t="s">
        <v>13</v>
      </c>
      <c r="C16" s="23" t="s">
        <v>10</v>
      </c>
      <c r="D16" s="17"/>
      <c r="E16" s="17"/>
      <c r="F16" s="17"/>
      <c r="G16" s="17"/>
      <c r="H16" s="17"/>
      <c r="I16" s="17"/>
      <c r="J16" s="17"/>
      <c r="K16" s="17"/>
      <c r="L16" s="17"/>
      <c r="M16" s="17"/>
      <c r="N16" s="17"/>
    </row>
    <row r="17" spans="1:17" ht="13">
      <c r="A17" s="15"/>
      <c r="B17" s="24" t="s">
        <v>14</v>
      </c>
      <c r="C17" s="150"/>
      <c r="D17" s="6" t="str">
        <f t="shared" ref="D17:D20" si="0">IF(COUNTBLANK(C17)&gt;0,"ERROR - All cells in this table need a value. Cells must not be left blank","")</f>
        <v>ERROR - All cells in this table need a value. Cells must not be left blank</v>
      </c>
      <c r="E17" s="17"/>
      <c r="F17" s="17"/>
      <c r="G17" s="17"/>
      <c r="H17" s="17"/>
      <c r="I17" s="17"/>
      <c r="J17" s="17"/>
      <c r="K17" s="17"/>
      <c r="L17" s="17"/>
      <c r="M17" s="17"/>
      <c r="N17" s="17"/>
    </row>
    <row r="18" spans="1:17" ht="13">
      <c r="A18" s="15"/>
      <c r="B18" s="25" t="s">
        <v>15</v>
      </c>
      <c r="C18" s="151"/>
      <c r="D18" s="6" t="str">
        <f t="shared" si="0"/>
        <v>ERROR - All cells in this table need a value. Cells must not be left blank</v>
      </c>
      <c r="E18" s="17"/>
      <c r="F18" s="17"/>
      <c r="G18" s="17"/>
      <c r="H18" s="17"/>
      <c r="I18" s="17"/>
      <c r="J18" s="17"/>
      <c r="K18" s="17"/>
      <c r="L18" s="17"/>
      <c r="M18" s="17"/>
      <c r="N18" s="17"/>
    </row>
    <row r="19" spans="1:17" ht="13">
      <c r="A19" s="15"/>
      <c r="B19" s="25" t="s">
        <v>16</v>
      </c>
      <c r="C19" s="151"/>
      <c r="D19" s="6" t="str">
        <f t="shared" si="0"/>
        <v>ERROR - All cells in this table need a value. Cells must not be left blank</v>
      </c>
      <c r="E19" s="17"/>
      <c r="F19" s="17"/>
      <c r="G19" s="17"/>
      <c r="H19" s="17"/>
      <c r="I19" s="17"/>
      <c r="J19" s="17"/>
      <c r="K19" s="17"/>
      <c r="L19" s="17"/>
      <c r="M19" s="17"/>
      <c r="N19" s="17"/>
    </row>
    <row r="20" spans="1:17" ht="14" thickBot="1">
      <c r="A20" s="15"/>
      <c r="B20" s="26" t="s">
        <v>17</v>
      </c>
      <c r="C20" s="152"/>
      <c r="D20" s="6" t="str">
        <f t="shared" si="0"/>
        <v>ERROR - All cells in this table need a value. Cells must not be left blank</v>
      </c>
      <c r="E20" s="17"/>
      <c r="F20" s="17"/>
      <c r="G20" s="17"/>
      <c r="H20" s="17"/>
      <c r="I20" s="17"/>
      <c r="J20" s="17"/>
      <c r="K20" s="17"/>
      <c r="L20" s="17"/>
      <c r="M20" s="17"/>
      <c r="N20" s="17"/>
    </row>
    <row r="21" spans="1:17" ht="12" customHeight="1">
      <c r="A21" s="15"/>
      <c r="B21" s="15"/>
      <c r="C21" s="17"/>
      <c r="D21" s="17"/>
      <c r="E21" s="17"/>
      <c r="F21" s="17"/>
      <c r="G21" s="17"/>
      <c r="H21" s="17"/>
      <c r="I21" s="17"/>
      <c r="J21" s="17"/>
      <c r="K21" s="17"/>
      <c r="L21" s="17"/>
      <c r="M21" s="17"/>
      <c r="N21" s="17"/>
      <c r="O21" s="17"/>
      <c r="P21" s="18"/>
      <c r="Q21" s="17"/>
    </row>
    <row r="22" spans="1:17">
      <c r="A22" s="15"/>
      <c r="B22" s="15"/>
      <c r="C22" s="17"/>
      <c r="D22" s="17"/>
      <c r="E22" s="17"/>
      <c r="F22" s="17"/>
      <c r="G22" s="17"/>
      <c r="H22" s="17"/>
      <c r="I22" s="17"/>
      <c r="J22" s="17"/>
      <c r="K22" s="17"/>
      <c r="L22" s="17"/>
      <c r="M22" s="17"/>
      <c r="N22" s="17"/>
      <c r="O22" s="17"/>
      <c r="P22" s="18"/>
      <c r="Q22" s="17"/>
    </row>
    <row r="23" spans="1:17">
      <c r="A23" s="20" t="s">
        <v>18</v>
      </c>
      <c r="B23" s="15"/>
      <c r="C23" s="17"/>
      <c r="D23" s="17"/>
      <c r="E23" s="17"/>
      <c r="F23" s="17"/>
      <c r="G23" s="17"/>
      <c r="H23" s="17"/>
      <c r="I23" s="17"/>
      <c r="J23" s="17"/>
      <c r="K23" s="17"/>
      <c r="L23" s="17"/>
      <c r="M23" s="17"/>
      <c r="N23" s="17"/>
      <c r="O23" s="17"/>
      <c r="P23" s="18"/>
      <c r="Q23" s="17"/>
    </row>
    <row r="24" spans="1:17">
      <c r="A24" s="15"/>
      <c r="B24" s="15"/>
      <c r="C24" s="17"/>
      <c r="D24" s="17"/>
      <c r="E24" s="17"/>
      <c r="F24" s="17"/>
      <c r="G24" s="17"/>
      <c r="H24" s="17"/>
      <c r="I24" s="17"/>
      <c r="J24" s="17"/>
      <c r="K24" s="17"/>
      <c r="L24" s="17"/>
      <c r="M24" s="17"/>
      <c r="N24" s="17"/>
      <c r="O24" s="17"/>
      <c r="P24" s="18"/>
      <c r="Q24" s="17"/>
    </row>
    <row r="25" spans="1:17">
      <c r="A25" s="266" t="s">
        <v>19</v>
      </c>
      <c r="B25" s="266"/>
      <c r="C25" s="17"/>
      <c r="J25" s="17"/>
      <c r="N25" s="17"/>
      <c r="O25" s="17"/>
      <c r="P25" s="18"/>
      <c r="Q25" s="17"/>
    </row>
    <row r="26" spans="1:17">
      <c r="A26" s="27"/>
      <c r="B26" s="28" t="s">
        <v>20</v>
      </c>
      <c r="C26" s="29"/>
      <c r="D26" s="266" t="s">
        <v>21</v>
      </c>
      <c r="E26" s="266"/>
      <c r="F26" s="266"/>
      <c r="G26" s="266"/>
      <c r="H26" s="266"/>
      <c r="I26" s="266"/>
      <c r="J26" s="17"/>
      <c r="N26" s="17"/>
      <c r="O26" s="17"/>
      <c r="P26" s="18"/>
      <c r="Q26" s="17"/>
    </row>
    <row r="27" spans="1:17">
      <c r="A27" s="27"/>
      <c r="B27" s="28" t="s">
        <v>1</v>
      </c>
      <c r="C27" s="29"/>
      <c r="D27" s="267" t="s">
        <v>22</v>
      </c>
      <c r="E27" s="267"/>
      <c r="F27" s="267"/>
      <c r="G27" s="267"/>
      <c r="H27" s="267"/>
      <c r="I27" s="267"/>
      <c r="N27" s="17"/>
      <c r="O27" s="17"/>
      <c r="P27" s="18"/>
      <c r="Q27" s="17"/>
    </row>
    <row r="28" spans="1:17">
      <c r="A28" s="27"/>
      <c r="B28" s="28" t="s">
        <v>2</v>
      </c>
      <c r="C28" s="29"/>
      <c r="D28" s="267" t="s">
        <v>23</v>
      </c>
      <c r="E28" s="267"/>
      <c r="F28" s="267"/>
      <c r="G28" s="267"/>
      <c r="H28" s="267"/>
      <c r="I28" s="267"/>
      <c r="J28" s="17"/>
      <c r="N28" s="17"/>
      <c r="O28" s="17"/>
      <c r="P28" s="18"/>
      <c r="Q28" s="17"/>
    </row>
    <row r="29" spans="1:17">
      <c r="A29" s="27"/>
      <c r="B29" s="30" t="s">
        <v>3</v>
      </c>
      <c r="C29" s="29"/>
      <c r="D29" s="266" t="s">
        <v>24</v>
      </c>
      <c r="E29" s="266"/>
      <c r="F29" s="266"/>
      <c r="G29" s="266"/>
      <c r="H29" s="266"/>
      <c r="I29" s="266"/>
      <c r="J29" s="17"/>
      <c r="N29" s="17"/>
      <c r="O29" s="17"/>
      <c r="P29" s="18"/>
      <c r="Q29" s="17"/>
    </row>
    <row r="30" spans="1:17">
      <c r="A30" s="27"/>
      <c r="B30" s="28" t="s">
        <v>25</v>
      </c>
      <c r="C30" s="29"/>
      <c r="D30" s="267" t="s">
        <v>5</v>
      </c>
      <c r="E30" s="267"/>
      <c r="F30" s="267"/>
      <c r="G30" s="267"/>
      <c r="H30" s="267"/>
      <c r="I30" s="267"/>
      <c r="J30" s="17"/>
      <c r="N30" s="17"/>
      <c r="O30" s="17"/>
      <c r="P30" s="18"/>
      <c r="Q30" s="17"/>
    </row>
    <row r="31" spans="1:17">
      <c r="A31" s="27"/>
      <c r="B31" s="31" t="s">
        <v>4</v>
      </c>
      <c r="C31" s="29"/>
      <c r="D31" s="267" t="s">
        <v>26</v>
      </c>
      <c r="E31" s="267"/>
      <c r="F31" s="267"/>
      <c r="G31" s="267"/>
      <c r="H31" s="267"/>
      <c r="I31" s="267"/>
      <c r="J31" s="17"/>
      <c r="N31" s="17"/>
      <c r="O31" s="17"/>
      <c r="P31" s="18"/>
      <c r="Q31" s="17"/>
    </row>
    <row r="32" spans="1:17">
      <c r="A32" s="27"/>
      <c r="B32" s="31" t="s">
        <v>27</v>
      </c>
      <c r="C32" s="29"/>
      <c r="D32" s="267" t="s">
        <v>28</v>
      </c>
      <c r="E32" s="267"/>
      <c r="F32" s="267"/>
      <c r="G32" s="267"/>
      <c r="H32" s="267"/>
      <c r="I32" s="267"/>
      <c r="J32" s="17"/>
      <c r="N32" s="17"/>
      <c r="O32" s="17"/>
      <c r="P32" s="18"/>
      <c r="Q32" s="17"/>
    </row>
    <row r="33" spans="1:18">
      <c r="A33" s="27"/>
      <c r="B33" s="28" t="s">
        <v>29</v>
      </c>
      <c r="C33" s="29"/>
      <c r="D33" s="267" t="s">
        <v>30</v>
      </c>
      <c r="E33" s="267"/>
      <c r="F33" s="267"/>
      <c r="G33" s="267"/>
      <c r="H33" s="267"/>
      <c r="I33" s="267"/>
      <c r="J33" s="17"/>
      <c r="N33" s="17"/>
      <c r="O33" s="17"/>
      <c r="P33" s="18"/>
      <c r="Q33" s="17"/>
    </row>
    <row r="34" spans="1:18">
      <c r="A34" s="27"/>
      <c r="B34" s="31" t="s">
        <v>31</v>
      </c>
      <c r="C34" s="29"/>
      <c r="D34" s="267" t="s">
        <v>32</v>
      </c>
      <c r="E34" s="267"/>
      <c r="F34" s="267"/>
      <c r="G34" s="267"/>
      <c r="H34" s="267"/>
      <c r="I34" s="267"/>
      <c r="J34" s="17"/>
      <c r="N34" s="17"/>
      <c r="O34" s="17"/>
      <c r="P34" s="18"/>
      <c r="Q34" s="17"/>
    </row>
    <row r="35" spans="1:18">
      <c r="A35" s="27"/>
      <c r="B35" s="28" t="s">
        <v>33</v>
      </c>
      <c r="C35" s="29"/>
      <c r="D35" s="267" t="s">
        <v>235</v>
      </c>
      <c r="E35" s="267"/>
      <c r="F35" s="267"/>
      <c r="G35" s="267"/>
      <c r="H35" s="267"/>
      <c r="I35" s="267"/>
      <c r="J35" s="17"/>
      <c r="N35" s="17"/>
      <c r="O35" s="17"/>
      <c r="P35" s="18"/>
      <c r="Q35" s="17"/>
    </row>
    <row r="36" spans="1:18" ht="13" thickBot="1">
      <c r="A36" s="27"/>
      <c r="B36" s="32" t="s">
        <v>170</v>
      </c>
      <c r="C36" s="17"/>
      <c r="J36" s="17"/>
      <c r="N36" s="17"/>
      <c r="O36" s="17"/>
      <c r="P36" s="18"/>
      <c r="Q36" s="17"/>
    </row>
    <row r="37" spans="1:18" ht="15" customHeight="1" thickBot="1">
      <c r="A37" s="27"/>
      <c r="C37" s="17"/>
      <c r="D37" s="274" t="s">
        <v>35</v>
      </c>
      <c r="E37" s="275"/>
      <c r="F37" s="275"/>
      <c r="G37" s="275"/>
      <c r="H37" s="275"/>
      <c r="I37" s="275"/>
      <c r="J37" s="276"/>
      <c r="K37" s="339"/>
      <c r="L37" s="339"/>
      <c r="M37" s="339"/>
      <c r="N37" s="339"/>
      <c r="O37" s="17"/>
      <c r="P37" s="18"/>
      <c r="Q37" s="17"/>
    </row>
    <row r="38" spans="1:18" ht="118" customHeight="1" thickBot="1">
      <c r="A38" s="33"/>
      <c r="B38" s="277" t="s">
        <v>121</v>
      </c>
      <c r="C38" s="22" t="s">
        <v>37</v>
      </c>
      <c r="D38" s="35" t="s">
        <v>38</v>
      </c>
      <c r="E38" s="36" t="s">
        <v>39</v>
      </c>
      <c r="F38" s="36" t="s">
        <v>40</v>
      </c>
      <c r="G38" s="36" t="s">
        <v>41</v>
      </c>
      <c r="H38" s="36" t="s">
        <v>42</v>
      </c>
      <c r="I38" s="37" t="s">
        <v>43</v>
      </c>
      <c r="J38" s="37" t="s">
        <v>44</v>
      </c>
      <c r="K38" s="38"/>
      <c r="L38" s="38"/>
      <c r="M38" s="38"/>
      <c r="N38" s="38"/>
      <c r="P38" s="8" t="str">
        <f>A1</f>
        <v>Lot 2  Regional Panel 2A - East Anglia</v>
      </c>
      <c r="Q38" s="39"/>
      <c r="R38" s="39"/>
    </row>
    <row r="39" spans="1:18" ht="15" customHeight="1">
      <c r="A39" s="280"/>
      <c r="B39" s="278"/>
      <c r="C39" s="41" t="s">
        <v>45</v>
      </c>
      <c r="D39" s="153"/>
      <c r="E39" s="154"/>
      <c r="F39" s="154"/>
      <c r="G39" s="154"/>
      <c r="H39" s="154"/>
      <c r="I39" s="154"/>
      <c r="J39" s="155"/>
      <c r="K39" s="6" t="str">
        <f>IF(COUNTBLANK(D39:J39)&gt;0,"ERROR - Cells must not be left blank","")</f>
        <v>ERROR - Cells must not be left blank</v>
      </c>
      <c r="L39" s="42"/>
      <c r="M39" s="42"/>
      <c r="N39" s="42"/>
      <c r="O39" s="282"/>
      <c r="Q39" s="39"/>
      <c r="R39" s="39"/>
    </row>
    <row r="40" spans="1:18" ht="16" customHeight="1">
      <c r="A40" s="280"/>
      <c r="B40" s="278"/>
      <c r="C40" s="43" t="s">
        <v>14</v>
      </c>
      <c r="D40" s="44">
        <f>D39*(1+$C$17)*OR(1-$C$17)</f>
        <v>0</v>
      </c>
      <c r="E40" s="45">
        <f t="shared" ref="E40:J40" si="1">E39*(1+$C$17)*OR(1-$C$17)</f>
        <v>0</v>
      </c>
      <c r="F40" s="45">
        <f t="shared" si="1"/>
        <v>0</v>
      </c>
      <c r="G40" s="45">
        <f t="shared" si="1"/>
        <v>0</v>
      </c>
      <c r="H40" s="45">
        <f t="shared" si="1"/>
        <v>0</v>
      </c>
      <c r="I40" s="45">
        <f t="shared" si="1"/>
        <v>0</v>
      </c>
      <c r="J40" s="46">
        <f t="shared" si="1"/>
        <v>0</v>
      </c>
      <c r="K40" s="42"/>
      <c r="L40" s="42"/>
      <c r="M40" s="42"/>
      <c r="N40" s="42"/>
      <c r="O40" s="283"/>
      <c r="Q40" s="39"/>
      <c r="R40" s="39"/>
    </row>
    <row r="41" spans="1:18" ht="15" customHeight="1">
      <c r="A41" s="280"/>
      <c r="B41" s="278"/>
      <c r="C41" s="43" t="s">
        <v>15</v>
      </c>
      <c r="D41" s="44">
        <f>D39*(1+$C$18)*OR(1-$C$18)</f>
        <v>0</v>
      </c>
      <c r="E41" s="45">
        <f t="shared" ref="E41:J41" si="2">E39*(1+$C$18)*OR(1-$C$18)</f>
        <v>0</v>
      </c>
      <c r="F41" s="45">
        <f t="shared" si="2"/>
        <v>0</v>
      </c>
      <c r="G41" s="45">
        <f t="shared" si="2"/>
        <v>0</v>
      </c>
      <c r="H41" s="45">
        <f t="shared" si="2"/>
        <v>0</v>
      </c>
      <c r="I41" s="45">
        <f t="shared" si="2"/>
        <v>0</v>
      </c>
      <c r="J41" s="46">
        <f t="shared" si="2"/>
        <v>0</v>
      </c>
      <c r="K41" s="42"/>
      <c r="L41" s="42"/>
      <c r="M41" s="42"/>
      <c r="N41" s="42"/>
      <c r="O41" s="283"/>
      <c r="P41" s="47"/>
      <c r="Q41" s="39"/>
      <c r="R41" s="39"/>
    </row>
    <row r="42" spans="1:18" ht="15" customHeight="1" thickBot="1">
      <c r="A42" s="280"/>
      <c r="B42" s="278"/>
      <c r="C42" s="43" t="s">
        <v>16</v>
      </c>
      <c r="D42" s="44">
        <f>D39*(1+$C$19)*OR(1-$C$19)</f>
        <v>0</v>
      </c>
      <c r="E42" s="45">
        <f t="shared" ref="E42:J42" si="3">E39*(1+$C$19)*OR(1-$C$19)</f>
        <v>0</v>
      </c>
      <c r="F42" s="45">
        <f t="shared" si="3"/>
        <v>0</v>
      </c>
      <c r="G42" s="45">
        <f t="shared" si="3"/>
        <v>0</v>
      </c>
      <c r="H42" s="45">
        <f t="shared" si="3"/>
        <v>0</v>
      </c>
      <c r="I42" s="45">
        <f t="shared" si="3"/>
        <v>0</v>
      </c>
      <c r="J42" s="46">
        <f t="shared" si="3"/>
        <v>0</v>
      </c>
      <c r="K42" s="42"/>
      <c r="L42" s="42"/>
      <c r="M42" s="42"/>
      <c r="N42" s="42"/>
      <c r="O42" s="283"/>
      <c r="Q42" s="39"/>
      <c r="R42" s="39"/>
    </row>
    <row r="43" spans="1:18" ht="16" customHeight="1" thickBot="1">
      <c r="A43" s="280"/>
      <c r="B43" s="279"/>
      <c r="C43" s="48" t="s">
        <v>17</v>
      </c>
      <c r="D43" s="49">
        <f>D39*(1+$C$20)*OR(1+$C$20)</f>
        <v>0</v>
      </c>
      <c r="E43" s="50">
        <f t="shared" ref="E43:J43" si="4">E39*(1+$C$20)*OR(1+$C$20)</f>
        <v>0</v>
      </c>
      <c r="F43" s="50">
        <f t="shared" si="4"/>
        <v>0</v>
      </c>
      <c r="G43" s="50">
        <f t="shared" si="4"/>
        <v>0</v>
      </c>
      <c r="H43" s="50">
        <f t="shared" si="4"/>
        <v>0</v>
      </c>
      <c r="I43" s="50">
        <f t="shared" si="4"/>
        <v>0</v>
      </c>
      <c r="J43" s="51">
        <f t="shared" si="4"/>
        <v>0</v>
      </c>
      <c r="K43" s="42"/>
      <c r="L43" s="42"/>
      <c r="M43" s="42"/>
      <c r="N43" s="42"/>
      <c r="O43" s="283"/>
      <c r="P43" s="52">
        <f>AVERAGE(D39:J43)</f>
        <v>0</v>
      </c>
      <c r="Q43" s="39"/>
      <c r="R43" s="39"/>
    </row>
    <row r="44" spans="1:18" s="56" customFormat="1">
      <c r="A44" s="53"/>
      <c r="B44" s="54"/>
      <c r="C44" s="55"/>
      <c r="D44" s="55"/>
      <c r="E44" s="55"/>
      <c r="F44" s="55"/>
      <c r="G44" s="55"/>
      <c r="H44" s="55"/>
      <c r="I44" s="55"/>
      <c r="K44" s="55"/>
      <c r="L44" s="55"/>
      <c r="P44" s="57"/>
    </row>
    <row r="45" spans="1:18">
      <c r="A45" s="58"/>
    </row>
    <row r="46" spans="1:18" ht="12" customHeight="1">
      <c r="A46" s="58"/>
    </row>
    <row r="47" spans="1:18">
      <c r="A47" s="58"/>
    </row>
    <row r="49" spans="1:17">
      <c r="A49" s="20" t="s">
        <v>171</v>
      </c>
    </row>
    <row r="51" spans="1:17">
      <c r="A51" s="273" t="s">
        <v>198</v>
      </c>
      <c r="B51" s="273"/>
      <c r="C51" s="273"/>
      <c r="D51" s="273"/>
      <c r="E51" s="273"/>
      <c r="F51" s="273"/>
      <c r="G51" s="273"/>
      <c r="H51" s="273"/>
      <c r="I51" s="273"/>
    </row>
    <row r="52" spans="1:17" ht="14" thickBot="1">
      <c r="B52" s="59"/>
      <c r="C52" s="6" t="str">
        <f>IF(COUNTBLANK(C56:C64)&gt;0,"ERROR - Cells must not be left blank","")</f>
        <v>ERROR - Cells must not be left blank</v>
      </c>
      <c r="D52" s="28"/>
      <c r="E52" s="28"/>
      <c r="F52" s="28"/>
      <c r="G52" s="28"/>
      <c r="H52" s="28"/>
      <c r="I52" s="28"/>
      <c r="J52" s="39"/>
      <c r="K52" s="39"/>
      <c r="L52" s="39"/>
      <c r="M52" s="39"/>
      <c r="N52" s="39"/>
      <c r="O52" s="39"/>
      <c r="P52" s="47"/>
      <c r="Q52" s="39"/>
    </row>
    <row r="53" spans="1:17">
      <c r="B53" s="292" t="s">
        <v>46</v>
      </c>
      <c r="C53" s="292" t="s">
        <v>245</v>
      </c>
      <c r="D53" s="292" t="s">
        <v>47</v>
      </c>
      <c r="E53" s="295"/>
      <c r="F53" s="295"/>
      <c r="G53" s="296"/>
      <c r="H53" s="300"/>
      <c r="I53" s="300"/>
      <c r="J53" s="300"/>
      <c r="K53" s="284" t="s">
        <v>49</v>
      </c>
      <c r="L53" s="284" t="s">
        <v>50</v>
      </c>
      <c r="M53" s="285" t="s">
        <v>51</v>
      </c>
      <c r="N53" s="286" t="s">
        <v>52</v>
      </c>
      <c r="O53" s="39"/>
      <c r="P53" s="47"/>
      <c r="Q53" s="39"/>
    </row>
    <row r="54" spans="1:17">
      <c r="B54" s="293"/>
      <c r="C54" s="293"/>
      <c r="D54" s="294"/>
      <c r="E54" s="297"/>
      <c r="F54" s="297"/>
      <c r="G54" s="298"/>
      <c r="H54" s="300"/>
      <c r="I54" s="300"/>
      <c r="J54" s="300"/>
      <c r="K54" s="284"/>
      <c r="L54" s="284"/>
      <c r="M54" s="285"/>
      <c r="N54" s="287"/>
      <c r="O54" s="39"/>
      <c r="P54" s="47"/>
      <c r="Q54" s="39"/>
    </row>
    <row r="55" spans="1:17" ht="13" thickBot="1">
      <c r="B55" s="294"/>
      <c r="C55" s="299"/>
      <c r="D55" s="62" t="s">
        <v>14</v>
      </c>
      <c r="E55" s="63" t="s">
        <v>15</v>
      </c>
      <c r="F55" s="63" t="s">
        <v>16</v>
      </c>
      <c r="G55" s="64" t="s">
        <v>17</v>
      </c>
      <c r="H55" s="300"/>
      <c r="I55" s="38"/>
      <c r="J55" s="38"/>
      <c r="K55" s="284"/>
      <c r="L55" s="284"/>
      <c r="M55" s="285"/>
      <c r="N55" s="288"/>
      <c r="O55" s="39"/>
      <c r="P55" s="47"/>
      <c r="Q55" s="39"/>
    </row>
    <row r="56" spans="1:17">
      <c r="B56" s="65" t="s">
        <v>53</v>
      </c>
      <c r="C56" s="156"/>
      <c r="D56" s="66">
        <f>C56</f>
        <v>0</v>
      </c>
      <c r="E56" s="66">
        <f>C56</f>
        <v>0</v>
      </c>
      <c r="F56" s="66">
        <f t="shared" ref="F56:G56" si="5">D56</f>
        <v>0</v>
      </c>
      <c r="G56" s="89">
        <f t="shared" si="5"/>
        <v>0</v>
      </c>
      <c r="H56" s="67"/>
      <c r="I56" s="42"/>
      <c r="J56" s="42"/>
      <c r="K56" s="68"/>
      <c r="L56" s="68"/>
      <c r="M56" s="69"/>
      <c r="N56" s="68"/>
      <c r="Q56" s="39"/>
    </row>
    <row r="57" spans="1:17">
      <c r="B57" s="65" t="s">
        <v>54</v>
      </c>
      <c r="C57" s="157"/>
      <c r="D57" s="70">
        <f t="shared" ref="D57:D63" si="6">C57*(1+$C$17)*OR(1-$C$17)</f>
        <v>0</v>
      </c>
      <c r="E57" s="71">
        <f t="shared" ref="E57:E63" si="7">C57*(1+$C$18)*OR(1-$C$18)</f>
        <v>0</v>
      </c>
      <c r="F57" s="71">
        <f t="shared" ref="F57:F63" si="8">C57*(1+$C$19)*OR(1-$C$19)</f>
        <v>0</v>
      </c>
      <c r="G57" s="72">
        <f t="shared" ref="G57:G63" si="9">C57*(1+$C$20)*OR(1-$C$20)</f>
        <v>0</v>
      </c>
      <c r="H57" s="67"/>
      <c r="I57" s="73"/>
      <c r="J57" s="73"/>
      <c r="K57" s="74">
        <f>AVERAGE(C57:G57)</f>
        <v>0</v>
      </c>
      <c r="L57" s="75">
        <v>125000</v>
      </c>
      <c r="M57" s="76">
        <f>K57*L57</f>
        <v>0</v>
      </c>
      <c r="N57" s="77">
        <f t="shared" ref="N57:N63" si="10">IF(M57&lt;$C$56,$C$56,(IF(M57&gt;$C$64,$C$64,M57)))</f>
        <v>0</v>
      </c>
      <c r="P57" s="42"/>
      <c r="Q57" s="39"/>
    </row>
    <row r="58" spans="1:17" ht="12" customHeight="1">
      <c r="B58" s="78" t="s">
        <v>55</v>
      </c>
      <c r="C58" s="158"/>
      <c r="D58" s="70">
        <f t="shared" si="6"/>
        <v>0</v>
      </c>
      <c r="E58" s="71">
        <f t="shared" si="7"/>
        <v>0</v>
      </c>
      <c r="F58" s="71">
        <f t="shared" si="8"/>
        <v>0</v>
      </c>
      <c r="G58" s="72">
        <f t="shared" si="9"/>
        <v>0</v>
      </c>
      <c r="H58" s="67"/>
      <c r="I58" s="73"/>
      <c r="J58" s="73"/>
      <c r="K58" s="74">
        <f t="shared" ref="K58:K63" si="11">AVERAGE(C58:G58)</f>
        <v>0</v>
      </c>
      <c r="L58" s="75">
        <v>375000</v>
      </c>
      <c r="M58" s="76">
        <f t="shared" ref="M58:M63" si="12">K58*L58</f>
        <v>0</v>
      </c>
      <c r="N58" s="77">
        <f t="shared" si="10"/>
        <v>0</v>
      </c>
      <c r="P58" s="42"/>
      <c r="Q58" s="39"/>
    </row>
    <row r="59" spans="1:17">
      <c r="B59" s="78" t="s">
        <v>56</v>
      </c>
      <c r="C59" s="158"/>
      <c r="D59" s="70">
        <f t="shared" si="6"/>
        <v>0</v>
      </c>
      <c r="E59" s="71">
        <f t="shared" si="7"/>
        <v>0</v>
      </c>
      <c r="F59" s="71">
        <f t="shared" si="8"/>
        <v>0</v>
      </c>
      <c r="G59" s="72">
        <f t="shared" si="9"/>
        <v>0</v>
      </c>
      <c r="H59" s="67"/>
      <c r="I59" s="73"/>
      <c r="J59" s="73"/>
      <c r="K59" s="74">
        <f t="shared" si="11"/>
        <v>0</v>
      </c>
      <c r="L59" s="75">
        <v>750000</v>
      </c>
      <c r="M59" s="76">
        <f t="shared" si="12"/>
        <v>0</v>
      </c>
      <c r="N59" s="77">
        <f t="shared" si="10"/>
        <v>0</v>
      </c>
      <c r="P59" s="42"/>
      <c r="Q59" s="39"/>
    </row>
    <row r="60" spans="1:17" ht="12" customHeight="1">
      <c r="B60" s="78" t="s">
        <v>57</v>
      </c>
      <c r="C60" s="158"/>
      <c r="D60" s="70">
        <f t="shared" si="6"/>
        <v>0</v>
      </c>
      <c r="E60" s="71">
        <f t="shared" si="7"/>
        <v>0</v>
      </c>
      <c r="F60" s="71">
        <f t="shared" si="8"/>
        <v>0</v>
      </c>
      <c r="G60" s="72">
        <f t="shared" si="9"/>
        <v>0</v>
      </c>
      <c r="H60" s="67"/>
      <c r="I60" s="73"/>
      <c r="J60" s="73"/>
      <c r="K60" s="74">
        <f t="shared" si="11"/>
        <v>0</v>
      </c>
      <c r="L60" s="75">
        <v>1750000</v>
      </c>
      <c r="M60" s="76">
        <f t="shared" si="12"/>
        <v>0</v>
      </c>
      <c r="N60" s="77">
        <f t="shared" si="10"/>
        <v>0</v>
      </c>
      <c r="P60" s="42"/>
      <c r="Q60" s="39"/>
    </row>
    <row r="61" spans="1:17">
      <c r="B61" s="78" t="s">
        <v>58</v>
      </c>
      <c r="C61" s="158"/>
      <c r="D61" s="70">
        <f t="shared" si="6"/>
        <v>0</v>
      </c>
      <c r="E61" s="71">
        <f t="shared" si="7"/>
        <v>0</v>
      </c>
      <c r="F61" s="71">
        <f t="shared" si="8"/>
        <v>0</v>
      </c>
      <c r="G61" s="72">
        <f t="shared" si="9"/>
        <v>0</v>
      </c>
      <c r="H61" s="67"/>
      <c r="I61" s="73"/>
      <c r="J61" s="73"/>
      <c r="K61" s="74">
        <f t="shared" si="11"/>
        <v>0</v>
      </c>
      <c r="L61" s="75">
        <v>3750000</v>
      </c>
      <c r="M61" s="76">
        <f t="shared" si="12"/>
        <v>0</v>
      </c>
      <c r="N61" s="77">
        <f t="shared" si="10"/>
        <v>0</v>
      </c>
      <c r="P61" s="42"/>
      <c r="Q61" s="39"/>
    </row>
    <row r="62" spans="1:17">
      <c r="B62" s="78" t="s">
        <v>59</v>
      </c>
      <c r="C62" s="158"/>
      <c r="D62" s="70">
        <f t="shared" si="6"/>
        <v>0</v>
      </c>
      <c r="E62" s="71">
        <f t="shared" si="7"/>
        <v>0</v>
      </c>
      <c r="F62" s="71">
        <f t="shared" si="8"/>
        <v>0</v>
      </c>
      <c r="G62" s="72">
        <f t="shared" si="9"/>
        <v>0</v>
      </c>
      <c r="H62" s="67"/>
      <c r="I62" s="73"/>
      <c r="J62" s="73"/>
      <c r="K62" s="74">
        <f t="shared" si="11"/>
        <v>0</v>
      </c>
      <c r="L62" s="75">
        <v>7500000</v>
      </c>
      <c r="M62" s="76">
        <f t="shared" si="12"/>
        <v>0</v>
      </c>
      <c r="N62" s="77">
        <f t="shared" si="10"/>
        <v>0</v>
      </c>
      <c r="P62" s="42"/>
      <c r="Q62" s="39"/>
    </row>
    <row r="63" spans="1:17" ht="13" thickBot="1">
      <c r="B63" s="79" t="s">
        <v>60</v>
      </c>
      <c r="C63" s="158"/>
      <c r="D63" s="70">
        <f t="shared" si="6"/>
        <v>0</v>
      </c>
      <c r="E63" s="71">
        <f t="shared" si="7"/>
        <v>0</v>
      </c>
      <c r="F63" s="71">
        <f t="shared" si="8"/>
        <v>0</v>
      </c>
      <c r="G63" s="72">
        <f t="shared" si="9"/>
        <v>0</v>
      </c>
      <c r="H63" s="67"/>
      <c r="I63" s="73"/>
      <c r="J63" s="73"/>
      <c r="K63" s="74">
        <f t="shared" si="11"/>
        <v>0</v>
      </c>
      <c r="L63" s="75">
        <v>10000000</v>
      </c>
      <c r="M63" s="76">
        <f t="shared" si="12"/>
        <v>0</v>
      </c>
      <c r="N63" s="77">
        <f t="shared" si="10"/>
        <v>0</v>
      </c>
      <c r="P63" s="42"/>
      <c r="Q63" s="39"/>
    </row>
    <row r="64" spans="1:17" ht="13" thickBot="1">
      <c r="B64" s="80" t="s">
        <v>61</v>
      </c>
      <c r="C64" s="159"/>
      <c r="D64" s="49">
        <f>C64</f>
        <v>0</v>
      </c>
      <c r="E64" s="81">
        <f>C64</f>
        <v>0</v>
      </c>
      <c r="F64" s="81">
        <f t="shared" ref="F64:G64" si="13">D64</f>
        <v>0</v>
      </c>
      <c r="G64" s="97">
        <f t="shared" si="13"/>
        <v>0</v>
      </c>
      <c r="H64" s="67"/>
      <c r="I64" s="42"/>
      <c r="J64" s="42"/>
      <c r="K64" s="82"/>
      <c r="L64" s="82"/>
      <c r="M64" s="82"/>
      <c r="N64" s="82"/>
      <c r="P64" s="52">
        <f>AVERAGE(N57:N63)</f>
        <v>0</v>
      </c>
      <c r="Q64" s="39"/>
    </row>
    <row r="65" spans="1:16" s="39" customFormat="1">
      <c r="B65" s="83"/>
      <c r="C65" s="84"/>
      <c r="D65" s="85"/>
      <c r="E65" s="86"/>
      <c r="F65" s="86"/>
      <c r="G65" s="86"/>
      <c r="H65" s="84"/>
      <c r="I65" s="86"/>
      <c r="J65" s="85"/>
      <c r="P65" s="47"/>
    </row>
    <row r="66" spans="1:16" s="39" customFormat="1">
      <c r="B66" s="83"/>
      <c r="C66" s="84"/>
      <c r="D66" s="85"/>
      <c r="E66" s="86"/>
      <c r="F66" s="86"/>
      <c r="G66" s="86"/>
      <c r="H66" s="84"/>
      <c r="I66" s="86"/>
      <c r="J66" s="85"/>
      <c r="P66" s="47"/>
    </row>
    <row r="67" spans="1:16">
      <c r="A67" s="20" t="s">
        <v>172</v>
      </c>
      <c r="K67" s="39"/>
    </row>
    <row r="69" spans="1:16">
      <c r="A69" s="273" t="s">
        <v>228</v>
      </c>
      <c r="B69" s="273"/>
      <c r="C69" s="273"/>
      <c r="D69" s="273"/>
      <c r="E69" s="273"/>
      <c r="F69" s="273"/>
      <c r="G69" s="273"/>
      <c r="H69" s="273"/>
      <c r="I69" s="273"/>
    </row>
    <row r="70" spans="1:16" s="39" customFormat="1">
      <c r="B70" s="83"/>
      <c r="C70" s="84"/>
      <c r="D70" s="85"/>
      <c r="E70" s="86"/>
      <c r="F70" s="86"/>
      <c r="G70" s="86"/>
      <c r="H70" s="84"/>
      <c r="I70" s="86"/>
      <c r="J70" s="85"/>
      <c r="K70" s="7"/>
      <c r="P70" s="47"/>
    </row>
    <row r="71" spans="1:16" s="39" customFormat="1" ht="14" thickBot="1">
      <c r="B71" s="83"/>
      <c r="C71" s="6" t="str">
        <f>IF(COUNTBLANK(C75:C83)&gt;0,"ERROR - Cells must not be left blank","")</f>
        <v>ERROR - Cells must not be left blank</v>
      </c>
      <c r="D71" s="85"/>
      <c r="E71" s="86"/>
      <c r="F71" s="86"/>
      <c r="G71" s="86"/>
      <c r="H71" s="84"/>
      <c r="I71" s="86"/>
      <c r="J71" s="85"/>
      <c r="P71" s="47"/>
    </row>
    <row r="72" spans="1:16" s="39" customFormat="1">
      <c r="B72" s="289" t="s">
        <v>123</v>
      </c>
      <c r="C72" s="292" t="s">
        <v>141</v>
      </c>
      <c r="D72" s="292" t="s">
        <v>47</v>
      </c>
      <c r="E72" s="295"/>
      <c r="F72" s="295"/>
      <c r="G72" s="296"/>
      <c r="H72" s="84"/>
      <c r="I72" s="300"/>
      <c r="J72" s="300"/>
      <c r="K72" s="284" t="s">
        <v>49</v>
      </c>
      <c r="L72" s="284" t="s">
        <v>50</v>
      </c>
      <c r="M72" s="285" t="s">
        <v>51</v>
      </c>
      <c r="N72" s="286" t="s">
        <v>52</v>
      </c>
      <c r="P72" s="47"/>
    </row>
    <row r="73" spans="1:16" s="39" customFormat="1">
      <c r="B73" s="290"/>
      <c r="C73" s="293"/>
      <c r="D73" s="294"/>
      <c r="E73" s="297"/>
      <c r="F73" s="297"/>
      <c r="G73" s="298"/>
      <c r="H73" s="84"/>
      <c r="I73" s="300"/>
      <c r="J73" s="300"/>
      <c r="K73" s="284"/>
      <c r="L73" s="284"/>
      <c r="M73" s="285"/>
      <c r="N73" s="287"/>
      <c r="P73" s="47"/>
    </row>
    <row r="74" spans="1:16" s="39" customFormat="1" ht="13" thickBot="1">
      <c r="B74" s="291"/>
      <c r="C74" s="294"/>
      <c r="D74" s="62" t="s">
        <v>14</v>
      </c>
      <c r="E74" s="63" t="s">
        <v>15</v>
      </c>
      <c r="F74" s="63" t="s">
        <v>16</v>
      </c>
      <c r="G74" s="64" t="s">
        <v>17</v>
      </c>
      <c r="H74" s="84"/>
      <c r="I74" s="38"/>
      <c r="J74" s="38"/>
      <c r="K74" s="284"/>
      <c r="L74" s="284"/>
      <c r="M74" s="285"/>
      <c r="N74" s="288"/>
      <c r="P74" s="47"/>
    </row>
    <row r="75" spans="1:16" s="39" customFormat="1">
      <c r="B75" s="25" t="s">
        <v>53</v>
      </c>
      <c r="C75" s="160"/>
      <c r="D75" s="88">
        <f>C75</f>
        <v>0</v>
      </c>
      <c r="E75" s="66">
        <f t="shared" ref="E75:G75" si="14">D75</f>
        <v>0</v>
      </c>
      <c r="F75" s="66">
        <f t="shared" si="14"/>
        <v>0</v>
      </c>
      <c r="G75" s="89">
        <f t="shared" si="14"/>
        <v>0</v>
      </c>
      <c r="H75" s="90"/>
      <c r="I75" s="42"/>
      <c r="J75" s="42"/>
      <c r="K75" s="91"/>
      <c r="L75" s="91"/>
      <c r="M75" s="92"/>
      <c r="N75" s="91"/>
      <c r="P75" s="42"/>
    </row>
    <row r="76" spans="1:16" s="39" customFormat="1" ht="12" customHeight="1">
      <c r="B76" s="25" t="s">
        <v>54</v>
      </c>
      <c r="C76" s="157"/>
      <c r="D76" s="70">
        <f>C76*(1+$C$17)*OR(1-$C$17)</f>
        <v>0</v>
      </c>
      <c r="E76" s="71">
        <f>C76*(1+$C$18)*OR(1-$C$18)</f>
        <v>0</v>
      </c>
      <c r="F76" s="71">
        <f>C76*(1+$C$19)*OR(1-$C$19)</f>
        <v>0</v>
      </c>
      <c r="G76" s="72">
        <f>C76*(1+$C$20)*OR(1-$C$20)</f>
        <v>0</v>
      </c>
      <c r="H76" s="93"/>
      <c r="I76" s="73"/>
      <c r="J76" s="73"/>
      <c r="K76" s="74">
        <f t="shared" ref="K76:K82" si="15">AVERAGE(C76:G76)</f>
        <v>0</v>
      </c>
      <c r="L76" s="75">
        <v>125000</v>
      </c>
      <c r="M76" s="76">
        <f>K76*L76</f>
        <v>0</v>
      </c>
      <c r="N76" s="77">
        <f>IF(M76&lt;$C$75,$C$75,(IF(M76&gt;$C$83,$C$83,M76)))</f>
        <v>0</v>
      </c>
      <c r="P76" s="42"/>
    </row>
    <row r="77" spans="1:16" s="39" customFormat="1">
      <c r="B77" s="94" t="s">
        <v>55</v>
      </c>
      <c r="C77" s="158"/>
      <c r="D77" s="70">
        <f t="shared" ref="D77:D82" si="16">C77*(1+$C$17)*OR(1-$C$17)</f>
        <v>0</v>
      </c>
      <c r="E77" s="71">
        <f t="shared" ref="E77:E82" si="17">C77*(1+$C$18)*OR(1-$C$18)</f>
        <v>0</v>
      </c>
      <c r="F77" s="71">
        <f t="shared" ref="F77:F82" si="18">C77*(1+$C$19)*OR(1-$C$19)</f>
        <v>0</v>
      </c>
      <c r="G77" s="72">
        <f t="shared" ref="G77:G82" si="19">C77*(1+$C$20)*OR(1-$C$20)</f>
        <v>0</v>
      </c>
      <c r="H77" s="93"/>
      <c r="I77" s="73"/>
      <c r="J77" s="73"/>
      <c r="K77" s="74">
        <f t="shared" si="15"/>
        <v>0</v>
      </c>
      <c r="L77" s="75">
        <v>375000</v>
      </c>
      <c r="M77" s="76">
        <f t="shared" ref="M77:M82" si="20">K77*L77</f>
        <v>0</v>
      </c>
      <c r="N77" s="77">
        <f t="shared" ref="N77:N82" si="21">IF(M77&lt;$C$75,$C$75,(IF(M77&gt;$C$83,$C$83,M77)))</f>
        <v>0</v>
      </c>
      <c r="P77" s="73"/>
    </row>
    <row r="78" spans="1:16" s="39" customFormat="1">
      <c r="B78" s="94" t="s">
        <v>56</v>
      </c>
      <c r="C78" s="158"/>
      <c r="D78" s="70">
        <f t="shared" si="16"/>
        <v>0</v>
      </c>
      <c r="E78" s="71">
        <f t="shared" si="17"/>
        <v>0</v>
      </c>
      <c r="F78" s="71">
        <f t="shared" si="18"/>
        <v>0</v>
      </c>
      <c r="G78" s="72">
        <f t="shared" si="19"/>
        <v>0</v>
      </c>
      <c r="H78" s="93"/>
      <c r="I78" s="73"/>
      <c r="J78" s="73"/>
      <c r="K78" s="74">
        <f t="shared" si="15"/>
        <v>0</v>
      </c>
      <c r="L78" s="75">
        <v>750000</v>
      </c>
      <c r="M78" s="76">
        <f t="shared" si="20"/>
        <v>0</v>
      </c>
      <c r="N78" s="77">
        <f t="shared" si="21"/>
        <v>0</v>
      </c>
      <c r="P78" s="73"/>
    </row>
    <row r="79" spans="1:16" s="39" customFormat="1" ht="12" customHeight="1">
      <c r="B79" s="94" t="s">
        <v>63</v>
      </c>
      <c r="C79" s="158"/>
      <c r="D79" s="70">
        <f t="shared" si="16"/>
        <v>0</v>
      </c>
      <c r="E79" s="71">
        <f t="shared" si="17"/>
        <v>0</v>
      </c>
      <c r="F79" s="71">
        <f t="shared" si="18"/>
        <v>0</v>
      </c>
      <c r="G79" s="72">
        <f t="shared" si="19"/>
        <v>0</v>
      </c>
      <c r="H79" s="93"/>
      <c r="I79" s="73"/>
      <c r="J79" s="73"/>
      <c r="K79" s="74">
        <f t="shared" si="15"/>
        <v>0</v>
      </c>
      <c r="L79" s="75">
        <v>1750000</v>
      </c>
      <c r="M79" s="76">
        <f t="shared" si="20"/>
        <v>0</v>
      </c>
      <c r="N79" s="77">
        <f t="shared" si="21"/>
        <v>0</v>
      </c>
      <c r="P79" s="73"/>
    </row>
    <row r="80" spans="1:16" s="39" customFormat="1">
      <c r="B80" s="94" t="s">
        <v>58</v>
      </c>
      <c r="C80" s="158"/>
      <c r="D80" s="70">
        <f t="shared" si="16"/>
        <v>0</v>
      </c>
      <c r="E80" s="71">
        <f t="shared" si="17"/>
        <v>0</v>
      </c>
      <c r="F80" s="71">
        <f t="shared" si="18"/>
        <v>0</v>
      </c>
      <c r="G80" s="72">
        <f t="shared" si="19"/>
        <v>0</v>
      </c>
      <c r="H80" s="93"/>
      <c r="I80" s="73"/>
      <c r="J80" s="73"/>
      <c r="K80" s="74">
        <f t="shared" si="15"/>
        <v>0</v>
      </c>
      <c r="L80" s="75">
        <v>3750000</v>
      </c>
      <c r="M80" s="76">
        <f t="shared" si="20"/>
        <v>0</v>
      </c>
      <c r="N80" s="77">
        <f t="shared" si="21"/>
        <v>0</v>
      </c>
      <c r="P80" s="73"/>
    </row>
    <row r="81" spans="1:17" s="39" customFormat="1">
      <c r="B81" s="94" t="s">
        <v>59</v>
      </c>
      <c r="C81" s="158"/>
      <c r="D81" s="70">
        <f t="shared" si="16"/>
        <v>0</v>
      </c>
      <c r="E81" s="71">
        <f t="shared" si="17"/>
        <v>0</v>
      </c>
      <c r="F81" s="71">
        <f t="shared" si="18"/>
        <v>0</v>
      </c>
      <c r="G81" s="72">
        <f t="shared" si="19"/>
        <v>0</v>
      </c>
      <c r="H81" s="93"/>
      <c r="I81" s="73"/>
      <c r="J81" s="73"/>
      <c r="K81" s="74">
        <f t="shared" si="15"/>
        <v>0</v>
      </c>
      <c r="L81" s="75">
        <v>7500000</v>
      </c>
      <c r="M81" s="76">
        <f t="shared" si="20"/>
        <v>0</v>
      </c>
      <c r="N81" s="77">
        <f t="shared" si="21"/>
        <v>0</v>
      </c>
      <c r="P81" s="73"/>
    </row>
    <row r="82" spans="1:17" s="39" customFormat="1" ht="13" thickBot="1">
      <c r="B82" s="95" t="s">
        <v>60</v>
      </c>
      <c r="C82" s="158"/>
      <c r="D82" s="70">
        <f t="shared" si="16"/>
        <v>0</v>
      </c>
      <c r="E82" s="71">
        <f t="shared" si="17"/>
        <v>0</v>
      </c>
      <c r="F82" s="71">
        <f t="shared" si="18"/>
        <v>0</v>
      </c>
      <c r="G82" s="72">
        <f t="shared" si="19"/>
        <v>0</v>
      </c>
      <c r="H82" s="93"/>
      <c r="I82" s="73"/>
      <c r="J82" s="73"/>
      <c r="K82" s="74">
        <f t="shared" si="15"/>
        <v>0</v>
      </c>
      <c r="L82" s="75">
        <v>10000000</v>
      </c>
      <c r="M82" s="76">
        <f t="shared" si="20"/>
        <v>0</v>
      </c>
      <c r="N82" s="77">
        <f t="shared" si="21"/>
        <v>0</v>
      </c>
      <c r="P82" s="73"/>
    </row>
    <row r="83" spans="1:17" s="39" customFormat="1" ht="13" thickBot="1">
      <c r="B83" s="96" t="s">
        <v>61</v>
      </c>
      <c r="C83" s="159"/>
      <c r="D83" s="49">
        <f>C83</f>
        <v>0</v>
      </c>
      <c r="E83" s="81">
        <f t="shared" ref="E83:G83" si="22">D83</f>
        <v>0</v>
      </c>
      <c r="F83" s="81">
        <f t="shared" si="22"/>
        <v>0</v>
      </c>
      <c r="G83" s="97">
        <f t="shared" si="22"/>
        <v>0</v>
      </c>
      <c r="H83" s="90"/>
      <c r="I83" s="42"/>
      <c r="J83" s="42"/>
      <c r="K83" s="91"/>
      <c r="L83" s="91"/>
      <c r="M83" s="91"/>
      <c r="N83" s="91"/>
      <c r="P83" s="52">
        <f>AVERAGE(N76:N82)</f>
        <v>0</v>
      </c>
    </row>
    <row r="84" spans="1:17" s="39" customFormat="1">
      <c r="B84" s="83"/>
      <c r="C84" s="84"/>
      <c r="D84" s="85"/>
      <c r="E84" s="86"/>
      <c r="F84" s="86"/>
      <c r="G84" s="86"/>
      <c r="H84" s="84"/>
      <c r="I84" s="86"/>
      <c r="J84" s="85"/>
      <c r="P84" s="57"/>
    </row>
    <row r="85" spans="1:17" s="39" customFormat="1">
      <c r="B85" s="83"/>
      <c r="C85" s="84"/>
      <c r="D85" s="85"/>
      <c r="E85" s="86"/>
      <c r="F85" s="86"/>
      <c r="G85" s="86"/>
      <c r="H85" s="84"/>
      <c r="I85" s="86"/>
      <c r="J85" s="85"/>
      <c r="P85" s="57"/>
    </row>
    <row r="86" spans="1:17" s="39" customFormat="1">
      <c r="A86" s="98" t="s">
        <v>173</v>
      </c>
      <c r="B86" s="83"/>
      <c r="C86" s="84"/>
      <c r="D86" s="85"/>
      <c r="E86" s="86"/>
      <c r="F86" s="86"/>
      <c r="G86" s="86"/>
      <c r="H86" s="84"/>
      <c r="I86" s="86"/>
      <c r="J86" s="85"/>
      <c r="P86" s="57"/>
    </row>
    <row r="87" spans="1:17">
      <c r="B87" s="99"/>
      <c r="C87" s="84"/>
      <c r="D87" s="85"/>
      <c r="E87" s="86"/>
      <c r="F87" s="86"/>
      <c r="G87" s="86"/>
      <c r="H87" s="84"/>
      <c r="I87" s="86"/>
      <c r="J87" s="85"/>
      <c r="K87" s="39"/>
      <c r="L87" s="39"/>
      <c r="M87" s="39"/>
      <c r="N87" s="39"/>
      <c r="O87" s="39"/>
      <c r="P87" s="57"/>
      <c r="Q87" s="39"/>
    </row>
    <row r="88" spans="1:17">
      <c r="A88" s="273" t="s">
        <v>65</v>
      </c>
      <c r="B88" s="273"/>
      <c r="C88" s="273"/>
      <c r="D88" s="273"/>
      <c r="E88" s="273"/>
      <c r="F88" s="273"/>
      <c r="G88" s="273"/>
      <c r="H88" s="273"/>
      <c r="I88" s="273"/>
      <c r="J88" s="85"/>
      <c r="K88" s="39"/>
      <c r="L88" s="39"/>
      <c r="M88" s="39"/>
      <c r="N88" s="39"/>
      <c r="O88" s="39"/>
      <c r="P88" s="57"/>
      <c r="Q88" s="39"/>
    </row>
    <row r="89" spans="1:17" ht="14" thickBot="1">
      <c r="A89" s="100"/>
      <c r="B89" s="100"/>
      <c r="C89" s="6" t="str">
        <f>IF(COUNTBLANK(C93:C99)&gt;0,"ERROR - Cells must not be left blank","")</f>
        <v>ERROR - Cells must not be left blank</v>
      </c>
      <c r="D89" s="100"/>
      <c r="E89" s="100"/>
      <c r="F89" s="100"/>
      <c r="G89" s="100"/>
      <c r="H89" s="100"/>
      <c r="I89" s="100"/>
      <c r="J89" s="85"/>
      <c r="K89" s="39"/>
      <c r="L89" s="39"/>
      <c r="M89" s="39"/>
      <c r="N89" s="39"/>
      <c r="O89" s="39"/>
      <c r="P89" s="57"/>
      <c r="Q89" s="39"/>
    </row>
    <row r="90" spans="1:17">
      <c r="B90" s="301" t="s">
        <v>66</v>
      </c>
      <c r="C90" s="289" t="s">
        <v>140</v>
      </c>
      <c r="D90" s="295" t="s">
        <v>47</v>
      </c>
      <c r="E90" s="295"/>
      <c r="F90" s="295"/>
      <c r="G90" s="296"/>
      <c r="I90" s="300"/>
      <c r="J90" s="300"/>
      <c r="K90" s="284" t="s">
        <v>49</v>
      </c>
      <c r="L90" s="284" t="s">
        <v>50</v>
      </c>
      <c r="M90" s="285" t="s">
        <v>51</v>
      </c>
      <c r="N90" s="286" t="s">
        <v>52</v>
      </c>
      <c r="O90" s="39"/>
      <c r="P90" s="57"/>
      <c r="Q90" s="39"/>
    </row>
    <row r="91" spans="1:17">
      <c r="B91" s="294"/>
      <c r="C91" s="291"/>
      <c r="D91" s="297"/>
      <c r="E91" s="297"/>
      <c r="F91" s="297"/>
      <c r="G91" s="298"/>
      <c r="I91" s="300"/>
      <c r="J91" s="300"/>
      <c r="K91" s="284"/>
      <c r="L91" s="284"/>
      <c r="M91" s="285"/>
      <c r="N91" s="287"/>
      <c r="O91" s="39"/>
      <c r="P91" s="57"/>
      <c r="Q91" s="39"/>
    </row>
    <row r="92" spans="1:17" ht="13" thickBot="1">
      <c r="B92" s="302"/>
      <c r="C92" s="303"/>
      <c r="D92" s="101" t="s">
        <v>14</v>
      </c>
      <c r="E92" s="102" t="s">
        <v>15</v>
      </c>
      <c r="F92" s="102" t="s">
        <v>16</v>
      </c>
      <c r="G92" s="103" t="s">
        <v>17</v>
      </c>
      <c r="I92" s="38"/>
      <c r="J92" s="38"/>
      <c r="K92" s="284"/>
      <c r="L92" s="284"/>
      <c r="M92" s="285"/>
      <c r="N92" s="288"/>
      <c r="O92" s="39"/>
      <c r="P92" s="104"/>
      <c r="Q92" s="39"/>
    </row>
    <row r="93" spans="1:17">
      <c r="B93" s="65" t="s">
        <v>53</v>
      </c>
      <c r="C93" s="160"/>
      <c r="D93" s="88">
        <f>C93</f>
        <v>0</v>
      </c>
      <c r="E93" s="66">
        <f t="shared" ref="E93:G93" si="23">D93</f>
        <v>0</v>
      </c>
      <c r="F93" s="66">
        <f t="shared" si="23"/>
        <v>0</v>
      </c>
      <c r="G93" s="89">
        <f t="shared" si="23"/>
        <v>0</v>
      </c>
      <c r="H93" s="105"/>
      <c r="I93" s="42"/>
      <c r="J93" s="42"/>
      <c r="K93" s="91"/>
      <c r="L93" s="91"/>
      <c r="M93" s="92"/>
      <c r="N93" s="91"/>
      <c r="O93" s="39"/>
      <c r="P93" s="106"/>
      <c r="Q93" s="39"/>
    </row>
    <row r="94" spans="1:17">
      <c r="B94" s="65" t="s">
        <v>67</v>
      </c>
      <c r="C94" s="157"/>
      <c r="D94" s="70">
        <f>C94*(1+$C$17)*OR(1-$C$17)</f>
        <v>0</v>
      </c>
      <c r="E94" s="71">
        <f>C94*(1+$C$18)*OR(1-$C$18)</f>
        <v>0</v>
      </c>
      <c r="F94" s="71">
        <f>C94*(1+$C$19)*OR(1-$C$19)</f>
        <v>0</v>
      </c>
      <c r="G94" s="72">
        <f>C94*(1+$C$20)*OR(1-$C$20)</f>
        <v>0</v>
      </c>
      <c r="H94" s="107"/>
      <c r="I94" s="73"/>
      <c r="J94" s="73"/>
      <c r="K94" s="74">
        <f t="shared" ref="K94:K98" si="24">AVERAGE(C94:G94)</f>
        <v>0</v>
      </c>
      <c r="L94" s="75">
        <v>2500</v>
      </c>
      <c r="M94" s="76">
        <f>K94*L94</f>
        <v>0</v>
      </c>
      <c r="N94" s="77">
        <f>IF(M94&lt;$C$93,$C$93,(IF(M94&gt;$C$99,$C$99,M94)))</f>
        <v>0</v>
      </c>
      <c r="O94" s="39"/>
      <c r="P94" s="106"/>
      <c r="Q94" s="39"/>
    </row>
    <row r="95" spans="1:17" ht="12" customHeight="1">
      <c r="B95" s="78" t="s">
        <v>68</v>
      </c>
      <c r="C95" s="158"/>
      <c r="D95" s="70">
        <f t="shared" ref="D95:D98" si="25">C95*(1+$C$17)*OR(1-$C$17)</f>
        <v>0</v>
      </c>
      <c r="E95" s="71">
        <f t="shared" ref="E95:E97" si="26">C95*(1+$C$18)*OR(1-$C$18)</f>
        <v>0</v>
      </c>
      <c r="F95" s="71">
        <f t="shared" ref="F95:F98" si="27">C95*(1+$C$19)*OR(1-$C$19)</f>
        <v>0</v>
      </c>
      <c r="G95" s="72">
        <f t="shared" ref="G95:G98" si="28">C95*(1+$C$20)*OR(1-$C$20)</f>
        <v>0</v>
      </c>
      <c r="H95" s="107"/>
      <c r="I95" s="73"/>
      <c r="J95" s="73"/>
      <c r="K95" s="74">
        <f t="shared" si="24"/>
        <v>0</v>
      </c>
      <c r="L95" s="75">
        <v>15000</v>
      </c>
      <c r="M95" s="76">
        <f t="shared" ref="M95:M98" si="29">K95*L95</f>
        <v>0</v>
      </c>
      <c r="N95" s="77">
        <f t="shared" ref="N95:N98" si="30">IF(M95&lt;$C$93,$C$93,(IF(M95&gt;$C$99,$C$99,M95)))</f>
        <v>0</v>
      </c>
      <c r="O95" s="39"/>
      <c r="P95" s="106"/>
      <c r="Q95" s="39"/>
    </row>
    <row r="96" spans="1:17">
      <c r="B96" s="78" t="s">
        <v>69</v>
      </c>
      <c r="C96" s="158"/>
      <c r="D96" s="70">
        <f t="shared" si="25"/>
        <v>0</v>
      </c>
      <c r="E96" s="71">
        <f t="shared" si="26"/>
        <v>0</v>
      </c>
      <c r="F96" s="71">
        <f t="shared" si="27"/>
        <v>0</v>
      </c>
      <c r="G96" s="72">
        <f t="shared" si="28"/>
        <v>0</v>
      </c>
      <c r="H96" s="107"/>
      <c r="I96" s="73"/>
      <c r="J96" s="73"/>
      <c r="K96" s="74">
        <f t="shared" si="24"/>
        <v>0</v>
      </c>
      <c r="L96" s="75">
        <v>65000</v>
      </c>
      <c r="M96" s="76">
        <f t="shared" si="29"/>
        <v>0</v>
      </c>
      <c r="N96" s="77">
        <f t="shared" si="30"/>
        <v>0</v>
      </c>
      <c r="O96" s="39"/>
      <c r="P96" s="106"/>
      <c r="Q96" s="39"/>
    </row>
    <row r="97" spans="1:17" ht="12" customHeight="1">
      <c r="B97" s="78" t="s">
        <v>70</v>
      </c>
      <c r="C97" s="158"/>
      <c r="D97" s="70">
        <f t="shared" si="25"/>
        <v>0</v>
      </c>
      <c r="E97" s="71">
        <f t="shared" si="26"/>
        <v>0</v>
      </c>
      <c r="F97" s="71">
        <f t="shared" si="27"/>
        <v>0</v>
      </c>
      <c r="G97" s="72">
        <f t="shared" si="28"/>
        <v>0</v>
      </c>
      <c r="H97" s="107"/>
      <c r="I97" s="73"/>
      <c r="J97" s="73"/>
      <c r="K97" s="74">
        <f t="shared" si="24"/>
        <v>0</v>
      </c>
      <c r="L97" s="75">
        <v>200000</v>
      </c>
      <c r="M97" s="76">
        <f t="shared" si="29"/>
        <v>0</v>
      </c>
      <c r="N97" s="77">
        <f t="shared" si="30"/>
        <v>0</v>
      </c>
      <c r="O97" s="39"/>
      <c r="P97" s="106"/>
      <c r="Q97" s="39"/>
    </row>
    <row r="98" spans="1:17" ht="13" thickBot="1">
      <c r="B98" s="78" t="s">
        <v>71</v>
      </c>
      <c r="C98" s="158"/>
      <c r="D98" s="70">
        <f t="shared" si="25"/>
        <v>0</v>
      </c>
      <c r="E98" s="71">
        <f>C98*(1+$C$18)*OR(1-$C$18)</f>
        <v>0</v>
      </c>
      <c r="F98" s="71">
        <f t="shared" si="27"/>
        <v>0</v>
      </c>
      <c r="G98" s="72">
        <f t="shared" si="28"/>
        <v>0</v>
      </c>
      <c r="H98" s="107"/>
      <c r="I98" s="73"/>
      <c r="J98" s="73"/>
      <c r="K98" s="74">
        <f t="shared" si="24"/>
        <v>0</v>
      </c>
      <c r="L98" s="75">
        <v>300000</v>
      </c>
      <c r="M98" s="76">
        <f t="shared" si="29"/>
        <v>0</v>
      </c>
      <c r="N98" s="77">
        <f t="shared" si="30"/>
        <v>0</v>
      </c>
      <c r="O98" s="39"/>
      <c r="P98" s="106"/>
      <c r="Q98" s="39"/>
    </row>
    <row r="99" spans="1:17" ht="13" thickBot="1">
      <c r="B99" s="80" t="s">
        <v>61</v>
      </c>
      <c r="C99" s="159"/>
      <c r="D99" s="49">
        <f>C99</f>
        <v>0</v>
      </c>
      <c r="E99" s="81">
        <f t="shared" ref="E99:G99" si="31">D99</f>
        <v>0</v>
      </c>
      <c r="F99" s="81">
        <f t="shared" si="31"/>
        <v>0</v>
      </c>
      <c r="G99" s="97">
        <f t="shared" si="31"/>
        <v>0</v>
      </c>
      <c r="H99" s="105"/>
      <c r="I99" s="42"/>
      <c r="J99" s="42"/>
      <c r="K99" s="91"/>
      <c r="L99" s="91"/>
      <c r="M99" s="91"/>
      <c r="N99" s="91"/>
      <c r="O99" s="39"/>
      <c r="P99" s="108">
        <f>AVERAGE(N94:N98)</f>
        <v>0</v>
      </c>
      <c r="Q99" s="39"/>
    </row>
    <row r="100" spans="1:17">
      <c r="B100" s="99"/>
      <c r="C100" s="84"/>
      <c r="D100" s="85"/>
      <c r="E100" s="86"/>
      <c r="F100" s="86"/>
      <c r="G100" s="86"/>
      <c r="H100" s="93"/>
      <c r="I100" s="86"/>
      <c r="J100" s="39"/>
      <c r="K100" s="39"/>
      <c r="L100" s="39"/>
      <c r="M100" s="39"/>
      <c r="N100" s="39"/>
      <c r="O100" s="39"/>
      <c r="P100" s="57"/>
      <c r="Q100" s="39"/>
    </row>
    <row r="101" spans="1:17">
      <c r="B101" s="59"/>
      <c r="C101" s="28"/>
      <c r="D101" s="28"/>
      <c r="E101" s="28"/>
      <c r="F101" s="28"/>
      <c r="G101" s="28"/>
      <c r="H101" s="90"/>
      <c r="I101" s="28"/>
      <c r="J101" s="39"/>
      <c r="K101" s="39"/>
      <c r="L101" s="39"/>
      <c r="M101" s="39"/>
      <c r="N101" s="39"/>
      <c r="O101" s="39"/>
      <c r="P101" s="57"/>
      <c r="Q101" s="39"/>
    </row>
    <row r="102" spans="1:17">
      <c r="A102" s="20" t="s">
        <v>174</v>
      </c>
      <c r="B102" s="59"/>
      <c r="C102" s="28"/>
      <c r="D102" s="28"/>
      <c r="E102" s="28"/>
      <c r="F102" s="28"/>
      <c r="G102" s="28"/>
      <c r="H102" s="28"/>
      <c r="I102" s="28"/>
      <c r="J102" s="39"/>
      <c r="K102" s="39"/>
      <c r="L102" s="39"/>
      <c r="M102" s="39"/>
      <c r="N102" s="39"/>
      <c r="O102" s="39"/>
      <c r="P102" s="57"/>
      <c r="Q102" s="39"/>
    </row>
    <row r="103" spans="1:17">
      <c r="B103" s="59"/>
      <c r="C103" s="28"/>
      <c r="D103" s="28"/>
      <c r="E103" s="28"/>
      <c r="F103" s="28"/>
      <c r="G103" s="28"/>
      <c r="H103" s="28"/>
      <c r="I103" s="28"/>
      <c r="J103" s="39"/>
      <c r="K103" s="39"/>
      <c r="L103" s="39"/>
      <c r="M103" s="39"/>
      <c r="N103" s="39"/>
      <c r="O103" s="39"/>
      <c r="P103" s="57"/>
      <c r="Q103" s="39"/>
    </row>
    <row r="104" spans="1:17">
      <c r="A104" s="273" t="s">
        <v>228</v>
      </c>
      <c r="B104" s="273"/>
      <c r="C104" s="273"/>
      <c r="D104" s="273"/>
      <c r="E104" s="273"/>
      <c r="F104" s="273"/>
      <c r="G104" s="273"/>
      <c r="H104" s="273"/>
      <c r="I104" s="273"/>
      <c r="J104" s="39"/>
      <c r="K104" s="39"/>
      <c r="L104" s="39"/>
      <c r="M104" s="39"/>
      <c r="N104" s="39"/>
      <c r="O104" s="39"/>
      <c r="P104" s="57"/>
      <c r="Q104" s="39"/>
    </row>
    <row r="105" spans="1:17" ht="14" thickBot="1">
      <c r="A105" s="100"/>
      <c r="B105" s="100"/>
      <c r="C105" s="6" t="str">
        <f>IF(COUNTBLANK(C109:C118)&gt;0,"ERROR - Cells must not be left blank","")</f>
        <v>ERROR - Cells must not be left blank</v>
      </c>
      <c r="D105" s="100"/>
      <c r="E105" s="100"/>
      <c r="F105" s="100"/>
      <c r="G105" s="100"/>
      <c r="H105" s="100"/>
      <c r="I105" s="100"/>
      <c r="J105" s="39"/>
      <c r="K105" s="39"/>
      <c r="L105" s="39"/>
      <c r="M105" s="39"/>
      <c r="N105" s="39"/>
      <c r="O105" s="39"/>
      <c r="P105" s="57"/>
      <c r="Q105" s="39"/>
    </row>
    <row r="106" spans="1:17">
      <c r="B106" s="301" t="s">
        <v>62</v>
      </c>
      <c r="C106" s="304" t="s">
        <v>246</v>
      </c>
      <c r="D106" s="306" t="s">
        <v>47</v>
      </c>
      <c r="E106" s="295"/>
      <c r="F106" s="295"/>
      <c r="G106" s="296"/>
      <c r="H106" s="28"/>
      <c r="I106" s="300"/>
      <c r="J106" s="300"/>
      <c r="K106" s="284" t="s">
        <v>49</v>
      </c>
      <c r="L106" s="284" t="s">
        <v>50</v>
      </c>
      <c r="M106" s="285" t="s">
        <v>51</v>
      </c>
      <c r="N106" s="286" t="s">
        <v>52</v>
      </c>
      <c r="O106" s="39"/>
      <c r="P106" s="57"/>
      <c r="Q106" s="39"/>
    </row>
    <row r="107" spans="1:17">
      <c r="B107" s="294"/>
      <c r="C107" s="305"/>
      <c r="D107" s="307"/>
      <c r="E107" s="297"/>
      <c r="F107" s="297"/>
      <c r="G107" s="298"/>
      <c r="H107" s="28"/>
      <c r="I107" s="300"/>
      <c r="J107" s="300"/>
      <c r="K107" s="284"/>
      <c r="L107" s="284"/>
      <c r="M107" s="285"/>
      <c r="N107" s="287"/>
      <c r="O107" s="39"/>
      <c r="P107" s="57"/>
      <c r="Q107" s="39"/>
    </row>
    <row r="108" spans="1:17" ht="31" customHeight="1">
      <c r="B108" s="302"/>
      <c r="C108" s="305"/>
      <c r="D108" s="111" t="s">
        <v>14</v>
      </c>
      <c r="E108" s="111" t="s">
        <v>15</v>
      </c>
      <c r="F108" s="111" t="s">
        <v>16</v>
      </c>
      <c r="G108" s="112" t="s">
        <v>17</v>
      </c>
      <c r="H108" s="28"/>
      <c r="I108" s="38"/>
      <c r="J108" s="38"/>
      <c r="K108" s="284"/>
      <c r="L108" s="284"/>
      <c r="M108" s="285"/>
      <c r="N108" s="288"/>
      <c r="P108" s="113"/>
    </row>
    <row r="109" spans="1:17">
      <c r="B109" s="65" t="s">
        <v>53</v>
      </c>
      <c r="C109" s="161"/>
      <c r="D109" s="114">
        <f>C109</f>
        <v>0</v>
      </c>
      <c r="E109" s="114">
        <f t="shared" ref="E109:G109" si="32">D109</f>
        <v>0</v>
      </c>
      <c r="F109" s="114">
        <f t="shared" si="32"/>
        <v>0</v>
      </c>
      <c r="G109" s="115">
        <f t="shared" si="32"/>
        <v>0</v>
      </c>
      <c r="H109" s="90"/>
      <c r="I109" s="42"/>
      <c r="J109" s="42"/>
      <c r="K109" s="91"/>
      <c r="L109" s="91"/>
      <c r="M109" s="92"/>
      <c r="N109" s="91"/>
      <c r="P109" s="116"/>
    </row>
    <row r="110" spans="1:17">
      <c r="B110" s="65" t="s">
        <v>54</v>
      </c>
      <c r="C110" s="162"/>
      <c r="D110" s="71">
        <f>C110*(1+$C$17)*OR(1-$C$17)</f>
        <v>0</v>
      </c>
      <c r="E110" s="71">
        <f>C110*(1+$C$18)*OR(1-$C$18)</f>
        <v>0</v>
      </c>
      <c r="F110" s="71">
        <f>C110*(1+$C$19)*OR(1-$C$19)</f>
        <v>0</v>
      </c>
      <c r="G110" s="72">
        <f>C110*(1+$C$20)*OR(1-$C$20)</f>
        <v>0</v>
      </c>
      <c r="H110" s="93"/>
      <c r="I110" s="73"/>
      <c r="J110" s="73"/>
      <c r="K110" s="74">
        <f t="shared" ref="K110:K117" si="33">AVERAGE(C110:G110)</f>
        <v>0</v>
      </c>
      <c r="L110" s="75">
        <v>125000</v>
      </c>
      <c r="M110" s="76">
        <f>K110*L110</f>
        <v>0</v>
      </c>
      <c r="N110" s="77">
        <f>IF(M110&lt;$C$109,$C$109,(IF(M110&gt;$C$118,$C$118,M110)))</f>
        <v>0</v>
      </c>
      <c r="P110" s="117"/>
    </row>
    <row r="111" spans="1:17" ht="12" customHeight="1">
      <c r="B111" s="78" t="s">
        <v>55</v>
      </c>
      <c r="C111" s="163"/>
      <c r="D111" s="71">
        <f t="shared" ref="D111:D117" si="34">C111*(1+$C$17)*OR(1-$C$17)</f>
        <v>0</v>
      </c>
      <c r="E111" s="71">
        <f t="shared" ref="E111:E117" si="35">C111*(1+$C$18)*OR(1-$C$18)</f>
        <v>0</v>
      </c>
      <c r="F111" s="71">
        <f t="shared" ref="F111:F117" si="36">C111*(1+$C$19)*OR(1-$C$19)</f>
        <v>0</v>
      </c>
      <c r="G111" s="72">
        <f t="shared" ref="G111:G117" si="37">C111*(1+$C$20)*OR(1-$C$20)</f>
        <v>0</v>
      </c>
      <c r="H111" s="93"/>
      <c r="I111" s="73"/>
      <c r="J111" s="73"/>
      <c r="K111" s="74">
        <f t="shared" si="33"/>
        <v>0</v>
      </c>
      <c r="L111" s="75">
        <v>375000</v>
      </c>
      <c r="M111" s="76">
        <f t="shared" ref="M111:M117" si="38">K111*L111</f>
        <v>0</v>
      </c>
      <c r="N111" s="77">
        <f t="shared" ref="N111:N117" si="39">IF(M111&lt;$C$109,$C$109,(IF(M111&gt;$C$118,$C$118,M111)))</f>
        <v>0</v>
      </c>
      <c r="P111" s="113"/>
    </row>
    <row r="112" spans="1:17">
      <c r="B112" s="78" t="s">
        <v>56</v>
      </c>
      <c r="C112" s="163"/>
      <c r="D112" s="71">
        <f t="shared" si="34"/>
        <v>0</v>
      </c>
      <c r="E112" s="71">
        <f t="shared" si="35"/>
        <v>0</v>
      </c>
      <c r="F112" s="71">
        <f t="shared" si="36"/>
        <v>0</v>
      </c>
      <c r="G112" s="72">
        <f t="shared" si="37"/>
        <v>0</v>
      </c>
      <c r="H112" s="93"/>
      <c r="I112" s="73"/>
      <c r="J112" s="73"/>
      <c r="K112" s="74">
        <f t="shared" si="33"/>
        <v>0</v>
      </c>
      <c r="L112" s="75">
        <v>750000</v>
      </c>
      <c r="M112" s="76">
        <f t="shared" si="38"/>
        <v>0</v>
      </c>
      <c r="N112" s="77">
        <f t="shared" si="39"/>
        <v>0</v>
      </c>
      <c r="P112" s="113"/>
    </row>
    <row r="113" spans="1:16" ht="12" customHeight="1">
      <c r="B113" s="78" t="s">
        <v>63</v>
      </c>
      <c r="C113" s="163"/>
      <c r="D113" s="71">
        <f t="shared" si="34"/>
        <v>0</v>
      </c>
      <c r="E113" s="71">
        <f t="shared" si="35"/>
        <v>0</v>
      </c>
      <c r="F113" s="71">
        <f t="shared" si="36"/>
        <v>0</v>
      </c>
      <c r="G113" s="72">
        <f t="shared" si="37"/>
        <v>0</v>
      </c>
      <c r="H113" s="93"/>
      <c r="I113" s="73"/>
      <c r="J113" s="73"/>
      <c r="K113" s="74">
        <f t="shared" si="33"/>
        <v>0</v>
      </c>
      <c r="L113" s="75">
        <v>1750000</v>
      </c>
      <c r="M113" s="76">
        <f t="shared" si="38"/>
        <v>0</v>
      </c>
      <c r="N113" s="77">
        <f t="shared" si="39"/>
        <v>0</v>
      </c>
      <c r="P113" s="113"/>
    </row>
    <row r="114" spans="1:16">
      <c r="B114" s="78" t="s">
        <v>58</v>
      </c>
      <c r="C114" s="163"/>
      <c r="D114" s="71">
        <f t="shared" si="34"/>
        <v>0</v>
      </c>
      <c r="E114" s="71">
        <f t="shared" si="35"/>
        <v>0</v>
      </c>
      <c r="F114" s="71">
        <f t="shared" si="36"/>
        <v>0</v>
      </c>
      <c r="G114" s="72">
        <f t="shared" si="37"/>
        <v>0</v>
      </c>
      <c r="H114" s="93"/>
      <c r="I114" s="73"/>
      <c r="J114" s="73"/>
      <c r="K114" s="74">
        <f t="shared" si="33"/>
        <v>0</v>
      </c>
      <c r="L114" s="75">
        <v>3750000</v>
      </c>
      <c r="M114" s="76">
        <f t="shared" si="38"/>
        <v>0</v>
      </c>
      <c r="N114" s="77">
        <f t="shared" si="39"/>
        <v>0</v>
      </c>
      <c r="P114" s="113"/>
    </row>
    <row r="115" spans="1:16">
      <c r="B115" s="78" t="s">
        <v>59</v>
      </c>
      <c r="C115" s="163"/>
      <c r="D115" s="71">
        <f t="shared" si="34"/>
        <v>0</v>
      </c>
      <c r="E115" s="71">
        <f t="shared" si="35"/>
        <v>0</v>
      </c>
      <c r="F115" s="71">
        <f t="shared" si="36"/>
        <v>0</v>
      </c>
      <c r="G115" s="72">
        <f t="shared" si="37"/>
        <v>0</v>
      </c>
      <c r="H115" s="93"/>
      <c r="I115" s="73"/>
      <c r="J115" s="73"/>
      <c r="K115" s="74">
        <f t="shared" si="33"/>
        <v>0</v>
      </c>
      <c r="L115" s="75">
        <v>7500000</v>
      </c>
      <c r="M115" s="76">
        <f t="shared" si="38"/>
        <v>0</v>
      </c>
      <c r="N115" s="77">
        <f t="shared" si="39"/>
        <v>0</v>
      </c>
      <c r="P115" s="113"/>
    </row>
    <row r="116" spans="1:16">
      <c r="B116" s="79" t="s">
        <v>72</v>
      </c>
      <c r="C116" s="163"/>
      <c r="D116" s="71">
        <f t="shared" si="34"/>
        <v>0</v>
      </c>
      <c r="E116" s="71">
        <f t="shared" si="35"/>
        <v>0</v>
      </c>
      <c r="F116" s="71">
        <f t="shared" si="36"/>
        <v>0</v>
      </c>
      <c r="G116" s="72">
        <f t="shared" si="37"/>
        <v>0</v>
      </c>
      <c r="H116" s="93"/>
      <c r="I116" s="73"/>
      <c r="J116" s="73"/>
      <c r="K116" s="74">
        <f t="shared" si="33"/>
        <v>0</v>
      </c>
      <c r="L116" s="75">
        <v>20000000</v>
      </c>
      <c r="M116" s="76">
        <f t="shared" si="38"/>
        <v>0</v>
      </c>
      <c r="N116" s="77">
        <f t="shared" si="39"/>
        <v>0</v>
      </c>
      <c r="P116" s="113"/>
    </row>
    <row r="117" spans="1:16" ht="13" thickBot="1">
      <c r="B117" s="79" t="s">
        <v>73</v>
      </c>
      <c r="C117" s="163"/>
      <c r="D117" s="71">
        <f t="shared" si="34"/>
        <v>0</v>
      </c>
      <c r="E117" s="71">
        <f t="shared" si="35"/>
        <v>0</v>
      </c>
      <c r="F117" s="71">
        <f t="shared" si="36"/>
        <v>0</v>
      </c>
      <c r="G117" s="72">
        <f t="shared" si="37"/>
        <v>0</v>
      </c>
      <c r="H117" s="93"/>
      <c r="I117" s="73"/>
      <c r="J117" s="73"/>
      <c r="K117" s="74">
        <f t="shared" si="33"/>
        <v>0</v>
      </c>
      <c r="L117" s="75">
        <v>30000000</v>
      </c>
      <c r="M117" s="76">
        <f t="shared" si="38"/>
        <v>0</v>
      </c>
      <c r="N117" s="77">
        <f t="shared" si="39"/>
        <v>0</v>
      </c>
      <c r="P117" s="113"/>
    </row>
    <row r="118" spans="1:16" ht="13" thickBot="1">
      <c r="B118" s="80" t="s">
        <v>61</v>
      </c>
      <c r="C118" s="164"/>
      <c r="D118" s="81">
        <f>C118</f>
        <v>0</v>
      </c>
      <c r="E118" s="81">
        <f>D118</f>
        <v>0</v>
      </c>
      <c r="F118" s="81">
        <f>E118</f>
        <v>0</v>
      </c>
      <c r="G118" s="97">
        <f>F118</f>
        <v>0</v>
      </c>
      <c r="H118" s="93"/>
      <c r="I118" s="42"/>
      <c r="J118" s="42"/>
      <c r="K118" s="91"/>
      <c r="L118" s="91"/>
      <c r="M118" s="91"/>
      <c r="N118" s="91"/>
      <c r="P118" s="52">
        <f>AVERAGE(N110:N117)</f>
        <v>0</v>
      </c>
    </row>
    <row r="119" spans="1:16">
      <c r="P119" s="113"/>
    </row>
    <row r="120" spans="1:16">
      <c r="P120" s="113"/>
    </row>
    <row r="121" spans="1:16">
      <c r="A121" s="20" t="s">
        <v>175</v>
      </c>
      <c r="P121" s="113"/>
    </row>
    <row r="122" spans="1:16">
      <c r="P122" s="113"/>
    </row>
    <row r="123" spans="1:16">
      <c r="A123" s="273" t="s">
        <v>74</v>
      </c>
      <c r="B123" s="273"/>
      <c r="C123" s="273"/>
      <c r="D123" s="273"/>
      <c r="E123" s="273"/>
      <c r="F123" s="273"/>
      <c r="G123" s="273"/>
      <c r="H123" s="273"/>
      <c r="I123" s="273"/>
      <c r="P123" s="113"/>
    </row>
    <row r="124" spans="1:16" ht="14" thickBot="1">
      <c r="A124" s="100"/>
      <c r="B124" s="100"/>
      <c r="C124" s="6" t="str">
        <f>IF(COUNTBLANK(C128:C134)&gt;0,"ERROR - Cells must not be left blank","")</f>
        <v>ERROR - Cells must not be left blank</v>
      </c>
      <c r="D124" s="100"/>
      <c r="E124" s="100"/>
      <c r="F124" s="100"/>
      <c r="G124" s="100"/>
      <c r="H124" s="100"/>
      <c r="I124" s="100"/>
      <c r="P124" s="113"/>
    </row>
    <row r="125" spans="1:16">
      <c r="B125" s="301" t="s">
        <v>62</v>
      </c>
      <c r="C125" s="304" t="s">
        <v>143</v>
      </c>
      <c r="D125" s="306" t="s">
        <v>47</v>
      </c>
      <c r="E125" s="295"/>
      <c r="F125" s="295"/>
      <c r="G125" s="296"/>
      <c r="I125" s="300"/>
      <c r="J125" s="300"/>
      <c r="K125" s="284" t="s">
        <v>49</v>
      </c>
      <c r="L125" s="284" t="s">
        <v>50</v>
      </c>
      <c r="M125" s="285" t="s">
        <v>51</v>
      </c>
      <c r="N125" s="286" t="s">
        <v>52</v>
      </c>
      <c r="P125" s="113"/>
    </row>
    <row r="126" spans="1:16">
      <c r="B126" s="294"/>
      <c r="C126" s="305"/>
      <c r="D126" s="307"/>
      <c r="E126" s="297"/>
      <c r="F126" s="297"/>
      <c r="G126" s="298"/>
      <c r="I126" s="300"/>
      <c r="J126" s="300"/>
      <c r="K126" s="284"/>
      <c r="L126" s="284"/>
      <c r="M126" s="285"/>
      <c r="N126" s="287"/>
      <c r="P126" s="113"/>
    </row>
    <row r="127" spans="1:16">
      <c r="B127" s="302"/>
      <c r="C127" s="305"/>
      <c r="D127" s="111" t="s">
        <v>14</v>
      </c>
      <c r="E127" s="111" t="s">
        <v>15</v>
      </c>
      <c r="F127" s="111" t="s">
        <v>16</v>
      </c>
      <c r="G127" s="112" t="s">
        <v>17</v>
      </c>
      <c r="I127" s="38"/>
      <c r="J127" s="38"/>
      <c r="K127" s="284"/>
      <c r="L127" s="284"/>
      <c r="M127" s="285"/>
      <c r="N127" s="288"/>
      <c r="P127" s="113"/>
    </row>
    <row r="128" spans="1:16">
      <c r="B128" s="65" t="s">
        <v>53</v>
      </c>
      <c r="C128" s="161"/>
      <c r="D128" s="114">
        <f>C128</f>
        <v>0</v>
      </c>
      <c r="E128" s="114">
        <f t="shared" ref="E128:G128" si="40">D128</f>
        <v>0</v>
      </c>
      <c r="F128" s="114">
        <f t="shared" si="40"/>
        <v>0</v>
      </c>
      <c r="G128" s="114">
        <f t="shared" si="40"/>
        <v>0</v>
      </c>
      <c r="H128" s="105"/>
      <c r="I128" s="42"/>
      <c r="J128" s="42"/>
      <c r="K128" s="91"/>
      <c r="L128" s="91"/>
      <c r="M128" s="92"/>
      <c r="N128" s="91"/>
      <c r="P128" s="116"/>
    </row>
    <row r="129" spans="1:16">
      <c r="B129" s="65" t="s">
        <v>67</v>
      </c>
      <c r="C129" s="162"/>
      <c r="D129" s="71">
        <f>C129*(1+$C$17)*OR(1-$C$17)</f>
        <v>0</v>
      </c>
      <c r="E129" s="71">
        <f>C129*(1+$C$18)*OR(1-$C$18)</f>
        <v>0</v>
      </c>
      <c r="F129" s="71">
        <f>C129*(1+$C$19)*OR(1-$C$19)</f>
        <v>0</v>
      </c>
      <c r="G129" s="72">
        <f>C129*(1+$C$20)*OR(1-$C$20)</f>
        <v>0</v>
      </c>
      <c r="H129" s="107"/>
      <c r="I129" s="73"/>
      <c r="J129" s="73"/>
      <c r="K129" s="74">
        <f t="shared" ref="K129:K133" si="41">AVERAGE(C129:G129)</f>
        <v>0</v>
      </c>
      <c r="L129" s="75">
        <v>250000</v>
      </c>
      <c r="M129" s="76">
        <f>K129*L129</f>
        <v>0</v>
      </c>
      <c r="N129" s="77">
        <f>IF(M129&lt;$C$128,$C$128,(IF(M129&gt;$C$134,$C$134,M129)))</f>
        <v>0</v>
      </c>
      <c r="P129" s="117"/>
    </row>
    <row r="130" spans="1:16" ht="12" customHeight="1">
      <c r="B130" s="78" t="s">
        <v>68</v>
      </c>
      <c r="C130" s="163"/>
      <c r="D130" s="71">
        <f t="shared" ref="D130:D133" si="42">C130*(1+$C$17)*OR(1-$C$17)</f>
        <v>0</v>
      </c>
      <c r="E130" s="71">
        <f t="shared" ref="E130:E133" si="43">C130*(1+$C$18)*OR(1-$C$18)</f>
        <v>0</v>
      </c>
      <c r="F130" s="71">
        <f t="shared" ref="F130:F133" si="44">C130*(1+$C$19)*OR(1-$C$19)</f>
        <v>0</v>
      </c>
      <c r="G130" s="72">
        <f t="shared" ref="G130:G133" si="45">C130*(1+$C$20)*OR(1-$C$20)</f>
        <v>0</v>
      </c>
      <c r="H130" s="107"/>
      <c r="I130" s="73"/>
      <c r="J130" s="73"/>
      <c r="K130" s="74">
        <f t="shared" si="41"/>
        <v>0</v>
      </c>
      <c r="L130" s="75">
        <v>350000</v>
      </c>
      <c r="M130" s="76">
        <f t="shared" ref="M130:M133" si="46">K130*L130</f>
        <v>0</v>
      </c>
      <c r="N130" s="77">
        <f t="shared" ref="N130:N133" si="47">IF(M130&lt;$C$128,$C$128,(IF(M130&gt;$C$134,$C$134,M130)))</f>
        <v>0</v>
      </c>
      <c r="P130" s="113"/>
    </row>
    <row r="131" spans="1:16">
      <c r="B131" s="78" t="s">
        <v>69</v>
      </c>
      <c r="C131" s="163"/>
      <c r="D131" s="71">
        <f t="shared" si="42"/>
        <v>0</v>
      </c>
      <c r="E131" s="71">
        <f t="shared" si="43"/>
        <v>0</v>
      </c>
      <c r="F131" s="71">
        <f t="shared" si="44"/>
        <v>0</v>
      </c>
      <c r="G131" s="72">
        <f t="shared" si="45"/>
        <v>0</v>
      </c>
      <c r="H131" s="107"/>
      <c r="I131" s="73"/>
      <c r="J131" s="73"/>
      <c r="K131" s="74">
        <f t="shared" si="41"/>
        <v>0</v>
      </c>
      <c r="L131" s="75">
        <v>500000</v>
      </c>
      <c r="M131" s="76">
        <f t="shared" si="46"/>
        <v>0</v>
      </c>
      <c r="N131" s="77">
        <f t="shared" si="47"/>
        <v>0</v>
      </c>
      <c r="P131" s="113"/>
    </row>
    <row r="132" spans="1:16" ht="12" customHeight="1">
      <c r="B132" s="78" t="s">
        <v>70</v>
      </c>
      <c r="C132" s="163"/>
      <c r="D132" s="71">
        <f t="shared" si="42"/>
        <v>0</v>
      </c>
      <c r="E132" s="71">
        <f t="shared" si="43"/>
        <v>0</v>
      </c>
      <c r="F132" s="71">
        <f t="shared" si="44"/>
        <v>0</v>
      </c>
      <c r="G132" s="72">
        <f t="shared" si="45"/>
        <v>0</v>
      </c>
      <c r="H132" s="107"/>
      <c r="I132" s="73"/>
      <c r="J132" s="73"/>
      <c r="K132" s="74">
        <f t="shared" si="41"/>
        <v>0</v>
      </c>
      <c r="L132" s="75">
        <v>1000000</v>
      </c>
      <c r="M132" s="76">
        <f t="shared" si="46"/>
        <v>0</v>
      </c>
      <c r="N132" s="77">
        <f t="shared" si="47"/>
        <v>0</v>
      </c>
      <c r="P132" s="113"/>
    </row>
    <row r="133" spans="1:16" ht="13" thickBot="1">
      <c r="B133" s="78" t="s">
        <v>71</v>
      </c>
      <c r="C133" s="163"/>
      <c r="D133" s="71">
        <f t="shared" si="42"/>
        <v>0</v>
      </c>
      <c r="E133" s="71">
        <f t="shared" si="43"/>
        <v>0</v>
      </c>
      <c r="F133" s="71">
        <f t="shared" si="44"/>
        <v>0</v>
      </c>
      <c r="G133" s="72">
        <f t="shared" si="45"/>
        <v>0</v>
      </c>
      <c r="H133" s="107"/>
      <c r="I133" s="73"/>
      <c r="J133" s="73"/>
      <c r="K133" s="74">
        <f t="shared" si="41"/>
        <v>0</v>
      </c>
      <c r="L133" s="75">
        <v>2500000</v>
      </c>
      <c r="M133" s="76">
        <f t="shared" si="46"/>
        <v>0</v>
      </c>
      <c r="N133" s="77">
        <f t="shared" si="47"/>
        <v>0</v>
      </c>
      <c r="P133" s="113"/>
    </row>
    <row r="134" spans="1:16" ht="13" thickBot="1">
      <c r="B134" s="80" t="s">
        <v>61</v>
      </c>
      <c r="C134" s="164"/>
      <c r="D134" s="81">
        <f>C134</f>
        <v>0</v>
      </c>
      <c r="E134" s="81">
        <f t="shared" ref="E134:G134" si="48">D134</f>
        <v>0</v>
      </c>
      <c r="F134" s="81">
        <f t="shared" si="48"/>
        <v>0</v>
      </c>
      <c r="G134" s="81">
        <f t="shared" si="48"/>
        <v>0</v>
      </c>
      <c r="H134" s="105"/>
      <c r="I134" s="42"/>
      <c r="J134" s="42"/>
      <c r="K134" s="91"/>
      <c r="L134" s="91"/>
      <c r="M134" s="91"/>
      <c r="N134" s="91"/>
      <c r="P134" s="52">
        <f>AVERAGE(N129:N133)</f>
        <v>0</v>
      </c>
    </row>
    <row r="135" spans="1:16">
      <c r="H135" s="90"/>
      <c r="I135" s="14"/>
      <c r="J135" s="14"/>
      <c r="P135" s="113"/>
    </row>
    <row r="136" spans="1:16">
      <c r="H136" s="93"/>
      <c r="P136" s="113"/>
    </row>
    <row r="137" spans="1:16">
      <c r="A137" s="20" t="s">
        <v>176</v>
      </c>
      <c r="H137" s="93"/>
      <c r="P137" s="113"/>
    </row>
    <row r="138" spans="1:16">
      <c r="L138" s="118"/>
      <c r="M138" s="118"/>
      <c r="N138" s="118"/>
      <c r="P138" s="113"/>
    </row>
    <row r="139" spans="1:16" s="118" customFormat="1">
      <c r="A139" s="273" t="s">
        <v>75</v>
      </c>
      <c r="B139" s="273"/>
      <c r="C139" s="273"/>
      <c r="D139" s="273"/>
      <c r="E139" s="273"/>
      <c r="F139" s="273"/>
      <c r="G139" s="273"/>
      <c r="H139" s="273"/>
      <c r="I139" s="273"/>
      <c r="L139" s="7"/>
      <c r="M139" s="7"/>
      <c r="N139" s="7"/>
      <c r="P139" s="119"/>
    </row>
    <row r="140" spans="1:16" ht="14" thickBot="1">
      <c r="C140" s="6" t="str">
        <f>IF(COUNTBLANK(C144:C150)&gt;0,"ERROR - Cells must not be left blank","")</f>
        <v>ERROR - Cells must not be left blank</v>
      </c>
      <c r="P140" s="113"/>
    </row>
    <row r="141" spans="1:16">
      <c r="B141" s="301" t="s">
        <v>76</v>
      </c>
      <c r="C141" s="304" t="s">
        <v>77</v>
      </c>
      <c r="D141" s="306" t="s">
        <v>47</v>
      </c>
      <c r="E141" s="295"/>
      <c r="F141" s="295"/>
      <c r="G141" s="296"/>
      <c r="I141" s="300"/>
      <c r="J141" s="300"/>
      <c r="K141" s="284" t="s">
        <v>49</v>
      </c>
      <c r="L141" s="284" t="s">
        <v>50</v>
      </c>
      <c r="M141" s="285" t="s">
        <v>51</v>
      </c>
      <c r="N141" s="286" t="s">
        <v>52</v>
      </c>
      <c r="P141" s="113"/>
    </row>
    <row r="142" spans="1:16">
      <c r="B142" s="294"/>
      <c r="C142" s="305"/>
      <c r="D142" s="307"/>
      <c r="E142" s="297"/>
      <c r="F142" s="297"/>
      <c r="G142" s="298"/>
      <c r="I142" s="300"/>
      <c r="J142" s="300"/>
      <c r="K142" s="284"/>
      <c r="L142" s="284"/>
      <c r="M142" s="285"/>
      <c r="N142" s="287"/>
      <c r="P142" s="113"/>
    </row>
    <row r="143" spans="1:16">
      <c r="B143" s="302"/>
      <c r="C143" s="305"/>
      <c r="D143" s="111" t="s">
        <v>14</v>
      </c>
      <c r="E143" s="111" t="s">
        <v>15</v>
      </c>
      <c r="F143" s="111" t="s">
        <v>16</v>
      </c>
      <c r="G143" s="112" t="s">
        <v>17</v>
      </c>
      <c r="I143" s="38"/>
      <c r="J143" s="38"/>
      <c r="K143" s="284"/>
      <c r="L143" s="284"/>
      <c r="M143" s="285"/>
      <c r="N143" s="288"/>
      <c r="P143" s="113"/>
    </row>
    <row r="144" spans="1:16">
      <c r="B144" s="65" t="s">
        <v>53</v>
      </c>
      <c r="C144" s="161"/>
      <c r="D144" s="114">
        <f>C144</f>
        <v>0</v>
      </c>
      <c r="E144" s="114">
        <f t="shared" ref="E144:G144" si="49">D144</f>
        <v>0</v>
      </c>
      <c r="F144" s="114">
        <f t="shared" si="49"/>
        <v>0</v>
      </c>
      <c r="G144" s="114">
        <f t="shared" si="49"/>
        <v>0</v>
      </c>
      <c r="H144" s="105"/>
      <c r="I144" s="42"/>
      <c r="J144" s="42"/>
      <c r="K144" s="91"/>
      <c r="L144" s="91"/>
      <c r="M144" s="92"/>
      <c r="N144" s="91"/>
      <c r="P144" s="116"/>
    </row>
    <row r="145" spans="1:16">
      <c r="B145" s="65" t="s">
        <v>67</v>
      </c>
      <c r="C145" s="162"/>
      <c r="D145" s="71">
        <f>C145*(1+$C$17)*OR(1-$C$17)</f>
        <v>0</v>
      </c>
      <c r="E145" s="71">
        <f>C145*(1+$C$18)*OR(1-$C$18)</f>
        <v>0</v>
      </c>
      <c r="F145" s="71">
        <f>C145*(1+$C$19)*OR(1-$C$19)</f>
        <v>0</v>
      </c>
      <c r="G145" s="72">
        <f>C145*(1+$C$20)*OR(1-$C$20)</f>
        <v>0</v>
      </c>
      <c r="H145" s="107"/>
      <c r="I145" s="73"/>
      <c r="J145" s="73"/>
      <c r="K145" s="74">
        <f t="shared" ref="K145:K149" si="50">AVERAGE(C145:G145)</f>
        <v>0</v>
      </c>
      <c r="L145" s="75">
        <v>2500</v>
      </c>
      <c r="M145" s="76">
        <f>K145*L145</f>
        <v>0</v>
      </c>
      <c r="N145" s="77">
        <f>IF(M145&lt;$C$144,$C$144,(IF(M145&gt;$C$150,$C$150,M145)))</f>
        <v>0</v>
      </c>
      <c r="P145" s="117"/>
    </row>
    <row r="146" spans="1:16" ht="12" customHeight="1">
      <c r="B146" s="78" t="s">
        <v>68</v>
      </c>
      <c r="C146" s="163"/>
      <c r="D146" s="71">
        <f t="shared" ref="D146:D149" si="51">C146*(1+$C$17)*OR(1-$C$17)</f>
        <v>0</v>
      </c>
      <c r="E146" s="71">
        <f t="shared" ref="E146:E149" si="52">C146*(1+$C$18)*OR(1-$C$18)</f>
        <v>0</v>
      </c>
      <c r="F146" s="71">
        <f t="shared" ref="F146:F149" si="53">C146*(1+$C$19)*OR(1-$C$19)</f>
        <v>0</v>
      </c>
      <c r="G146" s="72">
        <f t="shared" ref="G146:G149" si="54">C146*(1+$C$20)*OR(1-$C$20)</f>
        <v>0</v>
      </c>
      <c r="H146" s="107"/>
      <c r="I146" s="73"/>
      <c r="J146" s="73"/>
      <c r="K146" s="74">
        <f t="shared" si="50"/>
        <v>0</v>
      </c>
      <c r="L146" s="75">
        <v>15000</v>
      </c>
      <c r="M146" s="76">
        <f t="shared" ref="M146:M149" si="55">K146*L146</f>
        <v>0</v>
      </c>
      <c r="N146" s="77">
        <f t="shared" ref="N146:N149" si="56">IF(M146&lt;$C$144,$C$144,(IF(M146&gt;$C$150,$C$150,M146)))</f>
        <v>0</v>
      </c>
      <c r="P146" s="117"/>
    </row>
    <row r="147" spans="1:16">
      <c r="B147" s="78" t="s">
        <v>69</v>
      </c>
      <c r="C147" s="163"/>
      <c r="D147" s="71">
        <f t="shared" si="51"/>
        <v>0</v>
      </c>
      <c r="E147" s="71">
        <f t="shared" si="52"/>
        <v>0</v>
      </c>
      <c r="F147" s="71">
        <f t="shared" si="53"/>
        <v>0</v>
      </c>
      <c r="G147" s="72">
        <f t="shared" si="54"/>
        <v>0</v>
      </c>
      <c r="H147" s="107"/>
      <c r="I147" s="73"/>
      <c r="J147" s="73"/>
      <c r="K147" s="74">
        <f t="shared" si="50"/>
        <v>0</v>
      </c>
      <c r="L147" s="75">
        <v>65000</v>
      </c>
      <c r="M147" s="76">
        <f t="shared" si="55"/>
        <v>0</v>
      </c>
      <c r="N147" s="77">
        <f t="shared" si="56"/>
        <v>0</v>
      </c>
      <c r="P147" s="117"/>
    </row>
    <row r="148" spans="1:16" ht="12" customHeight="1">
      <c r="B148" s="78" t="s">
        <v>70</v>
      </c>
      <c r="C148" s="163"/>
      <c r="D148" s="71">
        <f t="shared" si="51"/>
        <v>0</v>
      </c>
      <c r="E148" s="71">
        <f t="shared" si="52"/>
        <v>0</v>
      </c>
      <c r="F148" s="71">
        <f t="shared" si="53"/>
        <v>0</v>
      </c>
      <c r="G148" s="72">
        <f t="shared" si="54"/>
        <v>0</v>
      </c>
      <c r="H148" s="107"/>
      <c r="I148" s="73"/>
      <c r="J148" s="73"/>
      <c r="K148" s="74">
        <f t="shared" si="50"/>
        <v>0</v>
      </c>
      <c r="L148" s="75">
        <v>200000</v>
      </c>
      <c r="M148" s="76">
        <f t="shared" si="55"/>
        <v>0</v>
      </c>
      <c r="N148" s="77">
        <f t="shared" si="56"/>
        <v>0</v>
      </c>
      <c r="P148" s="117"/>
    </row>
    <row r="149" spans="1:16" ht="13" thickBot="1">
      <c r="B149" s="78" t="s">
        <v>71</v>
      </c>
      <c r="C149" s="163"/>
      <c r="D149" s="71">
        <f t="shared" si="51"/>
        <v>0</v>
      </c>
      <c r="E149" s="71">
        <f t="shared" si="52"/>
        <v>0</v>
      </c>
      <c r="F149" s="71">
        <f t="shared" si="53"/>
        <v>0</v>
      </c>
      <c r="G149" s="72">
        <f t="shared" si="54"/>
        <v>0</v>
      </c>
      <c r="H149" s="107"/>
      <c r="I149" s="73"/>
      <c r="J149" s="73"/>
      <c r="K149" s="74">
        <f t="shared" si="50"/>
        <v>0</v>
      </c>
      <c r="L149" s="75">
        <v>300000</v>
      </c>
      <c r="M149" s="76">
        <f t="shared" si="55"/>
        <v>0</v>
      </c>
      <c r="N149" s="77">
        <f t="shared" si="56"/>
        <v>0</v>
      </c>
      <c r="P149" s="117"/>
    </row>
    <row r="150" spans="1:16" ht="13" thickBot="1">
      <c r="B150" s="80" t="s">
        <v>61</v>
      </c>
      <c r="C150" s="164"/>
      <c r="D150" s="81">
        <f>C150</f>
        <v>0</v>
      </c>
      <c r="E150" s="81">
        <f t="shared" ref="E150:G150" si="57">D150</f>
        <v>0</v>
      </c>
      <c r="F150" s="81">
        <f t="shared" si="57"/>
        <v>0</v>
      </c>
      <c r="G150" s="81">
        <f t="shared" si="57"/>
        <v>0</v>
      </c>
      <c r="H150" s="105"/>
      <c r="I150" s="42"/>
      <c r="J150" s="42"/>
      <c r="K150" s="91"/>
      <c r="L150" s="91"/>
      <c r="M150" s="91"/>
      <c r="N150" s="91"/>
      <c r="P150" s="52">
        <f>AVERAGE(N145:N149)</f>
        <v>0</v>
      </c>
    </row>
    <row r="151" spans="1:16">
      <c r="P151" s="113"/>
    </row>
    <row r="152" spans="1:16">
      <c r="P152" s="113"/>
    </row>
    <row r="153" spans="1:16">
      <c r="A153" s="20" t="s">
        <v>177</v>
      </c>
      <c r="P153" s="113"/>
    </row>
    <row r="154" spans="1:16">
      <c r="L154" s="118"/>
      <c r="M154" s="118"/>
      <c r="N154" s="118"/>
      <c r="P154" s="113"/>
    </row>
    <row r="155" spans="1:16" s="118" customFormat="1">
      <c r="A155" s="273" t="s">
        <v>78</v>
      </c>
      <c r="B155" s="273"/>
      <c r="C155" s="273"/>
      <c r="D155" s="273"/>
      <c r="E155" s="273"/>
      <c r="F155" s="273"/>
      <c r="G155" s="273"/>
      <c r="H155" s="273"/>
      <c r="I155" s="273"/>
      <c r="L155" s="7"/>
      <c r="M155" s="7"/>
      <c r="N155" s="7"/>
      <c r="P155" s="119"/>
    </row>
    <row r="156" spans="1:16" ht="14" thickBot="1">
      <c r="C156" s="6" t="str">
        <f>IF(COUNTBLANK(C160:C168)&gt;0,"ERROR - Cells must not be left blank","")</f>
        <v>ERROR - Cells must not be left blank</v>
      </c>
      <c r="P156" s="113"/>
    </row>
    <row r="157" spans="1:16">
      <c r="B157" s="301" t="s">
        <v>76</v>
      </c>
      <c r="C157" s="304" t="s">
        <v>79</v>
      </c>
      <c r="D157" s="306" t="s">
        <v>47</v>
      </c>
      <c r="E157" s="295"/>
      <c r="F157" s="295"/>
      <c r="G157" s="296"/>
      <c r="I157" s="300"/>
      <c r="J157" s="300"/>
      <c r="K157" s="284" t="s">
        <v>49</v>
      </c>
      <c r="L157" s="284" t="s">
        <v>50</v>
      </c>
      <c r="M157" s="285" t="s">
        <v>51</v>
      </c>
      <c r="N157" s="286" t="s">
        <v>52</v>
      </c>
      <c r="P157" s="113"/>
    </row>
    <row r="158" spans="1:16">
      <c r="B158" s="294"/>
      <c r="C158" s="305"/>
      <c r="D158" s="307"/>
      <c r="E158" s="297"/>
      <c r="F158" s="297"/>
      <c r="G158" s="298"/>
      <c r="I158" s="300"/>
      <c r="J158" s="300"/>
      <c r="K158" s="284"/>
      <c r="L158" s="284"/>
      <c r="M158" s="285"/>
      <c r="N158" s="287"/>
      <c r="P158" s="113"/>
    </row>
    <row r="159" spans="1:16">
      <c r="B159" s="302"/>
      <c r="C159" s="305"/>
      <c r="D159" s="111" t="s">
        <v>14</v>
      </c>
      <c r="E159" s="111" t="s">
        <v>15</v>
      </c>
      <c r="F159" s="111" t="s">
        <v>16</v>
      </c>
      <c r="G159" s="112" t="s">
        <v>17</v>
      </c>
      <c r="I159" s="38"/>
      <c r="J159" s="38"/>
      <c r="K159" s="284"/>
      <c r="L159" s="284"/>
      <c r="M159" s="285"/>
      <c r="N159" s="288"/>
      <c r="P159" s="116"/>
    </row>
    <row r="160" spans="1:16">
      <c r="B160" s="65" t="s">
        <v>53</v>
      </c>
      <c r="C160" s="161"/>
      <c r="D160" s="114">
        <f>C160</f>
        <v>0</v>
      </c>
      <c r="E160" s="114">
        <f t="shared" ref="E160:G160" si="58">D160</f>
        <v>0</v>
      </c>
      <c r="F160" s="114">
        <f t="shared" si="58"/>
        <v>0</v>
      </c>
      <c r="G160" s="115">
        <f t="shared" si="58"/>
        <v>0</v>
      </c>
      <c r="H160" s="105"/>
      <c r="I160" s="42"/>
      <c r="J160" s="42"/>
      <c r="K160" s="91"/>
      <c r="L160" s="91"/>
      <c r="M160" s="92"/>
      <c r="N160" s="91"/>
      <c r="P160" s="117"/>
    </row>
    <row r="161" spans="1:16">
      <c r="B161" s="65" t="s">
        <v>80</v>
      </c>
      <c r="C161" s="162"/>
      <c r="D161" s="71">
        <f>C161*(1+$C$17)*OR(1-$C$17)</f>
        <v>0</v>
      </c>
      <c r="E161" s="71">
        <f>C161*(1+$C$18)*OR(1-$C$18)</f>
        <v>0</v>
      </c>
      <c r="F161" s="71">
        <f>C161*(1+$C$19)*OR(1-$C$19)</f>
        <v>0</v>
      </c>
      <c r="G161" s="72">
        <f>C161*(1+$C$20)*OR(1-$C$20)</f>
        <v>0</v>
      </c>
      <c r="H161" s="107"/>
      <c r="I161" s="73"/>
      <c r="J161" s="73"/>
      <c r="K161" s="74">
        <f t="shared" ref="K161:K167" si="59">AVERAGE(C161:G161)</f>
        <v>0</v>
      </c>
      <c r="L161" s="75">
        <v>25000</v>
      </c>
      <c r="M161" s="76">
        <f>K161*L161</f>
        <v>0</v>
      </c>
      <c r="N161" s="77">
        <f>IF(M161&lt;$C$160,$C$160,(IF(M161&gt;$C$168,$C$168,M161)))</f>
        <v>0</v>
      </c>
      <c r="P161" s="117"/>
    </row>
    <row r="162" spans="1:16" ht="12" customHeight="1">
      <c r="B162" s="78" t="s">
        <v>81</v>
      </c>
      <c r="C162" s="163"/>
      <c r="D162" s="71">
        <f t="shared" ref="D162:D167" si="60">C162*(1+$C$17)*OR(1-$C$17)</f>
        <v>0</v>
      </c>
      <c r="E162" s="71">
        <f t="shared" ref="E162:E167" si="61">C162*(1+$C$18)*OR(1-$C$18)</f>
        <v>0</v>
      </c>
      <c r="F162" s="71">
        <f t="shared" ref="F162:F167" si="62">C162*(1+$C$19)*OR(1-$C$19)</f>
        <v>0</v>
      </c>
      <c r="G162" s="72">
        <f t="shared" ref="G162:G167" si="63">C162*(1+$C$20)*OR(1-$C$20)</f>
        <v>0</v>
      </c>
      <c r="H162" s="107"/>
      <c r="I162" s="73"/>
      <c r="J162" s="73"/>
      <c r="K162" s="74">
        <f t="shared" si="59"/>
        <v>0</v>
      </c>
      <c r="L162" s="75">
        <v>100000</v>
      </c>
      <c r="M162" s="76">
        <f t="shared" ref="M162:M167" si="64">K162*L162</f>
        <v>0</v>
      </c>
      <c r="N162" s="77">
        <f t="shared" ref="N162:N167" si="65">IF(M162&lt;$C$160,$C$160,(IF(M162&gt;$C$168,$C$168,M162)))</f>
        <v>0</v>
      </c>
      <c r="P162" s="117"/>
    </row>
    <row r="163" spans="1:16">
      <c r="B163" s="78" t="s">
        <v>82</v>
      </c>
      <c r="C163" s="163"/>
      <c r="D163" s="71">
        <f t="shared" si="60"/>
        <v>0</v>
      </c>
      <c r="E163" s="71">
        <f t="shared" si="61"/>
        <v>0</v>
      </c>
      <c r="F163" s="71">
        <f t="shared" si="62"/>
        <v>0</v>
      </c>
      <c r="G163" s="72">
        <f t="shared" si="63"/>
        <v>0</v>
      </c>
      <c r="H163" s="107"/>
      <c r="I163" s="73"/>
      <c r="J163" s="73"/>
      <c r="K163" s="74">
        <f t="shared" si="59"/>
        <v>0</v>
      </c>
      <c r="L163" s="75">
        <v>350000</v>
      </c>
      <c r="M163" s="76">
        <f t="shared" si="64"/>
        <v>0</v>
      </c>
      <c r="N163" s="77">
        <f t="shared" si="65"/>
        <v>0</v>
      </c>
      <c r="P163" s="117"/>
    </row>
    <row r="164" spans="1:16" ht="12" customHeight="1">
      <c r="B164" s="78" t="s">
        <v>83</v>
      </c>
      <c r="C164" s="163"/>
      <c r="D164" s="71">
        <f t="shared" si="60"/>
        <v>0</v>
      </c>
      <c r="E164" s="71">
        <f t="shared" si="61"/>
        <v>0</v>
      </c>
      <c r="F164" s="71">
        <f t="shared" si="62"/>
        <v>0</v>
      </c>
      <c r="G164" s="72">
        <f t="shared" si="63"/>
        <v>0</v>
      </c>
      <c r="H164" s="107"/>
      <c r="I164" s="73"/>
      <c r="J164" s="73"/>
      <c r="K164" s="74">
        <f t="shared" si="59"/>
        <v>0</v>
      </c>
      <c r="L164" s="75">
        <v>7500000</v>
      </c>
      <c r="M164" s="76">
        <f t="shared" si="64"/>
        <v>0</v>
      </c>
      <c r="N164" s="77">
        <f t="shared" si="65"/>
        <v>0</v>
      </c>
      <c r="P164" s="117"/>
    </row>
    <row r="165" spans="1:16">
      <c r="B165" s="78" t="s">
        <v>84</v>
      </c>
      <c r="C165" s="163"/>
      <c r="D165" s="71">
        <f t="shared" si="60"/>
        <v>0</v>
      </c>
      <c r="E165" s="71">
        <f t="shared" si="61"/>
        <v>0</v>
      </c>
      <c r="F165" s="71">
        <f t="shared" si="62"/>
        <v>0</v>
      </c>
      <c r="G165" s="72">
        <f t="shared" si="63"/>
        <v>0</v>
      </c>
      <c r="H165" s="107"/>
      <c r="I165" s="73"/>
      <c r="J165" s="73"/>
      <c r="K165" s="74">
        <f t="shared" si="59"/>
        <v>0</v>
      </c>
      <c r="L165" s="75">
        <v>2000000</v>
      </c>
      <c r="M165" s="76">
        <f t="shared" si="64"/>
        <v>0</v>
      </c>
      <c r="N165" s="77">
        <f t="shared" si="65"/>
        <v>0</v>
      </c>
      <c r="P165" s="117"/>
    </row>
    <row r="166" spans="1:16">
      <c r="B166" s="79" t="s">
        <v>85</v>
      </c>
      <c r="C166" s="165"/>
      <c r="D166" s="71">
        <f t="shared" si="60"/>
        <v>0</v>
      </c>
      <c r="E166" s="71">
        <f t="shared" si="61"/>
        <v>0</v>
      </c>
      <c r="F166" s="71">
        <f t="shared" si="62"/>
        <v>0</v>
      </c>
      <c r="G166" s="72">
        <f t="shared" si="63"/>
        <v>0</v>
      </c>
      <c r="H166" s="107"/>
      <c r="I166" s="73"/>
      <c r="J166" s="73"/>
      <c r="K166" s="74">
        <f t="shared" si="59"/>
        <v>0</v>
      </c>
      <c r="L166" s="75">
        <v>4000000</v>
      </c>
      <c r="M166" s="76">
        <f t="shared" si="64"/>
        <v>0</v>
      </c>
      <c r="N166" s="77">
        <f t="shared" si="65"/>
        <v>0</v>
      </c>
      <c r="P166" s="117"/>
    </row>
    <row r="167" spans="1:16" ht="13" thickBot="1">
      <c r="B167" s="79" t="s">
        <v>86</v>
      </c>
      <c r="C167" s="165"/>
      <c r="D167" s="71">
        <f t="shared" si="60"/>
        <v>0</v>
      </c>
      <c r="E167" s="71">
        <f t="shared" si="61"/>
        <v>0</v>
      </c>
      <c r="F167" s="71">
        <f t="shared" si="62"/>
        <v>0</v>
      </c>
      <c r="G167" s="72">
        <f t="shared" si="63"/>
        <v>0</v>
      </c>
      <c r="H167" s="107"/>
      <c r="I167" s="73"/>
      <c r="J167" s="73"/>
      <c r="K167" s="74">
        <f t="shared" si="59"/>
        <v>0</v>
      </c>
      <c r="L167" s="75">
        <v>5000000</v>
      </c>
      <c r="M167" s="76">
        <f t="shared" si="64"/>
        <v>0</v>
      </c>
      <c r="N167" s="77">
        <f t="shared" si="65"/>
        <v>0</v>
      </c>
      <c r="P167" s="117"/>
    </row>
    <row r="168" spans="1:16" ht="13" thickBot="1">
      <c r="B168" s="80" t="s">
        <v>61</v>
      </c>
      <c r="C168" s="164"/>
      <c r="D168" s="81">
        <f>C168</f>
        <v>0</v>
      </c>
      <c r="E168" s="81">
        <f t="shared" ref="E168:G168" si="66">D168</f>
        <v>0</v>
      </c>
      <c r="F168" s="81">
        <f t="shared" si="66"/>
        <v>0</v>
      </c>
      <c r="G168" s="97">
        <f t="shared" si="66"/>
        <v>0</v>
      </c>
      <c r="H168" s="105"/>
      <c r="I168" s="42"/>
      <c r="J168" s="42"/>
      <c r="K168" s="91"/>
      <c r="L168" s="91"/>
      <c r="M168" s="91"/>
      <c r="N168" s="91"/>
      <c r="P168" s="52">
        <f>AVERAGE(N161:N167)</f>
        <v>0</v>
      </c>
    </row>
    <row r="169" spans="1:16">
      <c r="P169" s="14"/>
    </row>
    <row r="170" spans="1:16">
      <c r="P170" s="113"/>
    </row>
    <row r="171" spans="1:16">
      <c r="A171" s="20" t="s">
        <v>178</v>
      </c>
      <c r="P171" s="113"/>
    </row>
    <row r="172" spans="1:16">
      <c r="P172" s="113"/>
    </row>
    <row r="173" spans="1:16">
      <c r="A173" s="312" t="s">
        <v>87</v>
      </c>
      <c r="B173" s="312"/>
      <c r="C173" s="312"/>
      <c r="D173" s="312"/>
      <c r="E173" s="312"/>
      <c r="F173" s="312"/>
      <c r="G173" s="312"/>
      <c r="H173" s="312"/>
      <c r="I173" s="312"/>
      <c r="P173" s="113"/>
    </row>
    <row r="174" spans="1:16">
      <c r="P174" s="113"/>
    </row>
    <row r="175" spans="1:16" ht="14" thickBot="1">
      <c r="C175" s="6" t="str">
        <f>IF(COUNTBLANK(C179:C185)&gt;0,"ERROR - Cells must not be left blank","")</f>
        <v>ERROR - Cells must not be left blank</v>
      </c>
      <c r="P175" s="113"/>
    </row>
    <row r="176" spans="1:16">
      <c r="B176" s="301" t="s">
        <v>76</v>
      </c>
      <c r="C176" s="304" t="s">
        <v>247</v>
      </c>
      <c r="D176" s="306" t="s">
        <v>47</v>
      </c>
      <c r="E176" s="295"/>
      <c r="F176" s="295"/>
      <c r="G176" s="296"/>
      <c r="I176" s="300"/>
      <c r="J176" s="300"/>
      <c r="P176" s="113"/>
    </row>
    <row r="177" spans="1:16">
      <c r="B177" s="294"/>
      <c r="C177" s="305"/>
      <c r="D177" s="307"/>
      <c r="E177" s="297"/>
      <c r="F177" s="297"/>
      <c r="G177" s="298"/>
      <c r="I177" s="300"/>
      <c r="J177" s="300"/>
      <c r="K177" s="313" t="s">
        <v>49</v>
      </c>
      <c r="L177" s="313" t="s">
        <v>50</v>
      </c>
      <c r="M177" s="316" t="s">
        <v>51</v>
      </c>
      <c r="N177" s="286" t="s">
        <v>52</v>
      </c>
      <c r="P177" s="113"/>
    </row>
    <row r="178" spans="1:16">
      <c r="B178" s="302"/>
      <c r="C178" s="305"/>
      <c r="D178" s="111" t="s">
        <v>14</v>
      </c>
      <c r="E178" s="111" t="s">
        <v>15</v>
      </c>
      <c r="F178" s="111" t="s">
        <v>16</v>
      </c>
      <c r="G178" s="112" t="s">
        <v>17</v>
      </c>
      <c r="I178" s="38"/>
      <c r="J178" s="38"/>
      <c r="K178" s="314"/>
      <c r="L178" s="314"/>
      <c r="M178" s="317"/>
      <c r="N178" s="287"/>
      <c r="P178" s="113"/>
    </row>
    <row r="179" spans="1:16">
      <c r="B179" s="65" t="s">
        <v>53</v>
      </c>
      <c r="C179" s="161"/>
      <c r="D179" s="114">
        <f>C179</f>
        <v>0</v>
      </c>
      <c r="E179" s="114">
        <f t="shared" ref="E179:G179" si="67">D179</f>
        <v>0</v>
      </c>
      <c r="F179" s="114">
        <f t="shared" si="67"/>
        <v>0</v>
      </c>
      <c r="G179" s="115">
        <f t="shared" si="67"/>
        <v>0</v>
      </c>
      <c r="H179" s="90"/>
      <c r="I179" s="42"/>
      <c r="J179" s="42"/>
      <c r="K179" s="315"/>
      <c r="L179" s="315"/>
      <c r="M179" s="318"/>
      <c r="N179" s="288"/>
      <c r="P179" s="113"/>
    </row>
    <row r="180" spans="1:16" ht="12" customHeight="1">
      <c r="B180" s="65" t="s">
        <v>67</v>
      </c>
      <c r="C180" s="162"/>
      <c r="D180" s="71">
        <f>C180*(1+$C$17)*OR(1-$C$17)</f>
        <v>0</v>
      </c>
      <c r="E180" s="71">
        <f>C180*(1+$C$18)*OR(1-$C$18)</f>
        <v>0</v>
      </c>
      <c r="F180" s="71">
        <f>C180*(1+$C$19)*OR(1-$C$19)</f>
        <v>0</v>
      </c>
      <c r="G180" s="72">
        <f>C180*(1+$C$20)*OR(1-$C$20)</f>
        <v>0</v>
      </c>
      <c r="H180" s="93"/>
      <c r="I180" s="73"/>
      <c r="J180" s="73"/>
      <c r="K180" s="74">
        <f t="shared" ref="K180:K184" si="68">AVERAGE(C180:G180)</f>
        <v>0</v>
      </c>
      <c r="L180" s="75">
        <v>2500</v>
      </c>
      <c r="M180" s="76">
        <f>K180*L180</f>
        <v>0</v>
      </c>
      <c r="N180" s="77">
        <f>IF(M180&lt;$C$179,$C$179,(IF(M180&gt;$C$185,$C$185,M180)))</f>
        <v>0</v>
      </c>
      <c r="P180" s="116"/>
    </row>
    <row r="181" spans="1:16">
      <c r="B181" s="78" t="s">
        <v>68</v>
      </c>
      <c r="C181" s="163"/>
      <c r="D181" s="71">
        <f t="shared" ref="D181:D184" si="69">C181*(1+$C$17)*OR(1-$C$17)</f>
        <v>0</v>
      </c>
      <c r="E181" s="71">
        <f t="shared" ref="E181:E184" si="70">C181*(1+$C$18)*OR(1-$C$18)</f>
        <v>0</v>
      </c>
      <c r="F181" s="71">
        <f t="shared" ref="F181:F184" si="71">C181*(1+$C$19)*OR(1-$C$19)</f>
        <v>0</v>
      </c>
      <c r="G181" s="72">
        <f t="shared" ref="G181:G184" si="72">C181*(1+$C$20)*OR(1-$C$20)</f>
        <v>0</v>
      </c>
      <c r="H181" s="93"/>
      <c r="I181" s="73"/>
      <c r="J181" s="73"/>
      <c r="K181" s="74">
        <f t="shared" si="68"/>
        <v>0</v>
      </c>
      <c r="L181" s="75">
        <v>15000</v>
      </c>
      <c r="M181" s="76">
        <f>K181*L181</f>
        <v>0</v>
      </c>
      <c r="N181" s="77">
        <f t="shared" ref="N181:N184" si="73">IF(M181&lt;$C$179,$C$179,(IF(M181&gt;$C$185,$C$185,M181)))</f>
        <v>0</v>
      </c>
      <c r="P181" s="117"/>
    </row>
    <row r="182" spans="1:16">
      <c r="B182" s="78" t="s">
        <v>69</v>
      </c>
      <c r="C182" s="163"/>
      <c r="D182" s="71">
        <f t="shared" si="69"/>
        <v>0</v>
      </c>
      <c r="E182" s="71">
        <f t="shared" si="70"/>
        <v>0</v>
      </c>
      <c r="F182" s="71">
        <f t="shared" si="71"/>
        <v>0</v>
      </c>
      <c r="G182" s="72">
        <f t="shared" si="72"/>
        <v>0</v>
      </c>
      <c r="H182" s="93"/>
      <c r="I182" s="73"/>
      <c r="J182" s="73"/>
      <c r="K182" s="74">
        <f t="shared" si="68"/>
        <v>0</v>
      </c>
      <c r="L182" s="75">
        <v>65000</v>
      </c>
      <c r="M182" s="76">
        <f>K182*L182</f>
        <v>0</v>
      </c>
      <c r="N182" s="77">
        <f t="shared" si="73"/>
        <v>0</v>
      </c>
      <c r="P182" s="117"/>
    </row>
    <row r="183" spans="1:16" ht="12" customHeight="1">
      <c r="B183" s="78" t="s">
        <v>70</v>
      </c>
      <c r="C183" s="163"/>
      <c r="D183" s="71">
        <f t="shared" si="69"/>
        <v>0</v>
      </c>
      <c r="E183" s="71">
        <f t="shared" si="70"/>
        <v>0</v>
      </c>
      <c r="F183" s="71">
        <f t="shared" si="71"/>
        <v>0</v>
      </c>
      <c r="G183" s="72">
        <f t="shared" si="72"/>
        <v>0</v>
      </c>
      <c r="H183" s="93"/>
      <c r="I183" s="73"/>
      <c r="J183" s="73"/>
      <c r="K183" s="74">
        <f t="shared" si="68"/>
        <v>0</v>
      </c>
      <c r="L183" s="75">
        <v>200000</v>
      </c>
      <c r="M183" s="76">
        <f>K183*L183</f>
        <v>0</v>
      </c>
      <c r="N183" s="77">
        <f t="shared" si="73"/>
        <v>0</v>
      </c>
      <c r="P183" s="117"/>
    </row>
    <row r="184" spans="1:16" ht="12" customHeight="1" thickBot="1">
      <c r="B184" s="78" t="s">
        <v>71</v>
      </c>
      <c r="C184" s="163"/>
      <c r="D184" s="71">
        <f t="shared" si="69"/>
        <v>0</v>
      </c>
      <c r="E184" s="71">
        <f t="shared" si="70"/>
        <v>0</v>
      </c>
      <c r="F184" s="71">
        <f t="shared" si="71"/>
        <v>0</v>
      </c>
      <c r="G184" s="72">
        <f t="shared" si="72"/>
        <v>0</v>
      </c>
      <c r="H184" s="93"/>
      <c r="I184" s="73"/>
      <c r="J184" s="73"/>
      <c r="K184" s="74">
        <f t="shared" si="68"/>
        <v>0</v>
      </c>
      <c r="L184" s="120">
        <v>300000</v>
      </c>
      <c r="M184" s="121">
        <f>K184*L184</f>
        <v>0</v>
      </c>
      <c r="N184" s="77">
        <f t="shared" si="73"/>
        <v>0</v>
      </c>
      <c r="P184" s="117"/>
    </row>
    <row r="185" spans="1:16" ht="13" thickBot="1">
      <c r="B185" s="80" t="s">
        <v>61</v>
      </c>
      <c r="C185" s="164"/>
      <c r="D185" s="81">
        <f>C185</f>
        <v>0</v>
      </c>
      <c r="E185" s="81">
        <f>C185</f>
        <v>0</v>
      </c>
      <c r="F185" s="81">
        <f t="shared" ref="F185:G185" si="74">D185</f>
        <v>0</v>
      </c>
      <c r="G185" s="97">
        <f t="shared" si="74"/>
        <v>0</v>
      </c>
      <c r="H185" s="90"/>
      <c r="I185" s="42"/>
      <c r="J185" s="42"/>
      <c r="K185" s="68"/>
      <c r="L185" s="68"/>
      <c r="M185" s="68"/>
      <c r="N185" s="68"/>
      <c r="P185" s="52">
        <f>AVERAGE(N180:N184)</f>
        <v>0</v>
      </c>
    </row>
    <row r="186" spans="1:16">
      <c r="P186" s="116"/>
    </row>
    <row r="187" spans="1:16">
      <c r="P187" s="113"/>
    </row>
    <row r="188" spans="1:16">
      <c r="A188" s="20" t="s">
        <v>179</v>
      </c>
      <c r="P188" s="113"/>
    </row>
    <row r="189" spans="1:16">
      <c r="A189" s="20"/>
      <c r="P189" s="113"/>
    </row>
    <row r="190" spans="1:16">
      <c r="A190" s="312" t="s">
        <v>89</v>
      </c>
      <c r="B190" s="312"/>
      <c r="C190" s="312"/>
      <c r="D190" s="312"/>
      <c r="E190" s="312"/>
      <c r="F190" s="312"/>
      <c r="G190" s="312"/>
      <c r="H190" s="312"/>
      <c r="P190" s="113"/>
    </row>
    <row r="191" spans="1:16" ht="14" thickBot="1">
      <c r="C191" s="6" t="str">
        <f>IF(COUNTBLANK(C195:C203)&gt;0,"ERROR - Cells must not be left blank","")</f>
        <v>ERROR - Cells must not be left blank</v>
      </c>
      <c r="P191" s="113"/>
    </row>
    <row r="192" spans="1:16">
      <c r="B192" s="301" t="s">
        <v>76</v>
      </c>
      <c r="C192" s="304" t="s">
        <v>90</v>
      </c>
      <c r="D192" s="306" t="s">
        <v>47</v>
      </c>
      <c r="E192" s="295"/>
      <c r="F192" s="295"/>
      <c r="G192" s="296"/>
      <c r="I192" s="300"/>
      <c r="J192" s="300"/>
      <c r="K192" s="284" t="s">
        <v>49</v>
      </c>
      <c r="L192" s="284" t="s">
        <v>50</v>
      </c>
      <c r="M192" s="285" t="s">
        <v>51</v>
      </c>
      <c r="N192" s="286" t="s">
        <v>52</v>
      </c>
      <c r="P192" s="113"/>
    </row>
    <row r="193" spans="1:16">
      <c r="B193" s="294"/>
      <c r="C193" s="305"/>
      <c r="D193" s="307"/>
      <c r="E193" s="297"/>
      <c r="F193" s="297"/>
      <c r="G193" s="298"/>
      <c r="I193" s="300"/>
      <c r="J193" s="300"/>
      <c r="K193" s="284"/>
      <c r="L193" s="284"/>
      <c r="M193" s="285"/>
      <c r="N193" s="287"/>
      <c r="P193" s="113"/>
    </row>
    <row r="194" spans="1:16">
      <c r="B194" s="302"/>
      <c r="C194" s="305"/>
      <c r="D194" s="111" t="s">
        <v>14</v>
      </c>
      <c r="E194" s="111" t="s">
        <v>15</v>
      </c>
      <c r="F194" s="111" t="s">
        <v>16</v>
      </c>
      <c r="G194" s="112" t="s">
        <v>17</v>
      </c>
      <c r="I194" s="38"/>
      <c r="J194" s="38"/>
      <c r="K194" s="284"/>
      <c r="L194" s="284"/>
      <c r="M194" s="285"/>
      <c r="N194" s="288"/>
      <c r="P194" s="113"/>
    </row>
    <row r="195" spans="1:16">
      <c r="B195" s="65" t="s">
        <v>53</v>
      </c>
      <c r="C195" s="161"/>
      <c r="D195" s="114">
        <f>C195</f>
        <v>0</v>
      </c>
      <c r="E195" s="114">
        <f t="shared" ref="E195:G195" si="75">D195</f>
        <v>0</v>
      </c>
      <c r="F195" s="114">
        <f t="shared" si="75"/>
        <v>0</v>
      </c>
      <c r="G195" s="115">
        <f t="shared" si="75"/>
        <v>0</v>
      </c>
      <c r="H195" s="90">
        <f t="shared" ref="H195:H203" si="76">AVERAGE(C195:G195)</f>
        <v>0</v>
      </c>
      <c r="I195" s="42"/>
      <c r="J195" s="42"/>
      <c r="K195" s="91"/>
      <c r="L195" s="91"/>
      <c r="M195" s="92"/>
      <c r="N195" s="91"/>
      <c r="P195" s="113"/>
    </row>
    <row r="196" spans="1:16">
      <c r="B196" s="65" t="s">
        <v>80</v>
      </c>
      <c r="C196" s="162"/>
      <c r="D196" s="71">
        <f>C196*(1+$C$17)*OR(1-$C$17)</f>
        <v>0</v>
      </c>
      <c r="E196" s="71">
        <f>C196*(1+$C$18)*OR(1-$C$18)</f>
        <v>0</v>
      </c>
      <c r="F196" s="71">
        <f>C196*(1+$C$19)*OR(1-$C$19)</f>
        <v>0</v>
      </c>
      <c r="G196" s="72">
        <f>C196*(1+$C$20)*OR(1-$C$20)</f>
        <v>0</v>
      </c>
      <c r="H196" s="93">
        <f t="shared" si="76"/>
        <v>0</v>
      </c>
      <c r="I196" s="73"/>
      <c r="J196" s="73"/>
      <c r="K196" s="74">
        <f t="shared" ref="K196:K202" si="77">AVERAGE(C196:G196)</f>
        <v>0</v>
      </c>
      <c r="L196" s="75">
        <v>2500</v>
      </c>
      <c r="M196" s="76">
        <f>K196*L196</f>
        <v>0</v>
      </c>
      <c r="N196" s="77">
        <f>IF(M196&lt;$C$195,$C$195,(IF(M196&gt;$C$203,$C$203,M196)))</f>
        <v>0</v>
      </c>
      <c r="P196" s="116"/>
    </row>
    <row r="197" spans="1:16" ht="12" customHeight="1">
      <c r="B197" s="78" t="s">
        <v>81</v>
      </c>
      <c r="C197" s="163"/>
      <c r="D197" s="71">
        <f t="shared" ref="D197:D202" si="78">C197*(1+$C$17)*OR(1-$C$17)</f>
        <v>0</v>
      </c>
      <c r="E197" s="71">
        <f t="shared" ref="E197:E202" si="79">C197*(1+$C$18)*OR(1-$C$18)</f>
        <v>0</v>
      </c>
      <c r="F197" s="71">
        <f t="shared" ref="F197:F202" si="80">C197*(1+$C$19)*OR(1-$C$19)</f>
        <v>0</v>
      </c>
      <c r="G197" s="72">
        <f t="shared" ref="G197:G202" si="81">C197*(1+$C$20)*OR(1-$C$20)</f>
        <v>0</v>
      </c>
      <c r="H197" s="93">
        <f t="shared" si="76"/>
        <v>0</v>
      </c>
      <c r="I197" s="73"/>
      <c r="J197" s="73"/>
      <c r="K197" s="74">
        <f t="shared" si="77"/>
        <v>0</v>
      </c>
      <c r="L197" s="75">
        <v>100000</v>
      </c>
      <c r="M197" s="76">
        <f t="shared" ref="M197:M202" si="82">K197*L197</f>
        <v>0</v>
      </c>
      <c r="N197" s="77">
        <f t="shared" ref="N197:N202" si="83">IF(M197&lt;$C$195,$C$195,(IF(M197&gt;$C$203,$C$203,M197)))</f>
        <v>0</v>
      </c>
      <c r="P197" s="117"/>
    </row>
    <row r="198" spans="1:16">
      <c r="B198" s="78" t="s">
        <v>82</v>
      </c>
      <c r="C198" s="163"/>
      <c r="D198" s="71">
        <f t="shared" si="78"/>
        <v>0</v>
      </c>
      <c r="E198" s="71">
        <f t="shared" si="79"/>
        <v>0</v>
      </c>
      <c r="F198" s="71">
        <f t="shared" si="80"/>
        <v>0</v>
      </c>
      <c r="G198" s="72">
        <f t="shared" si="81"/>
        <v>0</v>
      </c>
      <c r="H198" s="93">
        <f t="shared" si="76"/>
        <v>0</v>
      </c>
      <c r="I198" s="73"/>
      <c r="J198" s="73"/>
      <c r="K198" s="74">
        <f t="shared" si="77"/>
        <v>0</v>
      </c>
      <c r="L198" s="75">
        <v>350000</v>
      </c>
      <c r="M198" s="76">
        <f t="shared" si="82"/>
        <v>0</v>
      </c>
      <c r="N198" s="77">
        <f t="shared" si="83"/>
        <v>0</v>
      </c>
      <c r="P198" s="117"/>
    </row>
    <row r="199" spans="1:16" ht="12" customHeight="1">
      <c r="B199" s="78" t="s">
        <v>83</v>
      </c>
      <c r="C199" s="163"/>
      <c r="D199" s="71">
        <f t="shared" si="78"/>
        <v>0</v>
      </c>
      <c r="E199" s="71">
        <f t="shared" si="79"/>
        <v>0</v>
      </c>
      <c r="F199" s="71">
        <f t="shared" si="80"/>
        <v>0</v>
      </c>
      <c r="G199" s="72">
        <f t="shared" si="81"/>
        <v>0</v>
      </c>
      <c r="H199" s="93">
        <f t="shared" si="76"/>
        <v>0</v>
      </c>
      <c r="I199" s="73"/>
      <c r="J199" s="73"/>
      <c r="K199" s="74">
        <f t="shared" si="77"/>
        <v>0</v>
      </c>
      <c r="L199" s="75">
        <v>750000</v>
      </c>
      <c r="M199" s="76">
        <f t="shared" si="82"/>
        <v>0</v>
      </c>
      <c r="N199" s="77">
        <f t="shared" si="83"/>
        <v>0</v>
      </c>
      <c r="P199" s="117"/>
    </row>
    <row r="200" spans="1:16">
      <c r="B200" s="78" t="s">
        <v>84</v>
      </c>
      <c r="C200" s="163"/>
      <c r="D200" s="71">
        <f t="shared" si="78"/>
        <v>0</v>
      </c>
      <c r="E200" s="71">
        <f t="shared" si="79"/>
        <v>0</v>
      </c>
      <c r="F200" s="71">
        <f t="shared" si="80"/>
        <v>0</v>
      </c>
      <c r="G200" s="72">
        <f t="shared" si="81"/>
        <v>0</v>
      </c>
      <c r="H200" s="93">
        <f t="shared" si="76"/>
        <v>0</v>
      </c>
      <c r="I200" s="73"/>
      <c r="J200" s="73"/>
      <c r="K200" s="74">
        <f t="shared" si="77"/>
        <v>0</v>
      </c>
      <c r="L200" s="75">
        <v>2000000</v>
      </c>
      <c r="M200" s="76">
        <f t="shared" si="82"/>
        <v>0</v>
      </c>
      <c r="N200" s="77">
        <f t="shared" si="83"/>
        <v>0</v>
      </c>
      <c r="P200" s="117"/>
    </row>
    <row r="201" spans="1:16">
      <c r="B201" s="79" t="s">
        <v>85</v>
      </c>
      <c r="C201" s="165"/>
      <c r="D201" s="71">
        <f t="shared" si="78"/>
        <v>0</v>
      </c>
      <c r="E201" s="71">
        <f t="shared" si="79"/>
        <v>0</v>
      </c>
      <c r="F201" s="71">
        <f t="shared" si="80"/>
        <v>0</v>
      </c>
      <c r="G201" s="72">
        <f t="shared" si="81"/>
        <v>0</v>
      </c>
      <c r="H201" s="93">
        <f t="shared" si="76"/>
        <v>0</v>
      </c>
      <c r="I201" s="73"/>
      <c r="J201" s="73"/>
      <c r="K201" s="74">
        <f t="shared" si="77"/>
        <v>0</v>
      </c>
      <c r="L201" s="75">
        <v>4000000</v>
      </c>
      <c r="M201" s="76">
        <f t="shared" si="82"/>
        <v>0</v>
      </c>
      <c r="N201" s="77">
        <f t="shared" si="83"/>
        <v>0</v>
      </c>
      <c r="P201" s="117"/>
    </row>
    <row r="202" spans="1:16" ht="13" thickBot="1">
      <c r="B202" s="79" t="s">
        <v>86</v>
      </c>
      <c r="C202" s="165"/>
      <c r="D202" s="71">
        <f t="shared" si="78"/>
        <v>0</v>
      </c>
      <c r="E202" s="71">
        <f t="shared" si="79"/>
        <v>0</v>
      </c>
      <c r="F202" s="71">
        <f t="shared" si="80"/>
        <v>0</v>
      </c>
      <c r="G202" s="72">
        <f t="shared" si="81"/>
        <v>0</v>
      </c>
      <c r="H202" s="93">
        <f t="shared" si="76"/>
        <v>0</v>
      </c>
      <c r="I202" s="73"/>
      <c r="J202" s="73"/>
      <c r="K202" s="74">
        <f t="shared" si="77"/>
        <v>0</v>
      </c>
      <c r="L202" s="75">
        <v>5000000</v>
      </c>
      <c r="M202" s="76">
        <f t="shared" si="82"/>
        <v>0</v>
      </c>
      <c r="N202" s="77">
        <f t="shared" si="83"/>
        <v>0</v>
      </c>
      <c r="P202" s="117"/>
    </row>
    <row r="203" spans="1:16" ht="13" thickBot="1">
      <c r="B203" s="80" t="s">
        <v>61</v>
      </c>
      <c r="C203" s="164"/>
      <c r="D203" s="81">
        <f>C203</f>
        <v>0</v>
      </c>
      <c r="E203" s="81">
        <f t="shared" ref="E203:G203" si="84">D203</f>
        <v>0</v>
      </c>
      <c r="F203" s="81">
        <f t="shared" si="84"/>
        <v>0</v>
      </c>
      <c r="G203" s="97">
        <f t="shared" si="84"/>
        <v>0</v>
      </c>
      <c r="H203" s="90">
        <f t="shared" si="76"/>
        <v>0</v>
      </c>
      <c r="I203" s="42"/>
      <c r="J203" s="42"/>
      <c r="K203" s="91"/>
      <c r="L203" s="91"/>
      <c r="M203" s="91"/>
      <c r="N203" s="91"/>
      <c r="P203" s="52">
        <f>AVERAGE(N196:N202)</f>
        <v>0</v>
      </c>
    </row>
    <row r="204" spans="1:16">
      <c r="I204" s="14"/>
      <c r="J204" s="14"/>
      <c r="P204" s="116"/>
    </row>
    <row r="205" spans="1:16">
      <c r="P205" s="113"/>
    </row>
    <row r="206" spans="1:16">
      <c r="A206" s="20" t="s">
        <v>239</v>
      </c>
      <c r="P206" s="113"/>
    </row>
    <row r="207" spans="1:16">
      <c r="A207" s="20"/>
      <c r="P207" s="113"/>
    </row>
    <row r="208" spans="1:16" ht="27" customHeight="1">
      <c r="A208" s="312" t="s">
        <v>91</v>
      </c>
      <c r="B208" s="312"/>
      <c r="C208" s="312"/>
      <c r="D208" s="312"/>
      <c r="E208" s="312"/>
      <c r="F208" s="312"/>
      <c r="G208" s="312"/>
      <c r="H208" s="312"/>
      <c r="P208" s="113"/>
    </row>
    <row r="209" spans="1:16" ht="14" thickBot="1">
      <c r="C209" s="6" t="str">
        <f>IF(COUNTBLANK(C213:C219)&gt;0,"ERROR - Cells must not be left blank","")</f>
        <v>ERROR - Cells must not be left blank</v>
      </c>
      <c r="P209" s="113"/>
    </row>
    <row r="210" spans="1:16">
      <c r="B210" s="301" t="s">
        <v>76</v>
      </c>
      <c r="C210" s="304" t="s">
        <v>92</v>
      </c>
      <c r="D210" s="306" t="s">
        <v>47</v>
      </c>
      <c r="E210" s="295"/>
      <c r="F210" s="295"/>
      <c r="G210" s="296"/>
      <c r="I210" s="300"/>
      <c r="J210" s="300"/>
      <c r="K210" s="284" t="s">
        <v>49</v>
      </c>
      <c r="L210" s="284" t="s">
        <v>50</v>
      </c>
      <c r="M210" s="285" t="s">
        <v>51</v>
      </c>
      <c r="N210" s="286" t="s">
        <v>52</v>
      </c>
      <c r="P210" s="113"/>
    </row>
    <row r="211" spans="1:16">
      <c r="B211" s="294"/>
      <c r="C211" s="305"/>
      <c r="D211" s="307"/>
      <c r="E211" s="297"/>
      <c r="F211" s="297"/>
      <c r="G211" s="298"/>
      <c r="I211" s="300"/>
      <c r="J211" s="300"/>
      <c r="K211" s="284"/>
      <c r="L211" s="284"/>
      <c r="M211" s="285"/>
      <c r="N211" s="287"/>
      <c r="P211" s="113"/>
    </row>
    <row r="212" spans="1:16">
      <c r="B212" s="302"/>
      <c r="C212" s="305"/>
      <c r="D212" s="111" t="s">
        <v>14</v>
      </c>
      <c r="E212" s="111" t="s">
        <v>15</v>
      </c>
      <c r="F212" s="111" t="s">
        <v>16</v>
      </c>
      <c r="G212" s="112" t="s">
        <v>17</v>
      </c>
      <c r="I212" s="38"/>
      <c r="J212" s="38"/>
      <c r="K212" s="284"/>
      <c r="L212" s="284"/>
      <c r="M212" s="285"/>
      <c r="N212" s="288"/>
      <c r="P212" s="113"/>
    </row>
    <row r="213" spans="1:16">
      <c r="B213" s="65" t="s">
        <v>53</v>
      </c>
      <c r="C213" s="161"/>
      <c r="D213" s="114">
        <f>C213</f>
        <v>0</v>
      </c>
      <c r="E213" s="114">
        <f t="shared" ref="E213:G213" si="85">D213</f>
        <v>0</v>
      </c>
      <c r="F213" s="114">
        <f t="shared" si="85"/>
        <v>0</v>
      </c>
      <c r="G213" s="115">
        <f t="shared" si="85"/>
        <v>0</v>
      </c>
      <c r="H213" s="90"/>
      <c r="I213" s="42"/>
      <c r="J213" s="42"/>
      <c r="K213" s="91"/>
      <c r="L213" s="91"/>
      <c r="M213" s="92"/>
      <c r="N213" s="91"/>
      <c r="P213" s="113"/>
    </row>
    <row r="214" spans="1:16">
      <c r="B214" s="65" t="s">
        <v>67</v>
      </c>
      <c r="C214" s="162"/>
      <c r="D214" s="71">
        <f>C214*(1+$C$17)*OR(1-$C$17)</f>
        <v>0</v>
      </c>
      <c r="E214" s="71">
        <f>C214*(1+$C$18)*OR(1-$C$18)</f>
        <v>0</v>
      </c>
      <c r="F214" s="71">
        <f>C214*(1+$C$19)*OR(1-$C$19)</f>
        <v>0</v>
      </c>
      <c r="G214" s="72">
        <f>C214*(1+$C$20)*OR(1-$C$20)</f>
        <v>0</v>
      </c>
      <c r="H214" s="93"/>
      <c r="I214" s="73"/>
      <c r="J214" s="73"/>
      <c r="K214" s="74">
        <f t="shared" ref="K214:K218" si="86">AVERAGE(C214:G214)</f>
        <v>0</v>
      </c>
      <c r="L214" s="75">
        <v>2500</v>
      </c>
      <c r="M214" s="76">
        <f>K214*L214</f>
        <v>0</v>
      </c>
      <c r="N214" s="77">
        <f>IF(M214&lt;$C$213,$C$213,(IF(M214&gt;$C$219,$C$219,M214)))</f>
        <v>0</v>
      </c>
      <c r="P214" s="116"/>
    </row>
    <row r="215" spans="1:16" ht="12" customHeight="1">
      <c r="B215" s="78" t="s">
        <v>68</v>
      </c>
      <c r="C215" s="163"/>
      <c r="D215" s="71">
        <f t="shared" ref="D215:D218" si="87">C215*(1+$C$17)*OR(1-$C$17)</f>
        <v>0</v>
      </c>
      <c r="E215" s="71">
        <f t="shared" ref="E215:E218" si="88">C215*(1+$C$18)*OR(1-$C$18)</f>
        <v>0</v>
      </c>
      <c r="F215" s="71">
        <f t="shared" ref="F215:F218" si="89">C215*(1+$C$19)*OR(1-$C$19)</f>
        <v>0</v>
      </c>
      <c r="G215" s="72">
        <f t="shared" ref="G215:G218" si="90">C215*(1+$C$20)*OR(1-$C$20)</f>
        <v>0</v>
      </c>
      <c r="H215" s="93"/>
      <c r="I215" s="73"/>
      <c r="J215" s="73"/>
      <c r="K215" s="74">
        <f t="shared" si="86"/>
        <v>0</v>
      </c>
      <c r="L215" s="75">
        <v>15000</v>
      </c>
      <c r="M215" s="76">
        <f t="shared" ref="M215:M218" si="91">K215*L215</f>
        <v>0</v>
      </c>
      <c r="N215" s="77">
        <f t="shared" ref="N215:N218" si="92">IF(M215&lt;$C$213,$C$213,(IF(M215&gt;$C$219,$C$219,M215)))</f>
        <v>0</v>
      </c>
      <c r="P215" s="117"/>
    </row>
    <row r="216" spans="1:16">
      <c r="B216" s="78" t="s">
        <v>69</v>
      </c>
      <c r="C216" s="163"/>
      <c r="D216" s="71">
        <f t="shared" si="87"/>
        <v>0</v>
      </c>
      <c r="E216" s="71">
        <f t="shared" si="88"/>
        <v>0</v>
      </c>
      <c r="F216" s="71">
        <f t="shared" si="89"/>
        <v>0</v>
      </c>
      <c r="G216" s="72">
        <f t="shared" si="90"/>
        <v>0</v>
      </c>
      <c r="H216" s="93"/>
      <c r="I216" s="73"/>
      <c r="J216" s="73"/>
      <c r="K216" s="74">
        <f t="shared" si="86"/>
        <v>0</v>
      </c>
      <c r="L216" s="75">
        <v>65000</v>
      </c>
      <c r="M216" s="76">
        <f t="shared" si="91"/>
        <v>0</v>
      </c>
      <c r="N216" s="77">
        <f t="shared" si="92"/>
        <v>0</v>
      </c>
      <c r="P216" s="117"/>
    </row>
    <row r="217" spans="1:16" ht="12" customHeight="1">
      <c r="B217" s="78" t="s">
        <v>70</v>
      </c>
      <c r="C217" s="163"/>
      <c r="D217" s="71">
        <f t="shared" si="87"/>
        <v>0</v>
      </c>
      <c r="E217" s="71">
        <f t="shared" si="88"/>
        <v>0</v>
      </c>
      <c r="F217" s="71">
        <f t="shared" si="89"/>
        <v>0</v>
      </c>
      <c r="G217" s="72">
        <f t="shared" si="90"/>
        <v>0</v>
      </c>
      <c r="H217" s="93"/>
      <c r="I217" s="73"/>
      <c r="J217" s="73"/>
      <c r="K217" s="74">
        <f t="shared" si="86"/>
        <v>0</v>
      </c>
      <c r="L217" s="75">
        <v>200000</v>
      </c>
      <c r="M217" s="76">
        <f t="shared" si="91"/>
        <v>0</v>
      </c>
      <c r="N217" s="77">
        <f t="shared" si="92"/>
        <v>0</v>
      </c>
      <c r="P217" s="117"/>
    </row>
    <row r="218" spans="1:16" ht="13" thickBot="1">
      <c r="B218" s="78" t="s">
        <v>71</v>
      </c>
      <c r="C218" s="163"/>
      <c r="D218" s="71">
        <f t="shared" si="87"/>
        <v>0</v>
      </c>
      <c r="E218" s="71">
        <f t="shared" si="88"/>
        <v>0</v>
      </c>
      <c r="F218" s="71">
        <f t="shared" si="89"/>
        <v>0</v>
      </c>
      <c r="G218" s="72">
        <f t="shared" si="90"/>
        <v>0</v>
      </c>
      <c r="H218" s="93"/>
      <c r="I218" s="73"/>
      <c r="J218" s="73"/>
      <c r="K218" s="122">
        <f t="shared" si="86"/>
        <v>0</v>
      </c>
      <c r="L218" s="123">
        <v>300000</v>
      </c>
      <c r="M218" s="124">
        <f t="shared" si="91"/>
        <v>0</v>
      </c>
      <c r="N218" s="125">
        <f t="shared" si="92"/>
        <v>0</v>
      </c>
      <c r="P218" s="117"/>
    </row>
    <row r="219" spans="1:16" ht="13" thickBot="1">
      <c r="B219" s="80" t="s">
        <v>61</v>
      </c>
      <c r="C219" s="164"/>
      <c r="D219" s="81">
        <f>C219</f>
        <v>0</v>
      </c>
      <c r="E219" s="81">
        <f t="shared" ref="E219:G219" si="93">D219</f>
        <v>0</v>
      </c>
      <c r="F219" s="81">
        <f t="shared" si="93"/>
        <v>0</v>
      </c>
      <c r="G219" s="97">
        <f t="shared" si="93"/>
        <v>0</v>
      </c>
      <c r="H219" s="90"/>
      <c r="I219" s="42"/>
      <c r="J219" s="42"/>
      <c r="K219" s="91"/>
      <c r="L219" s="91"/>
      <c r="M219" s="91"/>
      <c r="N219" s="91"/>
      <c r="P219" s="52">
        <f>AVERAGE(N214:N218)</f>
        <v>0</v>
      </c>
    </row>
    <row r="220" spans="1:16">
      <c r="P220" s="117"/>
    </row>
    <row r="221" spans="1:16">
      <c r="P221" s="116"/>
    </row>
    <row r="222" spans="1:16">
      <c r="A222" s="20" t="s">
        <v>240</v>
      </c>
      <c r="P222" s="113"/>
    </row>
    <row r="223" spans="1:16">
      <c r="P223" s="113"/>
    </row>
    <row r="224" spans="1:16" ht="27" customHeight="1">
      <c r="A224" s="312" t="s">
        <v>93</v>
      </c>
      <c r="B224" s="312"/>
      <c r="C224" s="312"/>
      <c r="D224" s="312"/>
      <c r="E224" s="312"/>
      <c r="F224" s="312"/>
      <c r="G224" s="312"/>
      <c r="H224" s="312"/>
      <c r="P224" s="113"/>
    </row>
    <row r="225" spans="1:16" ht="14" thickBot="1">
      <c r="C225" s="6" t="str">
        <f>IF(COUNTBLANK(C229:C235)&gt;0,"ERROR - Cells must not be left blank","")</f>
        <v>ERROR - Cells must not be left blank</v>
      </c>
      <c r="P225" s="113"/>
    </row>
    <row r="226" spans="1:16">
      <c r="B226" s="277" t="s">
        <v>76</v>
      </c>
      <c r="C226" s="319" t="s">
        <v>124</v>
      </c>
      <c r="D226" s="306" t="s">
        <v>47</v>
      </c>
      <c r="E226" s="295"/>
      <c r="F226" s="295"/>
      <c r="G226" s="296"/>
      <c r="I226" s="300"/>
      <c r="J226" s="300"/>
      <c r="K226" s="313" t="s">
        <v>49</v>
      </c>
      <c r="L226" s="313" t="s">
        <v>50</v>
      </c>
      <c r="M226" s="316" t="s">
        <v>51</v>
      </c>
      <c r="N226" s="286" t="s">
        <v>52</v>
      </c>
      <c r="P226" s="113"/>
    </row>
    <row r="227" spans="1:16">
      <c r="B227" s="278"/>
      <c r="C227" s="320"/>
      <c r="D227" s="307"/>
      <c r="E227" s="297"/>
      <c r="F227" s="297"/>
      <c r="G227" s="298"/>
      <c r="I227" s="300"/>
      <c r="J227" s="300"/>
      <c r="K227" s="314"/>
      <c r="L227" s="314"/>
      <c r="M227" s="317"/>
      <c r="N227" s="287"/>
      <c r="P227" s="113"/>
    </row>
    <row r="228" spans="1:16">
      <c r="B228" s="290"/>
      <c r="C228" s="321"/>
      <c r="D228" s="111" t="s">
        <v>14</v>
      </c>
      <c r="E228" s="111" t="s">
        <v>15</v>
      </c>
      <c r="F228" s="111" t="s">
        <v>16</v>
      </c>
      <c r="G228" s="112" t="s">
        <v>17</v>
      </c>
      <c r="I228" s="38"/>
      <c r="J228" s="38"/>
      <c r="K228" s="315"/>
      <c r="L228" s="315"/>
      <c r="M228" s="318"/>
      <c r="N228" s="288"/>
      <c r="P228" s="113"/>
    </row>
    <row r="229" spans="1:16">
      <c r="B229" s="65" t="s">
        <v>53</v>
      </c>
      <c r="C229" s="161"/>
      <c r="D229" s="114">
        <f>C229</f>
        <v>0</v>
      </c>
      <c r="E229" s="114">
        <f t="shared" ref="E229:G229" si="94">D229</f>
        <v>0</v>
      </c>
      <c r="F229" s="114">
        <f t="shared" si="94"/>
        <v>0</v>
      </c>
      <c r="G229" s="115">
        <f t="shared" si="94"/>
        <v>0</v>
      </c>
      <c r="H229" s="90"/>
      <c r="I229" s="42"/>
      <c r="J229" s="42"/>
      <c r="K229" s="91"/>
      <c r="L229" s="91"/>
      <c r="M229" s="92"/>
      <c r="N229" s="91"/>
      <c r="P229" s="113"/>
    </row>
    <row r="230" spans="1:16">
      <c r="B230" s="65" t="s">
        <v>67</v>
      </c>
      <c r="C230" s="162"/>
      <c r="D230" s="71">
        <f>C230*(1+$C$17)*OR(1-$C$17)</f>
        <v>0</v>
      </c>
      <c r="E230" s="71">
        <f>C230*(1+$C$18)*OR(1-$C$18)</f>
        <v>0</v>
      </c>
      <c r="F230" s="71">
        <f>C230*(1+$C$19)*OR(1-$C$19)</f>
        <v>0</v>
      </c>
      <c r="G230" s="72">
        <f>C230*(1+$C$20)*OR(1-$C$20)</f>
        <v>0</v>
      </c>
      <c r="H230" s="93"/>
      <c r="I230" s="73"/>
      <c r="J230" s="73"/>
      <c r="K230" s="74">
        <f t="shared" ref="K230:K235" si="95">AVERAGE(C230:G230)</f>
        <v>0</v>
      </c>
      <c r="L230" s="75">
        <v>2500</v>
      </c>
      <c r="M230" s="76">
        <f>K230*L230</f>
        <v>0</v>
      </c>
      <c r="N230" s="77">
        <f>IF(M230&lt;$C$229,$C$229,(IF(M230&gt;$C$235,$C$235,M230)))</f>
        <v>0</v>
      </c>
      <c r="P230" s="116"/>
    </row>
    <row r="231" spans="1:16" ht="12" customHeight="1">
      <c r="B231" s="78" t="s">
        <v>68</v>
      </c>
      <c r="C231" s="163"/>
      <c r="D231" s="71">
        <f t="shared" ref="D231:D234" si="96">C231*(1+$C$17)*OR(1-$C$17)</f>
        <v>0</v>
      </c>
      <c r="E231" s="71">
        <f t="shared" ref="E231:E234" si="97">C231*(1+$C$18)*OR(1-$C$18)</f>
        <v>0</v>
      </c>
      <c r="F231" s="71">
        <f t="shared" ref="F231:F234" si="98">C231*(1+$C$19)*OR(1-$C$19)</f>
        <v>0</v>
      </c>
      <c r="G231" s="72">
        <f t="shared" ref="G231:G234" si="99">C231*(1+$C$20)*OR(1-$C$20)</f>
        <v>0</v>
      </c>
      <c r="H231" s="93"/>
      <c r="I231" s="73"/>
      <c r="J231" s="73"/>
      <c r="K231" s="74">
        <f t="shared" si="95"/>
        <v>0</v>
      </c>
      <c r="L231" s="75">
        <v>15000</v>
      </c>
      <c r="M231" s="76">
        <f t="shared" ref="M231:M234" si="100">K231*L231</f>
        <v>0</v>
      </c>
      <c r="N231" s="77">
        <f t="shared" ref="N231:N234" si="101">IF(M231&lt;$C$229,$C$229,(IF(M231&gt;$C$235,$C$235,M231)))</f>
        <v>0</v>
      </c>
      <c r="P231" s="117"/>
    </row>
    <row r="232" spans="1:16">
      <c r="B232" s="78" t="s">
        <v>69</v>
      </c>
      <c r="C232" s="163"/>
      <c r="D232" s="71">
        <f t="shared" si="96"/>
        <v>0</v>
      </c>
      <c r="E232" s="71">
        <f t="shared" si="97"/>
        <v>0</v>
      </c>
      <c r="F232" s="71">
        <f t="shared" si="98"/>
        <v>0</v>
      </c>
      <c r="G232" s="72">
        <f t="shared" si="99"/>
        <v>0</v>
      </c>
      <c r="H232" s="93"/>
      <c r="I232" s="73"/>
      <c r="J232" s="73"/>
      <c r="K232" s="74">
        <f t="shared" si="95"/>
        <v>0</v>
      </c>
      <c r="L232" s="75">
        <v>65000</v>
      </c>
      <c r="M232" s="76">
        <f t="shared" si="100"/>
        <v>0</v>
      </c>
      <c r="N232" s="77">
        <f t="shared" si="101"/>
        <v>0</v>
      </c>
      <c r="P232" s="117"/>
    </row>
    <row r="233" spans="1:16" ht="12" customHeight="1">
      <c r="B233" s="78" t="s">
        <v>70</v>
      </c>
      <c r="C233" s="163"/>
      <c r="D233" s="71">
        <f t="shared" si="96"/>
        <v>0</v>
      </c>
      <c r="E233" s="71">
        <f t="shared" si="97"/>
        <v>0</v>
      </c>
      <c r="F233" s="71">
        <f t="shared" si="98"/>
        <v>0</v>
      </c>
      <c r="G233" s="72">
        <f t="shared" si="99"/>
        <v>0</v>
      </c>
      <c r="H233" s="93"/>
      <c r="I233" s="73"/>
      <c r="J233" s="73"/>
      <c r="K233" s="74">
        <f t="shared" si="95"/>
        <v>0</v>
      </c>
      <c r="L233" s="75">
        <v>200000</v>
      </c>
      <c r="M233" s="76">
        <f t="shared" si="100"/>
        <v>0</v>
      </c>
      <c r="N233" s="77">
        <f t="shared" si="101"/>
        <v>0</v>
      </c>
      <c r="P233" s="117"/>
    </row>
    <row r="234" spans="1:16" ht="13" thickBot="1">
      <c r="B234" s="78" t="s">
        <v>71</v>
      </c>
      <c r="C234" s="163"/>
      <c r="D234" s="71">
        <f t="shared" si="96"/>
        <v>0</v>
      </c>
      <c r="E234" s="71">
        <f t="shared" si="97"/>
        <v>0</v>
      </c>
      <c r="F234" s="71">
        <f t="shared" si="98"/>
        <v>0</v>
      </c>
      <c r="G234" s="72">
        <f t="shared" si="99"/>
        <v>0</v>
      </c>
      <c r="H234" s="93"/>
      <c r="I234" s="73"/>
      <c r="J234" s="73"/>
      <c r="K234" s="74">
        <f t="shared" si="95"/>
        <v>0</v>
      </c>
      <c r="L234" s="75">
        <v>300000</v>
      </c>
      <c r="M234" s="76">
        <f t="shared" si="100"/>
        <v>0</v>
      </c>
      <c r="N234" s="77">
        <f t="shared" si="101"/>
        <v>0</v>
      </c>
      <c r="P234" s="117"/>
    </row>
    <row r="235" spans="1:16" ht="13" thickBot="1">
      <c r="B235" s="80" t="s">
        <v>61</v>
      </c>
      <c r="C235" s="164"/>
      <c r="D235" s="81">
        <f>C235</f>
        <v>0</v>
      </c>
      <c r="E235" s="81">
        <f t="shared" ref="E235:G235" si="102">D235</f>
        <v>0</v>
      </c>
      <c r="F235" s="81">
        <f t="shared" si="102"/>
        <v>0</v>
      </c>
      <c r="G235" s="97">
        <f t="shared" si="102"/>
        <v>0</v>
      </c>
      <c r="H235" s="90"/>
      <c r="I235" s="42"/>
      <c r="J235" s="42"/>
      <c r="K235" s="91">
        <f t="shared" si="95"/>
        <v>0</v>
      </c>
      <c r="L235" s="91"/>
      <c r="M235" s="91"/>
      <c r="N235" s="91"/>
      <c r="P235" s="52">
        <f>AVERAGE(N230:N234)</f>
        <v>0</v>
      </c>
    </row>
    <row r="236" spans="1:16">
      <c r="B236" s="99"/>
      <c r="C236" s="126"/>
      <c r="D236" s="42"/>
      <c r="E236" s="42"/>
      <c r="F236" s="42"/>
      <c r="G236" s="42"/>
      <c r="H236" s="90"/>
      <c r="I236" s="42"/>
      <c r="J236" s="42"/>
      <c r="K236" s="56"/>
      <c r="L236" s="56"/>
      <c r="M236" s="56"/>
      <c r="N236" s="56"/>
      <c r="P236" s="127"/>
    </row>
    <row r="237" spans="1:16">
      <c r="A237" s="98" t="s">
        <v>180</v>
      </c>
      <c r="P237" s="113"/>
    </row>
    <row r="238" spans="1:16">
      <c r="P238" s="113"/>
    </row>
    <row r="239" spans="1:16">
      <c r="A239" s="312" t="s">
        <v>94</v>
      </c>
      <c r="B239" s="312"/>
      <c r="C239" s="312"/>
      <c r="D239" s="312"/>
      <c r="E239" s="312"/>
      <c r="F239" s="312"/>
      <c r="G239" s="312"/>
      <c r="H239" s="312"/>
      <c r="P239" s="113"/>
    </row>
    <row r="240" spans="1:16" ht="14" thickBot="1">
      <c r="C240" s="6" t="str">
        <f>IF(COUNTBLANK(C244)&gt;0,"ERROR - Cells must not be left blank","")</f>
        <v>ERROR - Cells must not be left blank</v>
      </c>
      <c r="P240" s="113"/>
    </row>
    <row r="241" spans="1:16">
      <c r="B241" s="301" t="s">
        <v>229</v>
      </c>
      <c r="C241" s="304" t="s">
        <v>95</v>
      </c>
      <c r="D241" s="306" t="s">
        <v>47</v>
      </c>
      <c r="E241" s="295"/>
      <c r="F241" s="295"/>
      <c r="G241" s="296"/>
      <c r="I241" s="300"/>
      <c r="J241" s="300"/>
      <c r="K241" s="322" t="s">
        <v>126</v>
      </c>
      <c r="L241" s="323"/>
      <c r="M241" s="323"/>
      <c r="N241" s="324"/>
      <c r="P241" s="113"/>
    </row>
    <row r="242" spans="1:16">
      <c r="B242" s="294"/>
      <c r="C242" s="305"/>
      <c r="D242" s="307"/>
      <c r="E242" s="297"/>
      <c r="F242" s="297"/>
      <c r="G242" s="298"/>
      <c r="I242" s="300"/>
      <c r="J242" s="300"/>
      <c r="K242" s="325"/>
      <c r="L242" s="326"/>
      <c r="M242" s="326"/>
      <c r="N242" s="327"/>
      <c r="P242" s="113"/>
    </row>
    <row r="243" spans="1:16" ht="13" thickBot="1">
      <c r="B243" s="302"/>
      <c r="C243" s="305"/>
      <c r="D243" s="111" t="s">
        <v>14</v>
      </c>
      <c r="E243" s="111" t="s">
        <v>15</v>
      </c>
      <c r="F243" s="111" t="s">
        <v>16</v>
      </c>
      <c r="G243" s="112" t="s">
        <v>17</v>
      </c>
      <c r="I243" s="38"/>
      <c r="J243" s="38"/>
      <c r="K243" s="328"/>
      <c r="L243" s="329"/>
      <c r="M243" s="329"/>
      <c r="N243" s="330"/>
      <c r="P243" s="113"/>
    </row>
    <row r="244" spans="1:16" ht="13" thickBot="1">
      <c r="B244" s="128" t="s">
        <v>230</v>
      </c>
      <c r="C244" s="166"/>
      <c r="D244" s="81">
        <f>C244*(1+$C$17)*OR(1-$C$17)</f>
        <v>0</v>
      </c>
      <c r="E244" s="81">
        <f>C244*(1+$C$18)*OR(1-$C$18)</f>
        <v>0</v>
      </c>
      <c r="F244" s="81">
        <f>C244*(1+$C$19)*OR(1-$C$19)</f>
        <v>0</v>
      </c>
      <c r="G244" s="97">
        <f>C244*(1+$C$20)*OR(1-$C$20)</f>
        <v>0</v>
      </c>
      <c r="H244" s="90"/>
      <c r="I244" s="42"/>
      <c r="J244" s="42"/>
      <c r="K244" s="331">
        <f>AVERAGE(C244:G244)</f>
        <v>0</v>
      </c>
      <c r="L244" s="332"/>
      <c r="M244" s="332"/>
      <c r="N244" s="333"/>
      <c r="P244" s="52">
        <f>K244</f>
        <v>0</v>
      </c>
    </row>
    <row r="245" spans="1:16" ht="12" customHeight="1">
      <c r="I245" s="56"/>
      <c r="J245" s="56"/>
      <c r="K245" s="56"/>
      <c r="L245" s="56"/>
      <c r="M245" s="129"/>
      <c r="N245" s="56"/>
      <c r="P245" s="113"/>
    </row>
    <row r="246" spans="1:16">
      <c r="K246" s="56"/>
      <c r="L246" s="56"/>
      <c r="M246" s="129"/>
      <c r="N246" s="56"/>
      <c r="P246" s="113"/>
    </row>
    <row r="247" spans="1:16" ht="12" customHeight="1">
      <c r="A247" s="98" t="s">
        <v>181</v>
      </c>
      <c r="K247" s="56"/>
      <c r="L247" s="56"/>
      <c r="M247" s="129"/>
      <c r="N247" s="56"/>
      <c r="P247" s="113"/>
    </row>
    <row r="248" spans="1:16">
      <c r="B248" s="130" t="s">
        <v>222</v>
      </c>
      <c r="C248" s="149"/>
      <c r="P248" s="113"/>
    </row>
    <row r="249" spans="1:16">
      <c r="A249" s="312" t="s">
        <v>231</v>
      </c>
      <c r="B249" s="312"/>
      <c r="C249" s="312"/>
      <c r="D249" s="312"/>
      <c r="E249" s="312"/>
      <c r="F249" s="312"/>
      <c r="G249" s="312"/>
      <c r="H249" s="312"/>
      <c r="P249" s="113"/>
    </row>
    <row r="250" spans="1:16" ht="14" thickBot="1">
      <c r="C250" s="6" t="str">
        <f>IF(COUNTBLANK(C254:D258)&gt;0,"Complete cells ONLY if option cell is marked as 'Yes'","")</f>
        <v>Complete cells ONLY if option cell is marked as 'Yes'</v>
      </c>
      <c r="P250" s="113"/>
    </row>
    <row r="251" spans="1:16">
      <c r="B251" s="301" t="s">
        <v>227</v>
      </c>
      <c r="C251" s="304" t="s">
        <v>96</v>
      </c>
      <c r="D251" s="334" t="s">
        <v>97</v>
      </c>
      <c r="E251" s="306" t="s">
        <v>47</v>
      </c>
      <c r="F251" s="295"/>
      <c r="G251" s="295"/>
      <c r="H251" s="296"/>
      <c r="J251" s="300"/>
      <c r="K251" s="313" t="s">
        <v>49</v>
      </c>
      <c r="L251" s="313" t="s">
        <v>50</v>
      </c>
      <c r="M251" s="316" t="s">
        <v>51</v>
      </c>
      <c r="N251" s="286" t="s">
        <v>52</v>
      </c>
      <c r="P251" s="113"/>
    </row>
    <row r="252" spans="1:16">
      <c r="B252" s="294"/>
      <c r="C252" s="305"/>
      <c r="D252" s="335"/>
      <c r="E252" s="307"/>
      <c r="F252" s="297"/>
      <c r="G252" s="297"/>
      <c r="H252" s="298"/>
      <c r="J252" s="300"/>
      <c r="K252" s="314"/>
      <c r="L252" s="314"/>
      <c r="M252" s="317"/>
      <c r="N252" s="287"/>
      <c r="P252" s="113"/>
    </row>
    <row r="253" spans="1:16">
      <c r="B253" s="302"/>
      <c r="C253" s="305"/>
      <c r="D253" s="336"/>
      <c r="E253" s="111" t="s">
        <v>14</v>
      </c>
      <c r="F253" s="111" t="s">
        <v>15</v>
      </c>
      <c r="G253" s="111" t="s">
        <v>16</v>
      </c>
      <c r="H253" s="112" t="s">
        <v>17</v>
      </c>
      <c r="J253" s="38"/>
      <c r="K253" s="315"/>
      <c r="L253" s="315"/>
      <c r="M253" s="318"/>
      <c r="N253" s="288"/>
      <c r="P253" s="117"/>
    </row>
    <row r="254" spans="1:16">
      <c r="B254" s="65" t="s">
        <v>98</v>
      </c>
      <c r="C254" s="162"/>
      <c r="D254" s="167"/>
      <c r="E254" s="71">
        <f>C254*(1+$C$17)*OR(1-$C$17)</f>
        <v>0</v>
      </c>
      <c r="F254" s="71">
        <f>C254*(1+$C$18)*OR(1-$C$18)</f>
        <v>0</v>
      </c>
      <c r="G254" s="71">
        <f>C254*(1+$C$19)*OR(1-$C$19)</f>
        <v>0</v>
      </c>
      <c r="H254" s="72">
        <f>C254*(1+$C$20)*OR(1-$C$20)</f>
        <v>0</v>
      </c>
      <c r="J254" s="73"/>
      <c r="K254" s="74">
        <f>AVERAGE(C254,E254,F254,G254,H254)</f>
        <v>0</v>
      </c>
      <c r="L254" s="75">
        <v>12500</v>
      </c>
      <c r="M254" s="76">
        <f>K254*L254</f>
        <v>0</v>
      </c>
      <c r="N254" s="77">
        <f>(IF(M254&gt;$D$254,$D$254,M254))</f>
        <v>0</v>
      </c>
      <c r="P254" s="116"/>
    </row>
    <row r="255" spans="1:16" ht="12" customHeight="1">
      <c r="B255" s="78" t="s">
        <v>69</v>
      </c>
      <c r="C255" s="162"/>
      <c r="D255" s="168"/>
      <c r="E255" s="71">
        <f t="shared" ref="E255:E258" si="103">C255*(1+$C$17)*OR(1-$C$17)</f>
        <v>0</v>
      </c>
      <c r="F255" s="71">
        <f t="shared" ref="F255:F258" si="104">C255*(1+$C$18)*OR(1-$C$18)</f>
        <v>0</v>
      </c>
      <c r="G255" s="71">
        <f t="shared" ref="G255:G258" si="105">C255*(1+$C$19)*OR(1-$C$19)</f>
        <v>0</v>
      </c>
      <c r="H255" s="72">
        <f t="shared" ref="H255:H258" si="106">C255*(1+$C$20)*OR(1-$C$20)</f>
        <v>0</v>
      </c>
      <c r="J255" s="73"/>
      <c r="K255" s="74">
        <f t="shared" ref="K255:K258" si="107">AVERAGE(C255,E255,F255,G255,H255)</f>
        <v>0</v>
      </c>
      <c r="L255" s="75">
        <v>65000</v>
      </c>
      <c r="M255" s="76">
        <f t="shared" ref="M255:M258" si="108">K255*L255</f>
        <v>0</v>
      </c>
      <c r="N255" s="77">
        <f>(IF(M255&gt;$D$255,$D$255,M255))</f>
        <v>0</v>
      </c>
      <c r="P255" s="113"/>
    </row>
    <row r="256" spans="1:16">
      <c r="B256" s="78" t="s">
        <v>99</v>
      </c>
      <c r="C256" s="162"/>
      <c r="D256" s="168"/>
      <c r="E256" s="71">
        <f t="shared" si="103"/>
        <v>0</v>
      </c>
      <c r="F256" s="71">
        <f t="shared" si="104"/>
        <v>0</v>
      </c>
      <c r="G256" s="71">
        <f t="shared" si="105"/>
        <v>0</v>
      </c>
      <c r="H256" s="72">
        <f t="shared" si="106"/>
        <v>0</v>
      </c>
      <c r="J256" s="73"/>
      <c r="K256" s="74">
        <f t="shared" si="107"/>
        <v>0</v>
      </c>
      <c r="L256" s="75">
        <v>300000</v>
      </c>
      <c r="M256" s="76">
        <f t="shared" si="108"/>
        <v>0</v>
      </c>
      <c r="N256" s="77">
        <f>(IF(M256&gt;$D$256,$D$256,M256))</f>
        <v>0</v>
      </c>
      <c r="P256" s="113"/>
    </row>
    <row r="257" spans="1:16" ht="12" customHeight="1">
      <c r="B257" s="78" t="s">
        <v>125</v>
      </c>
      <c r="C257" s="162"/>
      <c r="D257" s="168"/>
      <c r="E257" s="71">
        <f t="shared" si="103"/>
        <v>0</v>
      </c>
      <c r="F257" s="71">
        <f t="shared" si="104"/>
        <v>0</v>
      </c>
      <c r="G257" s="71">
        <f t="shared" si="105"/>
        <v>0</v>
      </c>
      <c r="H257" s="72">
        <f t="shared" si="106"/>
        <v>0</v>
      </c>
      <c r="J257" s="73"/>
      <c r="K257" s="74">
        <f t="shared" si="107"/>
        <v>0</v>
      </c>
      <c r="L257" s="75">
        <v>1250000</v>
      </c>
      <c r="M257" s="76">
        <f t="shared" si="108"/>
        <v>0</v>
      </c>
      <c r="N257" s="77">
        <f>(IF(M257&gt;$D$257,$D$257,M257))</f>
        <v>0</v>
      </c>
      <c r="P257" s="113"/>
    </row>
    <row r="258" spans="1:16" ht="13" thickBot="1">
      <c r="B258" s="80" t="s">
        <v>101</v>
      </c>
      <c r="C258" s="162"/>
      <c r="D258" s="169"/>
      <c r="E258" s="131">
        <f t="shared" si="103"/>
        <v>0</v>
      </c>
      <c r="F258" s="131">
        <f t="shared" si="104"/>
        <v>0</v>
      </c>
      <c r="G258" s="131">
        <f t="shared" si="105"/>
        <v>0</v>
      </c>
      <c r="H258" s="132">
        <f t="shared" si="106"/>
        <v>0</v>
      </c>
      <c r="J258" s="73"/>
      <c r="K258" s="74">
        <f t="shared" si="107"/>
        <v>0</v>
      </c>
      <c r="L258" s="75">
        <v>200000</v>
      </c>
      <c r="M258" s="76">
        <f t="shared" si="108"/>
        <v>0</v>
      </c>
      <c r="N258" s="77">
        <f>(IF(M258&gt;$D$258,$D$258,M258))</f>
        <v>0</v>
      </c>
      <c r="P258" s="133"/>
    </row>
    <row r="259" spans="1:16">
      <c r="C259" s="134"/>
      <c r="D259" s="135"/>
      <c r="P259" s="113"/>
    </row>
    <row r="260" spans="1:16">
      <c r="P260" s="113"/>
    </row>
    <row r="261" spans="1:16">
      <c r="P261" s="113"/>
    </row>
    <row r="262" spans="1:16">
      <c r="A262" s="98" t="s">
        <v>182</v>
      </c>
      <c r="P262" s="113"/>
    </row>
    <row r="263" spans="1:16">
      <c r="P263" s="113"/>
    </row>
    <row r="264" spans="1:16">
      <c r="A264" s="312" t="s">
        <v>102</v>
      </c>
      <c r="B264" s="312"/>
      <c r="C264" s="312"/>
      <c r="D264" s="312"/>
      <c r="E264" s="312"/>
      <c r="F264" s="312"/>
      <c r="G264" s="312"/>
      <c r="H264" s="312"/>
      <c r="P264" s="113"/>
    </row>
    <row r="265" spans="1:16" ht="14" thickBot="1">
      <c r="C265" s="6" t="str">
        <f>IF(COUNTBLANK(C269)&gt;0,"ERROR - Cells must not be left blank","")</f>
        <v>ERROR - Cells must not be left blank</v>
      </c>
      <c r="P265" s="113"/>
    </row>
    <row r="266" spans="1:16">
      <c r="B266" s="301" t="s">
        <v>229</v>
      </c>
      <c r="C266" s="304" t="s">
        <v>95</v>
      </c>
      <c r="D266" s="306" t="s">
        <v>47</v>
      </c>
      <c r="E266" s="295"/>
      <c r="F266" s="295"/>
      <c r="G266" s="296"/>
      <c r="I266" s="300"/>
      <c r="J266" s="300"/>
      <c r="K266" s="322" t="s">
        <v>126</v>
      </c>
      <c r="L266" s="323"/>
      <c r="M266" s="323"/>
      <c r="N266" s="324"/>
      <c r="P266" s="113"/>
    </row>
    <row r="267" spans="1:16">
      <c r="B267" s="294"/>
      <c r="C267" s="305"/>
      <c r="D267" s="307"/>
      <c r="E267" s="297"/>
      <c r="F267" s="297"/>
      <c r="G267" s="298"/>
      <c r="I267" s="300"/>
      <c r="J267" s="300"/>
      <c r="K267" s="325"/>
      <c r="L267" s="326"/>
      <c r="M267" s="326"/>
      <c r="N267" s="327"/>
      <c r="P267" s="113"/>
    </row>
    <row r="268" spans="1:16" ht="13" thickBot="1">
      <c r="B268" s="302"/>
      <c r="C268" s="305"/>
      <c r="D268" s="111" t="s">
        <v>14</v>
      </c>
      <c r="E268" s="111" t="s">
        <v>15</v>
      </c>
      <c r="F268" s="111" t="s">
        <v>16</v>
      </c>
      <c r="G268" s="112" t="s">
        <v>17</v>
      </c>
      <c r="I268" s="38"/>
      <c r="J268" s="38"/>
      <c r="K268" s="328"/>
      <c r="L268" s="329"/>
      <c r="M268" s="329"/>
      <c r="N268" s="330"/>
      <c r="P268" s="113"/>
    </row>
    <row r="269" spans="1:16" ht="13" thickBot="1">
      <c r="B269" s="128" t="s">
        <v>230</v>
      </c>
      <c r="C269" s="166"/>
      <c r="D269" s="81">
        <f>C269*(1+$C$17)*OR(1-$C$17)</f>
        <v>0</v>
      </c>
      <c r="E269" s="81">
        <f>C269*(1+$C$18)*OR(1-$C$18)</f>
        <v>0</v>
      </c>
      <c r="F269" s="81">
        <f>C269*(1+$C$19)*OR(1-$C$19)</f>
        <v>0</v>
      </c>
      <c r="G269" s="97">
        <f>C269*(1+$C$20)*OR(1-$C$20)</f>
        <v>0</v>
      </c>
      <c r="I269" s="42"/>
      <c r="J269" s="42"/>
      <c r="K269" s="331">
        <f>AVERAGE((C269:G269))</f>
        <v>0</v>
      </c>
      <c r="L269" s="337"/>
      <c r="M269" s="337"/>
      <c r="N269" s="338"/>
      <c r="P269" s="52">
        <f>K269</f>
        <v>0</v>
      </c>
    </row>
    <row r="270" spans="1:16" ht="12" customHeight="1">
      <c r="P270" s="113"/>
    </row>
    <row r="271" spans="1:16">
      <c r="P271" s="113"/>
    </row>
    <row r="272" spans="1:16" ht="13" customHeight="1">
      <c r="A272" s="98" t="s">
        <v>183</v>
      </c>
      <c r="P272" s="113"/>
    </row>
    <row r="273" spans="1:16">
      <c r="B273" s="130" t="s">
        <v>222</v>
      </c>
      <c r="C273" s="149"/>
      <c r="P273" s="113"/>
    </row>
    <row r="274" spans="1:16" ht="25.75" customHeight="1">
      <c r="A274" s="312" t="s">
        <v>232</v>
      </c>
      <c r="B274" s="312"/>
      <c r="C274" s="312"/>
      <c r="D274" s="312"/>
      <c r="E274" s="312"/>
      <c r="F274" s="312"/>
      <c r="G274" s="312"/>
      <c r="H274" s="312"/>
      <c r="P274" s="113"/>
    </row>
    <row r="275" spans="1:16" ht="14" thickBot="1">
      <c r="C275" s="6" t="str">
        <f>IF(COUNTBLANK(C279:E283)&gt;0,"Complete cells ONLY if option cell is marked as 'Yes'","")</f>
        <v>Complete cells ONLY if option cell is marked as 'Yes'</v>
      </c>
      <c r="P275" s="113"/>
    </row>
    <row r="276" spans="1:16" ht="24">
      <c r="B276" s="301" t="s">
        <v>227</v>
      </c>
      <c r="C276" s="277" t="s">
        <v>103</v>
      </c>
      <c r="D276" s="304" t="s">
        <v>233</v>
      </c>
      <c r="E276" s="334" t="s">
        <v>104</v>
      </c>
      <c r="F276" s="136" t="s">
        <v>47</v>
      </c>
      <c r="G276" s="137"/>
      <c r="H276" s="137"/>
      <c r="I276" s="138"/>
      <c r="L276" s="284" t="s">
        <v>128</v>
      </c>
      <c r="M276" s="284" t="s">
        <v>50</v>
      </c>
      <c r="N276" s="285" t="s">
        <v>129</v>
      </c>
      <c r="O276" s="286" t="s">
        <v>130</v>
      </c>
      <c r="P276" s="113"/>
    </row>
    <row r="277" spans="1:16">
      <c r="B277" s="294"/>
      <c r="C277" s="278"/>
      <c r="D277" s="305"/>
      <c r="E277" s="335"/>
      <c r="F277" s="139"/>
      <c r="G277" s="140"/>
      <c r="H277" s="140"/>
      <c r="I277" s="141"/>
      <c r="L277" s="284"/>
      <c r="M277" s="284"/>
      <c r="N277" s="285"/>
      <c r="O277" s="287"/>
      <c r="P277" s="113"/>
    </row>
    <row r="278" spans="1:16">
      <c r="B278" s="302"/>
      <c r="C278" s="290"/>
      <c r="D278" s="305"/>
      <c r="E278" s="336"/>
      <c r="F278" s="111" t="s">
        <v>14</v>
      </c>
      <c r="G278" s="111" t="s">
        <v>15</v>
      </c>
      <c r="H278" s="111" t="s">
        <v>16</v>
      </c>
      <c r="I278" s="112" t="s">
        <v>17</v>
      </c>
      <c r="L278" s="284"/>
      <c r="M278" s="284"/>
      <c r="N278" s="285"/>
      <c r="O278" s="288"/>
      <c r="P278" s="113"/>
    </row>
    <row r="279" spans="1:16">
      <c r="B279" s="65" t="s">
        <v>98</v>
      </c>
      <c r="C279" s="170"/>
      <c r="D279" s="162"/>
      <c r="E279" s="167"/>
      <c r="F279" s="71">
        <f>D279*(1+$C$17)*OR(1-$C$17)</f>
        <v>0</v>
      </c>
      <c r="G279" s="71">
        <f>D279*(1+$C$18)*OR(1-$C$18)</f>
        <v>0</v>
      </c>
      <c r="H279" s="71">
        <f>D279*(1+$C$19)*OR(1-$C$19)</f>
        <v>0</v>
      </c>
      <c r="I279" s="72">
        <f>D279*(1+$C$20)*OR(1-$C$20)</f>
        <v>0</v>
      </c>
      <c r="L279" s="74">
        <f>AVERAGE(D293,F293,G293,H293,I293)</f>
        <v>0</v>
      </c>
      <c r="M279" s="75">
        <v>12500</v>
      </c>
      <c r="N279" s="76">
        <f>L279*M279</f>
        <v>0</v>
      </c>
      <c r="O279" s="77">
        <f>(IF(N279&gt;$E$279,$E$279,N279))+C279</f>
        <v>0</v>
      </c>
      <c r="P279" s="113"/>
    </row>
    <row r="280" spans="1:16" ht="12" customHeight="1">
      <c r="B280" s="78" t="s">
        <v>69</v>
      </c>
      <c r="C280" s="171"/>
      <c r="D280" s="163"/>
      <c r="E280" s="168"/>
      <c r="F280" s="71">
        <f t="shared" ref="F280:F283" si="109">D280*(1+$C$17)*OR(1-$C$17)</f>
        <v>0</v>
      </c>
      <c r="G280" s="71">
        <f t="shared" ref="G280:G283" si="110">D280*(1+$C$18)*OR(1-$C$18)</f>
        <v>0</v>
      </c>
      <c r="H280" s="71">
        <f t="shared" ref="H280:H283" si="111">D280*(1+$C$19)*OR(1-$C$19)</f>
        <v>0</v>
      </c>
      <c r="I280" s="72">
        <f t="shared" ref="I280:I283" si="112">D280*(1+$C$20)*OR(1-$C$20)</f>
        <v>0</v>
      </c>
      <c r="L280" s="74">
        <f>AVERAGE(D294,F294,G294,H294,I294)</f>
        <v>0</v>
      </c>
      <c r="M280" s="75">
        <v>65000</v>
      </c>
      <c r="N280" s="76">
        <f t="shared" ref="N280:N283" si="113">L280*M280</f>
        <v>0</v>
      </c>
      <c r="O280" s="77">
        <f>(IF(N280&gt;$E$280,$E$280,N280))+C280</f>
        <v>0</v>
      </c>
      <c r="P280" s="113"/>
    </row>
    <row r="281" spans="1:16">
      <c r="B281" s="78" t="s">
        <v>99</v>
      </c>
      <c r="C281" s="171"/>
      <c r="D281" s="163"/>
      <c r="E281" s="168"/>
      <c r="F281" s="71">
        <f t="shared" si="109"/>
        <v>0</v>
      </c>
      <c r="G281" s="71">
        <f t="shared" si="110"/>
        <v>0</v>
      </c>
      <c r="H281" s="71">
        <f t="shared" si="111"/>
        <v>0</v>
      </c>
      <c r="I281" s="72">
        <f t="shared" si="112"/>
        <v>0</v>
      </c>
      <c r="L281" s="74">
        <f>AVERAGE(D295,F295,G295,H295,I295)</f>
        <v>0</v>
      </c>
      <c r="M281" s="75">
        <v>300000</v>
      </c>
      <c r="N281" s="76">
        <f t="shared" si="113"/>
        <v>0</v>
      </c>
      <c r="O281" s="77">
        <f>(IF(N281&gt;$E$281,$E$281,N281))+C281</f>
        <v>0</v>
      </c>
      <c r="P281" s="113"/>
    </row>
    <row r="282" spans="1:16">
      <c r="B282" s="78" t="s">
        <v>100</v>
      </c>
      <c r="C282" s="171"/>
      <c r="D282" s="163"/>
      <c r="E282" s="168"/>
      <c r="F282" s="71">
        <f t="shared" si="109"/>
        <v>0</v>
      </c>
      <c r="G282" s="71">
        <f t="shared" si="110"/>
        <v>0</v>
      </c>
      <c r="H282" s="71">
        <f t="shared" si="111"/>
        <v>0</v>
      </c>
      <c r="I282" s="72">
        <f t="shared" si="112"/>
        <v>0</v>
      </c>
      <c r="L282" s="74">
        <f>AVERAGE(D296,F296,G296,H296,I296)</f>
        <v>0</v>
      </c>
      <c r="M282" s="75">
        <v>1250000</v>
      </c>
      <c r="N282" s="76">
        <f t="shared" si="113"/>
        <v>0</v>
      </c>
      <c r="O282" s="77">
        <f>(IF(N282&gt;$E$282,$E$282,N282))+C282</f>
        <v>0</v>
      </c>
      <c r="P282" s="113"/>
    </row>
    <row r="283" spans="1:16" ht="12" customHeight="1" thickBot="1">
      <c r="B283" s="80" t="s">
        <v>101</v>
      </c>
      <c r="C283" s="172"/>
      <c r="D283" s="173"/>
      <c r="E283" s="169"/>
      <c r="F283" s="71">
        <f t="shared" si="109"/>
        <v>0</v>
      </c>
      <c r="G283" s="71">
        <f t="shared" si="110"/>
        <v>0</v>
      </c>
      <c r="H283" s="71">
        <f t="shared" si="111"/>
        <v>0</v>
      </c>
      <c r="I283" s="72">
        <f t="shared" si="112"/>
        <v>0</v>
      </c>
      <c r="L283" s="74">
        <f>AVERAGE(D297,F297,G297,H297,I297)</f>
        <v>0</v>
      </c>
      <c r="M283" s="75">
        <v>2000000</v>
      </c>
      <c r="N283" s="76">
        <f t="shared" si="113"/>
        <v>0</v>
      </c>
      <c r="O283" s="77">
        <f>(IF(N283&gt;$E$283,$E$283,N283))+C283</f>
        <v>0</v>
      </c>
      <c r="P283" s="133"/>
    </row>
    <row r="284" spans="1:16">
      <c r="P284" s="113"/>
    </row>
    <row r="285" spans="1:16">
      <c r="P285" s="113"/>
    </row>
    <row r="286" spans="1:16">
      <c r="A286" s="98" t="s">
        <v>184</v>
      </c>
      <c r="P286" s="113"/>
    </row>
    <row r="287" spans="1:16">
      <c r="B287" s="130" t="s">
        <v>222</v>
      </c>
      <c r="C287" s="149"/>
      <c r="P287" s="113"/>
    </row>
    <row r="288" spans="1:16" ht="41" customHeight="1">
      <c r="A288" s="312" t="s">
        <v>234</v>
      </c>
      <c r="B288" s="312"/>
      <c r="C288" s="312"/>
      <c r="D288" s="312"/>
      <c r="E288" s="312"/>
      <c r="F288" s="312"/>
      <c r="G288" s="312"/>
      <c r="H288" s="312"/>
      <c r="P288" s="113"/>
    </row>
    <row r="289" spans="1:16" ht="14" thickBot="1">
      <c r="C289" s="6" t="str">
        <f>IF(COUNTBLANK(C293:E297)&gt;0,"Complete cells ONLY if option cell is marked as 'Yes'","")</f>
        <v>Complete cells ONLY if option cell is marked as 'Yes'</v>
      </c>
      <c r="P289" s="113"/>
    </row>
    <row r="290" spans="1:16" ht="24">
      <c r="B290" s="301" t="s">
        <v>227</v>
      </c>
      <c r="C290" s="277" t="s">
        <v>103</v>
      </c>
      <c r="D290" s="304" t="s">
        <v>105</v>
      </c>
      <c r="E290" s="334" t="s">
        <v>104</v>
      </c>
      <c r="F290" s="136" t="s">
        <v>47</v>
      </c>
      <c r="G290" s="137"/>
      <c r="H290" s="137"/>
      <c r="I290" s="138"/>
      <c r="L290" s="284" t="s">
        <v>128</v>
      </c>
      <c r="M290" s="284" t="s">
        <v>50</v>
      </c>
      <c r="N290" s="285" t="s">
        <v>129</v>
      </c>
      <c r="O290" s="286" t="s">
        <v>130</v>
      </c>
      <c r="P290" s="113"/>
    </row>
    <row r="291" spans="1:16">
      <c r="B291" s="294"/>
      <c r="C291" s="278"/>
      <c r="D291" s="305"/>
      <c r="E291" s="335"/>
      <c r="F291" s="139"/>
      <c r="G291" s="140"/>
      <c r="H291" s="140"/>
      <c r="I291" s="141"/>
      <c r="L291" s="284"/>
      <c r="M291" s="284"/>
      <c r="N291" s="285"/>
      <c r="O291" s="287"/>
      <c r="P291" s="113"/>
    </row>
    <row r="292" spans="1:16">
      <c r="B292" s="302"/>
      <c r="C292" s="290"/>
      <c r="D292" s="305"/>
      <c r="E292" s="336"/>
      <c r="F292" s="111" t="s">
        <v>14</v>
      </c>
      <c r="G292" s="111" t="s">
        <v>15</v>
      </c>
      <c r="H292" s="111" t="s">
        <v>16</v>
      </c>
      <c r="I292" s="112" t="s">
        <v>17</v>
      </c>
      <c r="L292" s="284"/>
      <c r="M292" s="284"/>
      <c r="N292" s="285"/>
      <c r="O292" s="288"/>
      <c r="P292" s="113"/>
    </row>
    <row r="293" spans="1:16">
      <c r="B293" s="65" t="s">
        <v>98</v>
      </c>
      <c r="C293" s="174"/>
      <c r="D293" s="162"/>
      <c r="E293" s="175"/>
      <c r="F293" s="71">
        <f>D293*(1+$C$17)*OR(1-$C$17)</f>
        <v>0</v>
      </c>
      <c r="G293" s="71">
        <f>D293*(1+$C$18)*OR(1-$C$18)</f>
        <v>0</v>
      </c>
      <c r="H293" s="71">
        <f>D293*(1+$C$19)*OR(1-$C$19)</f>
        <v>0</v>
      </c>
      <c r="I293" s="72">
        <f>D293*(1+$C$20)*OR(1-$C$20)</f>
        <v>0</v>
      </c>
      <c r="L293" s="74">
        <f>AVERAGE(D293,F293,G293,H293,I293)</f>
        <v>0</v>
      </c>
      <c r="M293" s="75">
        <v>12500</v>
      </c>
      <c r="N293" s="76">
        <f>L293*M293</f>
        <v>0</v>
      </c>
      <c r="O293" s="77">
        <f>(IF(N293&gt;$E$293,$E$293,N293))+C293</f>
        <v>0</v>
      </c>
      <c r="P293" s="113"/>
    </row>
    <row r="294" spans="1:16">
      <c r="B294" s="78" t="s">
        <v>69</v>
      </c>
      <c r="C294" s="176"/>
      <c r="D294" s="163"/>
      <c r="E294" s="177"/>
      <c r="F294" s="71">
        <f t="shared" ref="F294:F297" si="114">D294*(1+$C$17)*OR(1-$C$17)</f>
        <v>0</v>
      </c>
      <c r="G294" s="71">
        <f t="shared" ref="G294:G297" si="115">D294*(1+$C$18)*OR(1-$C$18)</f>
        <v>0</v>
      </c>
      <c r="H294" s="71">
        <f t="shared" ref="H294:H297" si="116">D294*(1+$C$19)*OR(1-$C$19)</f>
        <v>0</v>
      </c>
      <c r="I294" s="72">
        <f t="shared" ref="I294:I297" si="117">D294*(1+$C$20)*OR(1-$C$20)</f>
        <v>0</v>
      </c>
      <c r="L294" s="74">
        <f>AVERAGE(D294,F294,G294,H294,I294)</f>
        <v>0</v>
      </c>
      <c r="M294" s="75">
        <v>65000</v>
      </c>
      <c r="N294" s="76">
        <f t="shared" ref="N294:N297" si="118">L294*M294</f>
        <v>0</v>
      </c>
      <c r="O294" s="77">
        <f>(IF(N294&gt;$E$294,$E$294,N294))+C294</f>
        <v>0</v>
      </c>
      <c r="P294" s="113"/>
    </row>
    <row r="295" spans="1:16">
      <c r="B295" s="78" t="s">
        <v>99</v>
      </c>
      <c r="C295" s="176"/>
      <c r="D295" s="163"/>
      <c r="E295" s="177"/>
      <c r="F295" s="71">
        <f t="shared" si="114"/>
        <v>0</v>
      </c>
      <c r="G295" s="71">
        <f t="shared" si="115"/>
        <v>0</v>
      </c>
      <c r="H295" s="71">
        <f t="shared" si="116"/>
        <v>0</v>
      </c>
      <c r="I295" s="72">
        <f t="shared" si="117"/>
        <v>0</v>
      </c>
      <c r="L295" s="74">
        <f>AVERAGE(D295,F295,G295,H295,I295)</f>
        <v>0</v>
      </c>
      <c r="M295" s="75">
        <v>300000</v>
      </c>
      <c r="N295" s="76">
        <f t="shared" si="118"/>
        <v>0</v>
      </c>
      <c r="O295" s="77">
        <f>(IF(N295&gt;$E$295,$E$295,N295))+C295</f>
        <v>0</v>
      </c>
      <c r="P295" s="113"/>
    </row>
    <row r="296" spans="1:16">
      <c r="B296" s="78" t="s">
        <v>100</v>
      </c>
      <c r="C296" s="176"/>
      <c r="D296" s="163"/>
      <c r="E296" s="177"/>
      <c r="F296" s="71">
        <f t="shared" si="114"/>
        <v>0</v>
      </c>
      <c r="G296" s="71">
        <f t="shared" si="115"/>
        <v>0</v>
      </c>
      <c r="H296" s="71">
        <f t="shared" si="116"/>
        <v>0</v>
      </c>
      <c r="I296" s="72">
        <f t="shared" si="117"/>
        <v>0</v>
      </c>
      <c r="L296" s="74">
        <f>AVERAGE(D296,F296,G296,H296,I296)</f>
        <v>0</v>
      </c>
      <c r="M296" s="75">
        <v>1250000</v>
      </c>
      <c r="N296" s="76">
        <f t="shared" si="118"/>
        <v>0</v>
      </c>
      <c r="O296" s="77">
        <f>(IF(N296&gt;$E$296,$E$296,N296))+C296</f>
        <v>0</v>
      </c>
      <c r="P296" s="113"/>
    </row>
    <row r="297" spans="1:16" ht="13" thickBot="1">
      <c r="B297" s="80" t="s">
        <v>101</v>
      </c>
      <c r="C297" s="178"/>
      <c r="D297" s="173"/>
      <c r="E297" s="179"/>
      <c r="F297" s="131">
        <f t="shared" si="114"/>
        <v>0</v>
      </c>
      <c r="G297" s="131">
        <f t="shared" si="115"/>
        <v>0</v>
      </c>
      <c r="H297" s="131">
        <f t="shared" si="116"/>
        <v>0</v>
      </c>
      <c r="I297" s="132">
        <f t="shared" si="117"/>
        <v>0</v>
      </c>
      <c r="L297" s="74">
        <f>AVERAGE(D297,F297,G297,H297,I297)</f>
        <v>0</v>
      </c>
      <c r="M297" s="75">
        <v>2000000</v>
      </c>
      <c r="N297" s="76">
        <f t="shared" si="118"/>
        <v>0</v>
      </c>
      <c r="O297" s="77">
        <f>(IF(N297&gt;$E$297,$E$297,N297))+C297</f>
        <v>0</v>
      </c>
      <c r="P297" s="133"/>
    </row>
    <row r="299" spans="1:16">
      <c r="L299" s="142"/>
      <c r="M299" s="142"/>
      <c r="N299" s="142"/>
      <c r="P299" s="47"/>
    </row>
    <row r="300" spans="1:16">
      <c r="K300" s="142"/>
    </row>
    <row r="301" spans="1:16">
      <c r="A301" s="20" t="s">
        <v>241</v>
      </c>
    </row>
    <row r="303" spans="1:16" s="142" customFormat="1">
      <c r="A303" s="265" t="s">
        <v>106</v>
      </c>
      <c r="B303" s="265"/>
      <c r="C303" s="265"/>
      <c r="D303" s="265"/>
      <c r="E303" s="265"/>
      <c r="F303" s="265"/>
      <c r="G303" s="265"/>
      <c r="H303" s="265"/>
      <c r="K303" s="7"/>
      <c r="L303" s="7"/>
      <c r="M303" s="7"/>
      <c r="N303" s="7"/>
      <c r="P303" s="8"/>
    </row>
    <row r="304" spans="1:16" ht="14" thickBot="1">
      <c r="C304" s="6" t="str">
        <f>IF(COUNTBLANK(C308:C315)&gt;0,"ERROR - Cells must not be left blank","")</f>
        <v>ERROR - Cells must not be left blank</v>
      </c>
    </row>
    <row r="305" spans="2:16">
      <c r="B305" s="301" t="s">
        <v>107</v>
      </c>
      <c r="C305" s="304" t="s">
        <v>108</v>
      </c>
      <c r="D305" s="306" t="s">
        <v>47</v>
      </c>
      <c r="E305" s="295"/>
      <c r="F305" s="295"/>
      <c r="G305" s="296"/>
      <c r="I305" s="300"/>
      <c r="J305" s="300"/>
      <c r="L305" s="284" t="s">
        <v>49</v>
      </c>
      <c r="M305" s="284" t="s">
        <v>50</v>
      </c>
      <c r="N305" s="285" t="s">
        <v>51</v>
      </c>
      <c r="O305" s="286" t="s">
        <v>52</v>
      </c>
    </row>
    <row r="306" spans="2:16">
      <c r="B306" s="294"/>
      <c r="C306" s="305"/>
      <c r="D306" s="307"/>
      <c r="E306" s="297"/>
      <c r="F306" s="297"/>
      <c r="G306" s="298"/>
      <c r="I306" s="300"/>
      <c r="J306" s="300"/>
      <c r="L306" s="284"/>
      <c r="M306" s="284"/>
      <c r="N306" s="285"/>
      <c r="O306" s="287"/>
    </row>
    <row r="307" spans="2:16">
      <c r="B307" s="302"/>
      <c r="C307" s="305"/>
      <c r="D307" s="111" t="s">
        <v>14</v>
      </c>
      <c r="E307" s="111" t="s">
        <v>15</v>
      </c>
      <c r="F307" s="111" t="s">
        <v>16</v>
      </c>
      <c r="G307" s="112" t="s">
        <v>17</v>
      </c>
      <c r="I307" s="38"/>
      <c r="J307" s="38"/>
      <c r="L307" s="284"/>
      <c r="M307" s="284"/>
      <c r="N307" s="285"/>
      <c r="O307" s="288"/>
    </row>
    <row r="308" spans="2:16">
      <c r="B308" s="65" t="s">
        <v>110</v>
      </c>
      <c r="C308" s="162"/>
      <c r="D308" s="71">
        <f>C308*(1+$C$17)*OR(1-$C$17)</f>
        <v>0</v>
      </c>
      <c r="E308" s="71">
        <f>C308*(1+$C$18)*OR(1-$C$18)</f>
        <v>0</v>
      </c>
      <c r="F308" s="71">
        <f>C308*(1+$C$19)*OR(1-$C$19)</f>
        <v>0</v>
      </c>
      <c r="G308" s="72">
        <f>C308*(1+$C$20)*OR(1-$C$20)</f>
        <v>0</v>
      </c>
      <c r="I308" s="73"/>
      <c r="J308" s="73"/>
      <c r="L308" s="74">
        <f t="shared" ref="L308:L314" si="119">AVERAGE(C308:G308)</f>
        <v>0</v>
      </c>
      <c r="M308" s="75">
        <v>100000</v>
      </c>
      <c r="N308" s="76">
        <f>L308*M308</f>
        <v>0</v>
      </c>
      <c r="O308" s="77">
        <f>(IF(N308&gt;$E$315,$E$315,N308))</f>
        <v>0</v>
      </c>
    </row>
    <row r="309" spans="2:16">
      <c r="B309" s="65" t="s">
        <v>111</v>
      </c>
      <c r="C309" s="162"/>
      <c r="D309" s="71">
        <f t="shared" ref="D309:D314" si="120">C309*(1+$C$17)*OR(1-$C$17)</f>
        <v>0</v>
      </c>
      <c r="E309" s="71">
        <f t="shared" ref="E309:E314" si="121">C309*(1+$C$18)*OR(1-$C$18)</f>
        <v>0</v>
      </c>
      <c r="F309" s="71">
        <f t="shared" ref="F309:F314" si="122">C309*(1+$C$19)*OR(1-$C$19)</f>
        <v>0</v>
      </c>
      <c r="G309" s="72">
        <f t="shared" ref="G309:G314" si="123">C309*(1+$C$20)*OR(1-$C$20)</f>
        <v>0</v>
      </c>
      <c r="I309" s="73"/>
      <c r="J309" s="73"/>
      <c r="L309" s="74">
        <f t="shared" si="119"/>
        <v>0</v>
      </c>
      <c r="M309" s="75">
        <v>175000</v>
      </c>
      <c r="N309" s="76">
        <f>L309*M309</f>
        <v>0</v>
      </c>
      <c r="O309" s="77">
        <f t="shared" ref="O309:O314" si="124">(IF(N309&gt;$E$315,$E$315,N309))</f>
        <v>0</v>
      </c>
    </row>
    <row r="310" spans="2:16">
      <c r="B310" s="65" t="s">
        <v>112</v>
      </c>
      <c r="C310" s="163"/>
      <c r="D310" s="71">
        <f t="shared" si="120"/>
        <v>0</v>
      </c>
      <c r="E310" s="71">
        <f t="shared" si="121"/>
        <v>0</v>
      </c>
      <c r="F310" s="71">
        <f t="shared" si="122"/>
        <v>0</v>
      </c>
      <c r="G310" s="72">
        <f t="shared" si="123"/>
        <v>0</v>
      </c>
      <c r="I310" s="73"/>
      <c r="J310" s="73"/>
      <c r="L310" s="74">
        <f t="shared" si="119"/>
        <v>0</v>
      </c>
      <c r="M310" s="75">
        <v>375000</v>
      </c>
      <c r="N310" s="76">
        <f t="shared" ref="N310:N314" si="125">L310*M310</f>
        <v>0</v>
      </c>
      <c r="O310" s="77">
        <f t="shared" si="124"/>
        <v>0</v>
      </c>
    </row>
    <row r="311" spans="2:16">
      <c r="B311" s="65" t="s">
        <v>113</v>
      </c>
      <c r="C311" s="163"/>
      <c r="D311" s="71">
        <f t="shared" si="120"/>
        <v>0</v>
      </c>
      <c r="E311" s="71">
        <f t="shared" si="121"/>
        <v>0</v>
      </c>
      <c r="F311" s="71">
        <f t="shared" si="122"/>
        <v>0</v>
      </c>
      <c r="G311" s="72">
        <f t="shared" si="123"/>
        <v>0</v>
      </c>
      <c r="I311" s="73"/>
      <c r="J311" s="73"/>
      <c r="L311" s="74">
        <f t="shared" si="119"/>
        <v>0</v>
      </c>
      <c r="M311" s="75">
        <v>1000000</v>
      </c>
      <c r="N311" s="76">
        <f t="shared" si="125"/>
        <v>0</v>
      </c>
      <c r="O311" s="77">
        <f t="shared" si="124"/>
        <v>0</v>
      </c>
    </row>
    <row r="312" spans="2:16" ht="12" customHeight="1">
      <c r="B312" s="65" t="s">
        <v>114</v>
      </c>
      <c r="C312" s="163"/>
      <c r="D312" s="71">
        <f t="shared" si="120"/>
        <v>0</v>
      </c>
      <c r="E312" s="71">
        <f t="shared" si="121"/>
        <v>0</v>
      </c>
      <c r="F312" s="71">
        <f t="shared" si="122"/>
        <v>0</v>
      </c>
      <c r="G312" s="72">
        <f t="shared" si="123"/>
        <v>0</v>
      </c>
      <c r="I312" s="73"/>
      <c r="J312" s="73"/>
      <c r="L312" s="74">
        <f t="shared" si="119"/>
        <v>0</v>
      </c>
      <c r="M312" s="75">
        <v>5000000</v>
      </c>
      <c r="N312" s="76">
        <f t="shared" si="125"/>
        <v>0</v>
      </c>
      <c r="O312" s="77">
        <f t="shared" si="124"/>
        <v>0</v>
      </c>
    </row>
    <row r="313" spans="2:16">
      <c r="B313" s="65" t="s">
        <v>115</v>
      </c>
      <c r="C313" s="163"/>
      <c r="D313" s="71">
        <f t="shared" si="120"/>
        <v>0</v>
      </c>
      <c r="E313" s="71">
        <f t="shared" si="121"/>
        <v>0</v>
      </c>
      <c r="F313" s="71">
        <f t="shared" si="122"/>
        <v>0</v>
      </c>
      <c r="G313" s="72">
        <f t="shared" si="123"/>
        <v>0</v>
      </c>
      <c r="I313" s="73"/>
      <c r="J313" s="73"/>
      <c r="L313" s="74">
        <f t="shared" si="119"/>
        <v>0</v>
      </c>
      <c r="M313" s="75">
        <v>2000000</v>
      </c>
      <c r="N313" s="76">
        <f t="shared" si="125"/>
        <v>0</v>
      </c>
      <c r="O313" s="77">
        <f t="shared" si="124"/>
        <v>0</v>
      </c>
    </row>
    <row r="314" spans="2:16" ht="13" thickBot="1">
      <c r="B314" s="65" t="s">
        <v>73</v>
      </c>
      <c r="C314" s="163"/>
      <c r="D314" s="71">
        <f t="shared" si="120"/>
        <v>0</v>
      </c>
      <c r="E314" s="71">
        <f t="shared" si="121"/>
        <v>0</v>
      </c>
      <c r="F314" s="71">
        <f t="shared" si="122"/>
        <v>0</v>
      </c>
      <c r="G314" s="72">
        <f t="shared" si="123"/>
        <v>0</v>
      </c>
      <c r="I314" s="73"/>
      <c r="J314" s="73"/>
      <c r="L314" s="74">
        <f t="shared" si="119"/>
        <v>0</v>
      </c>
      <c r="M314" s="75">
        <v>30000000</v>
      </c>
      <c r="N314" s="76">
        <f t="shared" si="125"/>
        <v>0</v>
      </c>
      <c r="O314" s="77">
        <f t="shared" si="124"/>
        <v>0</v>
      </c>
    </row>
    <row r="315" spans="2:16" ht="13" thickBot="1">
      <c r="B315" s="80" t="s">
        <v>61</v>
      </c>
      <c r="C315" s="180"/>
      <c r="D315" s="81">
        <f>C315</f>
        <v>0</v>
      </c>
      <c r="E315" s="81">
        <f t="shared" ref="E315:G315" si="126">D315</f>
        <v>0</v>
      </c>
      <c r="F315" s="81">
        <f t="shared" si="126"/>
        <v>0</v>
      </c>
      <c r="G315" s="97">
        <f t="shared" si="126"/>
        <v>0</v>
      </c>
      <c r="I315" s="42"/>
      <c r="J315" s="42"/>
      <c r="L315" s="143"/>
      <c r="M315" s="144"/>
      <c r="N315" s="145"/>
      <c r="O315" s="146"/>
      <c r="P315" s="52">
        <f>AVERAGE(O308:O314)</f>
        <v>0</v>
      </c>
    </row>
    <row r="323" spans="1:16">
      <c r="P323" s="7"/>
    </row>
    <row r="324" spans="1:16">
      <c r="P324" s="7"/>
    </row>
    <row r="325" spans="1:16">
      <c r="P325" s="7"/>
    </row>
    <row r="326" spans="1:16">
      <c r="P326" s="7"/>
    </row>
    <row r="327" spans="1:16">
      <c r="A327" s="147"/>
      <c r="B327" s="148"/>
      <c r="P327" s="7"/>
    </row>
    <row r="328" spans="1:16">
      <c r="A328" s="148"/>
      <c r="B328" s="148"/>
      <c r="P328" s="7"/>
    </row>
    <row r="329" spans="1:16">
      <c r="B329" s="7"/>
      <c r="P329" s="7"/>
    </row>
    <row r="330" spans="1:16">
      <c r="B330" s="7"/>
      <c r="P330" s="7"/>
    </row>
    <row r="331" spans="1:16">
      <c r="B331" s="7"/>
      <c r="P331" s="7"/>
    </row>
    <row r="332" spans="1:16">
      <c r="B332" s="7"/>
      <c r="P332" s="7"/>
    </row>
    <row r="333" spans="1:16">
      <c r="B333" s="7"/>
      <c r="P333" s="7"/>
    </row>
    <row r="334" spans="1:16">
      <c r="B334" s="7"/>
      <c r="P334" s="7"/>
    </row>
    <row r="335" spans="1:16">
      <c r="B335" s="7"/>
      <c r="P335" s="7"/>
    </row>
    <row r="336" spans="1:16">
      <c r="B336" s="7"/>
      <c r="P336" s="7"/>
    </row>
    <row r="337" spans="2:16">
      <c r="B337" s="7"/>
      <c r="P337" s="7"/>
    </row>
    <row r="338" spans="2:16">
      <c r="B338" s="7"/>
      <c r="P338" s="7"/>
    </row>
    <row r="339" spans="2:16">
      <c r="B339" s="7"/>
      <c r="P339" s="7"/>
    </row>
    <row r="340" spans="2:16">
      <c r="B340" s="7"/>
      <c r="P340" s="7"/>
    </row>
    <row r="341" spans="2:16">
      <c r="B341" s="7"/>
      <c r="P341" s="7"/>
    </row>
    <row r="342" spans="2:16">
      <c r="B342" s="7"/>
      <c r="P342" s="7"/>
    </row>
    <row r="344" spans="2:16" ht="12" customHeight="1">
      <c r="B344" s="7"/>
      <c r="P344" s="7"/>
    </row>
    <row r="345" spans="2:16">
      <c r="B345" s="7"/>
      <c r="P345" s="7"/>
    </row>
    <row r="346" spans="2:16" ht="12" customHeight="1">
      <c r="B346" s="7"/>
      <c r="P346" s="7"/>
    </row>
    <row r="347" spans="2:16">
      <c r="B347" s="7"/>
      <c r="P347" s="7"/>
    </row>
    <row r="348" spans="2:16">
      <c r="B348" s="7"/>
      <c r="P348" s="7"/>
    </row>
    <row r="349" spans="2:16">
      <c r="B349" s="7"/>
      <c r="P349" s="7"/>
    </row>
    <row r="350" spans="2:16">
      <c r="B350" s="7"/>
      <c r="P350" s="7"/>
    </row>
    <row r="351" spans="2:16">
      <c r="B351" s="7"/>
      <c r="P351" s="7"/>
    </row>
    <row r="352" spans="2:16">
      <c r="B352" s="7"/>
      <c r="P352" s="7"/>
    </row>
    <row r="353" spans="2:16">
      <c r="B353" s="7"/>
      <c r="P353" s="7"/>
    </row>
    <row r="354" spans="2:16">
      <c r="B354" s="7"/>
      <c r="P354" s="7"/>
    </row>
    <row r="355" spans="2:16">
      <c r="B355" s="7"/>
      <c r="P355" s="7"/>
    </row>
    <row r="356" spans="2:16">
      <c r="B356" s="7"/>
      <c r="P356" s="7"/>
    </row>
    <row r="364" spans="2:16">
      <c r="B364" s="7"/>
      <c r="P364" s="7"/>
    </row>
    <row r="365" spans="2:16">
      <c r="B365" s="7"/>
      <c r="P365" s="7"/>
    </row>
    <row r="366" spans="2:16">
      <c r="B366" s="7"/>
      <c r="P366" s="7"/>
    </row>
    <row r="367" spans="2:16">
      <c r="B367" s="7"/>
      <c r="P367" s="7"/>
    </row>
    <row r="368" spans="2:16">
      <c r="B368" s="7"/>
      <c r="P368" s="7"/>
    </row>
    <row r="369" spans="2:16">
      <c r="B369" s="7"/>
      <c r="P369" s="7"/>
    </row>
  </sheetData>
  <sheetProtection password="DFFE" sheet="1" objects="1" scenarios="1"/>
  <mergeCells count="177">
    <mergeCell ref="A303:H303"/>
    <mergeCell ref="B305:B307"/>
    <mergeCell ref="C305:C307"/>
    <mergeCell ref="D305:G306"/>
    <mergeCell ref="I305:J306"/>
    <mergeCell ref="L305:L307"/>
    <mergeCell ref="M305:M307"/>
    <mergeCell ref="N305:N307"/>
    <mergeCell ref="O305:O307"/>
    <mergeCell ref="A288:H288"/>
    <mergeCell ref="B290:B292"/>
    <mergeCell ref="C290:C292"/>
    <mergeCell ref="D290:D292"/>
    <mergeCell ref="E290:E292"/>
    <mergeCell ref="L290:L292"/>
    <mergeCell ref="M290:M292"/>
    <mergeCell ref="N290:N292"/>
    <mergeCell ref="O290:O292"/>
    <mergeCell ref="A274:H274"/>
    <mergeCell ref="B276:B278"/>
    <mergeCell ref="C276:C278"/>
    <mergeCell ref="D276:D278"/>
    <mergeCell ref="E276:E278"/>
    <mergeCell ref="L276:L278"/>
    <mergeCell ref="M276:M278"/>
    <mergeCell ref="N276:N278"/>
    <mergeCell ref="O276:O278"/>
    <mergeCell ref="N192:N194"/>
    <mergeCell ref="A208:H208"/>
    <mergeCell ref="B210:B212"/>
    <mergeCell ref="C210:C212"/>
    <mergeCell ref="D210:G211"/>
    <mergeCell ref="I210:J211"/>
    <mergeCell ref="K210:K212"/>
    <mergeCell ref="L210:L212"/>
    <mergeCell ref="M210:M212"/>
    <mergeCell ref="N210:N212"/>
    <mergeCell ref="B192:B194"/>
    <mergeCell ref="C192:C194"/>
    <mergeCell ref="D192:G193"/>
    <mergeCell ref="I192:J193"/>
    <mergeCell ref="K192:K194"/>
    <mergeCell ref="L192:L194"/>
    <mergeCell ref="M192:M194"/>
    <mergeCell ref="N125:N127"/>
    <mergeCell ref="A139:I139"/>
    <mergeCell ref="B141:B143"/>
    <mergeCell ref="C141:C143"/>
    <mergeCell ref="D141:G142"/>
    <mergeCell ref="I141:J142"/>
    <mergeCell ref="K141:K143"/>
    <mergeCell ref="L141:L143"/>
    <mergeCell ref="M141:M143"/>
    <mergeCell ref="N141:N143"/>
    <mergeCell ref="O39:O43"/>
    <mergeCell ref="A51:I51"/>
    <mergeCell ref="B53:B55"/>
    <mergeCell ref="C53:C55"/>
    <mergeCell ref="D53:G54"/>
    <mergeCell ref="H53:H55"/>
    <mergeCell ref="I53:J54"/>
    <mergeCell ref="K53:K55"/>
    <mergeCell ref="L53:L55"/>
    <mergeCell ref="M53:M55"/>
    <mergeCell ref="N53:N55"/>
    <mergeCell ref="A2:B2"/>
    <mergeCell ref="A6:B6"/>
    <mergeCell ref="C6:I6"/>
    <mergeCell ref="A8:B8"/>
    <mergeCell ref="C8:I8"/>
    <mergeCell ref="A10:B10"/>
    <mergeCell ref="A14:J14"/>
    <mergeCell ref="A4:B4"/>
    <mergeCell ref="C2:I2"/>
    <mergeCell ref="D33:I33"/>
    <mergeCell ref="D34:I34"/>
    <mergeCell ref="D35:I35"/>
    <mergeCell ref="A25:B25"/>
    <mergeCell ref="D26:I26"/>
    <mergeCell ref="D27:I27"/>
    <mergeCell ref="D28:I28"/>
    <mergeCell ref="D29:I29"/>
    <mergeCell ref="D30:I30"/>
    <mergeCell ref="D31:I31"/>
    <mergeCell ref="D32:I32"/>
    <mergeCell ref="D37:J37"/>
    <mergeCell ref="K37:N37"/>
    <mergeCell ref="B38:B43"/>
    <mergeCell ref="A69:I69"/>
    <mergeCell ref="B72:B74"/>
    <mergeCell ref="C72:C74"/>
    <mergeCell ref="D72:G73"/>
    <mergeCell ref="I72:J73"/>
    <mergeCell ref="K72:K74"/>
    <mergeCell ref="L72:L74"/>
    <mergeCell ref="M72:M74"/>
    <mergeCell ref="N72:N74"/>
    <mergeCell ref="A39:A43"/>
    <mergeCell ref="A88:I88"/>
    <mergeCell ref="B90:B92"/>
    <mergeCell ref="C90:C92"/>
    <mergeCell ref="D90:G91"/>
    <mergeCell ref="I90:J91"/>
    <mergeCell ref="K90:K92"/>
    <mergeCell ref="L90:L92"/>
    <mergeCell ref="M90:M92"/>
    <mergeCell ref="N90:N92"/>
    <mergeCell ref="A104:I104"/>
    <mergeCell ref="B106:B108"/>
    <mergeCell ref="C106:C108"/>
    <mergeCell ref="D106:G107"/>
    <mergeCell ref="I106:J107"/>
    <mergeCell ref="K106:K108"/>
    <mergeCell ref="L106:L108"/>
    <mergeCell ref="M106:M108"/>
    <mergeCell ref="N106:N108"/>
    <mergeCell ref="A123:I123"/>
    <mergeCell ref="B125:B127"/>
    <mergeCell ref="C125:C127"/>
    <mergeCell ref="D125:G126"/>
    <mergeCell ref="I125:J126"/>
    <mergeCell ref="K125:K127"/>
    <mergeCell ref="L125:L127"/>
    <mergeCell ref="M125:M127"/>
    <mergeCell ref="A155:I155"/>
    <mergeCell ref="B157:B159"/>
    <mergeCell ref="C157:C159"/>
    <mergeCell ref="D157:G158"/>
    <mergeCell ref="I157:J158"/>
    <mergeCell ref="K157:K159"/>
    <mergeCell ref="L157:L159"/>
    <mergeCell ref="M157:M159"/>
    <mergeCell ref="N157:N159"/>
    <mergeCell ref="A173:I173"/>
    <mergeCell ref="B176:B178"/>
    <mergeCell ref="C176:C178"/>
    <mergeCell ref="D176:G177"/>
    <mergeCell ref="I176:J177"/>
    <mergeCell ref="K177:K179"/>
    <mergeCell ref="L177:L179"/>
    <mergeCell ref="M177:M179"/>
    <mergeCell ref="N177:N179"/>
    <mergeCell ref="A190:H190"/>
    <mergeCell ref="K269:N269"/>
    <mergeCell ref="A224:H224"/>
    <mergeCell ref="B226:B228"/>
    <mergeCell ref="C226:C228"/>
    <mergeCell ref="D226:G227"/>
    <mergeCell ref="I226:J227"/>
    <mergeCell ref="K226:K228"/>
    <mergeCell ref="L226:L228"/>
    <mergeCell ref="M226:M228"/>
    <mergeCell ref="N226:N228"/>
    <mergeCell ref="A1:B1"/>
    <mergeCell ref="A264:H264"/>
    <mergeCell ref="K266:N268"/>
    <mergeCell ref="B266:B268"/>
    <mergeCell ref="C266:C268"/>
    <mergeCell ref="D266:G267"/>
    <mergeCell ref="I266:J267"/>
    <mergeCell ref="A239:H239"/>
    <mergeCell ref="B241:B243"/>
    <mergeCell ref="C241:C243"/>
    <mergeCell ref="D241:G242"/>
    <mergeCell ref="I241:J242"/>
    <mergeCell ref="K241:N243"/>
    <mergeCell ref="K244:N244"/>
    <mergeCell ref="A249:H249"/>
    <mergeCell ref="B251:B253"/>
    <mergeCell ref="C251:C253"/>
    <mergeCell ref="D251:D253"/>
    <mergeCell ref="E251:H252"/>
    <mergeCell ref="J251:J252"/>
    <mergeCell ref="K251:K253"/>
    <mergeCell ref="L251:L253"/>
    <mergeCell ref="M251:M253"/>
    <mergeCell ref="N251:N253"/>
  </mergeCells>
  <phoneticPr fontId="14" type="noConversion"/>
  <conditionalFormatting sqref="C248">
    <cfRule type="containsText" dxfId="296" priority="29" operator="containsText" text="No">
      <formula>NOT(ISERROR(SEARCH("No",C248)))</formula>
    </cfRule>
    <cfRule type="containsText" dxfId="295" priority="30" operator="containsText" text="Yes">
      <formula>NOT(ISERROR(SEARCH("Yes",C248)))</formula>
    </cfRule>
  </conditionalFormatting>
  <conditionalFormatting sqref="C256:H257 L293:O293 L279:O279">
    <cfRule type="expression" dxfId="294" priority="27">
      <formula>$C250="No"</formula>
    </cfRule>
  </conditionalFormatting>
  <conditionalFormatting sqref="C254:H254 K254:N254">
    <cfRule type="expression" dxfId="293" priority="23">
      <formula>$C248="No"</formula>
    </cfRule>
  </conditionalFormatting>
  <conditionalFormatting sqref="C255:H255 K255:N255 L294:O294 L280:O280">
    <cfRule type="expression" dxfId="292" priority="22">
      <formula>$C248="No"</formula>
    </cfRule>
  </conditionalFormatting>
  <conditionalFormatting sqref="C256:H256 K256:N256 L295:O295 L281:O281">
    <cfRule type="expression" dxfId="291" priority="21">
      <formula>$C248="No"</formula>
    </cfRule>
  </conditionalFormatting>
  <conditionalFormatting sqref="C257:H257 K257:N257 L296:O296 L282:O282">
    <cfRule type="expression" dxfId="290" priority="20">
      <formula>$C248="No"</formula>
    </cfRule>
  </conditionalFormatting>
  <conditionalFormatting sqref="C258:H258 K258:N258 L297:O297">
    <cfRule type="expression" dxfId="289" priority="18">
      <formula>$C248="No"</formula>
    </cfRule>
  </conditionalFormatting>
  <conditionalFormatting sqref="C273">
    <cfRule type="containsText" dxfId="288" priority="16" operator="containsText" text="No">
      <formula>NOT(ISERROR(SEARCH("No",C273)))</formula>
    </cfRule>
    <cfRule type="containsText" dxfId="287" priority="17" operator="containsText" text="Yes">
      <formula>NOT(ISERROR(SEARCH("Yes",C273)))</formula>
    </cfRule>
  </conditionalFormatting>
  <conditionalFormatting sqref="C287">
    <cfRule type="containsText" dxfId="286" priority="14" operator="containsText" text="No">
      <formula>NOT(ISERROR(SEARCH("No",C287)))</formula>
    </cfRule>
    <cfRule type="containsText" dxfId="285" priority="15" operator="containsText" text="Yes">
      <formula>NOT(ISERROR(SEARCH("Yes",C287)))</formula>
    </cfRule>
  </conditionalFormatting>
  <conditionalFormatting sqref="C279:I279">
    <cfRule type="expression" dxfId="284" priority="13">
      <formula>$C273="No"</formula>
    </cfRule>
  </conditionalFormatting>
  <conditionalFormatting sqref="C280:I280">
    <cfRule type="expression" dxfId="283" priority="12">
      <formula>$C273="No"</formula>
    </cfRule>
  </conditionalFormatting>
  <conditionalFormatting sqref="C281:I281">
    <cfRule type="expression" dxfId="282" priority="11">
      <formula>$C273="No"</formula>
    </cfRule>
  </conditionalFormatting>
  <conditionalFormatting sqref="C282:I282">
    <cfRule type="expression" dxfId="281" priority="10">
      <formula>$C273="No"</formula>
    </cfRule>
  </conditionalFormatting>
  <conditionalFormatting sqref="C283:I283">
    <cfRule type="expression" dxfId="280" priority="9">
      <formula>$C273="No"</formula>
    </cfRule>
  </conditionalFormatting>
  <conditionalFormatting sqref="C293:I293">
    <cfRule type="expression" dxfId="279" priority="8">
      <formula>$C287="No"</formula>
    </cfRule>
  </conditionalFormatting>
  <conditionalFormatting sqref="C294:I294">
    <cfRule type="expression" dxfId="278" priority="7">
      <formula>$C287="No"</formula>
    </cfRule>
  </conditionalFormatting>
  <conditionalFormatting sqref="C295:I295">
    <cfRule type="expression" dxfId="277" priority="6">
      <formula>$C287="No"</formula>
    </cfRule>
  </conditionalFormatting>
  <conditionalFormatting sqref="C296:I296">
    <cfRule type="expression" dxfId="276" priority="5">
      <formula>$C287="No"</formula>
    </cfRule>
  </conditionalFormatting>
  <conditionalFormatting sqref="C297:I297">
    <cfRule type="expression" dxfId="275" priority="4">
      <formula>$C287="No"</formula>
    </cfRule>
  </conditionalFormatting>
  <conditionalFormatting sqref="C4">
    <cfRule type="containsText" dxfId="274" priority="2" operator="containsText" text="No">
      <formula>NOT(ISERROR(SEARCH("No",C4)))</formula>
    </cfRule>
    <cfRule type="containsText" dxfId="273" priority="3" operator="containsText" text="Yes">
      <formula>NOT(ISERROR(SEARCH("Yes",C4)))</formula>
    </cfRule>
  </conditionalFormatting>
  <conditionalFormatting sqref="C2">
    <cfRule type="expression" dxfId="272" priority="1">
      <formula>$C$4="No"</formula>
    </cfRule>
  </conditionalFormatting>
  <conditionalFormatting sqref="L283:O283">
    <cfRule type="expression" dxfId="271" priority="45">
      <formula>$C273="No"</formula>
    </cfRule>
  </conditionalFormatting>
  <dataValidations count="1">
    <dataValidation type="decimal" operator="greaterThan" allowBlank="1" showInputMessage="1" showErrorMessage="1" sqref="D39:J39 C56:C64 C75:C83 C93:C99 C109:C118 C128:C134 C144:C150 C160:C168 C179:C185 C195:C203 C213:C219 C229:C235 C244 C308:C315 C269 C254:D258 C279:E283 C293:E297">
      <formula1>0</formula1>
    </dataValidation>
  </dataValidations>
  <pageMargins left="0.75000000000000011" right="0.75000000000000011" top="1" bottom="1" header="0.5" footer="0.5"/>
  <pageSetup paperSize="8" scale="41" fitToHeight="2" orientation="portrait"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14:formula1>
            <xm:f>'Calc Sheet'!$B$3:$B$4</xm:f>
          </x14:formula1>
          <xm:sqref>C287 C248 C273 C4</xm:sqref>
        </x14:dataValidation>
        <x14:dataValidation type="list" allowBlank="1" showInputMessage="1" showErrorMessage="1">
          <x14:formula1>
            <xm:f>'Calc Sheet'!$B$3</xm:f>
          </x14:formula1>
          <xm:sqref>C10</xm:sqref>
        </x14:dataValidation>
      </x14:dataValidations>
    </ex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R369"/>
  <sheetViews>
    <sheetView showGridLines="0" zoomScale="75" zoomScaleNormal="75" zoomScalePageLayoutView="75" workbookViewId="0">
      <selection activeCell="C176" sqref="C176:C178"/>
    </sheetView>
  </sheetViews>
  <sheetFormatPr baseColWidth="10" defaultColWidth="10.83203125" defaultRowHeight="12" x14ac:dyDescent="0"/>
  <cols>
    <col min="1" max="1" width="12.5" style="7" customWidth="1"/>
    <col min="2" max="2" width="70" style="21" customWidth="1"/>
    <col min="3" max="12" width="14.1640625" style="7" customWidth="1"/>
    <col min="13" max="13" width="14.1640625" style="7" bestFit="1" customWidth="1"/>
    <col min="14" max="14" width="11" style="7" bestFit="1" customWidth="1"/>
    <col min="15" max="15" width="10.83203125" style="7"/>
    <col min="16" max="16" width="10.83203125" style="8"/>
    <col min="17" max="16384" width="10.83203125" style="7"/>
  </cols>
  <sheetData>
    <row r="1" spans="1:17" ht="12" customHeight="1">
      <c r="A1" s="259" t="s">
        <v>191</v>
      </c>
      <c r="B1" s="259"/>
    </row>
    <row r="2" spans="1:17" ht="12" customHeight="1">
      <c r="A2" s="259" t="s">
        <v>0</v>
      </c>
      <c r="B2" s="259"/>
      <c r="C2" s="271" t="s">
        <v>226</v>
      </c>
      <c r="D2" s="272"/>
      <c r="E2" s="272"/>
      <c r="F2" s="272"/>
      <c r="G2" s="272"/>
      <c r="H2" s="272"/>
      <c r="I2" s="272"/>
    </row>
    <row r="3" spans="1:17">
      <c r="A3" s="9"/>
      <c r="B3" s="9"/>
    </row>
    <row r="4" spans="1:17" ht="13">
      <c r="A4" s="259" t="s">
        <v>225</v>
      </c>
      <c r="B4" s="270"/>
      <c r="C4" s="257"/>
      <c r="D4" s="5" t="str">
        <f>IF(COUNTBLANK(C4)=1,"ERROR - Please complete - Yes or No","")</f>
        <v>ERROR - Please complete - Yes or No</v>
      </c>
    </row>
    <row r="5" spans="1:17">
      <c r="A5" s="10"/>
      <c r="B5" s="12"/>
    </row>
    <row r="6" spans="1:17" ht="12" customHeight="1">
      <c r="A6" s="260" t="s">
        <v>119</v>
      </c>
      <c r="B6" s="261"/>
      <c r="C6" s="262"/>
      <c r="D6" s="340"/>
      <c r="E6" s="340"/>
      <c r="F6" s="340"/>
      <c r="G6" s="340"/>
      <c r="H6" s="340"/>
      <c r="I6" s="341"/>
      <c r="J6" s="5" t="str">
        <f>IF(COUNTBLANK(C6)=1,"ERROR - Please fill in Potential Provider Name","")</f>
        <v>ERROR - Please fill in Potential Provider Name</v>
      </c>
    </row>
    <row r="7" spans="1:17">
      <c r="A7" s="10"/>
      <c r="B7" s="12"/>
      <c r="C7" s="13"/>
      <c r="D7" s="13"/>
      <c r="E7" s="13"/>
      <c r="F7" s="13"/>
      <c r="G7" s="13"/>
      <c r="H7" s="13"/>
      <c r="I7" s="13"/>
    </row>
    <row r="8" spans="1:17" ht="12" customHeight="1">
      <c r="A8" s="260" t="s">
        <v>120</v>
      </c>
      <c r="B8" s="261"/>
      <c r="C8" s="262"/>
      <c r="D8" s="268"/>
      <c r="E8" s="268"/>
      <c r="F8" s="268"/>
      <c r="G8" s="268"/>
      <c r="H8" s="268"/>
      <c r="I8" s="269"/>
      <c r="J8" s="5" t="str">
        <f>IF(COUNTBLANK(C8)=1,"ERROR - Please complete name and role","")</f>
        <v>ERROR - Please complete name and role</v>
      </c>
    </row>
    <row r="9" spans="1:17">
      <c r="A9" s="10"/>
      <c r="B9" s="12"/>
    </row>
    <row r="10" spans="1:17" ht="12" customHeight="1">
      <c r="A10" s="265" t="s">
        <v>224</v>
      </c>
      <c r="B10" s="265"/>
      <c r="C10" s="258"/>
      <c r="D10" s="5" t="str">
        <f>IF(COUNTBLANK(C10)=1,"ERROR - Please complete","")</f>
        <v>ERROR - Please complete</v>
      </c>
      <c r="E10" s="15"/>
      <c r="F10" s="15"/>
      <c r="G10" s="15"/>
      <c r="H10" s="15"/>
      <c r="I10" s="19"/>
      <c r="J10" s="17"/>
      <c r="K10" s="17"/>
      <c r="L10" s="17"/>
      <c r="M10" s="17"/>
      <c r="N10" s="17"/>
      <c r="O10" s="17"/>
      <c r="P10" s="18"/>
      <c r="Q10" s="17"/>
    </row>
    <row r="11" spans="1:17">
      <c r="A11" s="15"/>
      <c r="B11" s="15"/>
      <c r="C11" s="17"/>
      <c r="D11" s="17"/>
      <c r="E11" s="17"/>
      <c r="F11" s="17"/>
      <c r="G11" s="17"/>
      <c r="H11" s="17"/>
      <c r="I11" s="17"/>
      <c r="J11" s="17"/>
      <c r="K11" s="17"/>
      <c r="L11" s="17"/>
      <c r="M11" s="17"/>
      <c r="N11" s="17"/>
      <c r="O11" s="17"/>
      <c r="P11" s="18"/>
      <c r="Q11" s="17"/>
    </row>
    <row r="12" spans="1:17">
      <c r="A12" s="20" t="s">
        <v>7</v>
      </c>
      <c r="K12" s="17"/>
      <c r="L12" s="17"/>
      <c r="M12" s="17"/>
      <c r="N12" s="17"/>
      <c r="O12" s="17"/>
      <c r="P12" s="18"/>
      <c r="Q12" s="17"/>
    </row>
    <row r="13" spans="1:17">
      <c r="A13" s="15"/>
      <c r="B13" s="15"/>
      <c r="C13" s="17"/>
      <c r="D13" s="17"/>
      <c r="E13" s="17"/>
      <c r="F13" s="17"/>
      <c r="G13" s="17"/>
      <c r="H13" s="17"/>
      <c r="I13" s="17"/>
      <c r="J13" s="17"/>
      <c r="K13" s="17"/>
      <c r="L13" s="17"/>
      <c r="M13" s="17"/>
      <c r="N13" s="17"/>
      <c r="O13" s="17"/>
      <c r="P13" s="18"/>
      <c r="Q13" s="17"/>
    </row>
    <row r="14" spans="1:17" ht="12" customHeight="1">
      <c r="A14" s="265" t="s">
        <v>12</v>
      </c>
      <c r="B14" s="265"/>
      <c r="C14" s="265"/>
      <c r="D14" s="265"/>
      <c r="E14" s="265"/>
      <c r="F14" s="265"/>
      <c r="G14" s="265"/>
      <c r="H14" s="265"/>
      <c r="I14" s="265"/>
      <c r="J14" s="265"/>
      <c r="K14" s="17"/>
      <c r="L14" s="17"/>
      <c r="M14" s="17"/>
      <c r="N14" s="17"/>
      <c r="O14" s="17"/>
      <c r="P14" s="18"/>
      <c r="Q14" s="17"/>
    </row>
    <row r="15" spans="1:17" ht="13" thickBot="1">
      <c r="A15" s="15"/>
      <c r="B15" s="15"/>
      <c r="C15" s="15"/>
      <c r="D15" s="15"/>
      <c r="E15" s="15"/>
      <c r="F15" s="15"/>
      <c r="G15" s="15"/>
      <c r="H15" s="15"/>
      <c r="I15" s="15"/>
      <c r="J15" s="15"/>
      <c r="K15" s="17"/>
      <c r="L15" s="17"/>
      <c r="M15" s="17"/>
      <c r="N15" s="17"/>
      <c r="O15" s="17"/>
      <c r="P15" s="18"/>
      <c r="Q15" s="17"/>
    </row>
    <row r="16" spans="1:17" ht="13" thickBot="1">
      <c r="A16" s="15"/>
      <c r="B16" s="22" t="s">
        <v>13</v>
      </c>
      <c r="C16" s="23" t="s">
        <v>10</v>
      </c>
      <c r="D16" s="17"/>
      <c r="E16" s="17"/>
      <c r="F16" s="17"/>
      <c r="G16" s="17"/>
      <c r="H16" s="17"/>
      <c r="I16" s="17"/>
      <c r="J16" s="17"/>
      <c r="K16" s="17"/>
      <c r="L16" s="17"/>
      <c r="M16" s="17"/>
      <c r="N16" s="17"/>
    </row>
    <row r="17" spans="1:17" ht="13">
      <c r="A17" s="15"/>
      <c r="B17" s="24" t="s">
        <v>14</v>
      </c>
      <c r="C17" s="150"/>
      <c r="D17" s="6" t="str">
        <f t="shared" ref="D17:D20" si="0">IF(COUNTBLANK(C17)&gt;0,"ERROR - All cells in this table need a value. Cells must not be left blank","")</f>
        <v>ERROR - All cells in this table need a value. Cells must not be left blank</v>
      </c>
      <c r="E17" s="17"/>
      <c r="F17" s="17"/>
      <c r="G17" s="17"/>
      <c r="H17" s="17"/>
      <c r="I17" s="17"/>
      <c r="J17" s="17"/>
      <c r="K17" s="17"/>
      <c r="L17" s="17"/>
      <c r="M17" s="17"/>
      <c r="N17" s="17"/>
    </row>
    <row r="18" spans="1:17" ht="13">
      <c r="A18" s="15"/>
      <c r="B18" s="25" t="s">
        <v>15</v>
      </c>
      <c r="C18" s="151"/>
      <c r="D18" s="6" t="str">
        <f t="shared" si="0"/>
        <v>ERROR - All cells in this table need a value. Cells must not be left blank</v>
      </c>
      <c r="E18" s="17"/>
      <c r="F18" s="17"/>
      <c r="G18" s="17"/>
      <c r="H18" s="17"/>
      <c r="I18" s="17"/>
      <c r="J18" s="17"/>
      <c r="K18" s="17"/>
      <c r="L18" s="17"/>
      <c r="M18" s="17"/>
      <c r="N18" s="17"/>
    </row>
    <row r="19" spans="1:17" ht="13">
      <c r="A19" s="15"/>
      <c r="B19" s="25" t="s">
        <v>16</v>
      </c>
      <c r="C19" s="151"/>
      <c r="D19" s="6" t="str">
        <f t="shared" si="0"/>
        <v>ERROR - All cells in this table need a value. Cells must not be left blank</v>
      </c>
      <c r="E19" s="17"/>
      <c r="F19" s="17"/>
      <c r="G19" s="17"/>
      <c r="H19" s="17"/>
      <c r="I19" s="17"/>
      <c r="J19" s="17"/>
      <c r="K19" s="17"/>
      <c r="L19" s="17"/>
      <c r="M19" s="17"/>
      <c r="N19" s="17"/>
    </row>
    <row r="20" spans="1:17" ht="14" thickBot="1">
      <c r="A20" s="15"/>
      <c r="B20" s="26" t="s">
        <v>17</v>
      </c>
      <c r="C20" s="152"/>
      <c r="D20" s="6" t="str">
        <f t="shared" si="0"/>
        <v>ERROR - All cells in this table need a value. Cells must not be left blank</v>
      </c>
      <c r="E20" s="17"/>
      <c r="F20" s="17"/>
      <c r="G20" s="17"/>
      <c r="H20" s="17"/>
      <c r="I20" s="17"/>
      <c r="J20" s="17"/>
      <c r="K20" s="17"/>
      <c r="L20" s="17"/>
      <c r="M20" s="17"/>
      <c r="N20" s="17"/>
    </row>
    <row r="21" spans="1:17">
      <c r="A21" s="15"/>
      <c r="B21" s="15"/>
      <c r="C21" s="17"/>
      <c r="D21" s="17"/>
      <c r="E21" s="17"/>
      <c r="F21" s="17"/>
      <c r="G21" s="17"/>
      <c r="H21" s="17"/>
      <c r="I21" s="17"/>
      <c r="J21" s="17"/>
      <c r="K21" s="17"/>
      <c r="L21" s="17"/>
      <c r="M21" s="17"/>
      <c r="N21" s="17"/>
      <c r="O21" s="17"/>
      <c r="P21" s="18"/>
      <c r="Q21" s="17"/>
    </row>
    <row r="22" spans="1:17">
      <c r="A22" s="15"/>
      <c r="B22" s="15"/>
      <c r="C22" s="17"/>
      <c r="D22" s="17"/>
      <c r="E22" s="17"/>
      <c r="F22" s="17"/>
      <c r="G22" s="17"/>
      <c r="H22" s="17"/>
      <c r="I22" s="17"/>
      <c r="J22" s="17"/>
      <c r="K22" s="17"/>
      <c r="L22" s="17"/>
      <c r="M22" s="17"/>
      <c r="N22" s="17"/>
      <c r="O22" s="17"/>
      <c r="P22" s="18"/>
      <c r="Q22" s="17"/>
    </row>
    <row r="23" spans="1:17">
      <c r="A23" s="20" t="s">
        <v>18</v>
      </c>
      <c r="B23" s="15"/>
      <c r="C23" s="17"/>
      <c r="D23" s="17"/>
      <c r="E23" s="17"/>
      <c r="F23" s="17"/>
      <c r="G23" s="17"/>
      <c r="H23" s="17"/>
      <c r="I23" s="17"/>
      <c r="J23" s="17"/>
      <c r="K23" s="17"/>
      <c r="L23" s="17"/>
      <c r="M23" s="17"/>
      <c r="N23" s="17"/>
      <c r="O23" s="17"/>
      <c r="P23" s="18"/>
      <c r="Q23" s="17"/>
    </row>
    <row r="24" spans="1:17">
      <c r="A24" s="15"/>
      <c r="B24" s="15"/>
      <c r="C24" s="17"/>
      <c r="D24" s="17"/>
      <c r="E24" s="17"/>
      <c r="F24" s="17"/>
      <c r="G24" s="17"/>
      <c r="H24" s="17"/>
      <c r="I24" s="17"/>
      <c r="J24" s="17"/>
      <c r="K24" s="17"/>
      <c r="L24" s="17"/>
      <c r="M24" s="17"/>
      <c r="N24" s="17"/>
      <c r="O24" s="17"/>
      <c r="P24" s="18"/>
      <c r="Q24" s="17"/>
    </row>
    <row r="25" spans="1:17" ht="12" customHeight="1">
      <c r="A25" s="266" t="s">
        <v>19</v>
      </c>
      <c r="B25" s="266"/>
      <c r="C25" s="17"/>
      <c r="J25" s="17"/>
      <c r="N25" s="17"/>
      <c r="O25" s="17"/>
      <c r="P25" s="18"/>
      <c r="Q25" s="17"/>
    </row>
    <row r="26" spans="1:17" ht="12" customHeight="1">
      <c r="A26" s="27"/>
      <c r="B26" s="28" t="s">
        <v>20</v>
      </c>
      <c r="C26" s="29"/>
      <c r="D26" s="266" t="s">
        <v>21</v>
      </c>
      <c r="E26" s="266"/>
      <c r="F26" s="266"/>
      <c r="G26" s="266"/>
      <c r="H26" s="266"/>
      <c r="I26" s="266"/>
      <c r="J26" s="17"/>
      <c r="N26" s="17"/>
      <c r="O26" s="17"/>
      <c r="P26" s="18"/>
      <c r="Q26" s="17"/>
    </row>
    <row r="27" spans="1:17">
      <c r="A27" s="27"/>
      <c r="B27" s="28" t="s">
        <v>1</v>
      </c>
      <c r="C27" s="29"/>
      <c r="D27" s="267" t="s">
        <v>22</v>
      </c>
      <c r="E27" s="267"/>
      <c r="F27" s="267"/>
      <c r="G27" s="267"/>
      <c r="H27" s="267"/>
      <c r="I27" s="267"/>
      <c r="N27" s="17"/>
      <c r="O27" s="17"/>
      <c r="P27" s="18"/>
      <c r="Q27" s="17"/>
    </row>
    <row r="28" spans="1:17">
      <c r="A28" s="27"/>
      <c r="B28" s="28" t="s">
        <v>2</v>
      </c>
      <c r="C28" s="29"/>
      <c r="D28" s="267" t="s">
        <v>23</v>
      </c>
      <c r="E28" s="267"/>
      <c r="F28" s="267"/>
      <c r="G28" s="267"/>
      <c r="H28" s="267"/>
      <c r="I28" s="267"/>
      <c r="J28" s="17"/>
      <c r="N28" s="17"/>
      <c r="O28" s="17"/>
      <c r="P28" s="18"/>
      <c r="Q28" s="17"/>
    </row>
    <row r="29" spans="1:17" ht="12" customHeight="1">
      <c r="A29" s="27"/>
      <c r="B29" s="30" t="s">
        <v>3</v>
      </c>
      <c r="C29" s="29"/>
      <c r="D29" s="266" t="s">
        <v>24</v>
      </c>
      <c r="E29" s="266"/>
      <c r="F29" s="266"/>
      <c r="G29" s="266"/>
      <c r="H29" s="266"/>
      <c r="I29" s="266"/>
      <c r="J29" s="17"/>
      <c r="N29" s="17"/>
      <c r="O29" s="17"/>
      <c r="P29" s="18"/>
      <c r="Q29" s="17"/>
    </row>
    <row r="30" spans="1:17">
      <c r="A30" s="27"/>
      <c r="B30" s="28" t="s">
        <v>25</v>
      </c>
      <c r="C30" s="29"/>
      <c r="D30" s="267" t="s">
        <v>5</v>
      </c>
      <c r="E30" s="267"/>
      <c r="F30" s="267"/>
      <c r="G30" s="267"/>
      <c r="H30" s="267"/>
      <c r="I30" s="267"/>
      <c r="J30" s="17"/>
      <c r="N30" s="17"/>
      <c r="O30" s="17"/>
      <c r="P30" s="18"/>
      <c r="Q30" s="17"/>
    </row>
    <row r="31" spans="1:17">
      <c r="A31" s="27"/>
      <c r="B31" s="31" t="s">
        <v>4</v>
      </c>
      <c r="C31" s="29"/>
      <c r="D31" s="267" t="s">
        <v>26</v>
      </c>
      <c r="E31" s="267"/>
      <c r="F31" s="267"/>
      <c r="G31" s="267"/>
      <c r="H31" s="267"/>
      <c r="I31" s="267"/>
      <c r="J31" s="17"/>
      <c r="N31" s="17"/>
      <c r="O31" s="17"/>
      <c r="P31" s="18"/>
      <c r="Q31" s="17"/>
    </row>
    <row r="32" spans="1:17">
      <c r="A32" s="27"/>
      <c r="B32" s="31" t="s">
        <v>27</v>
      </c>
      <c r="C32" s="29"/>
      <c r="D32" s="267" t="s">
        <v>28</v>
      </c>
      <c r="E32" s="267"/>
      <c r="F32" s="267"/>
      <c r="G32" s="267"/>
      <c r="H32" s="267"/>
      <c r="I32" s="267"/>
      <c r="J32" s="17"/>
      <c r="N32" s="17"/>
      <c r="O32" s="17"/>
      <c r="P32" s="18"/>
      <c r="Q32" s="17"/>
    </row>
    <row r="33" spans="1:18">
      <c r="A33" s="27"/>
      <c r="B33" s="28" t="s">
        <v>29</v>
      </c>
      <c r="C33" s="29"/>
      <c r="D33" s="267" t="s">
        <v>30</v>
      </c>
      <c r="E33" s="267"/>
      <c r="F33" s="267"/>
      <c r="G33" s="267"/>
      <c r="H33" s="267"/>
      <c r="I33" s="267"/>
      <c r="J33" s="17"/>
      <c r="N33" s="17"/>
      <c r="O33" s="17"/>
      <c r="P33" s="18"/>
      <c r="Q33" s="17"/>
    </row>
    <row r="34" spans="1:18">
      <c r="A34" s="27"/>
      <c r="B34" s="31" t="s">
        <v>31</v>
      </c>
      <c r="C34" s="29"/>
      <c r="D34" s="267" t="s">
        <v>32</v>
      </c>
      <c r="E34" s="267"/>
      <c r="F34" s="267"/>
      <c r="G34" s="267"/>
      <c r="H34" s="267"/>
      <c r="I34" s="267"/>
      <c r="J34" s="17"/>
      <c r="N34" s="17"/>
      <c r="O34" s="17"/>
      <c r="P34" s="18"/>
      <c r="Q34" s="17"/>
    </row>
    <row r="35" spans="1:18">
      <c r="A35" s="27"/>
      <c r="B35" s="28" t="s">
        <v>33</v>
      </c>
      <c r="C35" s="29"/>
      <c r="D35" s="267" t="s">
        <v>235</v>
      </c>
      <c r="E35" s="267"/>
      <c r="F35" s="267"/>
      <c r="G35" s="267"/>
      <c r="H35" s="267"/>
      <c r="I35" s="267"/>
      <c r="J35" s="17"/>
      <c r="N35" s="17"/>
      <c r="O35" s="17"/>
      <c r="P35" s="18"/>
      <c r="Q35" s="17"/>
    </row>
    <row r="36" spans="1:18" ht="13" thickBot="1">
      <c r="A36" s="27"/>
      <c r="B36" s="32" t="s">
        <v>170</v>
      </c>
      <c r="C36" s="17"/>
      <c r="J36" s="17"/>
      <c r="N36" s="17"/>
      <c r="O36" s="17"/>
      <c r="P36" s="18"/>
      <c r="Q36" s="17"/>
    </row>
    <row r="37" spans="1:18" ht="15" customHeight="1" thickBot="1">
      <c r="A37" s="27"/>
      <c r="C37" s="17"/>
      <c r="D37" s="274" t="s">
        <v>35</v>
      </c>
      <c r="E37" s="275"/>
      <c r="F37" s="275"/>
      <c r="G37" s="275"/>
      <c r="H37" s="275"/>
      <c r="I37" s="275"/>
      <c r="J37" s="276"/>
      <c r="K37" s="339"/>
      <c r="L37" s="339"/>
      <c r="M37" s="339"/>
      <c r="N37" s="339"/>
      <c r="O37" s="17"/>
      <c r="P37" s="18"/>
      <c r="Q37" s="17"/>
    </row>
    <row r="38" spans="1:18" ht="118" customHeight="1" thickBot="1">
      <c r="A38" s="33"/>
      <c r="B38" s="277" t="s">
        <v>121</v>
      </c>
      <c r="C38" s="22" t="s">
        <v>37</v>
      </c>
      <c r="D38" s="60" t="s">
        <v>38</v>
      </c>
      <c r="E38" s="109" t="s">
        <v>39</v>
      </c>
      <c r="F38" s="109" t="s">
        <v>40</v>
      </c>
      <c r="G38" s="109" t="s">
        <v>41</v>
      </c>
      <c r="H38" s="109" t="s">
        <v>42</v>
      </c>
      <c r="I38" s="37" t="s">
        <v>43</v>
      </c>
      <c r="J38" s="37" t="s">
        <v>44</v>
      </c>
      <c r="K38" s="61"/>
      <c r="L38" s="61"/>
      <c r="M38" s="61"/>
      <c r="N38" s="61"/>
      <c r="P38" s="8" t="str">
        <f>A1</f>
        <v>Lot 2  Regional Panel 2B - East &amp; West Midlands</v>
      </c>
      <c r="Q38" s="39"/>
      <c r="R38" s="39"/>
    </row>
    <row r="39" spans="1:18" ht="15" customHeight="1">
      <c r="A39" s="280"/>
      <c r="B39" s="278"/>
      <c r="C39" s="41" t="s">
        <v>45</v>
      </c>
      <c r="D39" s="153"/>
      <c r="E39" s="154"/>
      <c r="F39" s="154"/>
      <c r="G39" s="154"/>
      <c r="H39" s="154"/>
      <c r="I39" s="154"/>
      <c r="J39" s="155"/>
      <c r="K39" s="6" t="str">
        <f>IF(COUNTBLANK(D39:J39)&gt;0,"ERROR - Cells must not be left blank","")</f>
        <v>ERROR - Cells must not be left blank</v>
      </c>
      <c r="L39" s="42"/>
      <c r="M39" s="42"/>
      <c r="N39" s="42"/>
      <c r="O39" s="282"/>
      <c r="Q39" s="39"/>
      <c r="R39" s="39"/>
    </row>
    <row r="40" spans="1:18" ht="16" customHeight="1">
      <c r="A40" s="280"/>
      <c r="B40" s="278"/>
      <c r="C40" s="43" t="s">
        <v>14</v>
      </c>
      <c r="D40" s="44">
        <f>D39*(1+$C$17)*OR(1-$C$17)</f>
        <v>0</v>
      </c>
      <c r="E40" s="45">
        <f t="shared" ref="E40:J40" si="1">E39*(1+$C$17)*OR(1-$C$17)</f>
        <v>0</v>
      </c>
      <c r="F40" s="45">
        <f t="shared" si="1"/>
        <v>0</v>
      </c>
      <c r="G40" s="45">
        <f t="shared" si="1"/>
        <v>0</v>
      </c>
      <c r="H40" s="45">
        <f t="shared" si="1"/>
        <v>0</v>
      </c>
      <c r="I40" s="45">
        <f t="shared" si="1"/>
        <v>0</v>
      </c>
      <c r="J40" s="46">
        <f t="shared" si="1"/>
        <v>0</v>
      </c>
      <c r="K40" s="42"/>
      <c r="L40" s="42"/>
      <c r="M40" s="42"/>
      <c r="N40" s="42"/>
      <c r="O40" s="283"/>
      <c r="Q40" s="39"/>
      <c r="R40" s="39"/>
    </row>
    <row r="41" spans="1:18" ht="15" customHeight="1">
      <c r="A41" s="280"/>
      <c r="B41" s="278"/>
      <c r="C41" s="43" t="s">
        <v>15</v>
      </c>
      <c r="D41" s="44">
        <f>D39*(1+$C$18)*OR(1-$C$18)</f>
        <v>0</v>
      </c>
      <c r="E41" s="45">
        <f t="shared" ref="E41:J41" si="2">E39*(1+$C$18)*OR(1-$C$18)</f>
        <v>0</v>
      </c>
      <c r="F41" s="45">
        <f t="shared" si="2"/>
        <v>0</v>
      </c>
      <c r="G41" s="45">
        <f t="shared" si="2"/>
        <v>0</v>
      </c>
      <c r="H41" s="45">
        <f t="shared" si="2"/>
        <v>0</v>
      </c>
      <c r="I41" s="45">
        <f t="shared" si="2"/>
        <v>0</v>
      </c>
      <c r="J41" s="46">
        <f t="shared" si="2"/>
        <v>0</v>
      </c>
      <c r="K41" s="42"/>
      <c r="L41" s="42"/>
      <c r="M41" s="42"/>
      <c r="N41" s="42"/>
      <c r="O41" s="283"/>
      <c r="P41" s="47"/>
      <c r="Q41" s="39"/>
      <c r="R41" s="39"/>
    </row>
    <row r="42" spans="1:18" ht="15" customHeight="1" thickBot="1">
      <c r="A42" s="280"/>
      <c r="B42" s="278"/>
      <c r="C42" s="43" t="s">
        <v>16</v>
      </c>
      <c r="D42" s="44">
        <f>D39*(1+$C$19)*OR(1-$C$19)</f>
        <v>0</v>
      </c>
      <c r="E42" s="45">
        <f t="shared" ref="E42:J42" si="3">E39*(1+$C$19)*OR(1-$C$19)</f>
        <v>0</v>
      </c>
      <c r="F42" s="45">
        <f t="shared" si="3"/>
        <v>0</v>
      </c>
      <c r="G42" s="45">
        <f t="shared" si="3"/>
        <v>0</v>
      </c>
      <c r="H42" s="45">
        <f t="shared" si="3"/>
        <v>0</v>
      </c>
      <c r="I42" s="45">
        <f t="shared" si="3"/>
        <v>0</v>
      </c>
      <c r="J42" s="46">
        <f t="shared" si="3"/>
        <v>0</v>
      </c>
      <c r="K42" s="42"/>
      <c r="L42" s="42"/>
      <c r="M42" s="42"/>
      <c r="N42" s="42"/>
      <c r="O42" s="283"/>
      <c r="Q42" s="39"/>
      <c r="R42" s="39"/>
    </row>
    <row r="43" spans="1:18" ht="16" customHeight="1" thickBot="1">
      <c r="A43" s="280"/>
      <c r="B43" s="279"/>
      <c r="C43" s="48" t="s">
        <v>17</v>
      </c>
      <c r="D43" s="49">
        <f>D39*(1+$C$20)*OR(1+$C$20)</f>
        <v>0</v>
      </c>
      <c r="E43" s="50">
        <f t="shared" ref="E43:J43" si="4">E39*(1+$C$20)*OR(1+$C$20)</f>
        <v>0</v>
      </c>
      <c r="F43" s="50">
        <f t="shared" si="4"/>
        <v>0</v>
      </c>
      <c r="G43" s="50">
        <f t="shared" si="4"/>
        <v>0</v>
      </c>
      <c r="H43" s="50">
        <f t="shared" si="4"/>
        <v>0</v>
      </c>
      <c r="I43" s="50">
        <f t="shared" si="4"/>
        <v>0</v>
      </c>
      <c r="J43" s="51">
        <f t="shared" si="4"/>
        <v>0</v>
      </c>
      <c r="K43" s="42"/>
      <c r="L43" s="42"/>
      <c r="M43" s="42"/>
      <c r="N43" s="42"/>
      <c r="O43" s="283"/>
      <c r="P43" s="52">
        <f>AVERAGE(D39:J43)</f>
        <v>0</v>
      </c>
      <c r="Q43" s="39"/>
      <c r="R43" s="39"/>
    </row>
    <row r="44" spans="1:18" s="56" customFormat="1">
      <c r="A44" s="53"/>
      <c r="B44" s="54"/>
      <c r="C44" s="55"/>
      <c r="D44" s="55"/>
      <c r="E44" s="55"/>
      <c r="F44" s="55"/>
      <c r="G44" s="55"/>
      <c r="H44" s="55"/>
      <c r="I44" s="55"/>
      <c r="K44" s="55"/>
      <c r="L44" s="55"/>
      <c r="P44" s="57"/>
    </row>
    <row r="45" spans="1:18">
      <c r="A45" s="58"/>
    </row>
    <row r="46" spans="1:18" ht="12" customHeight="1">
      <c r="A46" s="58"/>
    </row>
    <row r="47" spans="1:18">
      <c r="A47" s="58"/>
    </row>
    <row r="49" spans="1:17">
      <c r="A49" s="20" t="s">
        <v>171</v>
      </c>
    </row>
    <row r="51" spans="1:17" ht="12" customHeight="1">
      <c r="A51" s="273" t="s">
        <v>198</v>
      </c>
      <c r="B51" s="273"/>
      <c r="C51" s="273"/>
      <c r="D51" s="273"/>
      <c r="E51" s="273"/>
      <c r="F51" s="273"/>
      <c r="G51" s="273"/>
      <c r="H51" s="273"/>
      <c r="I51" s="273"/>
    </row>
    <row r="52" spans="1:17" ht="14" thickBot="1">
      <c r="B52" s="59"/>
      <c r="C52" s="6" t="str">
        <f>IF(COUNTBLANK(C56:C64)&gt;0,"ERROR - Cells must not be left blank","")</f>
        <v>ERROR - Cells must not be left blank</v>
      </c>
      <c r="D52" s="28"/>
      <c r="E52" s="28"/>
      <c r="F52" s="28"/>
      <c r="G52" s="28"/>
      <c r="H52" s="28"/>
      <c r="I52" s="28"/>
      <c r="J52" s="39"/>
      <c r="K52" s="39"/>
      <c r="L52" s="39"/>
      <c r="M52" s="39"/>
      <c r="N52" s="39"/>
      <c r="O52" s="39"/>
      <c r="P52" s="47"/>
      <c r="Q52" s="39"/>
    </row>
    <row r="53" spans="1:17" ht="12" customHeight="1">
      <c r="B53" s="292" t="s">
        <v>46</v>
      </c>
      <c r="C53" s="292" t="s">
        <v>140</v>
      </c>
      <c r="D53" s="292" t="s">
        <v>47</v>
      </c>
      <c r="E53" s="295"/>
      <c r="F53" s="295"/>
      <c r="G53" s="296"/>
      <c r="H53" s="300"/>
      <c r="I53" s="300"/>
      <c r="J53" s="300"/>
      <c r="K53" s="284" t="s">
        <v>49</v>
      </c>
      <c r="L53" s="284" t="s">
        <v>50</v>
      </c>
      <c r="M53" s="285" t="s">
        <v>51</v>
      </c>
      <c r="N53" s="286" t="s">
        <v>52</v>
      </c>
      <c r="O53" s="39"/>
      <c r="P53" s="47"/>
      <c r="Q53" s="39"/>
    </row>
    <row r="54" spans="1:17">
      <c r="B54" s="293"/>
      <c r="C54" s="293"/>
      <c r="D54" s="294"/>
      <c r="E54" s="297"/>
      <c r="F54" s="297"/>
      <c r="G54" s="298"/>
      <c r="H54" s="300"/>
      <c r="I54" s="300"/>
      <c r="J54" s="300"/>
      <c r="K54" s="284"/>
      <c r="L54" s="284"/>
      <c r="M54" s="285"/>
      <c r="N54" s="287"/>
      <c r="O54" s="39"/>
      <c r="P54" s="47"/>
      <c r="Q54" s="39"/>
    </row>
    <row r="55" spans="1:17" ht="13" thickBot="1">
      <c r="B55" s="294"/>
      <c r="C55" s="299"/>
      <c r="D55" s="62" t="s">
        <v>14</v>
      </c>
      <c r="E55" s="63" t="s">
        <v>15</v>
      </c>
      <c r="F55" s="63" t="s">
        <v>16</v>
      </c>
      <c r="G55" s="64" t="s">
        <v>17</v>
      </c>
      <c r="H55" s="300"/>
      <c r="I55" s="61"/>
      <c r="J55" s="61"/>
      <c r="K55" s="284"/>
      <c r="L55" s="284"/>
      <c r="M55" s="285"/>
      <c r="N55" s="288"/>
      <c r="O55" s="39"/>
      <c r="P55" s="47"/>
      <c r="Q55" s="39"/>
    </row>
    <row r="56" spans="1:17">
      <c r="B56" s="65" t="s">
        <v>53</v>
      </c>
      <c r="C56" s="156"/>
      <c r="D56" s="66">
        <f>C56</f>
        <v>0</v>
      </c>
      <c r="E56" s="66">
        <f>C56</f>
        <v>0</v>
      </c>
      <c r="F56" s="66">
        <f t="shared" ref="F56:G56" si="5">D56</f>
        <v>0</v>
      </c>
      <c r="G56" s="66">
        <f t="shared" si="5"/>
        <v>0</v>
      </c>
      <c r="H56" s="67"/>
      <c r="I56" s="42"/>
      <c r="J56" s="42"/>
      <c r="K56" s="68"/>
      <c r="L56" s="68"/>
      <c r="M56" s="69"/>
      <c r="N56" s="68"/>
      <c r="Q56" s="39"/>
    </row>
    <row r="57" spans="1:17">
      <c r="B57" s="65" t="s">
        <v>54</v>
      </c>
      <c r="C57" s="157"/>
      <c r="D57" s="70">
        <f t="shared" ref="D57:D63" si="6">C57*(1+$C$17)*OR(1-$C$17)</f>
        <v>0</v>
      </c>
      <c r="E57" s="71">
        <f t="shared" ref="E57:E63" si="7">C57*(1+$C$18)*OR(1-$C$18)</f>
        <v>0</v>
      </c>
      <c r="F57" s="71">
        <f t="shared" ref="F57:F63" si="8">C57*(1+$C$19)*OR(1-$C$19)</f>
        <v>0</v>
      </c>
      <c r="G57" s="72">
        <f t="shared" ref="G57:G63" si="9">C57*(1+$C$20)*OR(1-$C$20)</f>
        <v>0</v>
      </c>
      <c r="H57" s="67"/>
      <c r="I57" s="73"/>
      <c r="J57" s="73"/>
      <c r="K57" s="74">
        <f>AVERAGE(C57:G57)</f>
        <v>0</v>
      </c>
      <c r="L57" s="75">
        <v>125000</v>
      </c>
      <c r="M57" s="76">
        <f>K57*L57</f>
        <v>0</v>
      </c>
      <c r="N57" s="77">
        <f t="shared" ref="N57:N63" si="10">IF(M57&lt;$C$56,$C$56,(IF(M57&gt;$C$64,$C$64,M57)))</f>
        <v>0</v>
      </c>
      <c r="P57" s="42"/>
      <c r="Q57" s="39"/>
    </row>
    <row r="58" spans="1:17">
      <c r="B58" s="78" t="s">
        <v>55</v>
      </c>
      <c r="C58" s="158"/>
      <c r="D58" s="70">
        <f t="shared" si="6"/>
        <v>0</v>
      </c>
      <c r="E58" s="71">
        <f t="shared" si="7"/>
        <v>0</v>
      </c>
      <c r="F58" s="71">
        <f t="shared" si="8"/>
        <v>0</v>
      </c>
      <c r="G58" s="72">
        <f t="shared" si="9"/>
        <v>0</v>
      </c>
      <c r="H58" s="67"/>
      <c r="I58" s="73"/>
      <c r="J58" s="73"/>
      <c r="K58" s="74">
        <f t="shared" ref="K58:K63" si="11">AVERAGE(C58:G58)</f>
        <v>0</v>
      </c>
      <c r="L58" s="75">
        <v>375000</v>
      </c>
      <c r="M58" s="76">
        <f t="shared" ref="M58:M63" si="12">K58*L58</f>
        <v>0</v>
      </c>
      <c r="N58" s="77">
        <f t="shared" si="10"/>
        <v>0</v>
      </c>
      <c r="P58" s="42"/>
      <c r="Q58" s="39"/>
    </row>
    <row r="59" spans="1:17">
      <c r="B59" s="78" t="s">
        <v>56</v>
      </c>
      <c r="C59" s="158"/>
      <c r="D59" s="70">
        <f t="shared" si="6"/>
        <v>0</v>
      </c>
      <c r="E59" s="71">
        <f t="shared" si="7"/>
        <v>0</v>
      </c>
      <c r="F59" s="71">
        <f t="shared" si="8"/>
        <v>0</v>
      </c>
      <c r="G59" s="72">
        <f t="shared" si="9"/>
        <v>0</v>
      </c>
      <c r="H59" s="67"/>
      <c r="I59" s="73"/>
      <c r="J59" s="73"/>
      <c r="K59" s="74">
        <f t="shared" si="11"/>
        <v>0</v>
      </c>
      <c r="L59" s="75">
        <v>750000</v>
      </c>
      <c r="M59" s="76">
        <f t="shared" si="12"/>
        <v>0</v>
      </c>
      <c r="N59" s="77">
        <f t="shared" si="10"/>
        <v>0</v>
      </c>
      <c r="P59" s="42"/>
      <c r="Q59" s="39"/>
    </row>
    <row r="60" spans="1:17">
      <c r="B60" s="78" t="s">
        <v>57</v>
      </c>
      <c r="C60" s="158"/>
      <c r="D60" s="70">
        <f t="shared" si="6"/>
        <v>0</v>
      </c>
      <c r="E60" s="71">
        <f t="shared" si="7"/>
        <v>0</v>
      </c>
      <c r="F60" s="71">
        <f t="shared" si="8"/>
        <v>0</v>
      </c>
      <c r="G60" s="72">
        <f t="shared" si="9"/>
        <v>0</v>
      </c>
      <c r="H60" s="67"/>
      <c r="I60" s="73"/>
      <c r="J60" s="73"/>
      <c r="K60" s="74">
        <f t="shared" si="11"/>
        <v>0</v>
      </c>
      <c r="L60" s="75">
        <v>1750000</v>
      </c>
      <c r="M60" s="76">
        <f t="shared" si="12"/>
        <v>0</v>
      </c>
      <c r="N60" s="77">
        <f t="shared" si="10"/>
        <v>0</v>
      </c>
      <c r="P60" s="42"/>
      <c r="Q60" s="39"/>
    </row>
    <row r="61" spans="1:17">
      <c r="B61" s="78" t="s">
        <v>58</v>
      </c>
      <c r="C61" s="158"/>
      <c r="D61" s="70">
        <f t="shared" si="6"/>
        <v>0</v>
      </c>
      <c r="E61" s="71">
        <f t="shared" si="7"/>
        <v>0</v>
      </c>
      <c r="F61" s="71">
        <f t="shared" si="8"/>
        <v>0</v>
      </c>
      <c r="G61" s="72">
        <f t="shared" si="9"/>
        <v>0</v>
      </c>
      <c r="H61" s="67"/>
      <c r="I61" s="73"/>
      <c r="J61" s="73"/>
      <c r="K61" s="74">
        <f t="shared" si="11"/>
        <v>0</v>
      </c>
      <c r="L61" s="75">
        <v>3750000</v>
      </c>
      <c r="M61" s="76">
        <f t="shared" si="12"/>
        <v>0</v>
      </c>
      <c r="N61" s="77">
        <f t="shared" si="10"/>
        <v>0</v>
      </c>
      <c r="P61" s="42"/>
      <c r="Q61" s="39"/>
    </row>
    <row r="62" spans="1:17">
      <c r="B62" s="78" t="s">
        <v>59</v>
      </c>
      <c r="C62" s="158"/>
      <c r="D62" s="70">
        <f t="shared" si="6"/>
        <v>0</v>
      </c>
      <c r="E62" s="71">
        <f t="shared" si="7"/>
        <v>0</v>
      </c>
      <c r="F62" s="71">
        <f t="shared" si="8"/>
        <v>0</v>
      </c>
      <c r="G62" s="72">
        <f t="shared" si="9"/>
        <v>0</v>
      </c>
      <c r="H62" s="67"/>
      <c r="I62" s="73"/>
      <c r="J62" s="73"/>
      <c r="K62" s="74">
        <f t="shared" si="11"/>
        <v>0</v>
      </c>
      <c r="L62" s="75">
        <v>7500000</v>
      </c>
      <c r="M62" s="76">
        <f t="shared" si="12"/>
        <v>0</v>
      </c>
      <c r="N62" s="77">
        <f t="shared" si="10"/>
        <v>0</v>
      </c>
      <c r="P62" s="42"/>
      <c r="Q62" s="39"/>
    </row>
    <row r="63" spans="1:17" ht="13" thickBot="1">
      <c r="B63" s="79" t="s">
        <v>60</v>
      </c>
      <c r="C63" s="158"/>
      <c r="D63" s="70">
        <f t="shared" si="6"/>
        <v>0</v>
      </c>
      <c r="E63" s="71">
        <f t="shared" si="7"/>
        <v>0</v>
      </c>
      <c r="F63" s="71">
        <f t="shared" si="8"/>
        <v>0</v>
      </c>
      <c r="G63" s="72">
        <f t="shared" si="9"/>
        <v>0</v>
      </c>
      <c r="H63" s="67"/>
      <c r="I63" s="73"/>
      <c r="J63" s="73"/>
      <c r="K63" s="74">
        <f t="shared" si="11"/>
        <v>0</v>
      </c>
      <c r="L63" s="75">
        <v>10000000</v>
      </c>
      <c r="M63" s="76">
        <f t="shared" si="12"/>
        <v>0</v>
      </c>
      <c r="N63" s="77">
        <f t="shared" si="10"/>
        <v>0</v>
      </c>
      <c r="P63" s="42"/>
      <c r="Q63" s="39"/>
    </row>
    <row r="64" spans="1:17" ht="13" thickBot="1">
      <c r="B64" s="80" t="s">
        <v>61</v>
      </c>
      <c r="C64" s="159"/>
      <c r="D64" s="49">
        <f>C64</f>
        <v>0</v>
      </c>
      <c r="E64" s="81">
        <f>C64</f>
        <v>0</v>
      </c>
      <c r="F64" s="81">
        <f t="shared" ref="F64:G64" si="13">D64</f>
        <v>0</v>
      </c>
      <c r="G64" s="81">
        <f t="shared" si="13"/>
        <v>0</v>
      </c>
      <c r="H64" s="67"/>
      <c r="I64" s="42"/>
      <c r="J64" s="42"/>
      <c r="K64" s="82"/>
      <c r="L64" s="82"/>
      <c r="M64" s="82"/>
      <c r="N64" s="82"/>
      <c r="P64" s="52">
        <f>AVERAGE(N57:N63)</f>
        <v>0</v>
      </c>
      <c r="Q64" s="39"/>
    </row>
    <row r="65" spans="1:16" s="39" customFormat="1">
      <c r="B65" s="83"/>
      <c r="C65" s="84"/>
      <c r="D65" s="85"/>
      <c r="E65" s="86"/>
      <c r="F65" s="86"/>
      <c r="G65" s="86"/>
      <c r="H65" s="84"/>
      <c r="I65" s="86"/>
      <c r="J65" s="85"/>
      <c r="P65" s="47"/>
    </row>
    <row r="66" spans="1:16" s="39" customFormat="1">
      <c r="B66" s="83"/>
      <c r="C66" s="84"/>
      <c r="D66" s="85"/>
      <c r="E66" s="86"/>
      <c r="F66" s="86"/>
      <c r="G66" s="86"/>
      <c r="H66" s="84"/>
      <c r="I66" s="86"/>
      <c r="J66" s="85"/>
      <c r="P66" s="47"/>
    </row>
    <row r="67" spans="1:16">
      <c r="A67" s="20" t="s">
        <v>172</v>
      </c>
      <c r="K67" s="39"/>
    </row>
    <row r="69" spans="1:16" ht="12" customHeight="1">
      <c r="A69" s="273" t="s">
        <v>228</v>
      </c>
      <c r="B69" s="273"/>
      <c r="C69" s="273"/>
      <c r="D69" s="273"/>
      <c r="E69" s="273"/>
      <c r="F69" s="273"/>
      <c r="G69" s="273"/>
      <c r="H69" s="273"/>
      <c r="I69" s="273"/>
    </row>
    <row r="70" spans="1:16" s="39" customFormat="1">
      <c r="B70" s="83"/>
      <c r="C70" s="84"/>
      <c r="D70" s="85"/>
      <c r="E70" s="86"/>
      <c r="F70" s="86"/>
      <c r="G70" s="86"/>
      <c r="H70" s="84"/>
      <c r="I70" s="86"/>
      <c r="J70" s="85"/>
      <c r="K70" s="7"/>
      <c r="P70" s="47"/>
    </row>
    <row r="71" spans="1:16" s="39" customFormat="1" ht="14" thickBot="1">
      <c r="B71" s="83"/>
      <c r="C71" s="6" t="str">
        <f>IF(COUNTBLANK(C75:C83)&gt;0,"ERROR - Cells must not be left blank","")</f>
        <v>ERROR - Cells must not be left blank</v>
      </c>
      <c r="D71" s="85"/>
      <c r="E71" s="86"/>
      <c r="F71" s="86"/>
      <c r="G71" s="86"/>
      <c r="H71" s="84"/>
      <c r="I71" s="86"/>
      <c r="J71" s="85"/>
      <c r="P71" s="47"/>
    </row>
    <row r="72" spans="1:16" s="39" customFormat="1" ht="12" customHeight="1">
      <c r="B72" s="289" t="s">
        <v>123</v>
      </c>
      <c r="C72" s="292" t="s">
        <v>141</v>
      </c>
      <c r="D72" s="292" t="s">
        <v>47</v>
      </c>
      <c r="E72" s="295"/>
      <c r="F72" s="295"/>
      <c r="G72" s="296"/>
      <c r="H72" s="84"/>
      <c r="I72" s="300"/>
      <c r="J72" s="300"/>
      <c r="K72" s="284" t="s">
        <v>49</v>
      </c>
      <c r="L72" s="284" t="s">
        <v>50</v>
      </c>
      <c r="M72" s="285" t="s">
        <v>51</v>
      </c>
      <c r="N72" s="286" t="s">
        <v>52</v>
      </c>
      <c r="P72" s="47"/>
    </row>
    <row r="73" spans="1:16" s="39" customFormat="1">
      <c r="B73" s="290"/>
      <c r="C73" s="293"/>
      <c r="D73" s="294"/>
      <c r="E73" s="297"/>
      <c r="F73" s="297"/>
      <c r="G73" s="298"/>
      <c r="H73" s="84"/>
      <c r="I73" s="300"/>
      <c r="J73" s="300"/>
      <c r="K73" s="284"/>
      <c r="L73" s="284"/>
      <c r="M73" s="285"/>
      <c r="N73" s="287"/>
      <c r="P73" s="47"/>
    </row>
    <row r="74" spans="1:16" s="39" customFormat="1" ht="18" customHeight="1" thickBot="1">
      <c r="B74" s="291"/>
      <c r="C74" s="294"/>
      <c r="D74" s="62" t="s">
        <v>14</v>
      </c>
      <c r="E74" s="63" t="s">
        <v>15</v>
      </c>
      <c r="F74" s="63" t="s">
        <v>16</v>
      </c>
      <c r="G74" s="64" t="s">
        <v>17</v>
      </c>
      <c r="H74" s="84"/>
      <c r="I74" s="61"/>
      <c r="J74" s="61"/>
      <c r="K74" s="284"/>
      <c r="L74" s="284"/>
      <c r="M74" s="285"/>
      <c r="N74" s="288"/>
      <c r="P74" s="47"/>
    </row>
    <row r="75" spans="1:16" s="39" customFormat="1">
      <c r="B75" s="25" t="s">
        <v>53</v>
      </c>
      <c r="C75" s="160"/>
      <c r="D75" s="88">
        <f>C75</f>
        <v>0</v>
      </c>
      <c r="E75" s="66">
        <f t="shared" ref="E75:G75" si="14">D75</f>
        <v>0</v>
      </c>
      <c r="F75" s="66">
        <f t="shared" si="14"/>
        <v>0</v>
      </c>
      <c r="G75" s="89">
        <f t="shared" si="14"/>
        <v>0</v>
      </c>
      <c r="H75" s="90"/>
      <c r="I75" s="42"/>
      <c r="J75" s="42"/>
      <c r="K75" s="91"/>
      <c r="L75" s="91"/>
      <c r="M75" s="92"/>
      <c r="N75" s="91"/>
      <c r="P75" s="42"/>
    </row>
    <row r="76" spans="1:16" s="39" customFormat="1">
      <c r="B76" s="25" t="s">
        <v>54</v>
      </c>
      <c r="C76" s="157"/>
      <c r="D76" s="70">
        <f>C76*(1+$C$17)*OR(1-$C$17)</f>
        <v>0</v>
      </c>
      <c r="E76" s="71">
        <f>C76*(1+$C$18)*OR(1-$C$18)</f>
        <v>0</v>
      </c>
      <c r="F76" s="71">
        <f>C76*(1+$C$19)*OR(1-$C$19)</f>
        <v>0</v>
      </c>
      <c r="G76" s="72">
        <f>C76*(1+$C$20)*OR(1-$C$20)</f>
        <v>0</v>
      </c>
      <c r="H76" s="93"/>
      <c r="I76" s="73"/>
      <c r="J76" s="73"/>
      <c r="K76" s="74">
        <f t="shared" ref="K76:K82" si="15">AVERAGE(C76:G76)</f>
        <v>0</v>
      </c>
      <c r="L76" s="75">
        <v>125000</v>
      </c>
      <c r="M76" s="76">
        <f>K76*L76</f>
        <v>0</v>
      </c>
      <c r="N76" s="77">
        <f>IF(M76&lt;$C$75,$C$75,(IF(M76&gt;$C$83,$C$83,M76)))</f>
        <v>0</v>
      </c>
      <c r="P76" s="42"/>
    </row>
    <row r="77" spans="1:16" s="39" customFormat="1">
      <c r="B77" s="94" t="s">
        <v>55</v>
      </c>
      <c r="C77" s="158"/>
      <c r="D77" s="70">
        <f t="shared" ref="D77:D82" si="16">C77*(1+$C$17)*OR(1-$C$17)</f>
        <v>0</v>
      </c>
      <c r="E77" s="71">
        <f t="shared" ref="E77:E82" si="17">C77*(1+$C$18)*OR(1-$C$18)</f>
        <v>0</v>
      </c>
      <c r="F77" s="71">
        <f t="shared" ref="F77:F82" si="18">C77*(1+$C$19)*OR(1-$C$19)</f>
        <v>0</v>
      </c>
      <c r="G77" s="72">
        <f t="shared" ref="G77:G82" si="19">C77*(1+$C$20)*OR(1-$C$20)</f>
        <v>0</v>
      </c>
      <c r="H77" s="93"/>
      <c r="I77" s="73"/>
      <c r="J77" s="73"/>
      <c r="K77" s="74">
        <f t="shared" si="15"/>
        <v>0</v>
      </c>
      <c r="L77" s="75">
        <v>375000</v>
      </c>
      <c r="M77" s="76">
        <f t="shared" ref="M77:M82" si="20">K77*L77</f>
        <v>0</v>
      </c>
      <c r="N77" s="77">
        <f t="shared" ref="N77:N82" si="21">IF(M77&lt;$C$75,$C$75,(IF(M77&gt;$C$83,$C$83,M77)))</f>
        <v>0</v>
      </c>
      <c r="P77" s="73"/>
    </row>
    <row r="78" spans="1:16" s="39" customFormat="1">
      <c r="B78" s="94" t="s">
        <v>56</v>
      </c>
      <c r="C78" s="158"/>
      <c r="D78" s="70">
        <f t="shared" si="16"/>
        <v>0</v>
      </c>
      <c r="E78" s="71">
        <f t="shared" si="17"/>
        <v>0</v>
      </c>
      <c r="F78" s="71">
        <f t="shared" si="18"/>
        <v>0</v>
      </c>
      <c r="G78" s="72">
        <f t="shared" si="19"/>
        <v>0</v>
      </c>
      <c r="H78" s="93"/>
      <c r="I78" s="73"/>
      <c r="J78" s="73"/>
      <c r="K78" s="74">
        <f t="shared" si="15"/>
        <v>0</v>
      </c>
      <c r="L78" s="75">
        <v>750000</v>
      </c>
      <c r="M78" s="76">
        <f t="shared" si="20"/>
        <v>0</v>
      </c>
      <c r="N78" s="77">
        <f t="shared" si="21"/>
        <v>0</v>
      </c>
      <c r="P78" s="73"/>
    </row>
    <row r="79" spans="1:16" s="39" customFormat="1">
      <c r="B79" s="94" t="s">
        <v>63</v>
      </c>
      <c r="C79" s="158"/>
      <c r="D79" s="70">
        <f t="shared" si="16"/>
        <v>0</v>
      </c>
      <c r="E79" s="71">
        <f t="shared" si="17"/>
        <v>0</v>
      </c>
      <c r="F79" s="71">
        <f t="shared" si="18"/>
        <v>0</v>
      </c>
      <c r="G79" s="72">
        <f t="shared" si="19"/>
        <v>0</v>
      </c>
      <c r="H79" s="93"/>
      <c r="I79" s="73"/>
      <c r="J79" s="73"/>
      <c r="K79" s="74">
        <f t="shared" si="15"/>
        <v>0</v>
      </c>
      <c r="L79" s="75">
        <v>1750000</v>
      </c>
      <c r="M79" s="76">
        <f t="shared" si="20"/>
        <v>0</v>
      </c>
      <c r="N79" s="77">
        <f t="shared" si="21"/>
        <v>0</v>
      </c>
      <c r="P79" s="73"/>
    </row>
    <row r="80" spans="1:16" s="39" customFormat="1">
      <c r="B80" s="94" t="s">
        <v>58</v>
      </c>
      <c r="C80" s="158"/>
      <c r="D80" s="70">
        <f t="shared" si="16"/>
        <v>0</v>
      </c>
      <c r="E80" s="71">
        <f t="shared" si="17"/>
        <v>0</v>
      </c>
      <c r="F80" s="71">
        <f t="shared" si="18"/>
        <v>0</v>
      </c>
      <c r="G80" s="72">
        <f t="shared" si="19"/>
        <v>0</v>
      </c>
      <c r="H80" s="93"/>
      <c r="I80" s="73"/>
      <c r="J80" s="73"/>
      <c r="K80" s="74">
        <f t="shared" si="15"/>
        <v>0</v>
      </c>
      <c r="L80" s="75">
        <v>3750000</v>
      </c>
      <c r="M80" s="76">
        <f t="shared" si="20"/>
        <v>0</v>
      </c>
      <c r="N80" s="77">
        <f t="shared" si="21"/>
        <v>0</v>
      </c>
      <c r="P80" s="73"/>
    </row>
    <row r="81" spans="1:17" s="39" customFormat="1">
      <c r="B81" s="94" t="s">
        <v>59</v>
      </c>
      <c r="C81" s="158"/>
      <c r="D81" s="70">
        <f t="shared" si="16"/>
        <v>0</v>
      </c>
      <c r="E81" s="71">
        <f t="shared" si="17"/>
        <v>0</v>
      </c>
      <c r="F81" s="71">
        <f t="shared" si="18"/>
        <v>0</v>
      </c>
      <c r="G81" s="72">
        <f t="shared" si="19"/>
        <v>0</v>
      </c>
      <c r="H81" s="93"/>
      <c r="I81" s="73"/>
      <c r="J81" s="73"/>
      <c r="K81" s="74">
        <f t="shared" si="15"/>
        <v>0</v>
      </c>
      <c r="L81" s="75">
        <v>7500000</v>
      </c>
      <c r="M81" s="76">
        <f t="shared" si="20"/>
        <v>0</v>
      </c>
      <c r="N81" s="77">
        <f t="shared" si="21"/>
        <v>0</v>
      </c>
      <c r="P81" s="73"/>
    </row>
    <row r="82" spans="1:17" s="39" customFormat="1" ht="13" thickBot="1">
      <c r="B82" s="95" t="s">
        <v>60</v>
      </c>
      <c r="C82" s="158"/>
      <c r="D82" s="70">
        <f t="shared" si="16"/>
        <v>0</v>
      </c>
      <c r="E82" s="71">
        <f t="shared" si="17"/>
        <v>0</v>
      </c>
      <c r="F82" s="71">
        <f t="shared" si="18"/>
        <v>0</v>
      </c>
      <c r="G82" s="72">
        <f t="shared" si="19"/>
        <v>0</v>
      </c>
      <c r="H82" s="93"/>
      <c r="I82" s="73"/>
      <c r="J82" s="73"/>
      <c r="K82" s="74">
        <f t="shared" si="15"/>
        <v>0</v>
      </c>
      <c r="L82" s="75">
        <v>10000000</v>
      </c>
      <c r="M82" s="76">
        <f t="shared" si="20"/>
        <v>0</v>
      </c>
      <c r="N82" s="77">
        <f t="shared" si="21"/>
        <v>0</v>
      </c>
      <c r="P82" s="73"/>
    </row>
    <row r="83" spans="1:17" s="39" customFormat="1" ht="13" thickBot="1">
      <c r="B83" s="96" t="s">
        <v>61</v>
      </c>
      <c r="C83" s="159"/>
      <c r="D83" s="49">
        <f>C83</f>
        <v>0</v>
      </c>
      <c r="E83" s="81">
        <f t="shared" ref="E83:G83" si="22">D83</f>
        <v>0</v>
      </c>
      <c r="F83" s="81">
        <f t="shared" si="22"/>
        <v>0</v>
      </c>
      <c r="G83" s="97">
        <f t="shared" si="22"/>
        <v>0</v>
      </c>
      <c r="H83" s="90"/>
      <c r="I83" s="42"/>
      <c r="J83" s="42"/>
      <c r="K83" s="91"/>
      <c r="L83" s="91"/>
      <c r="M83" s="91"/>
      <c r="N83" s="91"/>
      <c r="P83" s="52">
        <f>AVERAGE(N76:N82)</f>
        <v>0</v>
      </c>
    </row>
    <row r="84" spans="1:17" s="39" customFormat="1">
      <c r="B84" s="83"/>
      <c r="C84" s="84"/>
      <c r="D84" s="85"/>
      <c r="E84" s="86"/>
      <c r="F84" s="86"/>
      <c r="G84" s="86"/>
      <c r="H84" s="84"/>
      <c r="I84" s="86"/>
      <c r="J84" s="85"/>
      <c r="P84" s="57"/>
    </row>
    <row r="85" spans="1:17" s="39" customFormat="1">
      <c r="B85" s="83"/>
      <c r="C85" s="84"/>
      <c r="D85" s="85"/>
      <c r="E85" s="86"/>
      <c r="F85" s="86"/>
      <c r="G85" s="86"/>
      <c r="H85" s="84"/>
      <c r="I85" s="86"/>
      <c r="J85" s="85"/>
      <c r="P85" s="57"/>
    </row>
    <row r="86" spans="1:17" s="39" customFormat="1">
      <c r="A86" s="98" t="s">
        <v>173</v>
      </c>
      <c r="B86" s="83"/>
      <c r="C86" s="84"/>
      <c r="D86" s="85"/>
      <c r="E86" s="86"/>
      <c r="F86" s="86"/>
      <c r="G86" s="86"/>
      <c r="H86" s="84"/>
      <c r="I86" s="86"/>
      <c r="J86" s="85"/>
      <c r="P86" s="57"/>
    </row>
    <row r="87" spans="1:17">
      <c r="B87" s="99"/>
      <c r="C87" s="84"/>
      <c r="D87" s="85"/>
      <c r="E87" s="86"/>
      <c r="F87" s="86"/>
      <c r="G87" s="86"/>
      <c r="H87" s="84"/>
      <c r="I87" s="86"/>
      <c r="J87" s="85"/>
      <c r="K87" s="39"/>
      <c r="L87" s="39"/>
      <c r="M87" s="39"/>
      <c r="N87" s="39"/>
      <c r="O87" s="39"/>
      <c r="P87" s="57"/>
      <c r="Q87" s="39"/>
    </row>
    <row r="88" spans="1:17" ht="12" customHeight="1">
      <c r="A88" s="273" t="s">
        <v>65</v>
      </c>
      <c r="B88" s="273"/>
      <c r="C88" s="273"/>
      <c r="D88" s="273"/>
      <c r="E88" s="273"/>
      <c r="F88" s="273"/>
      <c r="G88" s="273"/>
      <c r="H88" s="273"/>
      <c r="I88" s="273"/>
      <c r="J88" s="85"/>
      <c r="K88" s="39"/>
      <c r="L88" s="39"/>
      <c r="M88" s="39"/>
      <c r="N88" s="39"/>
      <c r="O88" s="39"/>
      <c r="P88" s="57"/>
      <c r="Q88" s="39"/>
    </row>
    <row r="89" spans="1:17" ht="14" thickBot="1">
      <c r="A89" s="100"/>
      <c r="B89" s="100"/>
      <c r="C89" s="6" t="str">
        <f>IF(COUNTBLANK(C93:C99)&gt;0,"ERROR - Cells must not be left blank","")</f>
        <v>ERROR - Cells must not be left blank</v>
      </c>
      <c r="D89" s="100"/>
      <c r="E89" s="100"/>
      <c r="F89" s="100"/>
      <c r="G89" s="100"/>
      <c r="H89" s="100"/>
      <c r="I89" s="100"/>
      <c r="J89" s="85"/>
      <c r="K89" s="39"/>
      <c r="L89" s="39"/>
      <c r="M89" s="39"/>
      <c r="N89" s="39"/>
      <c r="O89" s="39"/>
      <c r="P89" s="57"/>
      <c r="Q89" s="39"/>
    </row>
    <row r="90" spans="1:17" ht="12" customHeight="1">
      <c r="B90" s="301" t="s">
        <v>66</v>
      </c>
      <c r="C90" s="289" t="s">
        <v>140</v>
      </c>
      <c r="D90" s="295" t="s">
        <v>47</v>
      </c>
      <c r="E90" s="295"/>
      <c r="F90" s="295"/>
      <c r="G90" s="296"/>
      <c r="I90" s="300"/>
      <c r="J90" s="300"/>
      <c r="K90" s="284" t="s">
        <v>49</v>
      </c>
      <c r="L90" s="284" t="s">
        <v>50</v>
      </c>
      <c r="M90" s="285" t="s">
        <v>51</v>
      </c>
      <c r="N90" s="286" t="s">
        <v>52</v>
      </c>
      <c r="O90" s="39"/>
      <c r="P90" s="57"/>
      <c r="Q90" s="39"/>
    </row>
    <row r="91" spans="1:17">
      <c r="B91" s="294"/>
      <c r="C91" s="291"/>
      <c r="D91" s="297"/>
      <c r="E91" s="297"/>
      <c r="F91" s="297"/>
      <c r="G91" s="298"/>
      <c r="I91" s="300"/>
      <c r="J91" s="300"/>
      <c r="K91" s="284"/>
      <c r="L91" s="284"/>
      <c r="M91" s="285"/>
      <c r="N91" s="287"/>
      <c r="O91" s="39"/>
      <c r="P91" s="57"/>
      <c r="Q91" s="39"/>
    </row>
    <row r="92" spans="1:17" ht="13" thickBot="1">
      <c r="B92" s="302"/>
      <c r="C92" s="303"/>
      <c r="D92" s="101" t="s">
        <v>14</v>
      </c>
      <c r="E92" s="102" t="s">
        <v>15</v>
      </c>
      <c r="F92" s="102" t="s">
        <v>16</v>
      </c>
      <c r="G92" s="103" t="s">
        <v>17</v>
      </c>
      <c r="I92" s="61"/>
      <c r="J92" s="61"/>
      <c r="K92" s="284"/>
      <c r="L92" s="284"/>
      <c r="M92" s="285"/>
      <c r="N92" s="288"/>
      <c r="O92" s="39"/>
      <c r="P92" s="104"/>
      <c r="Q92" s="39"/>
    </row>
    <row r="93" spans="1:17">
      <c r="B93" s="65" t="s">
        <v>53</v>
      </c>
      <c r="C93" s="160"/>
      <c r="D93" s="88">
        <f>C93</f>
        <v>0</v>
      </c>
      <c r="E93" s="66">
        <f t="shared" ref="E93:G93" si="23">D93</f>
        <v>0</v>
      </c>
      <c r="F93" s="66">
        <f t="shared" si="23"/>
        <v>0</v>
      </c>
      <c r="G93" s="89">
        <f t="shared" si="23"/>
        <v>0</v>
      </c>
      <c r="H93" s="105"/>
      <c r="I93" s="42"/>
      <c r="J93" s="42"/>
      <c r="K93" s="91"/>
      <c r="L93" s="91"/>
      <c r="M93" s="92"/>
      <c r="N93" s="91"/>
      <c r="O93" s="39"/>
      <c r="P93" s="106"/>
      <c r="Q93" s="39"/>
    </row>
    <row r="94" spans="1:17">
      <c r="B94" s="65" t="s">
        <v>67</v>
      </c>
      <c r="C94" s="157"/>
      <c r="D94" s="70">
        <f>C94*(1+$C$17)*OR(1-$C$17)</f>
        <v>0</v>
      </c>
      <c r="E94" s="71">
        <f>C94*(1+$C$18)*OR(1-$C$18)</f>
        <v>0</v>
      </c>
      <c r="F94" s="71">
        <f>C94*(1+$C$19)*OR(1-$C$19)</f>
        <v>0</v>
      </c>
      <c r="G94" s="72">
        <f>C94*(1+$C$20)*OR(1-$C$20)</f>
        <v>0</v>
      </c>
      <c r="H94" s="107"/>
      <c r="I94" s="73"/>
      <c r="J94" s="73"/>
      <c r="K94" s="74">
        <f t="shared" ref="K94:K98" si="24">AVERAGE(C94:G94)</f>
        <v>0</v>
      </c>
      <c r="L94" s="75">
        <v>2500</v>
      </c>
      <c r="M94" s="76">
        <f>K94*L94</f>
        <v>0</v>
      </c>
      <c r="N94" s="77">
        <f>IF(M94&lt;$C$93,$C$93,(IF(M94&gt;$C$99,$C$99,M94)))</f>
        <v>0</v>
      </c>
      <c r="O94" s="39"/>
      <c r="P94" s="106"/>
      <c r="Q94" s="39"/>
    </row>
    <row r="95" spans="1:17">
      <c r="B95" s="78" t="s">
        <v>68</v>
      </c>
      <c r="C95" s="158"/>
      <c r="D95" s="70">
        <f t="shared" ref="D95:D98" si="25">C95*(1+$C$17)*OR(1-$C$17)</f>
        <v>0</v>
      </c>
      <c r="E95" s="71">
        <f t="shared" ref="E95:E97" si="26">C95*(1+$C$18)*OR(1-$C$18)</f>
        <v>0</v>
      </c>
      <c r="F95" s="71">
        <f t="shared" ref="F95:F98" si="27">C95*(1+$C$19)*OR(1-$C$19)</f>
        <v>0</v>
      </c>
      <c r="G95" s="72">
        <f t="shared" ref="G95:G98" si="28">C95*(1+$C$20)*OR(1-$C$20)</f>
        <v>0</v>
      </c>
      <c r="H95" s="107"/>
      <c r="I95" s="73"/>
      <c r="J95" s="73"/>
      <c r="K95" s="74">
        <f t="shared" si="24"/>
        <v>0</v>
      </c>
      <c r="L95" s="75">
        <v>15000</v>
      </c>
      <c r="M95" s="76">
        <f t="shared" ref="M95:M98" si="29">K95*L95</f>
        <v>0</v>
      </c>
      <c r="N95" s="77">
        <f t="shared" ref="N95:N98" si="30">IF(M95&lt;$C$93,$C$93,(IF(M95&gt;$C$99,$C$99,M95)))</f>
        <v>0</v>
      </c>
      <c r="O95" s="39"/>
      <c r="P95" s="106"/>
      <c r="Q95" s="39"/>
    </row>
    <row r="96" spans="1:17">
      <c r="B96" s="78" t="s">
        <v>69</v>
      </c>
      <c r="C96" s="158"/>
      <c r="D96" s="70">
        <f t="shared" si="25"/>
        <v>0</v>
      </c>
      <c r="E96" s="71">
        <f t="shared" si="26"/>
        <v>0</v>
      </c>
      <c r="F96" s="71">
        <f t="shared" si="27"/>
        <v>0</v>
      </c>
      <c r="G96" s="72">
        <f t="shared" si="28"/>
        <v>0</v>
      </c>
      <c r="H96" s="107"/>
      <c r="I96" s="73"/>
      <c r="J96" s="73"/>
      <c r="K96" s="74">
        <f t="shared" si="24"/>
        <v>0</v>
      </c>
      <c r="L96" s="75">
        <v>65000</v>
      </c>
      <c r="M96" s="76">
        <f t="shared" si="29"/>
        <v>0</v>
      </c>
      <c r="N96" s="77">
        <f t="shared" si="30"/>
        <v>0</v>
      </c>
      <c r="O96" s="39"/>
      <c r="P96" s="106"/>
      <c r="Q96" s="39"/>
    </row>
    <row r="97" spans="1:17">
      <c r="B97" s="78" t="s">
        <v>70</v>
      </c>
      <c r="C97" s="158"/>
      <c r="D97" s="70">
        <f t="shared" si="25"/>
        <v>0</v>
      </c>
      <c r="E97" s="71">
        <f t="shared" si="26"/>
        <v>0</v>
      </c>
      <c r="F97" s="71">
        <f t="shared" si="27"/>
        <v>0</v>
      </c>
      <c r="G97" s="72">
        <f t="shared" si="28"/>
        <v>0</v>
      </c>
      <c r="H97" s="107"/>
      <c r="I97" s="73"/>
      <c r="J97" s="73"/>
      <c r="K97" s="74">
        <f t="shared" si="24"/>
        <v>0</v>
      </c>
      <c r="L97" s="75">
        <v>200000</v>
      </c>
      <c r="M97" s="76">
        <f t="shared" si="29"/>
        <v>0</v>
      </c>
      <c r="N97" s="77">
        <f t="shared" si="30"/>
        <v>0</v>
      </c>
      <c r="O97" s="39"/>
      <c r="P97" s="106"/>
      <c r="Q97" s="39"/>
    </row>
    <row r="98" spans="1:17" ht="13" thickBot="1">
      <c r="B98" s="78" t="s">
        <v>71</v>
      </c>
      <c r="C98" s="158"/>
      <c r="D98" s="70">
        <f t="shared" si="25"/>
        <v>0</v>
      </c>
      <c r="E98" s="71">
        <f>C98*(1+$C$18)*OR(1-$C$18)</f>
        <v>0</v>
      </c>
      <c r="F98" s="71">
        <f t="shared" si="27"/>
        <v>0</v>
      </c>
      <c r="G98" s="72">
        <f t="shared" si="28"/>
        <v>0</v>
      </c>
      <c r="H98" s="107"/>
      <c r="I98" s="73"/>
      <c r="J98" s="73"/>
      <c r="K98" s="74">
        <f t="shared" si="24"/>
        <v>0</v>
      </c>
      <c r="L98" s="75">
        <v>300000</v>
      </c>
      <c r="M98" s="76">
        <f t="shared" si="29"/>
        <v>0</v>
      </c>
      <c r="N98" s="77">
        <f t="shared" si="30"/>
        <v>0</v>
      </c>
      <c r="O98" s="39"/>
      <c r="P98" s="106"/>
      <c r="Q98" s="39"/>
    </row>
    <row r="99" spans="1:17" ht="13" thickBot="1">
      <c r="B99" s="80" t="s">
        <v>61</v>
      </c>
      <c r="C99" s="159"/>
      <c r="D99" s="49">
        <f>C99</f>
        <v>0</v>
      </c>
      <c r="E99" s="81">
        <f t="shared" ref="E99:G99" si="31">D99</f>
        <v>0</v>
      </c>
      <c r="F99" s="81">
        <f t="shared" si="31"/>
        <v>0</v>
      </c>
      <c r="G99" s="97">
        <f t="shared" si="31"/>
        <v>0</v>
      </c>
      <c r="H99" s="105"/>
      <c r="I99" s="42"/>
      <c r="J99" s="42"/>
      <c r="K99" s="91"/>
      <c r="L99" s="91"/>
      <c r="M99" s="91"/>
      <c r="N99" s="91"/>
      <c r="O99" s="39"/>
      <c r="P99" s="108">
        <f>AVERAGE(N94:N98)</f>
        <v>0</v>
      </c>
      <c r="Q99" s="39"/>
    </row>
    <row r="100" spans="1:17">
      <c r="B100" s="99"/>
      <c r="C100" s="84"/>
      <c r="D100" s="85"/>
      <c r="E100" s="86"/>
      <c r="F100" s="86"/>
      <c r="G100" s="86"/>
      <c r="H100" s="93"/>
      <c r="I100" s="86"/>
      <c r="J100" s="39"/>
      <c r="K100" s="39"/>
      <c r="L100" s="39"/>
      <c r="M100" s="39"/>
      <c r="N100" s="39"/>
      <c r="O100" s="39"/>
      <c r="P100" s="57"/>
      <c r="Q100" s="39"/>
    </row>
    <row r="101" spans="1:17">
      <c r="B101" s="59"/>
      <c r="C101" s="28"/>
      <c r="D101" s="28"/>
      <c r="E101" s="28"/>
      <c r="F101" s="28"/>
      <c r="G101" s="28"/>
      <c r="H101" s="90"/>
      <c r="I101" s="28"/>
      <c r="J101" s="39"/>
      <c r="K101" s="39"/>
      <c r="L101" s="39"/>
      <c r="M101" s="39"/>
      <c r="N101" s="39"/>
      <c r="O101" s="39"/>
      <c r="P101" s="57"/>
      <c r="Q101" s="39"/>
    </row>
    <row r="102" spans="1:17">
      <c r="A102" s="20" t="s">
        <v>174</v>
      </c>
      <c r="B102" s="59"/>
      <c r="C102" s="28"/>
      <c r="D102" s="28"/>
      <c r="E102" s="28"/>
      <c r="F102" s="28"/>
      <c r="G102" s="28"/>
      <c r="H102" s="28"/>
      <c r="I102" s="28"/>
      <c r="J102" s="39"/>
      <c r="K102" s="39"/>
      <c r="L102" s="39"/>
      <c r="M102" s="39"/>
      <c r="N102" s="39"/>
      <c r="O102" s="39"/>
      <c r="P102" s="57"/>
      <c r="Q102" s="39"/>
    </row>
    <row r="103" spans="1:17">
      <c r="B103" s="59"/>
      <c r="C103" s="28"/>
      <c r="D103" s="28"/>
      <c r="E103" s="28"/>
      <c r="F103" s="28"/>
      <c r="G103" s="28"/>
      <c r="H103" s="28"/>
      <c r="I103" s="28"/>
      <c r="J103" s="39"/>
      <c r="K103" s="39"/>
      <c r="L103" s="39"/>
      <c r="M103" s="39"/>
      <c r="N103" s="39"/>
      <c r="O103" s="39"/>
      <c r="P103" s="57"/>
      <c r="Q103" s="39"/>
    </row>
    <row r="104" spans="1:17" ht="12" customHeight="1">
      <c r="A104" s="273" t="s">
        <v>228</v>
      </c>
      <c r="B104" s="273"/>
      <c r="C104" s="273"/>
      <c r="D104" s="273"/>
      <c r="E104" s="273"/>
      <c r="F104" s="273"/>
      <c r="G104" s="273"/>
      <c r="H104" s="273"/>
      <c r="I104" s="273"/>
      <c r="J104" s="39"/>
      <c r="K104" s="39"/>
      <c r="L104" s="39"/>
      <c r="M104" s="39"/>
      <c r="N104" s="39"/>
      <c r="O104" s="39"/>
      <c r="P104" s="57"/>
      <c r="Q104" s="39"/>
    </row>
    <row r="105" spans="1:17" ht="14" thickBot="1">
      <c r="A105" s="100"/>
      <c r="B105" s="100"/>
      <c r="C105" s="6" t="str">
        <f>IF(COUNTBLANK(C109:C118)&gt;0,"ERROR - Cells must not be left blank","")</f>
        <v>ERROR - Cells must not be left blank</v>
      </c>
      <c r="D105" s="100"/>
      <c r="E105" s="100"/>
      <c r="F105" s="100"/>
      <c r="G105" s="100"/>
      <c r="H105" s="100"/>
      <c r="I105" s="100"/>
      <c r="J105" s="39"/>
      <c r="K105" s="39"/>
      <c r="L105" s="39"/>
      <c r="M105" s="39"/>
      <c r="N105" s="39"/>
      <c r="O105" s="39"/>
      <c r="P105" s="57"/>
      <c r="Q105" s="39"/>
    </row>
    <row r="106" spans="1:17" ht="12" customHeight="1">
      <c r="B106" s="301" t="s">
        <v>62</v>
      </c>
      <c r="C106" s="304" t="s">
        <v>246</v>
      </c>
      <c r="D106" s="306" t="s">
        <v>47</v>
      </c>
      <c r="E106" s="295"/>
      <c r="F106" s="295"/>
      <c r="G106" s="296"/>
      <c r="H106" s="28"/>
      <c r="I106" s="300"/>
      <c r="J106" s="300"/>
      <c r="K106" s="284" t="s">
        <v>49</v>
      </c>
      <c r="L106" s="284" t="s">
        <v>50</v>
      </c>
      <c r="M106" s="285" t="s">
        <v>51</v>
      </c>
      <c r="N106" s="286" t="s">
        <v>52</v>
      </c>
      <c r="O106" s="39"/>
      <c r="P106" s="57"/>
      <c r="Q106" s="39"/>
    </row>
    <row r="107" spans="1:17">
      <c r="B107" s="294"/>
      <c r="C107" s="305"/>
      <c r="D107" s="307"/>
      <c r="E107" s="297"/>
      <c r="F107" s="297"/>
      <c r="G107" s="298"/>
      <c r="H107" s="28"/>
      <c r="I107" s="300"/>
      <c r="J107" s="300"/>
      <c r="K107" s="284"/>
      <c r="L107" s="284"/>
      <c r="M107" s="285"/>
      <c r="N107" s="287"/>
      <c r="O107" s="39"/>
      <c r="P107" s="57"/>
      <c r="Q107" s="39"/>
    </row>
    <row r="108" spans="1:17" ht="25" customHeight="1">
      <c r="B108" s="302"/>
      <c r="C108" s="305"/>
      <c r="D108" s="111" t="s">
        <v>14</v>
      </c>
      <c r="E108" s="111" t="s">
        <v>15</v>
      </c>
      <c r="F108" s="111" t="s">
        <v>16</v>
      </c>
      <c r="G108" s="112" t="s">
        <v>17</v>
      </c>
      <c r="H108" s="28"/>
      <c r="I108" s="61"/>
      <c r="J108" s="61"/>
      <c r="K108" s="284"/>
      <c r="L108" s="284"/>
      <c r="M108" s="285"/>
      <c r="N108" s="288"/>
      <c r="P108" s="113"/>
    </row>
    <row r="109" spans="1:17">
      <c r="B109" s="65" t="s">
        <v>53</v>
      </c>
      <c r="C109" s="161"/>
      <c r="D109" s="114">
        <f>C109</f>
        <v>0</v>
      </c>
      <c r="E109" s="114">
        <f t="shared" ref="E109:G109" si="32">D109</f>
        <v>0</v>
      </c>
      <c r="F109" s="114">
        <f t="shared" si="32"/>
        <v>0</v>
      </c>
      <c r="G109" s="115">
        <f t="shared" si="32"/>
        <v>0</v>
      </c>
      <c r="H109" s="90"/>
      <c r="I109" s="42"/>
      <c r="J109" s="42"/>
      <c r="K109" s="91"/>
      <c r="L109" s="91"/>
      <c r="M109" s="92"/>
      <c r="N109" s="91"/>
      <c r="P109" s="116"/>
    </row>
    <row r="110" spans="1:17">
      <c r="B110" s="65" t="s">
        <v>54</v>
      </c>
      <c r="C110" s="162"/>
      <c r="D110" s="71">
        <f>C110*(1+$C$17)*OR(1-$C$17)</f>
        <v>0</v>
      </c>
      <c r="E110" s="71">
        <f>C110*(1+$C$18)*OR(1-$C$18)</f>
        <v>0</v>
      </c>
      <c r="F110" s="71">
        <f>C110*(1+$C$19)*OR(1-$C$19)</f>
        <v>0</v>
      </c>
      <c r="G110" s="72">
        <f>C110*(1+$C$20)*OR(1-$C$20)</f>
        <v>0</v>
      </c>
      <c r="H110" s="93"/>
      <c r="I110" s="73"/>
      <c r="J110" s="73"/>
      <c r="K110" s="74">
        <f t="shared" ref="K110:K117" si="33">AVERAGE(C110:G110)</f>
        <v>0</v>
      </c>
      <c r="L110" s="75">
        <v>125000</v>
      </c>
      <c r="M110" s="76">
        <f>K110*L110</f>
        <v>0</v>
      </c>
      <c r="N110" s="77">
        <f>IF(M110&lt;$C$109,$C$109,(IF(M110&gt;$C$118,$C$118,M110)))</f>
        <v>0</v>
      </c>
      <c r="P110" s="117"/>
    </row>
    <row r="111" spans="1:17">
      <c r="B111" s="78" t="s">
        <v>55</v>
      </c>
      <c r="C111" s="163"/>
      <c r="D111" s="71">
        <f t="shared" ref="D111:D117" si="34">C111*(1+$C$17)*OR(1-$C$17)</f>
        <v>0</v>
      </c>
      <c r="E111" s="71">
        <f t="shared" ref="E111:E117" si="35">C111*(1+$C$18)*OR(1-$C$18)</f>
        <v>0</v>
      </c>
      <c r="F111" s="71">
        <f t="shared" ref="F111:F117" si="36">C111*(1+$C$19)*OR(1-$C$19)</f>
        <v>0</v>
      </c>
      <c r="G111" s="72">
        <f t="shared" ref="G111:G117" si="37">C111*(1+$C$20)*OR(1-$C$20)</f>
        <v>0</v>
      </c>
      <c r="H111" s="93"/>
      <c r="I111" s="73"/>
      <c r="J111" s="73"/>
      <c r="K111" s="74">
        <f t="shared" si="33"/>
        <v>0</v>
      </c>
      <c r="L111" s="75">
        <v>375000</v>
      </c>
      <c r="M111" s="76">
        <f t="shared" ref="M111:M117" si="38">K111*L111</f>
        <v>0</v>
      </c>
      <c r="N111" s="77">
        <f t="shared" ref="N111:N117" si="39">IF(M111&lt;$C$109,$C$109,(IF(M111&gt;$C$118,$C$118,M111)))</f>
        <v>0</v>
      </c>
      <c r="P111" s="113"/>
    </row>
    <row r="112" spans="1:17">
      <c r="B112" s="78" t="s">
        <v>56</v>
      </c>
      <c r="C112" s="163"/>
      <c r="D112" s="71">
        <f t="shared" si="34"/>
        <v>0</v>
      </c>
      <c r="E112" s="71">
        <f t="shared" si="35"/>
        <v>0</v>
      </c>
      <c r="F112" s="71">
        <f t="shared" si="36"/>
        <v>0</v>
      </c>
      <c r="G112" s="72">
        <f t="shared" si="37"/>
        <v>0</v>
      </c>
      <c r="H112" s="93"/>
      <c r="I112" s="73"/>
      <c r="J112" s="73"/>
      <c r="K112" s="74">
        <f t="shared" si="33"/>
        <v>0</v>
      </c>
      <c r="L112" s="75">
        <v>750000</v>
      </c>
      <c r="M112" s="76">
        <f t="shared" si="38"/>
        <v>0</v>
      </c>
      <c r="N112" s="77">
        <f t="shared" si="39"/>
        <v>0</v>
      </c>
      <c r="P112" s="113"/>
    </row>
    <row r="113" spans="1:16">
      <c r="B113" s="78" t="s">
        <v>63</v>
      </c>
      <c r="C113" s="163"/>
      <c r="D113" s="71">
        <f t="shared" si="34"/>
        <v>0</v>
      </c>
      <c r="E113" s="71">
        <f t="shared" si="35"/>
        <v>0</v>
      </c>
      <c r="F113" s="71">
        <f t="shared" si="36"/>
        <v>0</v>
      </c>
      <c r="G113" s="72">
        <f t="shared" si="37"/>
        <v>0</v>
      </c>
      <c r="H113" s="93"/>
      <c r="I113" s="73"/>
      <c r="J113" s="73"/>
      <c r="K113" s="74">
        <f t="shared" si="33"/>
        <v>0</v>
      </c>
      <c r="L113" s="75">
        <v>1750000</v>
      </c>
      <c r="M113" s="76">
        <f t="shared" si="38"/>
        <v>0</v>
      </c>
      <c r="N113" s="77">
        <f t="shared" si="39"/>
        <v>0</v>
      </c>
      <c r="P113" s="113"/>
    </row>
    <row r="114" spans="1:16">
      <c r="B114" s="78" t="s">
        <v>58</v>
      </c>
      <c r="C114" s="163"/>
      <c r="D114" s="71">
        <f t="shared" si="34"/>
        <v>0</v>
      </c>
      <c r="E114" s="71">
        <f t="shared" si="35"/>
        <v>0</v>
      </c>
      <c r="F114" s="71">
        <f t="shared" si="36"/>
        <v>0</v>
      </c>
      <c r="G114" s="72">
        <f t="shared" si="37"/>
        <v>0</v>
      </c>
      <c r="H114" s="93"/>
      <c r="I114" s="73"/>
      <c r="J114" s="73"/>
      <c r="K114" s="74">
        <f t="shared" si="33"/>
        <v>0</v>
      </c>
      <c r="L114" s="75">
        <v>3750000</v>
      </c>
      <c r="M114" s="76">
        <f t="shared" si="38"/>
        <v>0</v>
      </c>
      <c r="N114" s="77">
        <f t="shared" si="39"/>
        <v>0</v>
      </c>
      <c r="P114" s="113"/>
    </row>
    <row r="115" spans="1:16">
      <c r="B115" s="78" t="s">
        <v>59</v>
      </c>
      <c r="C115" s="163"/>
      <c r="D115" s="71">
        <f t="shared" si="34"/>
        <v>0</v>
      </c>
      <c r="E115" s="71">
        <f t="shared" si="35"/>
        <v>0</v>
      </c>
      <c r="F115" s="71">
        <f t="shared" si="36"/>
        <v>0</v>
      </c>
      <c r="G115" s="72">
        <f t="shared" si="37"/>
        <v>0</v>
      </c>
      <c r="H115" s="93"/>
      <c r="I115" s="73"/>
      <c r="J115" s="73"/>
      <c r="K115" s="74">
        <f t="shared" si="33"/>
        <v>0</v>
      </c>
      <c r="L115" s="75">
        <v>7500000</v>
      </c>
      <c r="M115" s="76">
        <f t="shared" si="38"/>
        <v>0</v>
      </c>
      <c r="N115" s="77">
        <f t="shared" si="39"/>
        <v>0</v>
      </c>
      <c r="P115" s="113"/>
    </row>
    <row r="116" spans="1:16">
      <c r="B116" s="79" t="s">
        <v>72</v>
      </c>
      <c r="C116" s="163"/>
      <c r="D116" s="71">
        <f t="shared" si="34"/>
        <v>0</v>
      </c>
      <c r="E116" s="71">
        <f t="shared" si="35"/>
        <v>0</v>
      </c>
      <c r="F116" s="71">
        <f t="shared" si="36"/>
        <v>0</v>
      </c>
      <c r="G116" s="72">
        <f t="shared" si="37"/>
        <v>0</v>
      </c>
      <c r="H116" s="93"/>
      <c r="I116" s="73"/>
      <c r="J116" s="73"/>
      <c r="K116" s="74">
        <f t="shared" si="33"/>
        <v>0</v>
      </c>
      <c r="L116" s="75">
        <v>20000000</v>
      </c>
      <c r="M116" s="76">
        <f t="shared" si="38"/>
        <v>0</v>
      </c>
      <c r="N116" s="77">
        <f t="shared" si="39"/>
        <v>0</v>
      </c>
      <c r="P116" s="113"/>
    </row>
    <row r="117" spans="1:16" ht="13" thickBot="1">
      <c r="B117" s="79" t="s">
        <v>73</v>
      </c>
      <c r="C117" s="163"/>
      <c r="D117" s="71">
        <f t="shared" si="34"/>
        <v>0</v>
      </c>
      <c r="E117" s="71">
        <f t="shared" si="35"/>
        <v>0</v>
      </c>
      <c r="F117" s="71">
        <f t="shared" si="36"/>
        <v>0</v>
      </c>
      <c r="G117" s="72">
        <f t="shared" si="37"/>
        <v>0</v>
      </c>
      <c r="H117" s="93"/>
      <c r="I117" s="73"/>
      <c r="J117" s="73"/>
      <c r="K117" s="74">
        <f t="shared" si="33"/>
        <v>0</v>
      </c>
      <c r="L117" s="75">
        <v>30000000</v>
      </c>
      <c r="M117" s="76">
        <f t="shared" si="38"/>
        <v>0</v>
      </c>
      <c r="N117" s="77">
        <f t="shared" si="39"/>
        <v>0</v>
      </c>
      <c r="P117" s="113"/>
    </row>
    <row r="118" spans="1:16" ht="13" thickBot="1">
      <c r="B118" s="80" t="s">
        <v>61</v>
      </c>
      <c r="C118" s="164"/>
      <c r="D118" s="81">
        <f>C118</f>
        <v>0</v>
      </c>
      <c r="E118" s="81">
        <f>D118</f>
        <v>0</v>
      </c>
      <c r="F118" s="81">
        <f>E118</f>
        <v>0</v>
      </c>
      <c r="G118" s="97">
        <f>F118</f>
        <v>0</v>
      </c>
      <c r="H118" s="93"/>
      <c r="I118" s="42"/>
      <c r="J118" s="42"/>
      <c r="K118" s="91"/>
      <c r="L118" s="91"/>
      <c r="M118" s="91"/>
      <c r="N118" s="91"/>
      <c r="P118" s="52">
        <f>AVERAGE(N110:N117)</f>
        <v>0</v>
      </c>
    </row>
    <row r="119" spans="1:16">
      <c r="P119" s="113"/>
    </row>
    <row r="120" spans="1:16">
      <c r="P120" s="113"/>
    </row>
    <row r="121" spans="1:16">
      <c r="A121" s="20" t="s">
        <v>175</v>
      </c>
      <c r="P121" s="113"/>
    </row>
    <row r="122" spans="1:16">
      <c r="P122" s="113"/>
    </row>
    <row r="123" spans="1:16" ht="12" customHeight="1">
      <c r="A123" s="273" t="s">
        <v>74</v>
      </c>
      <c r="B123" s="273"/>
      <c r="C123" s="273"/>
      <c r="D123" s="273"/>
      <c r="E123" s="273"/>
      <c r="F123" s="273"/>
      <c r="G123" s="273"/>
      <c r="H123" s="273"/>
      <c r="I123" s="273"/>
      <c r="P123" s="113"/>
    </row>
    <row r="124" spans="1:16" ht="14" thickBot="1">
      <c r="A124" s="100"/>
      <c r="B124" s="100"/>
      <c r="C124" s="6" t="str">
        <f>IF(COUNTBLANK(C128:C134)&gt;0,"ERROR - Cells must not be left blank","")</f>
        <v>ERROR - Cells must not be left blank</v>
      </c>
      <c r="D124" s="100"/>
      <c r="E124" s="100"/>
      <c r="F124" s="100"/>
      <c r="G124" s="100"/>
      <c r="H124" s="100"/>
      <c r="I124" s="100"/>
      <c r="P124" s="113"/>
    </row>
    <row r="125" spans="1:16" ht="12" customHeight="1">
      <c r="B125" s="301" t="s">
        <v>62</v>
      </c>
      <c r="C125" s="304" t="s">
        <v>143</v>
      </c>
      <c r="D125" s="306" t="s">
        <v>47</v>
      </c>
      <c r="E125" s="295"/>
      <c r="F125" s="295"/>
      <c r="G125" s="296"/>
      <c r="I125" s="300"/>
      <c r="J125" s="300"/>
      <c r="K125" s="284" t="s">
        <v>49</v>
      </c>
      <c r="L125" s="284" t="s">
        <v>50</v>
      </c>
      <c r="M125" s="285" t="s">
        <v>51</v>
      </c>
      <c r="N125" s="286" t="s">
        <v>52</v>
      </c>
      <c r="P125" s="113"/>
    </row>
    <row r="126" spans="1:16">
      <c r="B126" s="294"/>
      <c r="C126" s="305"/>
      <c r="D126" s="307"/>
      <c r="E126" s="297"/>
      <c r="F126" s="297"/>
      <c r="G126" s="298"/>
      <c r="I126" s="300"/>
      <c r="J126" s="300"/>
      <c r="K126" s="284"/>
      <c r="L126" s="284"/>
      <c r="M126" s="285"/>
      <c r="N126" s="287"/>
      <c r="P126" s="113"/>
    </row>
    <row r="127" spans="1:16">
      <c r="B127" s="302"/>
      <c r="C127" s="305"/>
      <c r="D127" s="111" t="s">
        <v>14</v>
      </c>
      <c r="E127" s="111" t="s">
        <v>15</v>
      </c>
      <c r="F127" s="111" t="s">
        <v>16</v>
      </c>
      <c r="G127" s="112" t="s">
        <v>17</v>
      </c>
      <c r="I127" s="61"/>
      <c r="J127" s="61"/>
      <c r="K127" s="284"/>
      <c r="L127" s="284"/>
      <c r="M127" s="285"/>
      <c r="N127" s="288"/>
      <c r="P127" s="113"/>
    </row>
    <row r="128" spans="1:16">
      <c r="B128" s="65" t="s">
        <v>53</v>
      </c>
      <c r="C128" s="161"/>
      <c r="D128" s="114">
        <f>C128</f>
        <v>0</v>
      </c>
      <c r="E128" s="114">
        <f t="shared" ref="E128:G128" si="40">D128</f>
        <v>0</v>
      </c>
      <c r="F128" s="114">
        <f t="shared" si="40"/>
        <v>0</v>
      </c>
      <c r="G128" s="114">
        <f t="shared" si="40"/>
        <v>0</v>
      </c>
      <c r="H128" s="105"/>
      <c r="I128" s="42"/>
      <c r="J128" s="42"/>
      <c r="K128" s="91"/>
      <c r="L128" s="91"/>
      <c r="M128" s="92"/>
      <c r="N128" s="91"/>
      <c r="P128" s="116"/>
    </row>
    <row r="129" spans="1:16">
      <c r="B129" s="65" t="s">
        <v>67</v>
      </c>
      <c r="C129" s="162"/>
      <c r="D129" s="71">
        <f>C129*(1+$C$17)*OR(1-$C$17)</f>
        <v>0</v>
      </c>
      <c r="E129" s="71">
        <f>C129*(1+$C$18)*OR(1-$C$18)</f>
        <v>0</v>
      </c>
      <c r="F129" s="71">
        <f>C129*(1+$C$19)*OR(1-$C$19)</f>
        <v>0</v>
      </c>
      <c r="G129" s="72">
        <f>C129*(1+$C$20)*OR(1-$C$20)</f>
        <v>0</v>
      </c>
      <c r="H129" s="107"/>
      <c r="I129" s="73"/>
      <c r="J129" s="73"/>
      <c r="K129" s="74">
        <f t="shared" ref="K129:K133" si="41">AVERAGE(C129:G129)</f>
        <v>0</v>
      </c>
      <c r="L129" s="75">
        <v>250000</v>
      </c>
      <c r="M129" s="76">
        <f>K129*L129</f>
        <v>0</v>
      </c>
      <c r="N129" s="77">
        <f>IF(M129&lt;$C$128,$C$128,(IF(M129&gt;$C$134,$C$134,M129)))</f>
        <v>0</v>
      </c>
      <c r="P129" s="117"/>
    </row>
    <row r="130" spans="1:16">
      <c r="B130" s="78" t="s">
        <v>68</v>
      </c>
      <c r="C130" s="163"/>
      <c r="D130" s="71">
        <f t="shared" ref="D130:D133" si="42">C130*(1+$C$17)*OR(1-$C$17)</f>
        <v>0</v>
      </c>
      <c r="E130" s="71">
        <f t="shared" ref="E130:E133" si="43">C130*(1+$C$18)*OR(1-$C$18)</f>
        <v>0</v>
      </c>
      <c r="F130" s="71">
        <f t="shared" ref="F130:F133" si="44">C130*(1+$C$19)*OR(1-$C$19)</f>
        <v>0</v>
      </c>
      <c r="G130" s="72">
        <f t="shared" ref="G130:G133" si="45">C130*(1+$C$20)*OR(1-$C$20)</f>
        <v>0</v>
      </c>
      <c r="H130" s="107"/>
      <c r="I130" s="73"/>
      <c r="J130" s="73"/>
      <c r="K130" s="74">
        <f t="shared" si="41"/>
        <v>0</v>
      </c>
      <c r="L130" s="75">
        <v>350000</v>
      </c>
      <c r="M130" s="76">
        <f t="shared" ref="M130:M133" si="46">K130*L130</f>
        <v>0</v>
      </c>
      <c r="N130" s="77">
        <f t="shared" ref="N130:N133" si="47">IF(M130&lt;$C$128,$C$128,(IF(M130&gt;$C$134,$C$134,M130)))</f>
        <v>0</v>
      </c>
      <c r="P130" s="113"/>
    </row>
    <row r="131" spans="1:16">
      <c r="B131" s="78" t="s">
        <v>69</v>
      </c>
      <c r="C131" s="163"/>
      <c r="D131" s="71">
        <f t="shared" si="42"/>
        <v>0</v>
      </c>
      <c r="E131" s="71">
        <f t="shared" si="43"/>
        <v>0</v>
      </c>
      <c r="F131" s="71">
        <f t="shared" si="44"/>
        <v>0</v>
      </c>
      <c r="G131" s="72">
        <f t="shared" si="45"/>
        <v>0</v>
      </c>
      <c r="H131" s="107"/>
      <c r="I131" s="73"/>
      <c r="J131" s="73"/>
      <c r="K131" s="74">
        <f t="shared" si="41"/>
        <v>0</v>
      </c>
      <c r="L131" s="75">
        <v>500000</v>
      </c>
      <c r="M131" s="76">
        <f t="shared" si="46"/>
        <v>0</v>
      </c>
      <c r="N131" s="77">
        <f t="shared" si="47"/>
        <v>0</v>
      </c>
      <c r="P131" s="113"/>
    </row>
    <row r="132" spans="1:16">
      <c r="B132" s="78" t="s">
        <v>70</v>
      </c>
      <c r="C132" s="163"/>
      <c r="D132" s="71">
        <f t="shared" si="42"/>
        <v>0</v>
      </c>
      <c r="E132" s="71">
        <f t="shared" si="43"/>
        <v>0</v>
      </c>
      <c r="F132" s="71">
        <f t="shared" si="44"/>
        <v>0</v>
      </c>
      <c r="G132" s="72">
        <f t="shared" si="45"/>
        <v>0</v>
      </c>
      <c r="H132" s="107"/>
      <c r="I132" s="73"/>
      <c r="J132" s="73"/>
      <c r="K132" s="74">
        <f t="shared" si="41"/>
        <v>0</v>
      </c>
      <c r="L132" s="75">
        <v>1000000</v>
      </c>
      <c r="M132" s="76">
        <f t="shared" si="46"/>
        <v>0</v>
      </c>
      <c r="N132" s="77">
        <f t="shared" si="47"/>
        <v>0</v>
      </c>
      <c r="P132" s="113"/>
    </row>
    <row r="133" spans="1:16" ht="13" thickBot="1">
      <c r="B133" s="78" t="s">
        <v>71</v>
      </c>
      <c r="C133" s="163"/>
      <c r="D133" s="71">
        <f t="shared" si="42"/>
        <v>0</v>
      </c>
      <c r="E133" s="71">
        <f t="shared" si="43"/>
        <v>0</v>
      </c>
      <c r="F133" s="71">
        <f t="shared" si="44"/>
        <v>0</v>
      </c>
      <c r="G133" s="72">
        <f t="shared" si="45"/>
        <v>0</v>
      </c>
      <c r="H133" s="107"/>
      <c r="I133" s="73"/>
      <c r="J133" s="73"/>
      <c r="K133" s="74">
        <f t="shared" si="41"/>
        <v>0</v>
      </c>
      <c r="L133" s="75">
        <v>2500000</v>
      </c>
      <c r="M133" s="76">
        <f t="shared" si="46"/>
        <v>0</v>
      </c>
      <c r="N133" s="77">
        <f t="shared" si="47"/>
        <v>0</v>
      </c>
      <c r="P133" s="113"/>
    </row>
    <row r="134" spans="1:16" ht="13" thickBot="1">
      <c r="B134" s="80" t="s">
        <v>61</v>
      </c>
      <c r="C134" s="164"/>
      <c r="D134" s="81">
        <f>C134</f>
        <v>0</v>
      </c>
      <c r="E134" s="81">
        <f t="shared" ref="E134:G134" si="48">D134</f>
        <v>0</v>
      </c>
      <c r="F134" s="81">
        <f t="shared" si="48"/>
        <v>0</v>
      </c>
      <c r="G134" s="81">
        <f t="shared" si="48"/>
        <v>0</v>
      </c>
      <c r="H134" s="105"/>
      <c r="I134" s="42"/>
      <c r="J134" s="42"/>
      <c r="K134" s="91"/>
      <c r="L134" s="91"/>
      <c r="M134" s="91"/>
      <c r="N134" s="91"/>
      <c r="P134" s="52">
        <f>AVERAGE(N129:N133)</f>
        <v>0</v>
      </c>
    </row>
    <row r="135" spans="1:16">
      <c r="H135" s="90"/>
      <c r="I135" s="14"/>
      <c r="J135" s="14"/>
      <c r="P135" s="113"/>
    </row>
    <row r="136" spans="1:16">
      <c r="H136" s="93"/>
      <c r="P136" s="113"/>
    </row>
    <row r="137" spans="1:16">
      <c r="A137" s="20" t="s">
        <v>176</v>
      </c>
      <c r="H137" s="93"/>
      <c r="P137" s="113"/>
    </row>
    <row r="138" spans="1:16">
      <c r="L138" s="118"/>
      <c r="M138" s="118"/>
      <c r="N138" s="118"/>
      <c r="P138" s="113"/>
    </row>
    <row r="139" spans="1:16" s="118" customFormat="1" ht="12" customHeight="1">
      <c r="A139" s="273" t="s">
        <v>75</v>
      </c>
      <c r="B139" s="273"/>
      <c r="C139" s="273"/>
      <c r="D139" s="273"/>
      <c r="E139" s="273"/>
      <c r="F139" s="273"/>
      <c r="G139" s="273"/>
      <c r="H139" s="273"/>
      <c r="I139" s="273"/>
      <c r="L139" s="7"/>
      <c r="M139" s="7"/>
      <c r="N139" s="7"/>
      <c r="P139" s="119"/>
    </row>
    <row r="140" spans="1:16" ht="14" thickBot="1">
      <c r="C140" s="6" t="str">
        <f>IF(COUNTBLANK(C144:C150)&gt;0,"ERROR - Cells must not be left blank","")</f>
        <v>ERROR - Cells must not be left blank</v>
      </c>
      <c r="P140" s="113"/>
    </row>
    <row r="141" spans="1:16" ht="12" customHeight="1">
      <c r="B141" s="301" t="s">
        <v>76</v>
      </c>
      <c r="C141" s="304" t="s">
        <v>77</v>
      </c>
      <c r="D141" s="306" t="s">
        <v>47</v>
      </c>
      <c r="E141" s="295"/>
      <c r="F141" s="295"/>
      <c r="G141" s="296"/>
      <c r="I141" s="300"/>
      <c r="J141" s="300"/>
      <c r="K141" s="284" t="s">
        <v>49</v>
      </c>
      <c r="L141" s="284" t="s">
        <v>50</v>
      </c>
      <c r="M141" s="285" t="s">
        <v>51</v>
      </c>
      <c r="N141" s="286" t="s">
        <v>52</v>
      </c>
      <c r="P141" s="113"/>
    </row>
    <row r="142" spans="1:16">
      <c r="B142" s="294"/>
      <c r="C142" s="305"/>
      <c r="D142" s="307"/>
      <c r="E142" s="297"/>
      <c r="F142" s="297"/>
      <c r="G142" s="298"/>
      <c r="I142" s="300"/>
      <c r="J142" s="300"/>
      <c r="K142" s="284"/>
      <c r="L142" s="284"/>
      <c r="M142" s="285"/>
      <c r="N142" s="287"/>
      <c r="P142" s="113"/>
    </row>
    <row r="143" spans="1:16">
      <c r="B143" s="302"/>
      <c r="C143" s="305"/>
      <c r="D143" s="111" t="s">
        <v>14</v>
      </c>
      <c r="E143" s="111" t="s">
        <v>15</v>
      </c>
      <c r="F143" s="111" t="s">
        <v>16</v>
      </c>
      <c r="G143" s="112" t="s">
        <v>17</v>
      </c>
      <c r="I143" s="61"/>
      <c r="J143" s="61"/>
      <c r="K143" s="284"/>
      <c r="L143" s="284"/>
      <c r="M143" s="285"/>
      <c r="N143" s="288"/>
      <c r="P143" s="113"/>
    </row>
    <row r="144" spans="1:16">
      <c r="B144" s="65" t="s">
        <v>53</v>
      </c>
      <c r="C144" s="161"/>
      <c r="D144" s="114">
        <f>C144</f>
        <v>0</v>
      </c>
      <c r="E144" s="114">
        <f t="shared" ref="E144:G144" si="49">D144</f>
        <v>0</v>
      </c>
      <c r="F144" s="114">
        <f t="shared" si="49"/>
        <v>0</v>
      </c>
      <c r="G144" s="114">
        <f t="shared" si="49"/>
        <v>0</v>
      </c>
      <c r="H144" s="105"/>
      <c r="I144" s="42"/>
      <c r="J144" s="42"/>
      <c r="K144" s="91"/>
      <c r="L144" s="91"/>
      <c r="M144" s="92"/>
      <c r="N144" s="91"/>
      <c r="P144" s="116"/>
    </row>
    <row r="145" spans="1:16">
      <c r="B145" s="65" t="s">
        <v>67</v>
      </c>
      <c r="C145" s="162"/>
      <c r="D145" s="71">
        <f>C145*(1+$C$17)*OR(1-$C$17)</f>
        <v>0</v>
      </c>
      <c r="E145" s="71">
        <f>C145*(1+$C$18)*OR(1-$C$18)</f>
        <v>0</v>
      </c>
      <c r="F145" s="71">
        <f>C145*(1+$C$19)*OR(1-$C$19)</f>
        <v>0</v>
      </c>
      <c r="G145" s="72">
        <f>C145*(1+$C$20)*OR(1-$C$20)</f>
        <v>0</v>
      </c>
      <c r="H145" s="107"/>
      <c r="I145" s="73"/>
      <c r="J145" s="73"/>
      <c r="K145" s="74">
        <f t="shared" ref="K145:K149" si="50">AVERAGE(C145:G145)</f>
        <v>0</v>
      </c>
      <c r="L145" s="75">
        <v>2500</v>
      </c>
      <c r="M145" s="76">
        <f>K145*L145</f>
        <v>0</v>
      </c>
      <c r="N145" s="77">
        <f>IF(M145&lt;$C$144,$C$144,(IF(M145&gt;$C$150,$C$150,M145)))</f>
        <v>0</v>
      </c>
      <c r="P145" s="117"/>
    </row>
    <row r="146" spans="1:16">
      <c r="B146" s="78" t="s">
        <v>68</v>
      </c>
      <c r="C146" s="163"/>
      <c r="D146" s="71">
        <f t="shared" ref="D146:D149" si="51">C146*(1+$C$17)*OR(1-$C$17)</f>
        <v>0</v>
      </c>
      <c r="E146" s="71">
        <f t="shared" ref="E146:E149" si="52">C146*(1+$C$18)*OR(1-$C$18)</f>
        <v>0</v>
      </c>
      <c r="F146" s="71">
        <f t="shared" ref="F146:F149" si="53">C146*(1+$C$19)*OR(1-$C$19)</f>
        <v>0</v>
      </c>
      <c r="G146" s="72">
        <f t="shared" ref="G146:G149" si="54">C146*(1+$C$20)*OR(1-$C$20)</f>
        <v>0</v>
      </c>
      <c r="H146" s="107"/>
      <c r="I146" s="73"/>
      <c r="J146" s="73"/>
      <c r="K146" s="74">
        <f t="shared" si="50"/>
        <v>0</v>
      </c>
      <c r="L146" s="75">
        <v>15000</v>
      </c>
      <c r="M146" s="76">
        <f t="shared" ref="M146:M149" si="55">K146*L146</f>
        <v>0</v>
      </c>
      <c r="N146" s="77">
        <f t="shared" ref="N146:N149" si="56">IF(M146&lt;$C$144,$C$144,(IF(M146&gt;$C$150,$C$150,M146)))</f>
        <v>0</v>
      </c>
      <c r="P146" s="117"/>
    </row>
    <row r="147" spans="1:16">
      <c r="B147" s="78" t="s">
        <v>69</v>
      </c>
      <c r="C147" s="163"/>
      <c r="D147" s="71">
        <f t="shared" si="51"/>
        <v>0</v>
      </c>
      <c r="E147" s="71">
        <f t="shared" si="52"/>
        <v>0</v>
      </c>
      <c r="F147" s="71">
        <f t="shared" si="53"/>
        <v>0</v>
      </c>
      <c r="G147" s="72">
        <f t="shared" si="54"/>
        <v>0</v>
      </c>
      <c r="H147" s="107"/>
      <c r="I147" s="73"/>
      <c r="J147" s="73"/>
      <c r="K147" s="74">
        <f t="shared" si="50"/>
        <v>0</v>
      </c>
      <c r="L147" s="75">
        <v>65000</v>
      </c>
      <c r="M147" s="76">
        <f t="shared" si="55"/>
        <v>0</v>
      </c>
      <c r="N147" s="77">
        <f t="shared" si="56"/>
        <v>0</v>
      </c>
      <c r="P147" s="117"/>
    </row>
    <row r="148" spans="1:16">
      <c r="B148" s="78" t="s">
        <v>70</v>
      </c>
      <c r="C148" s="163"/>
      <c r="D148" s="71">
        <f t="shared" si="51"/>
        <v>0</v>
      </c>
      <c r="E148" s="71">
        <f t="shared" si="52"/>
        <v>0</v>
      </c>
      <c r="F148" s="71">
        <f t="shared" si="53"/>
        <v>0</v>
      </c>
      <c r="G148" s="72">
        <f t="shared" si="54"/>
        <v>0</v>
      </c>
      <c r="H148" s="107"/>
      <c r="I148" s="73"/>
      <c r="J148" s="73"/>
      <c r="K148" s="74">
        <f t="shared" si="50"/>
        <v>0</v>
      </c>
      <c r="L148" s="75">
        <v>200000</v>
      </c>
      <c r="M148" s="76">
        <f t="shared" si="55"/>
        <v>0</v>
      </c>
      <c r="N148" s="77">
        <f t="shared" si="56"/>
        <v>0</v>
      </c>
      <c r="P148" s="117"/>
    </row>
    <row r="149" spans="1:16" ht="13" thickBot="1">
      <c r="B149" s="78" t="s">
        <v>71</v>
      </c>
      <c r="C149" s="163"/>
      <c r="D149" s="71">
        <f t="shared" si="51"/>
        <v>0</v>
      </c>
      <c r="E149" s="71">
        <f t="shared" si="52"/>
        <v>0</v>
      </c>
      <c r="F149" s="71">
        <f t="shared" si="53"/>
        <v>0</v>
      </c>
      <c r="G149" s="72">
        <f t="shared" si="54"/>
        <v>0</v>
      </c>
      <c r="H149" s="107"/>
      <c r="I149" s="73"/>
      <c r="J149" s="73"/>
      <c r="K149" s="74">
        <f t="shared" si="50"/>
        <v>0</v>
      </c>
      <c r="L149" s="75">
        <v>300000</v>
      </c>
      <c r="M149" s="76">
        <f t="shared" si="55"/>
        <v>0</v>
      </c>
      <c r="N149" s="77">
        <f t="shared" si="56"/>
        <v>0</v>
      </c>
      <c r="P149" s="117"/>
    </row>
    <row r="150" spans="1:16" ht="13" thickBot="1">
      <c r="B150" s="80" t="s">
        <v>61</v>
      </c>
      <c r="C150" s="164"/>
      <c r="D150" s="81">
        <f>C150</f>
        <v>0</v>
      </c>
      <c r="E150" s="81">
        <f t="shared" ref="E150:G150" si="57">D150</f>
        <v>0</v>
      </c>
      <c r="F150" s="81">
        <f t="shared" si="57"/>
        <v>0</v>
      </c>
      <c r="G150" s="81">
        <f t="shared" si="57"/>
        <v>0</v>
      </c>
      <c r="H150" s="105"/>
      <c r="I150" s="42"/>
      <c r="J150" s="42"/>
      <c r="K150" s="91"/>
      <c r="L150" s="91"/>
      <c r="M150" s="91"/>
      <c r="N150" s="91"/>
      <c r="P150" s="52">
        <f>AVERAGE(N145:N149)</f>
        <v>0</v>
      </c>
    </row>
    <row r="151" spans="1:16">
      <c r="P151" s="113"/>
    </row>
    <row r="152" spans="1:16">
      <c r="P152" s="113"/>
    </row>
    <row r="153" spans="1:16">
      <c r="A153" s="20" t="s">
        <v>177</v>
      </c>
      <c r="P153" s="113"/>
    </row>
    <row r="154" spans="1:16">
      <c r="L154" s="118"/>
      <c r="M154" s="118"/>
      <c r="N154" s="118"/>
      <c r="P154" s="113"/>
    </row>
    <row r="155" spans="1:16" s="118" customFormat="1" ht="12" customHeight="1">
      <c r="A155" s="273" t="s">
        <v>78</v>
      </c>
      <c r="B155" s="273"/>
      <c r="C155" s="273"/>
      <c r="D155" s="273"/>
      <c r="E155" s="273"/>
      <c r="F155" s="273"/>
      <c r="G155" s="273"/>
      <c r="H155" s="273"/>
      <c r="I155" s="273"/>
      <c r="L155" s="7"/>
      <c r="M155" s="7"/>
      <c r="N155" s="7"/>
      <c r="P155" s="119"/>
    </row>
    <row r="156" spans="1:16" ht="14" thickBot="1">
      <c r="C156" s="6" t="str">
        <f>IF(COUNTBLANK(C160:C168)&gt;0,"ERROR - Cells must not be left blank","")</f>
        <v>ERROR - Cells must not be left blank</v>
      </c>
      <c r="P156" s="113"/>
    </row>
    <row r="157" spans="1:16" ht="12" customHeight="1">
      <c r="B157" s="301" t="s">
        <v>76</v>
      </c>
      <c r="C157" s="304" t="s">
        <v>79</v>
      </c>
      <c r="D157" s="306" t="s">
        <v>47</v>
      </c>
      <c r="E157" s="295"/>
      <c r="F157" s="295"/>
      <c r="G157" s="296"/>
      <c r="I157" s="300"/>
      <c r="J157" s="300"/>
      <c r="K157" s="284" t="s">
        <v>49</v>
      </c>
      <c r="L157" s="284" t="s">
        <v>50</v>
      </c>
      <c r="M157" s="285" t="s">
        <v>51</v>
      </c>
      <c r="N157" s="286" t="s">
        <v>52</v>
      </c>
      <c r="P157" s="113"/>
    </row>
    <row r="158" spans="1:16">
      <c r="B158" s="294"/>
      <c r="C158" s="305"/>
      <c r="D158" s="307"/>
      <c r="E158" s="297"/>
      <c r="F158" s="297"/>
      <c r="G158" s="298"/>
      <c r="I158" s="300"/>
      <c r="J158" s="300"/>
      <c r="K158" s="284"/>
      <c r="L158" s="284"/>
      <c r="M158" s="285"/>
      <c r="N158" s="287"/>
      <c r="P158" s="113"/>
    </row>
    <row r="159" spans="1:16">
      <c r="B159" s="302"/>
      <c r="C159" s="305"/>
      <c r="D159" s="111" t="s">
        <v>14</v>
      </c>
      <c r="E159" s="111" t="s">
        <v>15</v>
      </c>
      <c r="F159" s="111" t="s">
        <v>16</v>
      </c>
      <c r="G159" s="112" t="s">
        <v>17</v>
      </c>
      <c r="I159" s="61"/>
      <c r="J159" s="61"/>
      <c r="K159" s="284"/>
      <c r="L159" s="284"/>
      <c r="M159" s="285"/>
      <c r="N159" s="288"/>
      <c r="P159" s="116"/>
    </row>
    <row r="160" spans="1:16">
      <c r="B160" s="65" t="s">
        <v>53</v>
      </c>
      <c r="C160" s="161"/>
      <c r="D160" s="114">
        <f>C160</f>
        <v>0</v>
      </c>
      <c r="E160" s="114">
        <f t="shared" ref="E160:G160" si="58">D160</f>
        <v>0</v>
      </c>
      <c r="F160" s="114">
        <f t="shared" si="58"/>
        <v>0</v>
      </c>
      <c r="G160" s="115">
        <f t="shared" si="58"/>
        <v>0</v>
      </c>
      <c r="H160" s="105"/>
      <c r="I160" s="42"/>
      <c r="J160" s="42"/>
      <c r="K160" s="91"/>
      <c r="L160" s="91"/>
      <c r="M160" s="92"/>
      <c r="N160" s="91"/>
      <c r="P160" s="117"/>
    </row>
    <row r="161" spans="1:16">
      <c r="B161" s="65" t="s">
        <v>80</v>
      </c>
      <c r="C161" s="162"/>
      <c r="D161" s="71">
        <f>C161*(1+$C$17)*OR(1-$C$17)</f>
        <v>0</v>
      </c>
      <c r="E161" s="71">
        <f>C161*(1+$C$18)*OR(1-$C$18)</f>
        <v>0</v>
      </c>
      <c r="F161" s="71">
        <f>C161*(1+$C$19)*OR(1-$C$19)</f>
        <v>0</v>
      </c>
      <c r="G161" s="72">
        <f>C161*(1+$C$20)*OR(1-$C$20)</f>
        <v>0</v>
      </c>
      <c r="H161" s="107"/>
      <c r="I161" s="73"/>
      <c r="J161" s="73"/>
      <c r="K161" s="74">
        <f t="shared" ref="K161:K167" si="59">AVERAGE(C161:G161)</f>
        <v>0</v>
      </c>
      <c r="L161" s="75">
        <v>25000</v>
      </c>
      <c r="M161" s="76">
        <f>K161*L161</f>
        <v>0</v>
      </c>
      <c r="N161" s="77">
        <f>IF(M161&lt;$C$160,$C$160,(IF(M161&gt;$C$168,$C$168,M161)))</f>
        <v>0</v>
      </c>
      <c r="P161" s="117"/>
    </row>
    <row r="162" spans="1:16">
      <c r="B162" s="78" t="s">
        <v>81</v>
      </c>
      <c r="C162" s="163"/>
      <c r="D162" s="71">
        <f t="shared" ref="D162:D167" si="60">C162*(1+$C$17)*OR(1-$C$17)</f>
        <v>0</v>
      </c>
      <c r="E162" s="71">
        <f t="shared" ref="E162:E167" si="61">C162*(1+$C$18)*OR(1-$C$18)</f>
        <v>0</v>
      </c>
      <c r="F162" s="71">
        <f t="shared" ref="F162:F167" si="62">C162*(1+$C$19)*OR(1-$C$19)</f>
        <v>0</v>
      </c>
      <c r="G162" s="72">
        <f t="shared" ref="G162:G167" si="63">C162*(1+$C$20)*OR(1-$C$20)</f>
        <v>0</v>
      </c>
      <c r="H162" s="107"/>
      <c r="I162" s="73"/>
      <c r="J162" s="73"/>
      <c r="K162" s="74">
        <f t="shared" si="59"/>
        <v>0</v>
      </c>
      <c r="L162" s="75">
        <v>100000</v>
      </c>
      <c r="M162" s="76">
        <f t="shared" ref="M162:M167" si="64">K162*L162</f>
        <v>0</v>
      </c>
      <c r="N162" s="77">
        <f t="shared" ref="N162:N167" si="65">IF(M162&lt;$C$160,$C$160,(IF(M162&gt;$C$168,$C$168,M162)))</f>
        <v>0</v>
      </c>
      <c r="P162" s="117"/>
    </row>
    <row r="163" spans="1:16">
      <c r="B163" s="78" t="s">
        <v>82</v>
      </c>
      <c r="C163" s="163"/>
      <c r="D163" s="71">
        <f t="shared" si="60"/>
        <v>0</v>
      </c>
      <c r="E163" s="71">
        <f t="shared" si="61"/>
        <v>0</v>
      </c>
      <c r="F163" s="71">
        <f t="shared" si="62"/>
        <v>0</v>
      </c>
      <c r="G163" s="72">
        <f t="shared" si="63"/>
        <v>0</v>
      </c>
      <c r="H163" s="107"/>
      <c r="I163" s="73"/>
      <c r="J163" s="73"/>
      <c r="K163" s="74">
        <f t="shared" si="59"/>
        <v>0</v>
      </c>
      <c r="L163" s="75">
        <v>350000</v>
      </c>
      <c r="M163" s="76">
        <f t="shared" si="64"/>
        <v>0</v>
      </c>
      <c r="N163" s="77">
        <f t="shared" si="65"/>
        <v>0</v>
      </c>
      <c r="P163" s="117"/>
    </row>
    <row r="164" spans="1:16">
      <c r="B164" s="78" t="s">
        <v>83</v>
      </c>
      <c r="C164" s="163"/>
      <c r="D164" s="71">
        <f t="shared" si="60"/>
        <v>0</v>
      </c>
      <c r="E164" s="71">
        <f t="shared" si="61"/>
        <v>0</v>
      </c>
      <c r="F164" s="71">
        <f t="shared" si="62"/>
        <v>0</v>
      </c>
      <c r="G164" s="72">
        <f t="shared" si="63"/>
        <v>0</v>
      </c>
      <c r="H164" s="107"/>
      <c r="I164" s="73"/>
      <c r="J164" s="73"/>
      <c r="K164" s="74">
        <f t="shared" si="59"/>
        <v>0</v>
      </c>
      <c r="L164" s="75">
        <v>7500000</v>
      </c>
      <c r="M164" s="76">
        <f t="shared" si="64"/>
        <v>0</v>
      </c>
      <c r="N164" s="77">
        <f t="shared" si="65"/>
        <v>0</v>
      </c>
      <c r="P164" s="117"/>
    </row>
    <row r="165" spans="1:16">
      <c r="B165" s="78" t="s">
        <v>84</v>
      </c>
      <c r="C165" s="163"/>
      <c r="D165" s="71">
        <f t="shared" si="60"/>
        <v>0</v>
      </c>
      <c r="E165" s="71">
        <f t="shared" si="61"/>
        <v>0</v>
      </c>
      <c r="F165" s="71">
        <f t="shared" si="62"/>
        <v>0</v>
      </c>
      <c r="G165" s="72">
        <f t="shared" si="63"/>
        <v>0</v>
      </c>
      <c r="H165" s="107"/>
      <c r="I165" s="73"/>
      <c r="J165" s="73"/>
      <c r="K165" s="74">
        <f t="shared" si="59"/>
        <v>0</v>
      </c>
      <c r="L165" s="75">
        <v>2000000</v>
      </c>
      <c r="M165" s="76">
        <f t="shared" si="64"/>
        <v>0</v>
      </c>
      <c r="N165" s="77">
        <f t="shared" si="65"/>
        <v>0</v>
      </c>
      <c r="P165" s="117"/>
    </row>
    <row r="166" spans="1:16">
      <c r="B166" s="79" t="s">
        <v>85</v>
      </c>
      <c r="C166" s="165"/>
      <c r="D166" s="71">
        <f t="shared" si="60"/>
        <v>0</v>
      </c>
      <c r="E166" s="71">
        <f t="shared" si="61"/>
        <v>0</v>
      </c>
      <c r="F166" s="71">
        <f t="shared" si="62"/>
        <v>0</v>
      </c>
      <c r="G166" s="72">
        <f t="shared" si="63"/>
        <v>0</v>
      </c>
      <c r="H166" s="107"/>
      <c r="I166" s="73"/>
      <c r="J166" s="73"/>
      <c r="K166" s="74">
        <f t="shared" si="59"/>
        <v>0</v>
      </c>
      <c r="L166" s="75">
        <v>4000000</v>
      </c>
      <c r="M166" s="76">
        <f t="shared" si="64"/>
        <v>0</v>
      </c>
      <c r="N166" s="77">
        <f t="shared" si="65"/>
        <v>0</v>
      </c>
      <c r="P166" s="117"/>
    </row>
    <row r="167" spans="1:16" ht="13" thickBot="1">
      <c r="B167" s="79" t="s">
        <v>86</v>
      </c>
      <c r="C167" s="165"/>
      <c r="D167" s="71">
        <f t="shared" si="60"/>
        <v>0</v>
      </c>
      <c r="E167" s="71">
        <f t="shared" si="61"/>
        <v>0</v>
      </c>
      <c r="F167" s="71">
        <f t="shared" si="62"/>
        <v>0</v>
      </c>
      <c r="G167" s="72">
        <f t="shared" si="63"/>
        <v>0</v>
      </c>
      <c r="H167" s="107"/>
      <c r="I167" s="73"/>
      <c r="J167" s="73"/>
      <c r="K167" s="74">
        <f t="shared" si="59"/>
        <v>0</v>
      </c>
      <c r="L167" s="75">
        <v>5000000</v>
      </c>
      <c r="M167" s="76">
        <f t="shared" si="64"/>
        <v>0</v>
      </c>
      <c r="N167" s="77">
        <f t="shared" si="65"/>
        <v>0</v>
      </c>
      <c r="P167" s="117"/>
    </row>
    <row r="168" spans="1:16" ht="13" thickBot="1">
      <c r="B168" s="80" t="s">
        <v>61</v>
      </c>
      <c r="C168" s="164"/>
      <c r="D168" s="81">
        <f>C168</f>
        <v>0</v>
      </c>
      <c r="E168" s="81">
        <f t="shared" ref="E168:G168" si="66">D168</f>
        <v>0</v>
      </c>
      <c r="F168" s="81">
        <f t="shared" si="66"/>
        <v>0</v>
      </c>
      <c r="G168" s="97">
        <f t="shared" si="66"/>
        <v>0</v>
      </c>
      <c r="H168" s="105"/>
      <c r="I168" s="42"/>
      <c r="J168" s="42"/>
      <c r="K168" s="91"/>
      <c r="L168" s="91"/>
      <c r="M168" s="91"/>
      <c r="N168" s="91"/>
      <c r="P168" s="52">
        <f>AVERAGE(N161:N167)</f>
        <v>0</v>
      </c>
    </row>
    <row r="169" spans="1:16">
      <c r="P169" s="14"/>
    </row>
    <row r="170" spans="1:16">
      <c r="P170" s="113"/>
    </row>
    <row r="171" spans="1:16">
      <c r="A171" s="20" t="s">
        <v>178</v>
      </c>
      <c r="P171" s="113"/>
    </row>
    <row r="172" spans="1:16">
      <c r="P172" s="113"/>
    </row>
    <row r="173" spans="1:16" ht="12" customHeight="1">
      <c r="A173" s="312" t="s">
        <v>87</v>
      </c>
      <c r="B173" s="312"/>
      <c r="C173" s="312"/>
      <c r="D173" s="312"/>
      <c r="E173" s="312"/>
      <c r="F173" s="312"/>
      <c r="G173" s="312"/>
      <c r="H173" s="312"/>
      <c r="I173" s="312"/>
      <c r="P173" s="113"/>
    </row>
    <row r="174" spans="1:16">
      <c r="P174" s="113"/>
    </row>
    <row r="175" spans="1:16" ht="14" thickBot="1">
      <c r="C175" s="6" t="str">
        <f>IF(COUNTBLANK(C179:C185)&gt;0,"ERROR - Cells must not be left blank","")</f>
        <v>ERROR - Cells must not be left blank</v>
      </c>
      <c r="P175" s="113"/>
    </row>
    <row r="176" spans="1:16" ht="12" customHeight="1">
      <c r="B176" s="301" t="s">
        <v>76</v>
      </c>
      <c r="C176" s="304" t="s">
        <v>247</v>
      </c>
      <c r="D176" s="306" t="s">
        <v>47</v>
      </c>
      <c r="E176" s="295"/>
      <c r="F176" s="295"/>
      <c r="G176" s="296"/>
      <c r="I176" s="300"/>
      <c r="J176" s="300"/>
      <c r="P176" s="113"/>
    </row>
    <row r="177" spans="1:16" ht="12" customHeight="1">
      <c r="B177" s="294"/>
      <c r="C177" s="305"/>
      <c r="D177" s="307"/>
      <c r="E177" s="297"/>
      <c r="F177" s="297"/>
      <c r="G177" s="298"/>
      <c r="I177" s="300"/>
      <c r="J177" s="300"/>
      <c r="K177" s="313" t="s">
        <v>49</v>
      </c>
      <c r="L177" s="313" t="s">
        <v>50</v>
      </c>
      <c r="M177" s="316" t="s">
        <v>51</v>
      </c>
      <c r="N177" s="286" t="s">
        <v>52</v>
      </c>
      <c r="P177" s="113"/>
    </row>
    <row r="178" spans="1:16">
      <c r="B178" s="302"/>
      <c r="C178" s="305"/>
      <c r="D178" s="111" t="s">
        <v>14</v>
      </c>
      <c r="E178" s="111" t="s">
        <v>15</v>
      </c>
      <c r="F178" s="111" t="s">
        <v>16</v>
      </c>
      <c r="G178" s="112" t="s">
        <v>17</v>
      </c>
      <c r="I178" s="61"/>
      <c r="J178" s="61"/>
      <c r="K178" s="314"/>
      <c r="L178" s="314"/>
      <c r="M178" s="317"/>
      <c r="N178" s="287"/>
      <c r="P178" s="113"/>
    </row>
    <row r="179" spans="1:16">
      <c r="B179" s="65" t="s">
        <v>53</v>
      </c>
      <c r="C179" s="161"/>
      <c r="D179" s="114">
        <f>C179</f>
        <v>0</v>
      </c>
      <c r="E179" s="114">
        <f t="shared" ref="E179:G179" si="67">D179</f>
        <v>0</v>
      </c>
      <c r="F179" s="114">
        <f t="shared" si="67"/>
        <v>0</v>
      </c>
      <c r="G179" s="115">
        <f t="shared" si="67"/>
        <v>0</v>
      </c>
      <c r="H179" s="90"/>
      <c r="I179" s="42"/>
      <c r="J179" s="42"/>
      <c r="K179" s="315"/>
      <c r="L179" s="315"/>
      <c r="M179" s="318"/>
      <c r="N179" s="288"/>
      <c r="P179" s="113"/>
    </row>
    <row r="180" spans="1:16">
      <c r="B180" s="65" t="s">
        <v>67</v>
      </c>
      <c r="C180" s="162"/>
      <c r="D180" s="71">
        <f>C180*(1+$C$17)*OR(1-$C$17)</f>
        <v>0</v>
      </c>
      <c r="E180" s="71">
        <f>C180*(1+$C$18)*OR(1-$C$18)</f>
        <v>0</v>
      </c>
      <c r="F180" s="71">
        <f>C180*(1+$C$19)*OR(1-$C$19)</f>
        <v>0</v>
      </c>
      <c r="G180" s="72">
        <f>C180*(1+$C$20)*OR(1-$C$20)</f>
        <v>0</v>
      </c>
      <c r="H180" s="93"/>
      <c r="I180" s="73"/>
      <c r="J180" s="73"/>
      <c r="K180" s="74">
        <f t="shared" ref="K180:K184" si="68">AVERAGE(C180:G180)</f>
        <v>0</v>
      </c>
      <c r="L180" s="75">
        <v>2500</v>
      </c>
      <c r="M180" s="76">
        <f>K180*L180</f>
        <v>0</v>
      </c>
      <c r="N180" s="77">
        <f>IF(M180&lt;$C$179,$C$179,(IF(M180&gt;$C$185,$C$185,M180)))</f>
        <v>0</v>
      </c>
      <c r="P180" s="116"/>
    </row>
    <row r="181" spans="1:16">
      <c r="B181" s="78" t="s">
        <v>68</v>
      </c>
      <c r="C181" s="163"/>
      <c r="D181" s="71">
        <f t="shared" ref="D181:D184" si="69">C181*(1+$C$17)*OR(1-$C$17)</f>
        <v>0</v>
      </c>
      <c r="E181" s="71">
        <f t="shared" ref="E181:E184" si="70">C181*(1+$C$18)*OR(1-$C$18)</f>
        <v>0</v>
      </c>
      <c r="F181" s="71">
        <f t="shared" ref="F181:F184" si="71">C181*(1+$C$19)*OR(1-$C$19)</f>
        <v>0</v>
      </c>
      <c r="G181" s="72">
        <f t="shared" ref="G181:G184" si="72">C181*(1+$C$20)*OR(1-$C$20)</f>
        <v>0</v>
      </c>
      <c r="H181" s="93"/>
      <c r="I181" s="73"/>
      <c r="J181" s="73"/>
      <c r="K181" s="74">
        <f t="shared" si="68"/>
        <v>0</v>
      </c>
      <c r="L181" s="75">
        <v>15000</v>
      </c>
      <c r="M181" s="76">
        <f>K181*L181</f>
        <v>0</v>
      </c>
      <c r="N181" s="77">
        <f t="shared" ref="N181:N184" si="73">IF(M181&lt;$C$179,$C$179,(IF(M181&gt;$C$185,$C$185,M181)))</f>
        <v>0</v>
      </c>
      <c r="P181" s="117"/>
    </row>
    <row r="182" spans="1:16">
      <c r="B182" s="78" t="s">
        <v>69</v>
      </c>
      <c r="C182" s="163"/>
      <c r="D182" s="71">
        <f t="shared" si="69"/>
        <v>0</v>
      </c>
      <c r="E182" s="71">
        <f t="shared" si="70"/>
        <v>0</v>
      </c>
      <c r="F182" s="71">
        <f t="shared" si="71"/>
        <v>0</v>
      </c>
      <c r="G182" s="72">
        <f t="shared" si="72"/>
        <v>0</v>
      </c>
      <c r="H182" s="93"/>
      <c r="I182" s="73"/>
      <c r="J182" s="73"/>
      <c r="K182" s="74">
        <f t="shared" si="68"/>
        <v>0</v>
      </c>
      <c r="L182" s="75">
        <v>65000</v>
      </c>
      <c r="M182" s="76">
        <f>K182*L182</f>
        <v>0</v>
      </c>
      <c r="N182" s="77">
        <f t="shared" si="73"/>
        <v>0</v>
      </c>
      <c r="P182" s="117"/>
    </row>
    <row r="183" spans="1:16">
      <c r="B183" s="78" t="s">
        <v>70</v>
      </c>
      <c r="C183" s="163"/>
      <c r="D183" s="71">
        <f t="shared" si="69"/>
        <v>0</v>
      </c>
      <c r="E183" s="71">
        <f t="shared" si="70"/>
        <v>0</v>
      </c>
      <c r="F183" s="71">
        <f t="shared" si="71"/>
        <v>0</v>
      </c>
      <c r="G183" s="72">
        <f t="shared" si="72"/>
        <v>0</v>
      </c>
      <c r="H183" s="93"/>
      <c r="I183" s="73"/>
      <c r="J183" s="73"/>
      <c r="K183" s="74">
        <f t="shared" si="68"/>
        <v>0</v>
      </c>
      <c r="L183" s="75">
        <v>200000</v>
      </c>
      <c r="M183" s="76">
        <f>K183*L183</f>
        <v>0</v>
      </c>
      <c r="N183" s="77">
        <f t="shared" si="73"/>
        <v>0</v>
      </c>
      <c r="P183" s="117"/>
    </row>
    <row r="184" spans="1:16" ht="13" thickBot="1">
      <c r="B184" s="78" t="s">
        <v>71</v>
      </c>
      <c r="C184" s="163"/>
      <c r="D184" s="71">
        <f t="shared" si="69"/>
        <v>0</v>
      </c>
      <c r="E184" s="71">
        <f t="shared" si="70"/>
        <v>0</v>
      </c>
      <c r="F184" s="71">
        <f t="shared" si="71"/>
        <v>0</v>
      </c>
      <c r="G184" s="72">
        <f t="shared" si="72"/>
        <v>0</v>
      </c>
      <c r="H184" s="93"/>
      <c r="I184" s="73"/>
      <c r="J184" s="73"/>
      <c r="K184" s="74">
        <f t="shared" si="68"/>
        <v>0</v>
      </c>
      <c r="L184" s="120">
        <v>300000</v>
      </c>
      <c r="M184" s="121">
        <f>K184*L184</f>
        <v>0</v>
      </c>
      <c r="N184" s="77">
        <f t="shared" si="73"/>
        <v>0</v>
      </c>
      <c r="P184" s="117"/>
    </row>
    <row r="185" spans="1:16" ht="13" thickBot="1">
      <c r="B185" s="80" t="s">
        <v>61</v>
      </c>
      <c r="C185" s="164"/>
      <c r="D185" s="81">
        <f>C185</f>
        <v>0</v>
      </c>
      <c r="E185" s="81">
        <f>C185</f>
        <v>0</v>
      </c>
      <c r="F185" s="81">
        <f t="shared" ref="F185:G185" si="74">D185</f>
        <v>0</v>
      </c>
      <c r="G185" s="97">
        <f t="shared" si="74"/>
        <v>0</v>
      </c>
      <c r="H185" s="90"/>
      <c r="I185" s="42"/>
      <c r="J185" s="42"/>
      <c r="K185" s="68"/>
      <c r="L185" s="68"/>
      <c r="M185" s="68"/>
      <c r="N185" s="68"/>
      <c r="P185" s="52">
        <f>AVERAGE(N180:N184)</f>
        <v>0</v>
      </c>
    </row>
    <row r="186" spans="1:16">
      <c r="P186" s="116"/>
    </row>
    <row r="187" spans="1:16">
      <c r="P187" s="113"/>
    </row>
    <row r="188" spans="1:16">
      <c r="A188" s="20" t="s">
        <v>179</v>
      </c>
      <c r="P188" s="113"/>
    </row>
    <row r="189" spans="1:16">
      <c r="A189" s="20"/>
      <c r="P189" s="113"/>
    </row>
    <row r="190" spans="1:16" ht="12" customHeight="1">
      <c r="A190" s="312" t="s">
        <v>89</v>
      </c>
      <c r="B190" s="312"/>
      <c r="C190" s="312"/>
      <c r="D190" s="312"/>
      <c r="E190" s="312"/>
      <c r="F190" s="312"/>
      <c r="G190" s="312"/>
      <c r="H190" s="312"/>
      <c r="P190" s="113"/>
    </row>
    <row r="191" spans="1:16" ht="14" thickBot="1">
      <c r="C191" s="6" t="str">
        <f>IF(COUNTBLANK(C195:C203)&gt;0,"ERROR - Cells must not be left blank","")</f>
        <v>ERROR - Cells must not be left blank</v>
      </c>
      <c r="P191" s="113"/>
    </row>
    <row r="192" spans="1:16" ht="12" customHeight="1">
      <c r="B192" s="301" t="s">
        <v>76</v>
      </c>
      <c r="C192" s="304" t="s">
        <v>90</v>
      </c>
      <c r="D192" s="306" t="s">
        <v>47</v>
      </c>
      <c r="E192" s="295"/>
      <c r="F192" s="295"/>
      <c r="G192" s="296"/>
      <c r="I192" s="300"/>
      <c r="J192" s="300"/>
      <c r="K192" s="284" t="s">
        <v>49</v>
      </c>
      <c r="L192" s="284" t="s">
        <v>50</v>
      </c>
      <c r="M192" s="285" t="s">
        <v>51</v>
      </c>
      <c r="N192" s="286" t="s">
        <v>52</v>
      </c>
      <c r="P192" s="113"/>
    </row>
    <row r="193" spans="1:16">
      <c r="B193" s="294"/>
      <c r="C193" s="305"/>
      <c r="D193" s="307"/>
      <c r="E193" s="297"/>
      <c r="F193" s="297"/>
      <c r="G193" s="298"/>
      <c r="I193" s="300"/>
      <c r="J193" s="300"/>
      <c r="K193" s="284"/>
      <c r="L193" s="284"/>
      <c r="M193" s="285"/>
      <c r="N193" s="287"/>
      <c r="P193" s="113"/>
    </row>
    <row r="194" spans="1:16">
      <c r="B194" s="302"/>
      <c r="C194" s="305"/>
      <c r="D194" s="111" t="s">
        <v>14</v>
      </c>
      <c r="E194" s="111" t="s">
        <v>15</v>
      </c>
      <c r="F194" s="111" t="s">
        <v>16</v>
      </c>
      <c r="G194" s="112" t="s">
        <v>17</v>
      </c>
      <c r="I194" s="61"/>
      <c r="J194" s="61"/>
      <c r="K194" s="284"/>
      <c r="L194" s="284"/>
      <c r="M194" s="285"/>
      <c r="N194" s="288"/>
      <c r="P194" s="113"/>
    </row>
    <row r="195" spans="1:16">
      <c r="B195" s="65" t="s">
        <v>53</v>
      </c>
      <c r="C195" s="161"/>
      <c r="D195" s="114">
        <f>C195</f>
        <v>0</v>
      </c>
      <c r="E195" s="114">
        <f t="shared" ref="E195:G195" si="75">D195</f>
        <v>0</v>
      </c>
      <c r="F195" s="114">
        <f t="shared" si="75"/>
        <v>0</v>
      </c>
      <c r="G195" s="115">
        <f t="shared" si="75"/>
        <v>0</v>
      </c>
      <c r="H195" s="90">
        <f t="shared" ref="H195:H203" si="76">AVERAGE(C195:G195)</f>
        <v>0</v>
      </c>
      <c r="I195" s="42"/>
      <c r="J195" s="42"/>
      <c r="K195" s="91"/>
      <c r="L195" s="91"/>
      <c r="M195" s="92"/>
      <c r="N195" s="91"/>
      <c r="P195" s="113"/>
    </row>
    <row r="196" spans="1:16">
      <c r="B196" s="65" t="s">
        <v>80</v>
      </c>
      <c r="C196" s="162"/>
      <c r="D196" s="71">
        <f>C196*(1+$C$17)*OR(1-$C$17)</f>
        <v>0</v>
      </c>
      <c r="E196" s="71">
        <f>C196*(1+$C$18)*OR(1-$C$18)</f>
        <v>0</v>
      </c>
      <c r="F196" s="71">
        <f>C196*(1+$C$19)*OR(1-$C$19)</f>
        <v>0</v>
      </c>
      <c r="G196" s="72">
        <f>C196*(1+$C$20)*OR(1-$C$20)</f>
        <v>0</v>
      </c>
      <c r="H196" s="93">
        <f t="shared" si="76"/>
        <v>0</v>
      </c>
      <c r="I196" s="73"/>
      <c r="J196" s="73"/>
      <c r="K196" s="74">
        <f t="shared" ref="K196:K202" si="77">AVERAGE(C196:G196)</f>
        <v>0</v>
      </c>
      <c r="L196" s="75">
        <v>2500</v>
      </c>
      <c r="M196" s="76">
        <f>K196*L196</f>
        <v>0</v>
      </c>
      <c r="N196" s="77">
        <f>IF(M196&lt;$C$195,$C$195,(IF(M196&gt;$C$203,$C$203,M196)))</f>
        <v>0</v>
      </c>
      <c r="P196" s="116"/>
    </row>
    <row r="197" spans="1:16">
      <c r="B197" s="78" t="s">
        <v>81</v>
      </c>
      <c r="C197" s="163"/>
      <c r="D197" s="71">
        <f t="shared" ref="D197:D202" si="78">C197*(1+$C$17)*OR(1-$C$17)</f>
        <v>0</v>
      </c>
      <c r="E197" s="71">
        <f t="shared" ref="E197:E202" si="79">C197*(1+$C$18)*OR(1-$C$18)</f>
        <v>0</v>
      </c>
      <c r="F197" s="71">
        <f t="shared" ref="F197:F202" si="80">C197*(1+$C$19)*OR(1-$C$19)</f>
        <v>0</v>
      </c>
      <c r="G197" s="72">
        <f t="shared" ref="G197:G202" si="81">C197*(1+$C$20)*OR(1-$C$20)</f>
        <v>0</v>
      </c>
      <c r="H197" s="93">
        <f t="shared" si="76"/>
        <v>0</v>
      </c>
      <c r="I197" s="73"/>
      <c r="J197" s="73"/>
      <c r="K197" s="74">
        <f t="shared" si="77"/>
        <v>0</v>
      </c>
      <c r="L197" s="75">
        <v>100000</v>
      </c>
      <c r="M197" s="76">
        <f t="shared" ref="M197:M202" si="82">K197*L197</f>
        <v>0</v>
      </c>
      <c r="N197" s="77">
        <f t="shared" ref="N197:N202" si="83">IF(M197&lt;$C$195,$C$195,(IF(M197&gt;$C$203,$C$203,M197)))</f>
        <v>0</v>
      </c>
      <c r="P197" s="117"/>
    </row>
    <row r="198" spans="1:16">
      <c r="B198" s="78" t="s">
        <v>82</v>
      </c>
      <c r="C198" s="163"/>
      <c r="D198" s="71">
        <f t="shared" si="78"/>
        <v>0</v>
      </c>
      <c r="E198" s="71">
        <f t="shared" si="79"/>
        <v>0</v>
      </c>
      <c r="F198" s="71">
        <f t="shared" si="80"/>
        <v>0</v>
      </c>
      <c r="G198" s="72">
        <f t="shared" si="81"/>
        <v>0</v>
      </c>
      <c r="H198" s="93">
        <f t="shared" si="76"/>
        <v>0</v>
      </c>
      <c r="I198" s="73"/>
      <c r="J198" s="73"/>
      <c r="K198" s="74">
        <f t="shared" si="77"/>
        <v>0</v>
      </c>
      <c r="L198" s="75">
        <v>350000</v>
      </c>
      <c r="M198" s="76">
        <f t="shared" si="82"/>
        <v>0</v>
      </c>
      <c r="N198" s="77">
        <f t="shared" si="83"/>
        <v>0</v>
      </c>
      <c r="P198" s="117"/>
    </row>
    <row r="199" spans="1:16">
      <c r="B199" s="78" t="s">
        <v>83</v>
      </c>
      <c r="C199" s="163"/>
      <c r="D199" s="71">
        <f t="shared" si="78"/>
        <v>0</v>
      </c>
      <c r="E199" s="71">
        <f t="shared" si="79"/>
        <v>0</v>
      </c>
      <c r="F199" s="71">
        <f t="shared" si="80"/>
        <v>0</v>
      </c>
      <c r="G199" s="72">
        <f t="shared" si="81"/>
        <v>0</v>
      </c>
      <c r="H199" s="93">
        <f t="shared" si="76"/>
        <v>0</v>
      </c>
      <c r="I199" s="73"/>
      <c r="J199" s="73"/>
      <c r="K199" s="74">
        <f t="shared" si="77"/>
        <v>0</v>
      </c>
      <c r="L199" s="75">
        <v>750000</v>
      </c>
      <c r="M199" s="76">
        <f t="shared" si="82"/>
        <v>0</v>
      </c>
      <c r="N199" s="77">
        <f t="shared" si="83"/>
        <v>0</v>
      </c>
      <c r="P199" s="117"/>
    </row>
    <row r="200" spans="1:16">
      <c r="B200" s="78" t="s">
        <v>84</v>
      </c>
      <c r="C200" s="163"/>
      <c r="D200" s="71">
        <f t="shared" si="78"/>
        <v>0</v>
      </c>
      <c r="E200" s="71">
        <f t="shared" si="79"/>
        <v>0</v>
      </c>
      <c r="F200" s="71">
        <f t="shared" si="80"/>
        <v>0</v>
      </c>
      <c r="G200" s="72">
        <f t="shared" si="81"/>
        <v>0</v>
      </c>
      <c r="H200" s="93">
        <f t="shared" si="76"/>
        <v>0</v>
      </c>
      <c r="I200" s="73"/>
      <c r="J200" s="73"/>
      <c r="K200" s="74">
        <f t="shared" si="77"/>
        <v>0</v>
      </c>
      <c r="L200" s="75">
        <v>2000000</v>
      </c>
      <c r="M200" s="76">
        <f t="shared" si="82"/>
        <v>0</v>
      </c>
      <c r="N200" s="77">
        <f t="shared" si="83"/>
        <v>0</v>
      </c>
      <c r="P200" s="117"/>
    </row>
    <row r="201" spans="1:16">
      <c r="B201" s="79" t="s">
        <v>85</v>
      </c>
      <c r="C201" s="165"/>
      <c r="D201" s="71">
        <f t="shared" si="78"/>
        <v>0</v>
      </c>
      <c r="E201" s="71">
        <f t="shared" si="79"/>
        <v>0</v>
      </c>
      <c r="F201" s="71">
        <f t="shared" si="80"/>
        <v>0</v>
      </c>
      <c r="G201" s="72">
        <f t="shared" si="81"/>
        <v>0</v>
      </c>
      <c r="H201" s="93">
        <f t="shared" si="76"/>
        <v>0</v>
      </c>
      <c r="I201" s="73"/>
      <c r="J201" s="73"/>
      <c r="K201" s="74">
        <f t="shared" si="77"/>
        <v>0</v>
      </c>
      <c r="L201" s="75">
        <v>4000000</v>
      </c>
      <c r="M201" s="76">
        <f t="shared" si="82"/>
        <v>0</v>
      </c>
      <c r="N201" s="77">
        <f t="shared" si="83"/>
        <v>0</v>
      </c>
      <c r="P201" s="117"/>
    </row>
    <row r="202" spans="1:16" ht="13" thickBot="1">
      <c r="B202" s="79" t="s">
        <v>86</v>
      </c>
      <c r="C202" s="165"/>
      <c r="D202" s="71">
        <f t="shared" si="78"/>
        <v>0</v>
      </c>
      <c r="E202" s="71">
        <f t="shared" si="79"/>
        <v>0</v>
      </c>
      <c r="F202" s="71">
        <f t="shared" si="80"/>
        <v>0</v>
      </c>
      <c r="G202" s="72">
        <f t="shared" si="81"/>
        <v>0</v>
      </c>
      <c r="H202" s="93">
        <f t="shared" si="76"/>
        <v>0</v>
      </c>
      <c r="I202" s="73"/>
      <c r="J202" s="73"/>
      <c r="K202" s="74">
        <f t="shared" si="77"/>
        <v>0</v>
      </c>
      <c r="L202" s="75">
        <v>5000000</v>
      </c>
      <c r="M202" s="76">
        <f t="shared" si="82"/>
        <v>0</v>
      </c>
      <c r="N202" s="77">
        <f t="shared" si="83"/>
        <v>0</v>
      </c>
      <c r="P202" s="117"/>
    </row>
    <row r="203" spans="1:16" ht="13" thickBot="1">
      <c r="B203" s="80" t="s">
        <v>61</v>
      </c>
      <c r="C203" s="164"/>
      <c r="D203" s="81">
        <f>C203</f>
        <v>0</v>
      </c>
      <c r="E203" s="81">
        <f t="shared" ref="E203:G203" si="84">D203</f>
        <v>0</v>
      </c>
      <c r="F203" s="81">
        <f t="shared" si="84"/>
        <v>0</v>
      </c>
      <c r="G203" s="97">
        <f t="shared" si="84"/>
        <v>0</v>
      </c>
      <c r="H203" s="90">
        <f t="shared" si="76"/>
        <v>0</v>
      </c>
      <c r="I203" s="42"/>
      <c r="J203" s="42"/>
      <c r="K203" s="91"/>
      <c r="L203" s="91"/>
      <c r="M203" s="91"/>
      <c r="N203" s="91"/>
      <c r="P203" s="52">
        <f>AVERAGE(N196:N202)</f>
        <v>0</v>
      </c>
    </row>
    <row r="204" spans="1:16">
      <c r="I204" s="14"/>
      <c r="J204" s="14"/>
      <c r="P204" s="116"/>
    </row>
    <row r="205" spans="1:16">
      <c r="P205" s="113"/>
    </row>
    <row r="206" spans="1:16">
      <c r="A206" s="20" t="s">
        <v>239</v>
      </c>
      <c r="P206" s="113"/>
    </row>
    <row r="207" spans="1:16">
      <c r="A207" s="20"/>
      <c r="P207" s="113"/>
    </row>
    <row r="208" spans="1:16" ht="24.5" customHeight="1">
      <c r="A208" s="312" t="s">
        <v>91</v>
      </c>
      <c r="B208" s="312"/>
      <c r="C208" s="312"/>
      <c r="D208" s="312"/>
      <c r="E208" s="312"/>
      <c r="F208" s="312"/>
      <c r="G208" s="312"/>
      <c r="H208" s="312"/>
      <c r="P208" s="113"/>
    </row>
    <row r="209" spans="1:16" ht="14" thickBot="1">
      <c r="C209" s="6" t="str">
        <f>IF(COUNTBLANK(C213:C219)&gt;0,"ERROR - Cells must not be left blank","")</f>
        <v>ERROR - Cells must not be left blank</v>
      </c>
      <c r="P209" s="113"/>
    </row>
    <row r="210" spans="1:16" ht="12" customHeight="1">
      <c r="B210" s="301" t="s">
        <v>76</v>
      </c>
      <c r="C210" s="304" t="s">
        <v>92</v>
      </c>
      <c r="D210" s="306" t="s">
        <v>47</v>
      </c>
      <c r="E210" s="295"/>
      <c r="F210" s="295"/>
      <c r="G210" s="296"/>
      <c r="I210" s="300"/>
      <c r="J210" s="300"/>
      <c r="K210" s="284" t="s">
        <v>49</v>
      </c>
      <c r="L210" s="284" t="s">
        <v>50</v>
      </c>
      <c r="M210" s="285" t="s">
        <v>51</v>
      </c>
      <c r="N210" s="286" t="s">
        <v>52</v>
      </c>
      <c r="P210" s="113"/>
    </row>
    <row r="211" spans="1:16">
      <c r="B211" s="294"/>
      <c r="C211" s="305"/>
      <c r="D211" s="307"/>
      <c r="E211" s="297"/>
      <c r="F211" s="297"/>
      <c r="G211" s="298"/>
      <c r="I211" s="300"/>
      <c r="J211" s="300"/>
      <c r="K211" s="284"/>
      <c r="L211" s="284"/>
      <c r="M211" s="285"/>
      <c r="N211" s="287"/>
      <c r="P211" s="113"/>
    </row>
    <row r="212" spans="1:16">
      <c r="B212" s="302"/>
      <c r="C212" s="305"/>
      <c r="D212" s="111" t="s">
        <v>14</v>
      </c>
      <c r="E212" s="111" t="s">
        <v>15</v>
      </c>
      <c r="F212" s="111" t="s">
        <v>16</v>
      </c>
      <c r="G212" s="112" t="s">
        <v>17</v>
      </c>
      <c r="I212" s="61"/>
      <c r="J212" s="61"/>
      <c r="K212" s="284"/>
      <c r="L212" s="284"/>
      <c r="M212" s="285"/>
      <c r="N212" s="288"/>
      <c r="P212" s="113"/>
    </row>
    <row r="213" spans="1:16">
      <c r="B213" s="65" t="s">
        <v>53</v>
      </c>
      <c r="C213" s="161"/>
      <c r="D213" s="114">
        <f>C213</f>
        <v>0</v>
      </c>
      <c r="E213" s="114">
        <f t="shared" ref="E213:G213" si="85">D213</f>
        <v>0</v>
      </c>
      <c r="F213" s="114">
        <f t="shared" si="85"/>
        <v>0</v>
      </c>
      <c r="G213" s="115">
        <f t="shared" si="85"/>
        <v>0</v>
      </c>
      <c r="H213" s="90"/>
      <c r="I213" s="42"/>
      <c r="J213" s="42"/>
      <c r="K213" s="91"/>
      <c r="L213" s="91"/>
      <c r="M213" s="92"/>
      <c r="N213" s="91"/>
      <c r="P213" s="113"/>
    </row>
    <row r="214" spans="1:16">
      <c r="B214" s="65" t="s">
        <v>67</v>
      </c>
      <c r="C214" s="162"/>
      <c r="D214" s="71">
        <f>C214*(1+$C$17)*OR(1-$C$17)</f>
        <v>0</v>
      </c>
      <c r="E214" s="71">
        <f>C214*(1+$C$18)*OR(1-$C$18)</f>
        <v>0</v>
      </c>
      <c r="F214" s="71">
        <f>C214*(1+$C$19)*OR(1-$C$19)</f>
        <v>0</v>
      </c>
      <c r="G214" s="72">
        <f>C214*(1+$C$20)*OR(1-$C$20)</f>
        <v>0</v>
      </c>
      <c r="H214" s="93"/>
      <c r="I214" s="73"/>
      <c r="J214" s="73"/>
      <c r="K214" s="74">
        <f t="shared" ref="K214:K218" si="86">AVERAGE(C214:G214)</f>
        <v>0</v>
      </c>
      <c r="L214" s="75">
        <v>2500</v>
      </c>
      <c r="M214" s="76">
        <f>K214*L214</f>
        <v>0</v>
      </c>
      <c r="N214" s="77">
        <f>IF(M214&lt;$C$213,$C$213,(IF(M214&gt;$C$219,$C$219,M214)))</f>
        <v>0</v>
      </c>
      <c r="P214" s="116"/>
    </row>
    <row r="215" spans="1:16">
      <c r="B215" s="78" t="s">
        <v>68</v>
      </c>
      <c r="C215" s="163"/>
      <c r="D215" s="71">
        <f t="shared" ref="D215:D218" si="87">C215*(1+$C$17)*OR(1-$C$17)</f>
        <v>0</v>
      </c>
      <c r="E215" s="71">
        <f t="shared" ref="E215:E218" si="88">C215*(1+$C$18)*OR(1-$C$18)</f>
        <v>0</v>
      </c>
      <c r="F215" s="71">
        <f t="shared" ref="F215:F218" si="89">C215*(1+$C$19)*OR(1-$C$19)</f>
        <v>0</v>
      </c>
      <c r="G215" s="72">
        <f t="shared" ref="G215:G218" si="90">C215*(1+$C$20)*OR(1-$C$20)</f>
        <v>0</v>
      </c>
      <c r="H215" s="93"/>
      <c r="I215" s="73"/>
      <c r="J215" s="73"/>
      <c r="K215" s="74">
        <f t="shared" si="86"/>
        <v>0</v>
      </c>
      <c r="L215" s="75">
        <v>15000</v>
      </c>
      <c r="M215" s="76">
        <f t="shared" ref="M215:M218" si="91">K215*L215</f>
        <v>0</v>
      </c>
      <c r="N215" s="77">
        <f t="shared" ref="N215:N218" si="92">IF(M215&lt;$C$213,$C$213,(IF(M215&gt;$C$219,$C$219,M215)))</f>
        <v>0</v>
      </c>
      <c r="P215" s="117"/>
    </row>
    <row r="216" spans="1:16">
      <c r="B216" s="78" t="s">
        <v>69</v>
      </c>
      <c r="C216" s="163"/>
      <c r="D216" s="71">
        <f t="shared" si="87"/>
        <v>0</v>
      </c>
      <c r="E216" s="71">
        <f t="shared" si="88"/>
        <v>0</v>
      </c>
      <c r="F216" s="71">
        <f t="shared" si="89"/>
        <v>0</v>
      </c>
      <c r="G216" s="72">
        <f t="shared" si="90"/>
        <v>0</v>
      </c>
      <c r="H216" s="93"/>
      <c r="I216" s="73"/>
      <c r="J216" s="73"/>
      <c r="K216" s="74">
        <f t="shared" si="86"/>
        <v>0</v>
      </c>
      <c r="L216" s="75">
        <v>65000</v>
      </c>
      <c r="M216" s="76">
        <f t="shared" si="91"/>
        <v>0</v>
      </c>
      <c r="N216" s="77">
        <f t="shared" si="92"/>
        <v>0</v>
      </c>
      <c r="P216" s="117"/>
    </row>
    <row r="217" spans="1:16">
      <c r="B217" s="78" t="s">
        <v>70</v>
      </c>
      <c r="C217" s="163"/>
      <c r="D217" s="71">
        <f t="shared" si="87"/>
        <v>0</v>
      </c>
      <c r="E217" s="71">
        <f t="shared" si="88"/>
        <v>0</v>
      </c>
      <c r="F217" s="71">
        <f t="shared" si="89"/>
        <v>0</v>
      </c>
      <c r="G217" s="72">
        <f t="shared" si="90"/>
        <v>0</v>
      </c>
      <c r="H217" s="93"/>
      <c r="I217" s="73"/>
      <c r="J217" s="73"/>
      <c r="K217" s="74">
        <f t="shared" si="86"/>
        <v>0</v>
      </c>
      <c r="L217" s="75">
        <v>200000</v>
      </c>
      <c r="M217" s="76">
        <f t="shared" si="91"/>
        <v>0</v>
      </c>
      <c r="N217" s="77">
        <f t="shared" si="92"/>
        <v>0</v>
      </c>
      <c r="P217" s="117"/>
    </row>
    <row r="218" spans="1:16" ht="13" thickBot="1">
      <c r="B218" s="78" t="s">
        <v>71</v>
      </c>
      <c r="C218" s="163"/>
      <c r="D218" s="71">
        <f t="shared" si="87"/>
        <v>0</v>
      </c>
      <c r="E218" s="71">
        <f t="shared" si="88"/>
        <v>0</v>
      </c>
      <c r="F218" s="71">
        <f t="shared" si="89"/>
        <v>0</v>
      </c>
      <c r="G218" s="72">
        <f t="shared" si="90"/>
        <v>0</v>
      </c>
      <c r="H218" s="93"/>
      <c r="I218" s="73"/>
      <c r="J218" s="73"/>
      <c r="K218" s="74">
        <f t="shared" si="86"/>
        <v>0</v>
      </c>
      <c r="L218" s="75">
        <v>300000</v>
      </c>
      <c r="M218" s="76">
        <f t="shared" si="91"/>
        <v>0</v>
      </c>
      <c r="N218" s="77">
        <f t="shared" si="92"/>
        <v>0</v>
      </c>
      <c r="P218" s="117"/>
    </row>
    <row r="219" spans="1:16" ht="13" thickBot="1">
      <c r="B219" s="80" t="s">
        <v>61</v>
      </c>
      <c r="C219" s="164"/>
      <c r="D219" s="81">
        <f>C219</f>
        <v>0</v>
      </c>
      <c r="E219" s="81">
        <f t="shared" ref="E219:G219" si="93">D219</f>
        <v>0</v>
      </c>
      <c r="F219" s="81">
        <f t="shared" si="93"/>
        <v>0</v>
      </c>
      <c r="G219" s="97">
        <f t="shared" si="93"/>
        <v>0</v>
      </c>
      <c r="H219" s="90"/>
      <c r="I219" s="42"/>
      <c r="J219" s="42"/>
      <c r="K219" s="91"/>
      <c r="L219" s="91"/>
      <c r="M219" s="91"/>
      <c r="N219" s="91"/>
      <c r="P219" s="52">
        <f>AVERAGE(N214:N218)</f>
        <v>0</v>
      </c>
    </row>
    <row r="220" spans="1:16">
      <c r="P220" s="117"/>
    </row>
    <row r="221" spans="1:16">
      <c r="P221" s="116"/>
    </row>
    <row r="222" spans="1:16">
      <c r="A222" s="20" t="s">
        <v>240</v>
      </c>
      <c r="P222" s="113"/>
    </row>
    <row r="223" spans="1:16">
      <c r="P223" s="113"/>
    </row>
    <row r="224" spans="1:16" ht="25.75" customHeight="1">
      <c r="A224" s="312" t="s">
        <v>93</v>
      </c>
      <c r="B224" s="312"/>
      <c r="C224" s="312"/>
      <c r="D224" s="312"/>
      <c r="E224" s="312"/>
      <c r="F224" s="312"/>
      <c r="G224" s="312"/>
      <c r="H224" s="312"/>
      <c r="P224" s="113"/>
    </row>
    <row r="225" spans="1:16" ht="14" thickBot="1">
      <c r="C225" s="6" t="str">
        <f>IF(COUNTBLANK(C229:C235)&gt;0,"ERROR - Cells must not be left blank","")</f>
        <v>ERROR - Cells must not be left blank</v>
      </c>
      <c r="P225" s="113"/>
    </row>
    <row r="226" spans="1:16" ht="12" customHeight="1">
      <c r="B226" s="277" t="s">
        <v>76</v>
      </c>
      <c r="C226" s="319" t="s">
        <v>124</v>
      </c>
      <c r="D226" s="306" t="s">
        <v>47</v>
      </c>
      <c r="E226" s="295"/>
      <c r="F226" s="295"/>
      <c r="G226" s="296"/>
      <c r="I226" s="300"/>
      <c r="J226" s="300"/>
      <c r="K226" s="313" t="s">
        <v>49</v>
      </c>
      <c r="L226" s="313" t="s">
        <v>50</v>
      </c>
      <c r="M226" s="316" t="s">
        <v>51</v>
      </c>
      <c r="N226" s="286" t="s">
        <v>52</v>
      </c>
      <c r="P226" s="113"/>
    </row>
    <row r="227" spans="1:16">
      <c r="B227" s="278"/>
      <c r="C227" s="320"/>
      <c r="D227" s="307"/>
      <c r="E227" s="297"/>
      <c r="F227" s="297"/>
      <c r="G227" s="298"/>
      <c r="I227" s="300"/>
      <c r="J227" s="300"/>
      <c r="K227" s="314"/>
      <c r="L227" s="314"/>
      <c r="M227" s="317"/>
      <c r="N227" s="287"/>
      <c r="P227" s="113"/>
    </row>
    <row r="228" spans="1:16">
      <c r="B228" s="290"/>
      <c r="C228" s="321"/>
      <c r="D228" s="111" t="s">
        <v>14</v>
      </c>
      <c r="E228" s="111" t="s">
        <v>15</v>
      </c>
      <c r="F228" s="111" t="s">
        <v>16</v>
      </c>
      <c r="G228" s="112" t="s">
        <v>17</v>
      </c>
      <c r="I228" s="61"/>
      <c r="J228" s="61"/>
      <c r="K228" s="315"/>
      <c r="L228" s="315"/>
      <c r="M228" s="318"/>
      <c r="N228" s="288"/>
      <c r="P228" s="113"/>
    </row>
    <row r="229" spans="1:16">
      <c r="B229" s="65" t="s">
        <v>53</v>
      </c>
      <c r="C229" s="161"/>
      <c r="D229" s="114">
        <f>C229</f>
        <v>0</v>
      </c>
      <c r="E229" s="114">
        <f t="shared" ref="E229:G229" si="94">D229</f>
        <v>0</v>
      </c>
      <c r="F229" s="114">
        <f t="shared" si="94"/>
        <v>0</v>
      </c>
      <c r="G229" s="115">
        <f t="shared" si="94"/>
        <v>0</v>
      </c>
      <c r="H229" s="90"/>
      <c r="I229" s="42"/>
      <c r="J229" s="42"/>
      <c r="K229" s="91"/>
      <c r="L229" s="91"/>
      <c r="M229" s="92"/>
      <c r="N229" s="91"/>
      <c r="P229" s="113"/>
    </row>
    <row r="230" spans="1:16">
      <c r="B230" s="65" t="s">
        <v>67</v>
      </c>
      <c r="C230" s="162"/>
      <c r="D230" s="71">
        <f>C230*(1+$C$17)*OR(1-$C$17)</f>
        <v>0</v>
      </c>
      <c r="E230" s="71">
        <f>C230*(1+$C$18)*OR(1-$C$18)</f>
        <v>0</v>
      </c>
      <c r="F230" s="71">
        <f>C230*(1+$C$19)*OR(1-$C$19)</f>
        <v>0</v>
      </c>
      <c r="G230" s="72">
        <f>C230*(1+$C$20)*OR(1-$C$20)</f>
        <v>0</v>
      </c>
      <c r="H230" s="93"/>
      <c r="I230" s="73"/>
      <c r="J230" s="73"/>
      <c r="K230" s="74">
        <f t="shared" ref="K230:K234" si="95">AVERAGE(C230:G230)</f>
        <v>0</v>
      </c>
      <c r="L230" s="75">
        <v>2500</v>
      </c>
      <c r="M230" s="76">
        <f>K230*L230</f>
        <v>0</v>
      </c>
      <c r="N230" s="77">
        <f>IF(M230&lt;$C$229,$C$229,(IF(M230&gt;$C$235,$C$235,M230)))</f>
        <v>0</v>
      </c>
      <c r="P230" s="116"/>
    </row>
    <row r="231" spans="1:16">
      <c r="B231" s="78" t="s">
        <v>68</v>
      </c>
      <c r="C231" s="163"/>
      <c r="D231" s="71">
        <f t="shared" ref="D231:D234" si="96">C231*(1+$C$17)*OR(1-$C$17)</f>
        <v>0</v>
      </c>
      <c r="E231" s="71">
        <f t="shared" ref="E231:E234" si="97">C231*(1+$C$18)*OR(1-$C$18)</f>
        <v>0</v>
      </c>
      <c r="F231" s="71">
        <f t="shared" ref="F231:F234" si="98">C231*(1+$C$19)*OR(1-$C$19)</f>
        <v>0</v>
      </c>
      <c r="G231" s="72">
        <f t="shared" ref="G231:G234" si="99">C231*(1+$C$20)*OR(1-$C$20)</f>
        <v>0</v>
      </c>
      <c r="H231" s="93"/>
      <c r="I231" s="73"/>
      <c r="J231" s="73"/>
      <c r="K231" s="74">
        <f t="shared" si="95"/>
        <v>0</v>
      </c>
      <c r="L231" s="75">
        <v>15000</v>
      </c>
      <c r="M231" s="76">
        <f t="shared" ref="M231:M234" si="100">K231*L231</f>
        <v>0</v>
      </c>
      <c r="N231" s="77">
        <f t="shared" ref="N231:N234" si="101">IF(M231&lt;$C$229,$C$229,(IF(M231&gt;$C$235,$C$235,M231)))</f>
        <v>0</v>
      </c>
      <c r="P231" s="117"/>
    </row>
    <row r="232" spans="1:16">
      <c r="B232" s="78" t="s">
        <v>69</v>
      </c>
      <c r="C232" s="163"/>
      <c r="D232" s="71">
        <f t="shared" si="96"/>
        <v>0</v>
      </c>
      <c r="E232" s="71">
        <f t="shared" si="97"/>
        <v>0</v>
      </c>
      <c r="F232" s="71">
        <f t="shared" si="98"/>
        <v>0</v>
      </c>
      <c r="G232" s="72">
        <f t="shared" si="99"/>
        <v>0</v>
      </c>
      <c r="H232" s="93"/>
      <c r="I232" s="73"/>
      <c r="J232" s="73"/>
      <c r="K232" s="74">
        <f t="shared" si="95"/>
        <v>0</v>
      </c>
      <c r="L232" s="75">
        <v>65000</v>
      </c>
      <c r="M232" s="76">
        <f t="shared" si="100"/>
        <v>0</v>
      </c>
      <c r="N232" s="77">
        <f t="shared" si="101"/>
        <v>0</v>
      </c>
      <c r="P232" s="117"/>
    </row>
    <row r="233" spans="1:16">
      <c r="B233" s="78" t="s">
        <v>70</v>
      </c>
      <c r="C233" s="163"/>
      <c r="D233" s="71">
        <f t="shared" si="96"/>
        <v>0</v>
      </c>
      <c r="E233" s="71">
        <f t="shared" si="97"/>
        <v>0</v>
      </c>
      <c r="F233" s="71">
        <f t="shared" si="98"/>
        <v>0</v>
      </c>
      <c r="G233" s="72">
        <f t="shared" si="99"/>
        <v>0</v>
      </c>
      <c r="H233" s="93"/>
      <c r="I233" s="73"/>
      <c r="J233" s="73"/>
      <c r="K233" s="74">
        <f t="shared" si="95"/>
        <v>0</v>
      </c>
      <c r="L233" s="75">
        <v>200000</v>
      </c>
      <c r="M233" s="76">
        <f t="shared" si="100"/>
        <v>0</v>
      </c>
      <c r="N233" s="77">
        <f t="shared" si="101"/>
        <v>0</v>
      </c>
      <c r="P233" s="117"/>
    </row>
    <row r="234" spans="1:16" ht="13" thickBot="1">
      <c r="B234" s="78" t="s">
        <v>71</v>
      </c>
      <c r="C234" s="163"/>
      <c r="D234" s="71">
        <f t="shared" si="96"/>
        <v>0</v>
      </c>
      <c r="E234" s="71">
        <f t="shared" si="97"/>
        <v>0</v>
      </c>
      <c r="F234" s="71">
        <f t="shared" si="98"/>
        <v>0</v>
      </c>
      <c r="G234" s="72">
        <f t="shared" si="99"/>
        <v>0</v>
      </c>
      <c r="H234" s="93"/>
      <c r="I234" s="73"/>
      <c r="J234" s="73"/>
      <c r="K234" s="74">
        <f t="shared" si="95"/>
        <v>0</v>
      </c>
      <c r="L234" s="75">
        <v>300000</v>
      </c>
      <c r="M234" s="76">
        <f t="shared" si="100"/>
        <v>0</v>
      </c>
      <c r="N234" s="77">
        <f t="shared" si="101"/>
        <v>0</v>
      </c>
      <c r="P234" s="117"/>
    </row>
    <row r="235" spans="1:16" ht="13" thickBot="1">
      <c r="B235" s="80" t="s">
        <v>61</v>
      </c>
      <c r="C235" s="164"/>
      <c r="D235" s="81">
        <f>C235</f>
        <v>0</v>
      </c>
      <c r="E235" s="81">
        <f t="shared" ref="E235:G235" si="102">D235</f>
        <v>0</v>
      </c>
      <c r="F235" s="81">
        <f t="shared" si="102"/>
        <v>0</v>
      </c>
      <c r="G235" s="97">
        <f t="shared" si="102"/>
        <v>0</v>
      </c>
      <c r="H235" s="90"/>
      <c r="I235" s="42"/>
      <c r="J235" s="42"/>
      <c r="K235" s="91"/>
      <c r="L235" s="91"/>
      <c r="M235" s="91"/>
      <c r="N235" s="91"/>
      <c r="P235" s="52">
        <f>AVERAGE(N230:N234)</f>
        <v>0</v>
      </c>
    </row>
    <row r="236" spans="1:16">
      <c r="B236" s="99"/>
      <c r="C236" s="126"/>
      <c r="D236" s="42"/>
      <c r="E236" s="42"/>
      <c r="F236" s="42"/>
      <c r="G236" s="42"/>
      <c r="H236" s="90"/>
      <c r="I236" s="42"/>
      <c r="J236" s="42"/>
      <c r="K236" s="56"/>
      <c r="L236" s="56"/>
      <c r="M236" s="56"/>
      <c r="N236" s="56"/>
      <c r="P236" s="127"/>
    </row>
    <row r="237" spans="1:16">
      <c r="A237" s="98" t="s">
        <v>180</v>
      </c>
      <c r="P237" s="113"/>
    </row>
    <row r="238" spans="1:16">
      <c r="P238" s="113"/>
    </row>
    <row r="239" spans="1:16" ht="12" customHeight="1">
      <c r="A239" s="312" t="s">
        <v>94</v>
      </c>
      <c r="B239" s="312"/>
      <c r="C239" s="312"/>
      <c r="D239" s="312"/>
      <c r="E239" s="312"/>
      <c r="F239" s="312"/>
      <c r="G239" s="312"/>
      <c r="H239" s="312"/>
      <c r="P239" s="113"/>
    </row>
    <row r="240" spans="1:16" ht="14" thickBot="1">
      <c r="C240" s="6" t="str">
        <f>IF(COUNTBLANK(C244)&gt;0,"ERROR - Cells must not be left blank","")</f>
        <v>ERROR - Cells must not be left blank</v>
      </c>
      <c r="P240" s="113"/>
    </row>
    <row r="241" spans="1:16" ht="12" customHeight="1">
      <c r="B241" s="301" t="s">
        <v>229</v>
      </c>
      <c r="C241" s="304" t="s">
        <v>95</v>
      </c>
      <c r="D241" s="306" t="s">
        <v>47</v>
      </c>
      <c r="E241" s="295"/>
      <c r="F241" s="295"/>
      <c r="G241" s="296"/>
      <c r="I241" s="300"/>
      <c r="J241" s="300"/>
      <c r="K241" s="322" t="s">
        <v>126</v>
      </c>
      <c r="L241" s="323"/>
      <c r="M241" s="323"/>
      <c r="N241" s="324"/>
      <c r="P241" s="113"/>
    </row>
    <row r="242" spans="1:16">
      <c r="B242" s="294"/>
      <c r="C242" s="305"/>
      <c r="D242" s="307"/>
      <c r="E242" s="297"/>
      <c r="F242" s="297"/>
      <c r="G242" s="298"/>
      <c r="I242" s="300"/>
      <c r="J242" s="300"/>
      <c r="K242" s="325"/>
      <c r="L242" s="326"/>
      <c r="M242" s="326"/>
      <c r="N242" s="327"/>
      <c r="P242" s="113"/>
    </row>
    <row r="243" spans="1:16" ht="13" thickBot="1">
      <c r="B243" s="302"/>
      <c r="C243" s="305"/>
      <c r="D243" s="111" t="s">
        <v>14</v>
      </c>
      <c r="E243" s="111" t="s">
        <v>15</v>
      </c>
      <c r="F243" s="111" t="s">
        <v>16</v>
      </c>
      <c r="G243" s="112" t="s">
        <v>17</v>
      </c>
      <c r="I243" s="61"/>
      <c r="J243" s="61"/>
      <c r="K243" s="328"/>
      <c r="L243" s="329"/>
      <c r="M243" s="329"/>
      <c r="N243" s="330"/>
      <c r="P243" s="113"/>
    </row>
    <row r="244" spans="1:16" ht="13" thickBot="1">
      <c r="B244" s="128" t="s">
        <v>230</v>
      </c>
      <c r="C244" s="166"/>
      <c r="D244" s="81">
        <f>C244*(1+$C$17)*OR(1-$C$17)</f>
        <v>0</v>
      </c>
      <c r="E244" s="81">
        <f>C244*(1+$C$18)*OR(1-$C$18)</f>
        <v>0</v>
      </c>
      <c r="F244" s="81">
        <f>C244*(1+$C$19)*OR(1-$C$19)</f>
        <v>0</v>
      </c>
      <c r="G244" s="97">
        <f>C244*(1+$C$20)*OR(1-$C$20)</f>
        <v>0</v>
      </c>
      <c r="H244" s="90"/>
      <c r="I244" s="42"/>
      <c r="J244" s="42"/>
      <c r="K244" s="331">
        <f>AVERAGE(C244:G244)</f>
        <v>0</v>
      </c>
      <c r="L244" s="332"/>
      <c r="M244" s="332"/>
      <c r="N244" s="333"/>
      <c r="P244" s="52">
        <f>K244</f>
        <v>0</v>
      </c>
    </row>
    <row r="245" spans="1:16">
      <c r="I245" s="56"/>
      <c r="J245" s="56"/>
      <c r="K245" s="56"/>
      <c r="L245" s="56"/>
      <c r="M245" s="129"/>
      <c r="N245" s="56"/>
      <c r="P245" s="113"/>
    </row>
    <row r="246" spans="1:16">
      <c r="K246" s="56"/>
      <c r="L246" s="56"/>
      <c r="M246" s="129"/>
      <c r="N246" s="56"/>
      <c r="P246" s="113"/>
    </row>
    <row r="247" spans="1:16">
      <c r="A247" s="98" t="s">
        <v>181</v>
      </c>
      <c r="K247" s="56"/>
      <c r="L247" s="56"/>
      <c r="M247" s="129"/>
      <c r="N247" s="56"/>
      <c r="P247" s="113"/>
    </row>
    <row r="248" spans="1:16">
      <c r="B248" s="130" t="s">
        <v>222</v>
      </c>
      <c r="C248" s="149"/>
      <c r="P248" s="113"/>
    </row>
    <row r="249" spans="1:16" ht="12" customHeight="1">
      <c r="A249" s="312" t="s">
        <v>231</v>
      </c>
      <c r="B249" s="312"/>
      <c r="C249" s="312"/>
      <c r="D249" s="312"/>
      <c r="E249" s="312"/>
      <c r="F249" s="312"/>
      <c r="G249" s="312"/>
      <c r="H249" s="312"/>
      <c r="P249" s="113"/>
    </row>
    <row r="250" spans="1:16" ht="14" thickBot="1">
      <c r="C250" s="6" t="str">
        <f>IF(COUNTBLANK(C254:D258)&gt;0,"Complete cells ONLY if option cell is marked as 'Yes'","")</f>
        <v>Complete cells ONLY if option cell is marked as 'Yes'</v>
      </c>
      <c r="P250" s="113"/>
    </row>
    <row r="251" spans="1:16" ht="12" customHeight="1">
      <c r="B251" s="301" t="s">
        <v>227</v>
      </c>
      <c r="C251" s="304" t="s">
        <v>96</v>
      </c>
      <c r="D251" s="334" t="s">
        <v>97</v>
      </c>
      <c r="E251" s="306" t="s">
        <v>47</v>
      </c>
      <c r="F251" s="295"/>
      <c r="G251" s="295"/>
      <c r="H251" s="296"/>
      <c r="J251" s="300"/>
      <c r="K251" s="313" t="s">
        <v>49</v>
      </c>
      <c r="L251" s="313" t="s">
        <v>50</v>
      </c>
      <c r="M251" s="316" t="s">
        <v>51</v>
      </c>
      <c r="N251" s="286" t="s">
        <v>52</v>
      </c>
      <c r="P251" s="113"/>
    </row>
    <row r="252" spans="1:16">
      <c r="B252" s="294"/>
      <c r="C252" s="305"/>
      <c r="D252" s="335"/>
      <c r="E252" s="307"/>
      <c r="F252" s="297"/>
      <c r="G252" s="297"/>
      <c r="H252" s="298"/>
      <c r="J252" s="300"/>
      <c r="K252" s="314"/>
      <c r="L252" s="314"/>
      <c r="M252" s="317"/>
      <c r="N252" s="287"/>
      <c r="P252" s="113"/>
    </row>
    <row r="253" spans="1:16">
      <c r="B253" s="302"/>
      <c r="C253" s="305"/>
      <c r="D253" s="336"/>
      <c r="E253" s="111" t="s">
        <v>14</v>
      </c>
      <c r="F253" s="111" t="s">
        <v>15</v>
      </c>
      <c r="G253" s="111" t="s">
        <v>16</v>
      </c>
      <c r="H253" s="112" t="s">
        <v>17</v>
      </c>
      <c r="J253" s="61"/>
      <c r="K253" s="315"/>
      <c r="L253" s="315"/>
      <c r="M253" s="318"/>
      <c r="N253" s="288"/>
      <c r="P253" s="117"/>
    </row>
    <row r="254" spans="1:16">
      <c r="B254" s="65" t="s">
        <v>98</v>
      </c>
      <c r="C254" s="162"/>
      <c r="D254" s="167"/>
      <c r="E254" s="71">
        <f>C254*(1+$C$17)*OR(1-$C$17)</f>
        <v>0</v>
      </c>
      <c r="F254" s="71">
        <f>C254*(1+$C$18)*OR(1-$C$18)</f>
        <v>0</v>
      </c>
      <c r="G254" s="71">
        <f>C254*(1+$C$19)*OR(1-$C$19)</f>
        <v>0</v>
      </c>
      <c r="H254" s="72">
        <f>C254*(1+$C$20)*OR(1-$C$20)</f>
        <v>0</v>
      </c>
      <c r="J254" s="73"/>
      <c r="K254" s="74">
        <f>AVERAGE(C254,E254,F254,G254,H254)</f>
        <v>0</v>
      </c>
      <c r="L254" s="75">
        <v>12500</v>
      </c>
      <c r="M254" s="76">
        <f>K254*L254</f>
        <v>0</v>
      </c>
      <c r="N254" s="77">
        <f>(IF(M254&gt;$D$254,$D$254,M254))</f>
        <v>0</v>
      </c>
      <c r="P254" s="116"/>
    </row>
    <row r="255" spans="1:16">
      <c r="B255" s="78" t="s">
        <v>69</v>
      </c>
      <c r="C255" s="162"/>
      <c r="D255" s="168"/>
      <c r="E255" s="71">
        <f t="shared" ref="E255:E258" si="103">C255*(1+$C$17)*OR(1-$C$17)</f>
        <v>0</v>
      </c>
      <c r="F255" s="71">
        <f t="shared" ref="F255:F258" si="104">C255*(1+$C$18)*OR(1-$C$18)</f>
        <v>0</v>
      </c>
      <c r="G255" s="71">
        <f t="shared" ref="G255:G258" si="105">C255*(1+$C$19)*OR(1-$C$19)</f>
        <v>0</v>
      </c>
      <c r="H255" s="72">
        <f t="shared" ref="H255:H258" si="106">C255*(1+$C$20)*OR(1-$C$20)</f>
        <v>0</v>
      </c>
      <c r="J255" s="73"/>
      <c r="K255" s="74">
        <f t="shared" ref="K255:K258" si="107">AVERAGE(C255,E255,F255,G255,H255)</f>
        <v>0</v>
      </c>
      <c r="L255" s="75">
        <v>65000</v>
      </c>
      <c r="M255" s="76">
        <f t="shared" ref="M255:M258" si="108">K255*L255</f>
        <v>0</v>
      </c>
      <c r="N255" s="77">
        <f>(IF(M255&gt;$D$255,$D$255,M255))</f>
        <v>0</v>
      </c>
      <c r="P255" s="113"/>
    </row>
    <row r="256" spans="1:16">
      <c r="B256" s="78" t="s">
        <v>99</v>
      </c>
      <c r="C256" s="162"/>
      <c r="D256" s="168"/>
      <c r="E256" s="71">
        <f t="shared" si="103"/>
        <v>0</v>
      </c>
      <c r="F256" s="71">
        <f t="shared" si="104"/>
        <v>0</v>
      </c>
      <c r="G256" s="71">
        <f t="shared" si="105"/>
        <v>0</v>
      </c>
      <c r="H256" s="72">
        <f t="shared" si="106"/>
        <v>0</v>
      </c>
      <c r="J256" s="73"/>
      <c r="K256" s="74">
        <f t="shared" si="107"/>
        <v>0</v>
      </c>
      <c r="L256" s="75">
        <v>300000</v>
      </c>
      <c r="M256" s="76">
        <f t="shared" si="108"/>
        <v>0</v>
      </c>
      <c r="N256" s="77">
        <f>(IF(M256&gt;$D$256,$D$256,M256))</f>
        <v>0</v>
      </c>
      <c r="P256" s="113"/>
    </row>
    <row r="257" spans="1:16">
      <c r="B257" s="78" t="s">
        <v>125</v>
      </c>
      <c r="C257" s="162"/>
      <c r="D257" s="168"/>
      <c r="E257" s="71">
        <f t="shared" si="103"/>
        <v>0</v>
      </c>
      <c r="F257" s="71">
        <f t="shared" si="104"/>
        <v>0</v>
      </c>
      <c r="G257" s="71">
        <f t="shared" si="105"/>
        <v>0</v>
      </c>
      <c r="H257" s="72">
        <f t="shared" si="106"/>
        <v>0</v>
      </c>
      <c r="J257" s="73"/>
      <c r="K257" s="74">
        <f t="shared" si="107"/>
        <v>0</v>
      </c>
      <c r="L257" s="75">
        <v>1250000</v>
      </c>
      <c r="M257" s="76">
        <f t="shared" si="108"/>
        <v>0</v>
      </c>
      <c r="N257" s="77">
        <f>(IF(M257&gt;$D$257,$D$257,M257))</f>
        <v>0</v>
      </c>
      <c r="P257" s="113"/>
    </row>
    <row r="258" spans="1:16" ht="13" thickBot="1">
      <c r="B258" s="80" t="s">
        <v>101</v>
      </c>
      <c r="C258" s="162"/>
      <c r="D258" s="169"/>
      <c r="E258" s="131">
        <f t="shared" si="103"/>
        <v>0</v>
      </c>
      <c r="F258" s="131">
        <f t="shared" si="104"/>
        <v>0</v>
      </c>
      <c r="G258" s="131">
        <f t="shared" si="105"/>
        <v>0</v>
      </c>
      <c r="H258" s="132">
        <f t="shared" si="106"/>
        <v>0</v>
      </c>
      <c r="J258" s="73"/>
      <c r="K258" s="74">
        <f t="shared" si="107"/>
        <v>0</v>
      </c>
      <c r="L258" s="75">
        <v>200000</v>
      </c>
      <c r="M258" s="76">
        <f t="shared" si="108"/>
        <v>0</v>
      </c>
      <c r="N258" s="77">
        <f>(IF(M258&gt;$D$258,$D$258,M258))</f>
        <v>0</v>
      </c>
      <c r="P258" s="133"/>
    </row>
    <row r="259" spans="1:16">
      <c r="C259" s="134"/>
      <c r="D259" s="135"/>
      <c r="P259" s="113"/>
    </row>
    <row r="260" spans="1:16">
      <c r="P260" s="113"/>
    </row>
    <row r="261" spans="1:16">
      <c r="P261" s="113"/>
    </row>
    <row r="262" spans="1:16">
      <c r="A262" s="98" t="s">
        <v>182</v>
      </c>
      <c r="P262" s="113"/>
    </row>
    <row r="263" spans="1:16">
      <c r="P263" s="113"/>
    </row>
    <row r="264" spans="1:16" ht="12" customHeight="1">
      <c r="A264" s="312" t="s">
        <v>102</v>
      </c>
      <c r="B264" s="312"/>
      <c r="C264" s="312"/>
      <c r="D264" s="312"/>
      <c r="E264" s="312"/>
      <c r="F264" s="312"/>
      <c r="G264" s="312"/>
      <c r="H264" s="312"/>
      <c r="P264" s="113"/>
    </row>
    <row r="265" spans="1:16" ht="14" thickBot="1">
      <c r="C265" s="6" t="str">
        <f>IF(COUNTBLANK(C269)&gt;0,"ERROR - Cells must not be left blank","")</f>
        <v>ERROR - Cells must not be left blank</v>
      </c>
      <c r="P265" s="113"/>
    </row>
    <row r="266" spans="1:16" ht="13" customHeight="1">
      <c r="B266" s="301" t="s">
        <v>229</v>
      </c>
      <c r="C266" s="304" t="s">
        <v>95</v>
      </c>
      <c r="D266" s="306" t="s">
        <v>47</v>
      </c>
      <c r="E266" s="295"/>
      <c r="F266" s="295"/>
      <c r="G266" s="296"/>
      <c r="I266" s="300"/>
      <c r="J266" s="300"/>
      <c r="K266" s="322" t="s">
        <v>126</v>
      </c>
      <c r="L266" s="323"/>
      <c r="M266" s="323"/>
      <c r="N266" s="324"/>
      <c r="P266" s="113"/>
    </row>
    <row r="267" spans="1:16">
      <c r="B267" s="294"/>
      <c r="C267" s="305"/>
      <c r="D267" s="307"/>
      <c r="E267" s="297"/>
      <c r="F267" s="297"/>
      <c r="G267" s="298"/>
      <c r="I267" s="300"/>
      <c r="J267" s="300"/>
      <c r="K267" s="325"/>
      <c r="L267" s="326"/>
      <c r="M267" s="326"/>
      <c r="N267" s="327"/>
      <c r="P267" s="113"/>
    </row>
    <row r="268" spans="1:16" ht="13" thickBot="1">
      <c r="B268" s="302"/>
      <c r="C268" s="305"/>
      <c r="D268" s="111" t="s">
        <v>14</v>
      </c>
      <c r="E268" s="111" t="s">
        <v>15</v>
      </c>
      <c r="F268" s="111" t="s">
        <v>16</v>
      </c>
      <c r="G268" s="112" t="s">
        <v>17</v>
      </c>
      <c r="I268" s="61"/>
      <c r="J268" s="61"/>
      <c r="K268" s="328"/>
      <c r="L268" s="329"/>
      <c r="M268" s="329"/>
      <c r="N268" s="330"/>
      <c r="P268" s="113"/>
    </row>
    <row r="269" spans="1:16" ht="13" thickBot="1">
      <c r="B269" s="128" t="s">
        <v>230</v>
      </c>
      <c r="C269" s="166"/>
      <c r="D269" s="81">
        <f>C269*(1+$C$17)*OR(1-$C$17)</f>
        <v>0</v>
      </c>
      <c r="E269" s="81">
        <f>C269*(1+$C$18)*OR(1-$C$18)</f>
        <v>0</v>
      </c>
      <c r="F269" s="81">
        <f>C269*(1+$C$19)*OR(1-$C$19)</f>
        <v>0</v>
      </c>
      <c r="G269" s="97">
        <f>C269*(1+$C$20)*OR(1-$C$20)</f>
        <v>0</v>
      </c>
      <c r="I269" s="42"/>
      <c r="J269" s="42"/>
      <c r="K269" s="331">
        <f>AVERAGE((C269:G269))</f>
        <v>0</v>
      </c>
      <c r="L269" s="337"/>
      <c r="M269" s="337"/>
      <c r="N269" s="338"/>
      <c r="P269" s="52">
        <f>K269</f>
        <v>0</v>
      </c>
    </row>
    <row r="270" spans="1:16">
      <c r="P270" s="113"/>
    </row>
    <row r="271" spans="1:16">
      <c r="P271" s="113"/>
    </row>
    <row r="272" spans="1:16">
      <c r="A272" s="98" t="s">
        <v>183</v>
      </c>
      <c r="P272" s="113"/>
    </row>
    <row r="273" spans="1:16">
      <c r="B273" s="130" t="s">
        <v>222</v>
      </c>
      <c r="C273" s="149"/>
      <c r="P273" s="113"/>
    </row>
    <row r="274" spans="1:16" ht="24.5" customHeight="1">
      <c r="A274" s="312" t="s">
        <v>232</v>
      </c>
      <c r="B274" s="312"/>
      <c r="C274" s="312"/>
      <c r="D274" s="312"/>
      <c r="E274" s="312"/>
      <c r="F274" s="312"/>
      <c r="G274" s="312"/>
      <c r="H274" s="312"/>
      <c r="P274" s="113"/>
    </row>
    <row r="275" spans="1:16" ht="14" thickBot="1">
      <c r="C275" s="6" t="str">
        <f>IF(COUNTBLANK(C279:E283)&gt;0,"Complete cells ONLY if option cell is marked as 'Yes'","")</f>
        <v>Complete cells ONLY if option cell is marked as 'Yes'</v>
      </c>
      <c r="P275" s="113"/>
    </row>
    <row r="276" spans="1:16" ht="24" customHeight="1">
      <c r="B276" s="301" t="s">
        <v>227</v>
      </c>
      <c r="C276" s="277" t="s">
        <v>103</v>
      </c>
      <c r="D276" s="304" t="s">
        <v>233</v>
      </c>
      <c r="E276" s="334" t="s">
        <v>104</v>
      </c>
      <c r="F276" s="136" t="s">
        <v>47</v>
      </c>
      <c r="G276" s="137"/>
      <c r="H276" s="137"/>
      <c r="I276" s="138"/>
      <c r="L276" s="284" t="s">
        <v>128</v>
      </c>
      <c r="M276" s="284" t="s">
        <v>50</v>
      </c>
      <c r="N276" s="285" t="s">
        <v>129</v>
      </c>
      <c r="O276" s="286" t="s">
        <v>130</v>
      </c>
      <c r="P276" s="113"/>
    </row>
    <row r="277" spans="1:16">
      <c r="B277" s="294"/>
      <c r="C277" s="278"/>
      <c r="D277" s="305"/>
      <c r="E277" s="335"/>
      <c r="F277" s="139"/>
      <c r="G277" s="140"/>
      <c r="H277" s="140"/>
      <c r="I277" s="141"/>
      <c r="L277" s="284"/>
      <c r="M277" s="284"/>
      <c r="N277" s="285"/>
      <c r="O277" s="287"/>
      <c r="P277" s="113"/>
    </row>
    <row r="278" spans="1:16">
      <c r="B278" s="302"/>
      <c r="C278" s="290"/>
      <c r="D278" s="305"/>
      <c r="E278" s="336"/>
      <c r="F278" s="111" t="s">
        <v>14</v>
      </c>
      <c r="G278" s="111" t="s">
        <v>15</v>
      </c>
      <c r="H278" s="111" t="s">
        <v>16</v>
      </c>
      <c r="I278" s="112" t="s">
        <v>17</v>
      </c>
      <c r="L278" s="284"/>
      <c r="M278" s="284"/>
      <c r="N278" s="285"/>
      <c r="O278" s="288"/>
      <c r="P278" s="113"/>
    </row>
    <row r="279" spans="1:16">
      <c r="B279" s="65" t="s">
        <v>98</v>
      </c>
      <c r="C279" s="170"/>
      <c r="D279" s="162"/>
      <c r="E279" s="167"/>
      <c r="F279" s="71">
        <f>D279*(1+$C$17)*OR(1-$C$17)</f>
        <v>0</v>
      </c>
      <c r="G279" s="71">
        <f>D279*(1+$C$18)*OR(1-$C$18)</f>
        <v>0</v>
      </c>
      <c r="H279" s="71">
        <f>D279*(1+$C$19)*OR(1-$C$19)</f>
        <v>0</v>
      </c>
      <c r="I279" s="72">
        <f>D279*(1+$C$20)*OR(1-$C$20)</f>
        <v>0</v>
      </c>
      <c r="L279" s="74">
        <f>AVERAGE(D293,F293,G293,H293,I293)</f>
        <v>0</v>
      </c>
      <c r="M279" s="75">
        <v>12500</v>
      </c>
      <c r="N279" s="76">
        <f>L279*M279</f>
        <v>0</v>
      </c>
      <c r="O279" s="77">
        <f>(IF(N279&gt;$E$279,$E$279,N279))+C279</f>
        <v>0</v>
      </c>
      <c r="P279" s="113"/>
    </row>
    <row r="280" spans="1:16">
      <c r="B280" s="78" t="s">
        <v>69</v>
      </c>
      <c r="C280" s="171"/>
      <c r="D280" s="163"/>
      <c r="E280" s="168"/>
      <c r="F280" s="71">
        <f t="shared" ref="F280:F283" si="109">D280*(1+$C$17)*OR(1-$C$17)</f>
        <v>0</v>
      </c>
      <c r="G280" s="71">
        <f t="shared" ref="G280:G283" si="110">D280*(1+$C$18)*OR(1-$C$18)</f>
        <v>0</v>
      </c>
      <c r="H280" s="71">
        <f t="shared" ref="H280:H283" si="111">D280*(1+$C$19)*OR(1-$C$19)</f>
        <v>0</v>
      </c>
      <c r="I280" s="72">
        <f t="shared" ref="I280:I283" si="112">D280*(1+$C$20)*OR(1-$C$20)</f>
        <v>0</v>
      </c>
      <c r="L280" s="74">
        <f>AVERAGE(D294,F294,G294,H294,I294)</f>
        <v>0</v>
      </c>
      <c r="M280" s="75">
        <v>65000</v>
      </c>
      <c r="N280" s="76">
        <f t="shared" ref="N280:N283" si="113">L280*M280</f>
        <v>0</v>
      </c>
      <c r="O280" s="77">
        <f>(IF(N280&gt;$E$280,$E$280,N280))+C280</f>
        <v>0</v>
      </c>
      <c r="P280" s="113"/>
    </row>
    <row r="281" spans="1:16">
      <c r="B281" s="78" t="s">
        <v>99</v>
      </c>
      <c r="C281" s="171"/>
      <c r="D281" s="163"/>
      <c r="E281" s="168"/>
      <c r="F281" s="71">
        <f t="shared" si="109"/>
        <v>0</v>
      </c>
      <c r="G281" s="71">
        <f t="shared" si="110"/>
        <v>0</v>
      </c>
      <c r="H281" s="71">
        <f t="shared" si="111"/>
        <v>0</v>
      </c>
      <c r="I281" s="72">
        <f t="shared" si="112"/>
        <v>0</v>
      </c>
      <c r="L281" s="74">
        <f>AVERAGE(D295,F295,G295,H295,I295)</f>
        <v>0</v>
      </c>
      <c r="M281" s="75">
        <v>300000</v>
      </c>
      <c r="N281" s="76">
        <f t="shared" si="113"/>
        <v>0</v>
      </c>
      <c r="O281" s="77">
        <f>(IF(N281&gt;$E$281,$E$281,N281))+C281</f>
        <v>0</v>
      </c>
      <c r="P281" s="113"/>
    </row>
    <row r="282" spans="1:16">
      <c r="B282" s="78" t="s">
        <v>100</v>
      </c>
      <c r="C282" s="171"/>
      <c r="D282" s="163"/>
      <c r="E282" s="168"/>
      <c r="F282" s="71">
        <f t="shared" si="109"/>
        <v>0</v>
      </c>
      <c r="G282" s="71">
        <f t="shared" si="110"/>
        <v>0</v>
      </c>
      <c r="H282" s="71">
        <f t="shared" si="111"/>
        <v>0</v>
      </c>
      <c r="I282" s="72">
        <f t="shared" si="112"/>
        <v>0</v>
      </c>
      <c r="L282" s="74">
        <f>AVERAGE(D296,F296,G296,H296,I296)</f>
        <v>0</v>
      </c>
      <c r="M282" s="75">
        <v>1250000</v>
      </c>
      <c r="N282" s="76">
        <f t="shared" si="113"/>
        <v>0</v>
      </c>
      <c r="O282" s="77">
        <f>(IF(N282&gt;$E$282,$E$282,N282))+C282</f>
        <v>0</v>
      </c>
      <c r="P282" s="113"/>
    </row>
    <row r="283" spans="1:16" ht="13" thickBot="1">
      <c r="B283" s="80" t="s">
        <v>101</v>
      </c>
      <c r="C283" s="172"/>
      <c r="D283" s="173"/>
      <c r="E283" s="169"/>
      <c r="F283" s="71">
        <f t="shared" si="109"/>
        <v>0</v>
      </c>
      <c r="G283" s="71">
        <f t="shared" si="110"/>
        <v>0</v>
      </c>
      <c r="H283" s="71">
        <f t="shared" si="111"/>
        <v>0</v>
      </c>
      <c r="I283" s="72">
        <f t="shared" si="112"/>
        <v>0</v>
      </c>
      <c r="L283" s="74">
        <f>AVERAGE(D297,F297,G297,H297,I297)</f>
        <v>0</v>
      </c>
      <c r="M283" s="75">
        <v>2000000</v>
      </c>
      <c r="N283" s="76">
        <f t="shared" si="113"/>
        <v>0</v>
      </c>
      <c r="O283" s="77">
        <f>(IF(N283&gt;$E$283,$E$283,N283))+C283</f>
        <v>0</v>
      </c>
      <c r="P283" s="113"/>
    </row>
    <row r="284" spans="1:16">
      <c r="P284" s="133"/>
    </row>
    <row r="285" spans="1:16">
      <c r="P285" s="113"/>
    </row>
    <row r="286" spans="1:16">
      <c r="A286" s="98" t="s">
        <v>184</v>
      </c>
      <c r="P286" s="113"/>
    </row>
    <row r="287" spans="1:16">
      <c r="B287" s="130" t="s">
        <v>222</v>
      </c>
      <c r="C287" s="149"/>
      <c r="P287" s="113"/>
    </row>
    <row r="288" spans="1:16" ht="40" customHeight="1">
      <c r="A288" s="312" t="s">
        <v>234</v>
      </c>
      <c r="B288" s="312"/>
      <c r="C288" s="312"/>
      <c r="D288" s="312"/>
      <c r="E288" s="312"/>
      <c r="F288" s="312"/>
      <c r="G288" s="312"/>
      <c r="H288" s="312"/>
      <c r="P288" s="113"/>
    </row>
    <row r="289" spans="1:16" ht="14" thickBot="1">
      <c r="C289" s="6" t="str">
        <f>IF(COUNTBLANK(C293:E297)&gt;0,"Complete cells ONLY if option cell is marked as 'Yes'","")</f>
        <v>Complete cells ONLY if option cell is marked as 'Yes'</v>
      </c>
      <c r="P289" s="113"/>
    </row>
    <row r="290" spans="1:16" ht="24" customHeight="1">
      <c r="B290" s="301" t="s">
        <v>227</v>
      </c>
      <c r="C290" s="277" t="s">
        <v>103</v>
      </c>
      <c r="D290" s="304" t="s">
        <v>105</v>
      </c>
      <c r="E290" s="334" t="s">
        <v>104</v>
      </c>
      <c r="F290" s="136" t="s">
        <v>47</v>
      </c>
      <c r="G290" s="137"/>
      <c r="H290" s="137"/>
      <c r="I290" s="138"/>
      <c r="L290" s="284" t="s">
        <v>128</v>
      </c>
      <c r="M290" s="284" t="s">
        <v>50</v>
      </c>
      <c r="N290" s="285" t="s">
        <v>129</v>
      </c>
      <c r="O290" s="286" t="s">
        <v>130</v>
      </c>
      <c r="P290" s="113"/>
    </row>
    <row r="291" spans="1:16">
      <c r="B291" s="294"/>
      <c r="C291" s="278"/>
      <c r="D291" s="305"/>
      <c r="E291" s="335"/>
      <c r="F291" s="139"/>
      <c r="G291" s="140"/>
      <c r="H291" s="140"/>
      <c r="I291" s="141"/>
      <c r="L291" s="284"/>
      <c r="M291" s="284"/>
      <c r="N291" s="285"/>
      <c r="O291" s="287"/>
      <c r="P291" s="113"/>
    </row>
    <row r="292" spans="1:16">
      <c r="B292" s="302"/>
      <c r="C292" s="290"/>
      <c r="D292" s="305"/>
      <c r="E292" s="336"/>
      <c r="F292" s="111" t="s">
        <v>14</v>
      </c>
      <c r="G292" s="111" t="s">
        <v>15</v>
      </c>
      <c r="H292" s="111" t="s">
        <v>16</v>
      </c>
      <c r="I292" s="112" t="s">
        <v>17</v>
      </c>
      <c r="L292" s="284"/>
      <c r="M292" s="284"/>
      <c r="N292" s="285"/>
      <c r="O292" s="288"/>
      <c r="P292" s="113"/>
    </row>
    <row r="293" spans="1:16">
      <c r="B293" s="65" t="s">
        <v>98</v>
      </c>
      <c r="C293" s="174"/>
      <c r="D293" s="162"/>
      <c r="E293" s="175"/>
      <c r="F293" s="71">
        <f>D293*(1+$C$17)*OR(1-$C$17)</f>
        <v>0</v>
      </c>
      <c r="G293" s="71">
        <f>D293*(1+$C$18)*OR(1-$C$18)</f>
        <v>0</v>
      </c>
      <c r="H293" s="71">
        <f>D293*(1+$C$19)*OR(1-$C$19)</f>
        <v>0</v>
      </c>
      <c r="I293" s="72">
        <f>D293*(1+$C$20)*OR(1-$C$20)</f>
        <v>0</v>
      </c>
      <c r="L293" s="74">
        <f>AVERAGE(D293,F293,G293,H293,I293)</f>
        <v>0</v>
      </c>
      <c r="M293" s="75">
        <v>12500</v>
      </c>
      <c r="N293" s="76">
        <f>L293*M293</f>
        <v>0</v>
      </c>
      <c r="O293" s="77">
        <f>(IF(N293&gt;$E$293,$E$293,N293))+C293</f>
        <v>0</v>
      </c>
      <c r="P293" s="113"/>
    </row>
    <row r="294" spans="1:16">
      <c r="B294" s="78" t="s">
        <v>69</v>
      </c>
      <c r="C294" s="176"/>
      <c r="D294" s="163"/>
      <c r="E294" s="177"/>
      <c r="F294" s="71">
        <f t="shared" ref="F294:F297" si="114">D294*(1+$C$17)*OR(1-$C$17)</f>
        <v>0</v>
      </c>
      <c r="G294" s="71">
        <f t="shared" ref="G294:G297" si="115">D294*(1+$C$18)*OR(1-$C$18)</f>
        <v>0</v>
      </c>
      <c r="H294" s="71">
        <f t="shared" ref="H294:H297" si="116">D294*(1+$C$19)*OR(1-$C$19)</f>
        <v>0</v>
      </c>
      <c r="I294" s="72">
        <f t="shared" ref="I294:I297" si="117">D294*(1+$C$20)*OR(1-$C$20)</f>
        <v>0</v>
      </c>
      <c r="L294" s="74">
        <f>AVERAGE(D294,F294,G294,H294,I294)</f>
        <v>0</v>
      </c>
      <c r="M294" s="75">
        <v>65000</v>
      </c>
      <c r="N294" s="76">
        <f t="shared" ref="N294:N297" si="118">L294*M294</f>
        <v>0</v>
      </c>
      <c r="O294" s="77">
        <f>(IF(N294&gt;$E$294,$E$294,N294))+C294</f>
        <v>0</v>
      </c>
      <c r="P294" s="113"/>
    </row>
    <row r="295" spans="1:16">
      <c r="B295" s="78" t="s">
        <v>99</v>
      </c>
      <c r="C295" s="176"/>
      <c r="D295" s="163"/>
      <c r="E295" s="177"/>
      <c r="F295" s="71">
        <f t="shared" si="114"/>
        <v>0</v>
      </c>
      <c r="G295" s="71">
        <f t="shared" si="115"/>
        <v>0</v>
      </c>
      <c r="H295" s="71">
        <f t="shared" si="116"/>
        <v>0</v>
      </c>
      <c r="I295" s="72">
        <f t="shared" si="117"/>
        <v>0</v>
      </c>
      <c r="L295" s="74">
        <f>AVERAGE(D295,F295,G295,H295,I295)</f>
        <v>0</v>
      </c>
      <c r="M295" s="75">
        <v>300000</v>
      </c>
      <c r="N295" s="76">
        <f t="shared" si="118"/>
        <v>0</v>
      </c>
      <c r="O295" s="77">
        <f>(IF(N295&gt;$E$295,$E$295,N295))+C295</f>
        <v>0</v>
      </c>
      <c r="P295" s="113"/>
    </row>
    <row r="296" spans="1:16">
      <c r="B296" s="78" t="s">
        <v>100</v>
      </c>
      <c r="C296" s="176"/>
      <c r="D296" s="163"/>
      <c r="E296" s="177"/>
      <c r="F296" s="71">
        <f t="shared" si="114"/>
        <v>0</v>
      </c>
      <c r="G296" s="71">
        <f t="shared" si="115"/>
        <v>0</v>
      </c>
      <c r="H296" s="71">
        <f t="shared" si="116"/>
        <v>0</v>
      </c>
      <c r="I296" s="72">
        <f t="shared" si="117"/>
        <v>0</v>
      </c>
      <c r="L296" s="74">
        <f>AVERAGE(D296,F296,G296,H296,I296)</f>
        <v>0</v>
      </c>
      <c r="M296" s="75">
        <v>1250000</v>
      </c>
      <c r="N296" s="76">
        <f t="shared" si="118"/>
        <v>0</v>
      </c>
      <c r="O296" s="77">
        <f>(IF(N296&gt;$E$296,$E$296,N296))+C296</f>
        <v>0</v>
      </c>
      <c r="P296" s="113"/>
    </row>
    <row r="297" spans="1:16" ht="13" thickBot="1">
      <c r="B297" s="80" t="s">
        <v>101</v>
      </c>
      <c r="C297" s="178"/>
      <c r="D297" s="173"/>
      <c r="E297" s="179"/>
      <c r="F297" s="131">
        <f t="shared" si="114"/>
        <v>0</v>
      </c>
      <c r="G297" s="131">
        <f t="shared" si="115"/>
        <v>0</v>
      </c>
      <c r="H297" s="131">
        <f t="shared" si="116"/>
        <v>0</v>
      </c>
      <c r="I297" s="132">
        <f t="shared" si="117"/>
        <v>0</v>
      </c>
      <c r="L297" s="74">
        <f>AVERAGE(D297,F297,G297,H297,I297)</f>
        <v>0</v>
      </c>
      <c r="M297" s="75">
        <v>2000000</v>
      </c>
      <c r="N297" s="76">
        <f t="shared" si="118"/>
        <v>0</v>
      </c>
      <c r="O297" s="77">
        <f>(IF(N297&gt;$E$297,$E$297,N297))+C297</f>
        <v>0</v>
      </c>
      <c r="P297" s="113"/>
    </row>
    <row r="298" spans="1:16">
      <c r="P298" s="133"/>
    </row>
    <row r="299" spans="1:16">
      <c r="L299" s="142"/>
      <c r="M299" s="142"/>
      <c r="N299" s="142"/>
    </row>
    <row r="300" spans="1:16">
      <c r="K300" s="142"/>
      <c r="P300" s="47"/>
    </row>
    <row r="301" spans="1:16">
      <c r="A301" s="20" t="s">
        <v>242</v>
      </c>
    </row>
    <row r="303" spans="1:16" s="142" customFormat="1" ht="12" customHeight="1">
      <c r="A303" s="265" t="s">
        <v>106</v>
      </c>
      <c r="B303" s="265"/>
      <c r="C303" s="265"/>
      <c r="D303" s="265"/>
      <c r="E303" s="265"/>
      <c r="F303" s="265"/>
      <c r="G303" s="265"/>
      <c r="H303" s="265"/>
      <c r="K303" s="7"/>
      <c r="L303" s="7"/>
      <c r="M303" s="7"/>
      <c r="N303" s="7"/>
      <c r="P303" s="8"/>
    </row>
    <row r="304" spans="1:16" ht="14" thickBot="1">
      <c r="C304" s="6" t="str">
        <f>IF(COUNTBLANK(C308:C315)&gt;0,"ERROR - Cells must not be left blank","")</f>
        <v>ERROR - Cells must not be left blank</v>
      </c>
    </row>
    <row r="305" spans="2:16" ht="12" customHeight="1">
      <c r="B305" s="301" t="s">
        <v>107</v>
      </c>
      <c r="C305" s="304" t="s">
        <v>108</v>
      </c>
      <c r="D305" s="306" t="s">
        <v>47</v>
      </c>
      <c r="E305" s="295"/>
      <c r="F305" s="295"/>
      <c r="G305" s="296"/>
      <c r="I305" s="300"/>
      <c r="J305" s="300"/>
      <c r="L305" s="284" t="s">
        <v>49</v>
      </c>
      <c r="M305" s="284" t="s">
        <v>50</v>
      </c>
      <c r="N305" s="285" t="s">
        <v>51</v>
      </c>
      <c r="O305" s="286" t="s">
        <v>52</v>
      </c>
    </row>
    <row r="306" spans="2:16">
      <c r="B306" s="294"/>
      <c r="C306" s="305"/>
      <c r="D306" s="307"/>
      <c r="E306" s="297"/>
      <c r="F306" s="297"/>
      <c r="G306" s="298"/>
      <c r="I306" s="300"/>
      <c r="J306" s="300"/>
      <c r="L306" s="284"/>
      <c r="M306" s="284"/>
      <c r="N306" s="285"/>
      <c r="O306" s="287"/>
    </row>
    <row r="307" spans="2:16">
      <c r="B307" s="302"/>
      <c r="C307" s="305"/>
      <c r="D307" s="111" t="s">
        <v>14</v>
      </c>
      <c r="E307" s="111" t="s">
        <v>15</v>
      </c>
      <c r="F307" s="111" t="s">
        <v>16</v>
      </c>
      <c r="G307" s="112" t="s">
        <v>17</v>
      </c>
      <c r="I307" s="61"/>
      <c r="J307" s="61"/>
      <c r="L307" s="284"/>
      <c r="M307" s="284"/>
      <c r="N307" s="285"/>
      <c r="O307" s="288"/>
    </row>
    <row r="308" spans="2:16">
      <c r="B308" s="65" t="s">
        <v>110</v>
      </c>
      <c r="C308" s="162"/>
      <c r="D308" s="71">
        <f>C308*(1+$C$17)*OR(1-$C$17)</f>
        <v>0</v>
      </c>
      <c r="E308" s="71">
        <f>C308*(1+$C$18)*OR(1-$C$18)</f>
        <v>0</v>
      </c>
      <c r="F308" s="71">
        <f>C308*(1+$C$19)*OR(1-$C$19)</f>
        <v>0</v>
      </c>
      <c r="G308" s="72">
        <f>C308*(1+$C$20)*OR(1-$C$20)</f>
        <v>0</v>
      </c>
      <c r="I308" s="73"/>
      <c r="J308" s="73"/>
      <c r="L308" s="74">
        <f t="shared" ref="L308:L314" si="119">AVERAGE(C308:G308)</f>
        <v>0</v>
      </c>
      <c r="M308" s="75">
        <v>100000</v>
      </c>
      <c r="N308" s="76">
        <f>L308*M308</f>
        <v>0</v>
      </c>
      <c r="O308" s="77">
        <f>(IF(N308&gt;$E$315,$E$315,N308))</f>
        <v>0</v>
      </c>
    </row>
    <row r="309" spans="2:16">
      <c r="B309" s="65" t="s">
        <v>111</v>
      </c>
      <c r="C309" s="162"/>
      <c r="D309" s="71">
        <f t="shared" ref="D309:D314" si="120">C309*(1+$C$17)*OR(1-$C$17)</f>
        <v>0</v>
      </c>
      <c r="E309" s="71">
        <f t="shared" ref="E309:E314" si="121">C309*(1+$C$18)*OR(1-$C$18)</f>
        <v>0</v>
      </c>
      <c r="F309" s="71">
        <f t="shared" ref="F309:F314" si="122">C309*(1+$C$19)*OR(1-$C$19)</f>
        <v>0</v>
      </c>
      <c r="G309" s="72">
        <f t="shared" ref="G309:G314" si="123">C309*(1+$C$20)*OR(1-$C$20)</f>
        <v>0</v>
      </c>
      <c r="I309" s="73"/>
      <c r="J309" s="73"/>
      <c r="L309" s="74">
        <f t="shared" si="119"/>
        <v>0</v>
      </c>
      <c r="M309" s="75">
        <v>175000</v>
      </c>
      <c r="N309" s="76">
        <f>L309*M309</f>
        <v>0</v>
      </c>
      <c r="O309" s="77">
        <f t="shared" ref="O309:O314" si="124">(IF(N309&gt;$E$315,$E$315,N309))</f>
        <v>0</v>
      </c>
    </row>
    <row r="310" spans="2:16">
      <c r="B310" s="65" t="s">
        <v>112</v>
      </c>
      <c r="C310" s="163"/>
      <c r="D310" s="71">
        <f t="shared" si="120"/>
        <v>0</v>
      </c>
      <c r="E310" s="71">
        <f t="shared" si="121"/>
        <v>0</v>
      </c>
      <c r="F310" s="71">
        <f t="shared" si="122"/>
        <v>0</v>
      </c>
      <c r="G310" s="72">
        <f t="shared" si="123"/>
        <v>0</v>
      </c>
      <c r="I310" s="73"/>
      <c r="J310" s="73"/>
      <c r="L310" s="74">
        <f t="shared" si="119"/>
        <v>0</v>
      </c>
      <c r="M310" s="75">
        <v>375000</v>
      </c>
      <c r="N310" s="76">
        <f t="shared" ref="N310:N314" si="125">L310*M310</f>
        <v>0</v>
      </c>
      <c r="O310" s="77">
        <f t="shared" si="124"/>
        <v>0</v>
      </c>
    </row>
    <row r="311" spans="2:16">
      <c r="B311" s="65" t="s">
        <v>113</v>
      </c>
      <c r="C311" s="163"/>
      <c r="D311" s="71">
        <f t="shared" si="120"/>
        <v>0</v>
      </c>
      <c r="E311" s="71">
        <f t="shared" si="121"/>
        <v>0</v>
      </c>
      <c r="F311" s="71">
        <f t="shared" si="122"/>
        <v>0</v>
      </c>
      <c r="G311" s="72">
        <f t="shared" si="123"/>
        <v>0</v>
      </c>
      <c r="I311" s="73"/>
      <c r="J311" s="73"/>
      <c r="L311" s="74">
        <f t="shared" si="119"/>
        <v>0</v>
      </c>
      <c r="M311" s="75">
        <v>1000000</v>
      </c>
      <c r="N311" s="76">
        <f t="shared" si="125"/>
        <v>0</v>
      </c>
      <c r="O311" s="77">
        <f t="shared" si="124"/>
        <v>0</v>
      </c>
    </row>
    <row r="312" spans="2:16">
      <c r="B312" s="65" t="s">
        <v>114</v>
      </c>
      <c r="C312" s="163"/>
      <c r="D312" s="71">
        <f t="shared" si="120"/>
        <v>0</v>
      </c>
      <c r="E312" s="71">
        <f t="shared" si="121"/>
        <v>0</v>
      </c>
      <c r="F312" s="71">
        <f t="shared" si="122"/>
        <v>0</v>
      </c>
      <c r="G312" s="72">
        <f t="shared" si="123"/>
        <v>0</v>
      </c>
      <c r="I312" s="73"/>
      <c r="J312" s="73"/>
      <c r="L312" s="74">
        <f t="shared" si="119"/>
        <v>0</v>
      </c>
      <c r="M312" s="75">
        <v>5000000</v>
      </c>
      <c r="N312" s="76">
        <f t="shared" si="125"/>
        <v>0</v>
      </c>
      <c r="O312" s="77">
        <f t="shared" si="124"/>
        <v>0</v>
      </c>
    </row>
    <row r="313" spans="2:16">
      <c r="B313" s="65" t="s">
        <v>115</v>
      </c>
      <c r="C313" s="163"/>
      <c r="D313" s="71">
        <f t="shared" si="120"/>
        <v>0</v>
      </c>
      <c r="E313" s="71">
        <f t="shared" si="121"/>
        <v>0</v>
      </c>
      <c r="F313" s="71">
        <f t="shared" si="122"/>
        <v>0</v>
      </c>
      <c r="G313" s="72">
        <f t="shared" si="123"/>
        <v>0</v>
      </c>
      <c r="I313" s="73"/>
      <c r="J313" s="73"/>
      <c r="L313" s="74">
        <f t="shared" si="119"/>
        <v>0</v>
      </c>
      <c r="M313" s="75">
        <v>2000000</v>
      </c>
      <c r="N313" s="76">
        <f t="shared" si="125"/>
        <v>0</v>
      </c>
      <c r="O313" s="77">
        <f t="shared" si="124"/>
        <v>0</v>
      </c>
    </row>
    <row r="314" spans="2:16" ht="13" thickBot="1">
      <c r="B314" s="65" t="s">
        <v>73</v>
      </c>
      <c r="C314" s="163"/>
      <c r="D314" s="71">
        <f t="shared" si="120"/>
        <v>0</v>
      </c>
      <c r="E314" s="71">
        <f t="shared" si="121"/>
        <v>0</v>
      </c>
      <c r="F314" s="71">
        <f t="shared" si="122"/>
        <v>0</v>
      </c>
      <c r="G314" s="72">
        <f t="shared" si="123"/>
        <v>0</v>
      </c>
      <c r="I314" s="73"/>
      <c r="J314" s="73"/>
      <c r="L314" s="74">
        <f t="shared" si="119"/>
        <v>0</v>
      </c>
      <c r="M314" s="75">
        <v>30000000</v>
      </c>
      <c r="N314" s="76">
        <f t="shared" si="125"/>
        <v>0</v>
      </c>
      <c r="O314" s="77">
        <f t="shared" si="124"/>
        <v>0</v>
      </c>
    </row>
    <row r="315" spans="2:16" ht="13" thickBot="1">
      <c r="B315" s="80" t="s">
        <v>61</v>
      </c>
      <c r="C315" s="180"/>
      <c r="D315" s="81">
        <f>C315</f>
        <v>0</v>
      </c>
      <c r="E315" s="81">
        <f t="shared" ref="E315:G315" si="126">D315</f>
        <v>0</v>
      </c>
      <c r="F315" s="81">
        <f t="shared" si="126"/>
        <v>0</v>
      </c>
      <c r="G315" s="97">
        <f t="shared" si="126"/>
        <v>0</v>
      </c>
      <c r="I315" s="42"/>
      <c r="J315" s="42"/>
      <c r="L315" s="143"/>
      <c r="M315" s="144"/>
      <c r="N315" s="145"/>
      <c r="O315" s="146"/>
      <c r="P315" s="52">
        <f>AVERAGE(O308:O314)</f>
        <v>0</v>
      </c>
    </row>
    <row r="323" spans="1:16">
      <c r="P323" s="7"/>
    </row>
    <row r="324" spans="1:16">
      <c r="P324" s="7"/>
    </row>
    <row r="325" spans="1:16">
      <c r="P325" s="7"/>
    </row>
    <row r="326" spans="1:16">
      <c r="P326" s="7"/>
    </row>
    <row r="327" spans="1:16">
      <c r="A327" s="147"/>
      <c r="B327" s="148"/>
      <c r="P327" s="7"/>
    </row>
    <row r="328" spans="1:16">
      <c r="A328" s="148"/>
      <c r="B328" s="148"/>
      <c r="P328" s="7"/>
    </row>
    <row r="329" spans="1:16">
      <c r="B329" s="7"/>
      <c r="P329" s="7"/>
    </row>
    <row r="330" spans="1:16">
      <c r="B330" s="7"/>
      <c r="P330" s="7"/>
    </row>
    <row r="331" spans="1:16">
      <c r="B331" s="7"/>
      <c r="P331" s="7"/>
    </row>
    <row r="332" spans="1:16">
      <c r="B332" s="7"/>
      <c r="P332" s="7"/>
    </row>
    <row r="333" spans="1:16">
      <c r="B333" s="7"/>
      <c r="P333" s="7"/>
    </row>
    <row r="334" spans="1:16">
      <c r="B334" s="7"/>
      <c r="P334" s="7"/>
    </row>
    <row r="335" spans="1:16">
      <c r="B335" s="7"/>
      <c r="P335" s="7"/>
    </row>
    <row r="336" spans="1:16">
      <c r="B336" s="7"/>
      <c r="P336" s="7"/>
    </row>
    <row r="337" spans="2:16">
      <c r="B337" s="7"/>
      <c r="P337" s="7"/>
    </row>
    <row r="338" spans="2:16">
      <c r="B338" s="7"/>
      <c r="P338" s="7"/>
    </row>
    <row r="339" spans="2:16">
      <c r="B339" s="7"/>
      <c r="P339" s="7"/>
    </row>
    <row r="340" spans="2:16">
      <c r="B340" s="7"/>
      <c r="P340" s="7"/>
    </row>
    <row r="341" spans="2:16">
      <c r="B341" s="7"/>
      <c r="P341" s="7"/>
    </row>
    <row r="342" spans="2:16">
      <c r="B342" s="7"/>
      <c r="P342" s="7"/>
    </row>
    <row r="344" spans="2:16">
      <c r="B344" s="7"/>
      <c r="P344" s="7"/>
    </row>
    <row r="345" spans="2:16">
      <c r="B345" s="7"/>
      <c r="P345" s="7"/>
    </row>
    <row r="346" spans="2:16">
      <c r="B346" s="7"/>
      <c r="P346" s="7"/>
    </row>
    <row r="347" spans="2:16">
      <c r="B347" s="7"/>
      <c r="P347" s="7"/>
    </row>
    <row r="348" spans="2:16">
      <c r="B348" s="7"/>
      <c r="P348" s="7"/>
    </row>
    <row r="349" spans="2:16">
      <c r="B349" s="7"/>
      <c r="P349" s="7"/>
    </row>
    <row r="350" spans="2:16">
      <c r="B350" s="7"/>
      <c r="P350" s="7"/>
    </row>
    <row r="351" spans="2:16">
      <c r="B351" s="7"/>
      <c r="P351" s="7"/>
    </row>
    <row r="352" spans="2:16">
      <c r="B352" s="7"/>
      <c r="P352" s="7"/>
    </row>
    <row r="353" spans="2:16">
      <c r="B353" s="7"/>
      <c r="P353" s="7"/>
    </row>
    <row r="354" spans="2:16">
      <c r="B354" s="7"/>
      <c r="P354" s="7"/>
    </row>
    <row r="355" spans="2:16">
      <c r="B355" s="7"/>
      <c r="P355" s="7"/>
    </row>
    <row r="356" spans="2:16">
      <c r="B356" s="7"/>
      <c r="P356" s="7"/>
    </row>
    <row r="364" spans="2:16">
      <c r="B364" s="7"/>
      <c r="P364" s="7"/>
    </row>
    <row r="365" spans="2:16">
      <c r="B365" s="7"/>
      <c r="P365" s="7"/>
    </row>
    <row r="366" spans="2:16">
      <c r="B366" s="7"/>
      <c r="P366" s="7"/>
    </row>
    <row r="367" spans="2:16">
      <c r="B367" s="7"/>
      <c r="P367" s="7"/>
    </row>
    <row r="368" spans="2:16">
      <c r="B368" s="7"/>
      <c r="P368" s="7"/>
    </row>
    <row r="369" spans="2:16">
      <c r="B369" s="7"/>
      <c r="P369" s="7"/>
    </row>
  </sheetData>
  <sheetProtection password="DFFE" sheet="1" objects="1" scenarios="1"/>
  <mergeCells count="177">
    <mergeCell ref="B305:B307"/>
    <mergeCell ref="C305:C307"/>
    <mergeCell ref="D305:G306"/>
    <mergeCell ref="A288:H288"/>
    <mergeCell ref="B290:B292"/>
    <mergeCell ref="C290:C292"/>
    <mergeCell ref="D290:D292"/>
    <mergeCell ref="E290:E292"/>
    <mergeCell ref="K266:N268"/>
    <mergeCell ref="I266:J267"/>
    <mergeCell ref="K269:N269"/>
    <mergeCell ref="L276:L278"/>
    <mergeCell ref="M276:M278"/>
    <mergeCell ref="N276:N278"/>
    <mergeCell ref="I305:J306"/>
    <mergeCell ref="L305:L307"/>
    <mergeCell ref="M305:M307"/>
    <mergeCell ref="N305:N307"/>
    <mergeCell ref="O276:O278"/>
    <mergeCell ref="A303:H303"/>
    <mergeCell ref="A249:H249"/>
    <mergeCell ref="B251:B253"/>
    <mergeCell ref="C251:C253"/>
    <mergeCell ref="D251:D253"/>
    <mergeCell ref="E251:H252"/>
    <mergeCell ref="A274:H274"/>
    <mergeCell ref="B276:B278"/>
    <mergeCell ref="C276:C278"/>
    <mergeCell ref="D276:D278"/>
    <mergeCell ref="E276:E278"/>
    <mergeCell ref="A264:H264"/>
    <mergeCell ref="B266:B268"/>
    <mergeCell ref="C266:C268"/>
    <mergeCell ref="D266:G267"/>
    <mergeCell ref="O290:O292"/>
    <mergeCell ref="D241:G242"/>
    <mergeCell ref="A224:H224"/>
    <mergeCell ref="B226:B228"/>
    <mergeCell ref="C226:C228"/>
    <mergeCell ref="D226:G227"/>
    <mergeCell ref="M210:M212"/>
    <mergeCell ref="I241:J242"/>
    <mergeCell ref="K241:N243"/>
    <mergeCell ref="N210:N212"/>
    <mergeCell ref="I226:J227"/>
    <mergeCell ref="K226:K228"/>
    <mergeCell ref="L226:L228"/>
    <mergeCell ref="M226:M228"/>
    <mergeCell ref="I210:J211"/>
    <mergeCell ref="K210:K212"/>
    <mergeCell ref="L210:L212"/>
    <mergeCell ref="A239:H239"/>
    <mergeCell ref="B241:B243"/>
    <mergeCell ref="C241:C243"/>
    <mergeCell ref="A208:H208"/>
    <mergeCell ref="B210:B212"/>
    <mergeCell ref="C210:C212"/>
    <mergeCell ref="D210:G211"/>
    <mergeCell ref="N226:N228"/>
    <mergeCell ref="A190:H190"/>
    <mergeCell ref="B192:B194"/>
    <mergeCell ref="C192:C194"/>
    <mergeCell ref="D192:G193"/>
    <mergeCell ref="I192:J193"/>
    <mergeCell ref="K192:K194"/>
    <mergeCell ref="L192:L194"/>
    <mergeCell ref="M192:M194"/>
    <mergeCell ref="N192:N194"/>
    <mergeCell ref="A173:I173"/>
    <mergeCell ref="B176:B178"/>
    <mergeCell ref="C176:C178"/>
    <mergeCell ref="D176:G177"/>
    <mergeCell ref="I176:J177"/>
    <mergeCell ref="K177:K179"/>
    <mergeCell ref="L177:L179"/>
    <mergeCell ref="M177:M179"/>
    <mergeCell ref="N177:N179"/>
    <mergeCell ref="K125:K127"/>
    <mergeCell ref="L125:L127"/>
    <mergeCell ref="M125:M127"/>
    <mergeCell ref="N125:N127"/>
    <mergeCell ref="I141:J142"/>
    <mergeCell ref="K141:K143"/>
    <mergeCell ref="L141:L143"/>
    <mergeCell ref="A155:I155"/>
    <mergeCell ref="B157:B159"/>
    <mergeCell ref="C157:C159"/>
    <mergeCell ref="D157:G158"/>
    <mergeCell ref="M141:M143"/>
    <mergeCell ref="N141:N143"/>
    <mergeCell ref="I157:J158"/>
    <mergeCell ref="K157:K159"/>
    <mergeCell ref="L157:L159"/>
    <mergeCell ref="M157:M159"/>
    <mergeCell ref="N157:N159"/>
    <mergeCell ref="A139:I139"/>
    <mergeCell ref="B141:B143"/>
    <mergeCell ref="C141:C143"/>
    <mergeCell ref="D141:G142"/>
    <mergeCell ref="A123:I123"/>
    <mergeCell ref="B125:B127"/>
    <mergeCell ref="C125:C127"/>
    <mergeCell ref="D125:G126"/>
    <mergeCell ref="I125:J126"/>
    <mergeCell ref="A104:I104"/>
    <mergeCell ref="B106:B108"/>
    <mergeCell ref="C106:C108"/>
    <mergeCell ref="D106:G107"/>
    <mergeCell ref="I106:J107"/>
    <mergeCell ref="K106:K108"/>
    <mergeCell ref="L106:L108"/>
    <mergeCell ref="M106:M108"/>
    <mergeCell ref="N106:N108"/>
    <mergeCell ref="A88:I88"/>
    <mergeCell ref="B90:B92"/>
    <mergeCell ref="C90:C92"/>
    <mergeCell ref="D90:G91"/>
    <mergeCell ref="I90:J91"/>
    <mergeCell ref="K90:K92"/>
    <mergeCell ref="L90:L92"/>
    <mergeCell ref="M90:M92"/>
    <mergeCell ref="N90:N92"/>
    <mergeCell ref="A69:I69"/>
    <mergeCell ref="B72:B74"/>
    <mergeCell ref="C72:C74"/>
    <mergeCell ref="D72:G73"/>
    <mergeCell ref="I72:J73"/>
    <mergeCell ref="K72:K74"/>
    <mergeCell ref="L72:L74"/>
    <mergeCell ref="M72:M74"/>
    <mergeCell ref="N72:N74"/>
    <mergeCell ref="B38:B43"/>
    <mergeCell ref="A39:A43"/>
    <mergeCell ref="A51:I51"/>
    <mergeCell ref="B53:B55"/>
    <mergeCell ref="C53:C55"/>
    <mergeCell ref="D53:G54"/>
    <mergeCell ref="H53:H55"/>
    <mergeCell ref="O39:O43"/>
    <mergeCell ref="I53:J54"/>
    <mergeCell ref="K53:K55"/>
    <mergeCell ref="L53:L55"/>
    <mergeCell ref="M53:M55"/>
    <mergeCell ref="N53:N55"/>
    <mergeCell ref="D35:I35"/>
    <mergeCell ref="D37:J37"/>
    <mergeCell ref="D26:I26"/>
    <mergeCell ref="D27:I27"/>
    <mergeCell ref="D28:I28"/>
    <mergeCell ref="D29:I29"/>
    <mergeCell ref="D30:I30"/>
    <mergeCell ref="D31:I31"/>
    <mergeCell ref="K37:N37"/>
    <mergeCell ref="O305:O307"/>
    <mergeCell ref="A4:B4"/>
    <mergeCell ref="A1:B1"/>
    <mergeCell ref="K244:N244"/>
    <mergeCell ref="J251:J252"/>
    <mergeCell ref="K251:K253"/>
    <mergeCell ref="L251:L253"/>
    <mergeCell ref="M251:M253"/>
    <mergeCell ref="N251:N253"/>
    <mergeCell ref="L290:L292"/>
    <mergeCell ref="M290:M292"/>
    <mergeCell ref="N290:N292"/>
    <mergeCell ref="A10:B10"/>
    <mergeCell ref="A25:B25"/>
    <mergeCell ref="A2:B2"/>
    <mergeCell ref="A6:B6"/>
    <mergeCell ref="C6:I6"/>
    <mergeCell ref="A8:B8"/>
    <mergeCell ref="C2:I2"/>
    <mergeCell ref="C8:I8"/>
    <mergeCell ref="A14:J14"/>
    <mergeCell ref="D32:I32"/>
    <mergeCell ref="D33:I33"/>
    <mergeCell ref="D34:I34"/>
  </mergeCells>
  <phoneticPr fontId="14" type="noConversion"/>
  <conditionalFormatting sqref="C248">
    <cfRule type="containsText" dxfId="270" priority="39" operator="containsText" text="No">
      <formula>NOT(ISERROR(SEARCH("No",C248)))</formula>
    </cfRule>
    <cfRule type="containsText" dxfId="269" priority="40" operator="containsText" text="Yes">
      <formula>NOT(ISERROR(SEARCH("Yes",C248)))</formula>
    </cfRule>
  </conditionalFormatting>
  <conditionalFormatting sqref="C256:H257">
    <cfRule type="expression" dxfId="268" priority="38">
      <formula>$C250="No"</formula>
    </cfRule>
  </conditionalFormatting>
  <conditionalFormatting sqref="C254:H254">
    <cfRule type="expression" dxfId="267" priority="37">
      <formula>$C248="No"</formula>
    </cfRule>
  </conditionalFormatting>
  <conditionalFormatting sqref="C255:H255">
    <cfRule type="expression" dxfId="266" priority="36">
      <formula>$C248="No"</formula>
    </cfRule>
  </conditionalFormatting>
  <conditionalFormatting sqref="C256:H256">
    <cfRule type="expression" dxfId="265" priority="35">
      <formula>$C248="No"</formula>
    </cfRule>
  </conditionalFormatting>
  <conditionalFormatting sqref="C257:H257">
    <cfRule type="expression" dxfId="264" priority="34">
      <formula>$C248="No"</formula>
    </cfRule>
  </conditionalFormatting>
  <conditionalFormatting sqref="C258:H258">
    <cfRule type="expression" dxfId="263" priority="33">
      <formula>$C248="No"</formula>
    </cfRule>
  </conditionalFormatting>
  <conditionalFormatting sqref="K254:N254">
    <cfRule type="expression" dxfId="262" priority="32">
      <formula>$C248="No"</formula>
    </cfRule>
  </conditionalFormatting>
  <conditionalFormatting sqref="K255:N255">
    <cfRule type="expression" dxfId="261" priority="31">
      <formula>$C248="No"</formula>
    </cfRule>
  </conditionalFormatting>
  <conditionalFormatting sqref="K256:N256">
    <cfRule type="expression" dxfId="260" priority="30">
      <formula>$C248="No"</formula>
    </cfRule>
  </conditionalFormatting>
  <conditionalFormatting sqref="K257:N257">
    <cfRule type="expression" dxfId="259" priority="29">
      <formula>$C248="No"</formula>
    </cfRule>
  </conditionalFormatting>
  <conditionalFormatting sqref="K258:N258">
    <cfRule type="expression" dxfId="258" priority="28">
      <formula>$C248="No"</formula>
    </cfRule>
  </conditionalFormatting>
  <conditionalFormatting sqref="C273">
    <cfRule type="containsText" dxfId="257" priority="26" operator="containsText" text="No">
      <formula>NOT(ISERROR(SEARCH("No",C273)))</formula>
    </cfRule>
    <cfRule type="containsText" dxfId="256" priority="27" operator="containsText" text="Yes">
      <formula>NOT(ISERROR(SEARCH("Yes",C273)))</formula>
    </cfRule>
  </conditionalFormatting>
  <conditionalFormatting sqref="C279:I279">
    <cfRule type="expression" dxfId="255" priority="25">
      <formula>$C273="No"</formula>
    </cfRule>
  </conditionalFormatting>
  <conditionalFormatting sqref="C280:I280">
    <cfRule type="expression" dxfId="254" priority="24">
      <formula>$C273="No"</formula>
    </cfRule>
  </conditionalFormatting>
  <conditionalFormatting sqref="C281:I281">
    <cfRule type="expression" dxfId="253" priority="23">
      <formula>$C273="No"</formula>
    </cfRule>
  </conditionalFormatting>
  <conditionalFormatting sqref="C282:I282">
    <cfRule type="expression" dxfId="252" priority="22">
      <formula>$C273="No"</formula>
    </cfRule>
  </conditionalFormatting>
  <conditionalFormatting sqref="C283:I283">
    <cfRule type="expression" dxfId="251" priority="21">
      <formula>$C273="No"</formula>
    </cfRule>
  </conditionalFormatting>
  <conditionalFormatting sqref="L279:O279">
    <cfRule type="expression" dxfId="250" priority="20">
      <formula>$C273="No"</formula>
    </cfRule>
  </conditionalFormatting>
  <conditionalFormatting sqref="L280:O280">
    <cfRule type="expression" dxfId="249" priority="19">
      <formula>$C273="No"</formula>
    </cfRule>
  </conditionalFormatting>
  <conditionalFormatting sqref="L281:O281">
    <cfRule type="expression" dxfId="248" priority="18">
      <formula>$C273="No"</formula>
    </cfRule>
  </conditionalFormatting>
  <conditionalFormatting sqref="L282:O282">
    <cfRule type="expression" dxfId="247" priority="17">
      <formula>$C273="No"</formula>
    </cfRule>
  </conditionalFormatting>
  <conditionalFormatting sqref="L283:O283">
    <cfRule type="expression" dxfId="246" priority="16">
      <formula>$C273="No"</formula>
    </cfRule>
  </conditionalFormatting>
  <conditionalFormatting sqref="C287">
    <cfRule type="containsText" dxfId="245" priority="14" operator="containsText" text="No">
      <formula>NOT(ISERROR(SEARCH("No",C287)))</formula>
    </cfRule>
    <cfRule type="containsText" dxfId="244" priority="15" operator="containsText" text="Yes">
      <formula>NOT(ISERROR(SEARCH("Yes",C287)))</formula>
    </cfRule>
  </conditionalFormatting>
  <conditionalFormatting sqref="C293:I293">
    <cfRule type="expression" dxfId="243" priority="13">
      <formula>$C287="No"</formula>
    </cfRule>
  </conditionalFormatting>
  <conditionalFormatting sqref="C294:I294">
    <cfRule type="expression" dxfId="242" priority="12">
      <formula>$C287="No"</formula>
    </cfRule>
  </conditionalFormatting>
  <conditionalFormatting sqref="C295:I295">
    <cfRule type="expression" dxfId="241" priority="11">
      <formula>$C287="No"</formula>
    </cfRule>
  </conditionalFormatting>
  <conditionalFormatting sqref="C296:I296">
    <cfRule type="expression" dxfId="240" priority="10">
      <formula>$C287="No"</formula>
    </cfRule>
  </conditionalFormatting>
  <conditionalFormatting sqref="C297:I297">
    <cfRule type="expression" dxfId="239" priority="9">
      <formula>$C287="No"</formula>
    </cfRule>
  </conditionalFormatting>
  <conditionalFormatting sqref="L293:O293">
    <cfRule type="expression" dxfId="238" priority="8">
      <formula>$C287="No"</formula>
    </cfRule>
  </conditionalFormatting>
  <conditionalFormatting sqref="L294:O294">
    <cfRule type="expression" dxfId="237" priority="7">
      <formula>$C287="No"</formula>
    </cfRule>
  </conditionalFormatting>
  <conditionalFormatting sqref="L295:O295">
    <cfRule type="expression" dxfId="236" priority="6">
      <formula>$C287="No"</formula>
    </cfRule>
  </conditionalFormatting>
  <conditionalFormatting sqref="L296:O296">
    <cfRule type="expression" dxfId="235" priority="5">
      <formula>$C287="No"</formula>
    </cfRule>
  </conditionalFormatting>
  <conditionalFormatting sqref="L297:O297">
    <cfRule type="expression" dxfId="234" priority="4">
      <formula>$C287="No"</formula>
    </cfRule>
  </conditionalFormatting>
  <conditionalFormatting sqref="C4">
    <cfRule type="containsText" dxfId="233" priority="2" operator="containsText" text="No">
      <formula>NOT(ISERROR(SEARCH("No",C4)))</formula>
    </cfRule>
    <cfRule type="containsText" dxfId="232" priority="3" operator="containsText" text="Yes">
      <formula>NOT(ISERROR(SEARCH("Yes",C4)))</formula>
    </cfRule>
  </conditionalFormatting>
  <conditionalFormatting sqref="C2">
    <cfRule type="expression" dxfId="231" priority="1">
      <formula>$C$4="No"</formula>
    </cfRule>
  </conditionalFormatting>
  <dataValidations count="1">
    <dataValidation type="decimal" operator="greaterThan" allowBlank="1" showInputMessage="1" showErrorMessage="1" sqref="D39:J39 C56:C64 C75:C83 C93:C99 C109:C118 C128:C134 C144:C150 C160:C168 C179:C185 C195:C203 C213:C219 C229:C235 C244 C308:C315 C269 C254:D258 C279:E283 C293:E297">
      <formula1>0</formula1>
    </dataValidation>
  </dataValidations>
  <pageMargins left="0.75000000000000011" right="0.75000000000000011" top="1" bottom="1" header="0.5" footer="0.5"/>
  <pageSetup paperSize="8" scale="41" fitToHeight="2" orientation="portrait"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14:formula1>
            <xm:f>'Calc Sheet'!$B$3:$B$4</xm:f>
          </x14:formula1>
          <xm:sqref>C287 C248 C273 C4</xm:sqref>
        </x14:dataValidation>
        <x14:dataValidation type="list" allowBlank="1" showInputMessage="1" showErrorMessage="1">
          <x14:formula1>
            <xm:f>'Calc Sheet'!$B$3</xm:f>
          </x14:formula1>
          <xm:sqref>C10</xm:sqref>
        </x14:dataValidation>
      </x14:dataValidations>
    </ex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W376"/>
  <sheetViews>
    <sheetView showGridLines="0" zoomScale="75" zoomScaleNormal="75" zoomScalePageLayoutView="75" workbookViewId="0">
      <selection activeCell="C183" sqref="C183:C185"/>
    </sheetView>
  </sheetViews>
  <sheetFormatPr baseColWidth="10" defaultColWidth="10.83203125" defaultRowHeight="12" x14ac:dyDescent="0"/>
  <cols>
    <col min="1" max="1" width="12.5" style="7" customWidth="1"/>
    <col min="2" max="2" width="70" style="21" customWidth="1"/>
    <col min="3" max="17" width="14.1640625" style="7" customWidth="1"/>
    <col min="18" max="18" width="14.1640625" style="7" bestFit="1" customWidth="1"/>
    <col min="19" max="19" width="11" style="7" bestFit="1" customWidth="1"/>
    <col min="20" max="20" width="10.83203125" style="7"/>
    <col min="21" max="21" width="10.83203125" style="8"/>
    <col min="22" max="16384" width="10.83203125" style="7"/>
  </cols>
  <sheetData>
    <row r="1" spans="1:22">
      <c r="A1" s="259" t="s">
        <v>192</v>
      </c>
      <c r="B1" s="259"/>
    </row>
    <row r="2" spans="1:22" ht="18">
      <c r="A2" s="259" t="s">
        <v>0</v>
      </c>
      <c r="B2" s="259"/>
      <c r="C2" s="271" t="s">
        <v>226</v>
      </c>
      <c r="D2" s="272"/>
      <c r="E2" s="272"/>
      <c r="F2" s="272"/>
      <c r="G2" s="272"/>
      <c r="H2" s="272"/>
      <c r="I2" s="272"/>
    </row>
    <row r="3" spans="1:22">
      <c r="A3" s="9"/>
      <c r="B3" s="9"/>
    </row>
    <row r="4" spans="1:22" ht="13">
      <c r="A4" s="259" t="s">
        <v>225</v>
      </c>
      <c r="B4" s="270"/>
      <c r="C4" s="257"/>
      <c r="D4" s="5" t="str">
        <f>IF(COUNTBLANK(C4)=1,"ERROR - Please complete - Yes or No","")</f>
        <v>ERROR - Please complete - Yes or No</v>
      </c>
    </row>
    <row r="5" spans="1:22">
      <c r="A5" s="10"/>
      <c r="B5" s="12"/>
    </row>
    <row r="6" spans="1:22" ht="15">
      <c r="A6" s="260" t="s">
        <v>119</v>
      </c>
      <c r="B6" s="261"/>
      <c r="C6" s="262"/>
      <c r="D6" s="340"/>
      <c r="E6" s="340"/>
      <c r="F6" s="340"/>
      <c r="G6" s="340"/>
      <c r="H6" s="340"/>
      <c r="I6" s="341"/>
      <c r="J6" s="5" t="str">
        <f>IF(COUNTBLANK(C6)=1,"ERROR - Please fill in Potential Provider Name","")</f>
        <v>ERROR - Please fill in Potential Provider Name</v>
      </c>
    </row>
    <row r="7" spans="1:22">
      <c r="A7" s="10"/>
      <c r="B7" s="12"/>
      <c r="C7" s="13"/>
      <c r="D7" s="13"/>
      <c r="E7" s="13"/>
      <c r="F7" s="13"/>
      <c r="G7" s="13"/>
      <c r="H7" s="13"/>
      <c r="I7" s="13"/>
    </row>
    <row r="8" spans="1:22" ht="13">
      <c r="A8" s="260" t="s">
        <v>120</v>
      </c>
      <c r="B8" s="261"/>
      <c r="C8" s="262"/>
      <c r="D8" s="268"/>
      <c r="E8" s="268"/>
      <c r="F8" s="268"/>
      <c r="G8" s="268"/>
      <c r="H8" s="268"/>
      <c r="I8" s="269"/>
      <c r="J8" s="5" t="str">
        <f>IF(COUNTBLANK(C8)=1,"ERROR - Please complete name and role","")</f>
        <v>ERROR - Please complete name and role</v>
      </c>
    </row>
    <row r="9" spans="1:22">
      <c r="A9" s="10"/>
      <c r="B9" s="12"/>
    </row>
    <row r="10" spans="1:22" ht="13.75" customHeight="1">
      <c r="A10" s="265" t="s">
        <v>224</v>
      </c>
      <c r="B10" s="265"/>
      <c r="C10" s="258"/>
      <c r="D10" s="5" t="str">
        <f>IF(COUNTBLANK(C10)=1,"ERROR - Please complete","")</f>
        <v>ERROR - Please complete</v>
      </c>
      <c r="E10" s="15"/>
      <c r="F10" s="15"/>
      <c r="G10" s="15"/>
      <c r="H10" s="15"/>
      <c r="I10" s="19"/>
      <c r="J10" s="17"/>
      <c r="K10" s="17"/>
      <c r="L10" s="17"/>
      <c r="M10" s="17"/>
      <c r="N10" s="17"/>
      <c r="O10" s="17"/>
      <c r="P10" s="17"/>
      <c r="Q10" s="17"/>
      <c r="R10" s="17"/>
      <c r="S10" s="17"/>
      <c r="T10" s="17"/>
      <c r="U10" s="18"/>
      <c r="V10" s="17"/>
    </row>
    <row r="11" spans="1:22">
      <c r="A11" s="15"/>
      <c r="B11" s="15"/>
      <c r="C11" s="17"/>
      <c r="D11" s="17"/>
      <c r="E11" s="17"/>
      <c r="F11" s="17"/>
      <c r="G11" s="17"/>
      <c r="H11" s="17"/>
      <c r="I11" s="17"/>
      <c r="J11" s="17"/>
      <c r="K11" s="17"/>
      <c r="L11" s="17"/>
      <c r="M11" s="17"/>
      <c r="N11" s="17"/>
      <c r="O11" s="17"/>
      <c r="P11" s="17"/>
      <c r="Q11" s="17"/>
      <c r="R11" s="17"/>
      <c r="S11" s="17"/>
      <c r="T11" s="17"/>
      <c r="U11" s="18"/>
      <c r="V11" s="17"/>
    </row>
    <row r="12" spans="1:22">
      <c r="A12" s="20" t="s">
        <v>7</v>
      </c>
      <c r="M12" s="17"/>
      <c r="N12" s="17"/>
      <c r="O12" s="17"/>
      <c r="P12" s="17"/>
      <c r="Q12" s="17"/>
      <c r="R12" s="17"/>
      <c r="S12" s="17"/>
      <c r="T12" s="17"/>
      <c r="U12" s="18"/>
      <c r="V12" s="17"/>
    </row>
    <row r="13" spans="1:22">
      <c r="A13" s="20"/>
      <c r="M13" s="17"/>
      <c r="N13" s="17"/>
      <c r="O13" s="17"/>
      <c r="P13" s="17"/>
      <c r="Q13" s="17"/>
      <c r="R13" s="17"/>
      <c r="S13" s="17"/>
      <c r="T13" s="17"/>
      <c r="U13" s="18"/>
      <c r="V13" s="17"/>
    </row>
    <row r="14" spans="1:22">
      <c r="A14" s="181" t="s">
        <v>8</v>
      </c>
      <c r="B14" s="182"/>
      <c r="M14" s="17"/>
      <c r="N14" s="17"/>
      <c r="O14" s="17"/>
      <c r="P14" s="17"/>
      <c r="Q14" s="17"/>
      <c r="R14" s="17"/>
      <c r="S14" s="17"/>
      <c r="T14" s="17"/>
      <c r="U14" s="18"/>
      <c r="V14" s="17"/>
    </row>
    <row r="15" spans="1:22">
      <c r="A15" s="181"/>
      <c r="B15" s="182"/>
      <c r="M15" s="17"/>
      <c r="N15" s="17"/>
      <c r="O15" s="17"/>
      <c r="P15" s="17"/>
      <c r="Q15" s="17"/>
      <c r="R15" s="17"/>
      <c r="S15" s="17"/>
      <c r="T15" s="17"/>
      <c r="U15" s="18"/>
      <c r="V15" s="17"/>
    </row>
    <row r="16" spans="1:22" ht="28" customHeight="1">
      <c r="A16" s="273" t="s">
        <v>244</v>
      </c>
      <c r="B16" s="273"/>
      <c r="C16" s="273"/>
      <c r="D16" s="273"/>
      <c r="E16" s="273"/>
      <c r="F16" s="273"/>
      <c r="G16" s="273"/>
      <c r="H16" s="273"/>
      <c r="I16" s="273"/>
      <c r="J16" s="273"/>
      <c r="K16" s="273"/>
      <c r="L16" s="273"/>
      <c r="M16" s="17"/>
      <c r="N16" s="17"/>
      <c r="O16" s="17"/>
      <c r="P16" s="17"/>
      <c r="Q16" s="17"/>
      <c r="R16" s="17"/>
      <c r="S16" s="17"/>
      <c r="T16" s="17"/>
      <c r="U16" s="18"/>
      <c r="V16" s="17"/>
    </row>
    <row r="17" spans="1:22" ht="13" thickBot="1">
      <c r="A17" s="100"/>
      <c r="B17" s="100"/>
      <c r="C17" s="100"/>
      <c r="D17" s="100"/>
      <c r="E17" s="100"/>
      <c r="F17" s="100"/>
      <c r="G17" s="100"/>
      <c r="H17" s="100"/>
      <c r="I17" s="100"/>
      <c r="J17" s="100"/>
      <c r="K17" s="100"/>
      <c r="L17" s="100"/>
      <c r="M17" s="17"/>
      <c r="N17" s="17"/>
      <c r="O17" s="17"/>
      <c r="P17" s="17"/>
      <c r="Q17" s="17"/>
      <c r="R17" s="17"/>
      <c r="S17" s="17"/>
      <c r="T17" s="17"/>
      <c r="U17" s="18"/>
      <c r="V17" s="17"/>
    </row>
    <row r="18" spans="1:22">
      <c r="A18" s="100"/>
      <c r="B18" s="60" t="s">
        <v>9</v>
      </c>
      <c r="C18" s="87" t="s">
        <v>10</v>
      </c>
      <c r="D18" s="100"/>
      <c r="E18" s="100"/>
      <c r="F18" s="100"/>
      <c r="G18" s="100"/>
      <c r="H18" s="100"/>
      <c r="I18" s="100"/>
      <c r="J18" s="100"/>
      <c r="K18" s="100"/>
      <c r="L18" s="100"/>
      <c r="M18" s="17"/>
      <c r="N18" s="17"/>
      <c r="O18" s="17"/>
      <c r="P18" s="17"/>
      <c r="Q18" s="17"/>
      <c r="R18" s="17"/>
      <c r="S18" s="17"/>
      <c r="T18" s="17"/>
      <c r="U18" s="18"/>
      <c r="V18" s="17"/>
    </row>
    <row r="19" spans="1:22" ht="14" thickBot="1">
      <c r="A19" s="100"/>
      <c r="B19" s="128" t="s">
        <v>11</v>
      </c>
      <c r="C19" s="152"/>
      <c r="D19" s="6" t="str">
        <f t="shared" ref="D19" si="0">IF(COUNTBLANK(C19)&gt;0,"ERROR - All cells in this table need a value. Cells must not be left blank","")</f>
        <v>ERROR - All cells in this table need a value. Cells must not be left blank</v>
      </c>
      <c r="E19" s="100"/>
      <c r="F19" s="100"/>
      <c r="G19" s="100"/>
      <c r="H19" s="100"/>
      <c r="I19" s="100"/>
      <c r="J19" s="100"/>
      <c r="K19" s="100"/>
      <c r="L19" s="100"/>
      <c r="M19" s="17"/>
      <c r="N19" s="17"/>
      <c r="O19" s="17"/>
      <c r="P19" s="17"/>
      <c r="Q19" s="17"/>
      <c r="R19" s="17"/>
      <c r="S19" s="17"/>
      <c r="T19" s="17"/>
      <c r="U19" s="18"/>
      <c r="V19" s="17"/>
    </row>
    <row r="20" spans="1:22">
      <c r="A20" s="15"/>
      <c r="B20" s="15"/>
      <c r="C20" s="17"/>
      <c r="D20" s="17"/>
      <c r="E20" s="17"/>
      <c r="F20" s="17"/>
      <c r="G20" s="17"/>
      <c r="H20" s="17"/>
      <c r="I20" s="17"/>
      <c r="J20" s="17"/>
      <c r="K20" s="17"/>
      <c r="L20" s="17"/>
      <c r="M20" s="17"/>
      <c r="N20" s="17"/>
      <c r="O20" s="17"/>
      <c r="P20" s="17"/>
      <c r="Q20" s="17"/>
      <c r="R20" s="17"/>
      <c r="S20" s="17"/>
      <c r="T20" s="17"/>
      <c r="U20" s="18"/>
      <c r="V20" s="17"/>
    </row>
    <row r="21" spans="1:22">
      <c r="A21" s="265" t="s">
        <v>12</v>
      </c>
      <c r="B21" s="265"/>
      <c r="C21" s="265"/>
      <c r="D21" s="265"/>
      <c r="E21" s="265"/>
      <c r="F21" s="265"/>
      <c r="G21" s="265"/>
      <c r="H21" s="265"/>
      <c r="I21" s="265"/>
      <c r="J21" s="265"/>
      <c r="K21" s="265"/>
      <c r="L21" s="265"/>
      <c r="M21" s="17"/>
      <c r="N21" s="17"/>
      <c r="O21" s="17"/>
      <c r="P21" s="17"/>
      <c r="Q21" s="17"/>
      <c r="R21" s="17"/>
      <c r="S21" s="17"/>
      <c r="T21" s="17"/>
      <c r="U21" s="18"/>
      <c r="V21" s="17"/>
    </row>
    <row r="22" spans="1:22" ht="13" thickBot="1">
      <c r="A22" s="15"/>
      <c r="B22" s="15"/>
      <c r="C22" s="15"/>
      <c r="D22" s="15"/>
      <c r="E22" s="15"/>
      <c r="F22" s="15"/>
      <c r="G22" s="15"/>
      <c r="H22" s="15"/>
      <c r="I22" s="15"/>
      <c r="J22" s="15"/>
      <c r="K22" s="15"/>
      <c r="L22" s="15"/>
      <c r="M22" s="17"/>
      <c r="N22" s="17"/>
      <c r="O22" s="17"/>
      <c r="P22" s="17"/>
      <c r="Q22" s="17"/>
      <c r="R22" s="17"/>
      <c r="S22" s="17"/>
      <c r="T22" s="17"/>
      <c r="U22" s="18"/>
      <c r="V22" s="17"/>
    </row>
    <row r="23" spans="1:22" ht="13" thickBot="1">
      <c r="A23" s="15"/>
      <c r="B23" s="22" t="s">
        <v>13</v>
      </c>
      <c r="C23" s="23" t="s">
        <v>10</v>
      </c>
      <c r="D23" s="17"/>
      <c r="E23" s="17"/>
      <c r="F23" s="17"/>
      <c r="G23" s="17"/>
      <c r="H23" s="17"/>
      <c r="I23" s="17"/>
      <c r="J23" s="17"/>
      <c r="K23" s="17"/>
      <c r="L23" s="17"/>
      <c r="M23" s="17"/>
      <c r="N23" s="17"/>
      <c r="O23" s="17"/>
      <c r="P23" s="17"/>
      <c r="Q23" s="17"/>
      <c r="R23" s="17"/>
      <c r="S23" s="17"/>
    </row>
    <row r="24" spans="1:22" ht="13">
      <c r="A24" s="15"/>
      <c r="B24" s="24" t="s">
        <v>14</v>
      </c>
      <c r="C24" s="150"/>
      <c r="D24" s="6" t="str">
        <f t="shared" ref="D24:D27" si="1">IF(COUNTBLANK(C24)&gt;0,"ERROR - All cells in this table need a value. Cells must not be left blank","")</f>
        <v>ERROR - All cells in this table need a value. Cells must not be left blank</v>
      </c>
      <c r="E24" s="17"/>
      <c r="F24" s="17"/>
      <c r="G24" s="17"/>
      <c r="H24" s="17"/>
      <c r="I24" s="17"/>
      <c r="J24" s="17"/>
      <c r="K24" s="17"/>
      <c r="L24" s="17"/>
      <c r="M24" s="17"/>
      <c r="N24" s="17"/>
      <c r="O24" s="17"/>
      <c r="P24" s="17"/>
      <c r="Q24" s="17"/>
      <c r="R24" s="17"/>
      <c r="S24" s="17"/>
    </row>
    <row r="25" spans="1:22" ht="13">
      <c r="A25" s="15"/>
      <c r="B25" s="25" t="s">
        <v>15</v>
      </c>
      <c r="C25" s="151"/>
      <c r="D25" s="6" t="str">
        <f t="shared" si="1"/>
        <v>ERROR - All cells in this table need a value. Cells must not be left blank</v>
      </c>
      <c r="E25" s="17"/>
      <c r="F25" s="17"/>
      <c r="G25" s="17"/>
      <c r="H25" s="17"/>
      <c r="I25" s="17"/>
      <c r="J25" s="17"/>
      <c r="K25" s="17"/>
      <c r="L25" s="17"/>
      <c r="M25" s="17"/>
      <c r="N25" s="17"/>
      <c r="O25" s="17"/>
      <c r="P25" s="17"/>
      <c r="Q25" s="17"/>
      <c r="R25" s="17"/>
      <c r="S25" s="17"/>
    </row>
    <row r="26" spans="1:22" ht="13">
      <c r="A26" s="15"/>
      <c r="B26" s="25" t="s">
        <v>16</v>
      </c>
      <c r="C26" s="151"/>
      <c r="D26" s="6" t="str">
        <f t="shared" si="1"/>
        <v>ERROR - All cells in this table need a value. Cells must not be left blank</v>
      </c>
      <c r="E26" s="17"/>
      <c r="F26" s="17"/>
      <c r="G26" s="17"/>
      <c r="H26" s="17"/>
      <c r="I26" s="17"/>
      <c r="J26" s="17"/>
      <c r="K26" s="17"/>
      <c r="L26" s="17"/>
      <c r="M26" s="17"/>
      <c r="N26" s="17"/>
      <c r="O26" s="17"/>
      <c r="P26" s="17"/>
      <c r="Q26" s="17"/>
      <c r="R26" s="17"/>
      <c r="S26" s="17"/>
    </row>
    <row r="27" spans="1:22" ht="14" thickBot="1">
      <c r="A27" s="15"/>
      <c r="B27" s="26" t="s">
        <v>17</v>
      </c>
      <c r="C27" s="152"/>
      <c r="D27" s="6" t="str">
        <f t="shared" si="1"/>
        <v>ERROR - All cells in this table need a value. Cells must not be left blank</v>
      </c>
      <c r="E27" s="17"/>
      <c r="F27" s="17"/>
      <c r="G27" s="17"/>
      <c r="H27" s="17"/>
      <c r="I27" s="17"/>
      <c r="J27" s="17"/>
      <c r="K27" s="17"/>
      <c r="L27" s="17"/>
      <c r="M27" s="17"/>
      <c r="N27" s="17"/>
      <c r="O27" s="17"/>
      <c r="P27" s="17"/>
      <c r="Q27" s="17"/>
      <c r="R27" s="17"/>
      <c r="S27" s="17"/>
    </row>
    <row r="28" spans="1:22">
      <c r="A28" s="15"/>
      <c r="B28" s="15"/>
      <c r="C28" s="17"/>
      <c r="D28" s="17"/>
      <c r="E28" s="17"/>
      <c r="F28" s="17"/>
      <c r="G28" s="17"/>
      <c r="H28" s="17"/>
      <c r="I28" s="17"/>
      <c r="J28" s="17"/>
      <c r="K28" s="17"/>
      <c r="L28" s="17"/>
      <c r="M28" s="17"/>
      <c r="N28" s="17"/>
      <c r="O28" s="17"/>
      <c r="P28" s="17"/>
      <c r="Q28" s="17"/>
      <c r="R28" s="17"/>
      <c r="S28" s="17"/>
      <c r="T28" s="17"/>
      <c r="U28" s="18"/>
      <c r="V28" s="17"/>
    </row>
    <row r="29" spans="1:22">
      <c r="A29" s="15"/>
      <c r="B29" s="15"/>
      <c r="C29" s="17"/>
      <c r="D29" s="17"/>
      <c r="E29" s="17"/>
      <c r="F29" s="17"/>
      <c r="G29" s="17"/>
      <c r="H29" s="17"/>
      <c r="I29" s="17"/>
      <c r="J29" s="17"/>
      <c r="K29" s="17"/>
      <c r="L29" s="17"/>
      <c r="M29" s="17"/>
      <c r="N29" s="17"/>
      <c r="O29" s="17"/>
      <c r="P29" s="17"/>
      <c r="Q29" s="17"/>
      <c r="R29" s="17"/>
      <c r="S29" s="17"/>
      <c r="T29" s="17"/>
      <c r="U29" s="18"/>
      <c r="V29" s="17"/>
    </row>
    <row r="30" spans="1:22">
      <c r="A30" s="20" t="s">
        <v>18</v>
      </c>
      <c r="B30" s="15"/>
      <c r="C30" s="17"/>
      <c r="D30" s="17"/>
      <c r="E30" s="17"/>
      <c r="F30" s="17"/>
      <c r="G30" s="17"/>
      <c r="H30" s="17"/>
      <c r="I30" s="17"/>
      <c r="J30" s="17"/>
      <c r="K30" s="17"/>
      <c r="L30" s="17"/>
      <c r="M30" s="17"/>
      <c r="N30" s="17"/>
      <c r="O30" s="17"/>
      <c r="P30" s="17"/>
      <c r="Q30" s="17"/>
      <c r="R30" s="17"/>
      <c r="S30" s="17"/>
      <c r="T30" s="17"/>
      <c r="U30" s="18"/>
      <c r="V30" s="17"/>
    </row>
    <row r="31" spans="1:22">
      <c r="A31" s="15"/>
      <c r="B31" s="15"/>
      <c r="C31" s="17"/>
      <c r="D31" s="17"/>
      <c r="E31" s="17"/>
      <c r="F31" s="17"/>
      <c r="G31" s="17"/>
      <c r="H31" s="17"/>
      <c r="I31" s="17"/>
      <c r="J31" s="17"/>
      <c r="K31" s="17"/>
      <c r="L31" s="17"/>
      <c r="M31" s="17"/>
      <c r="N31" s="17"/>
      <c r="O31" s="17"/>
      <c r="P31" s="17"/>
      <c r="Q31" s="17"/>
      <c r="R31" s="17"/>
      <c r="S31" s="17"/>
      <c r="T31" s="17"/>
      <c r="U31" s="18"/>
      <c r="V31" s="17"/>
    </row>
    <row r="32" spans="1:22">
      <c r="A32" s="266" t="s">
        <v>19</v>
      </c>
      <c r="B32" s="266"/>
      <c r="C32" s="17"/>
      <c r="J32" s="17"/>
      <c r="K32" s="17"/>
      <c r="S32" s="17"/>
      <c r="T32" s="17"/>
      <c r="U32" s="18"/>
      <c r="V32" s="17"/>
    </row>
    <row r="33" spans="1:23">
      <c r="A33" s="27"/>
      <c r="B33" s="28" t="s">
        <v>20</v>
      </c>
      <c r="C33" s="29"/>
      <c r="D33" s="266" t="s">
        <v>21</v>
      </c>
      <c r="E33" s="266"/>
      <c r="F33" s="266"/>
      <c r="G33" s="266"/>
      <c r="H33" s="266"/>
      <c r="I33" s="266"/>
      <c r="J33" s="17"/>
      <c r="K33" s="17"/>
      <c r="S33" s="17"/>
      <c r="T33" s="17"/>
      <c r="U33" s="18"/>
      <c r="V33" s="17"/>
    </row>
    <row r="34" spans="1:23">
      <c r="A34" s="27"/>
      <c r="B34" s="28" t="s">
        <v>1</v>
      </c>
      <c r="C34" s="29"/>
      <c r="D34" s="267" t="s">
        <v>22</v>
      </c>
      <c r="E34" s="267"/>
      <c r="F34" s="267"/>
      <c r="G34" s="267"/>
      <c r="H34" s="267"/>
      <c r="I34" s="267"/>
      <c r="K34" s="17"/>
      <c r="S34" s="17"/>
      <c r="T34" s="17"/>
      <c r="U34" s="18"/>
      <c r="V34" s="17"/>
    </row>
    <row r="35" spans="1:23">
      <c r="A35" s="27"/>
      <c r="B35" s="28" t="s">
        <v>2</v>
      </c>
      <c r="C35" s="29"/>
      <c r="D35" s="267" t="s">
        <v>23</v>
      </c>
      <c r="E35" s="267"/>
      <c r="F35" s="267"/>
      <c r="G35" s="267"/>
      <c r="H35" s="267"/>
      <c r="I35" s="267"/>
      <c r="J35" s="17"/>
      <c r="K35" s="17"/>
      <c r="S35" s="17"/>
      <c r="T35" s="17"/>
      <c r="U35" s="18"/>
      <c r="V35" s="17"/>
    </row>
    <row r="36" spans="1:23">
      <c r="A36" s="27"/>
      <c r="B36" s="30" t="s">
        <v>3</v>
      </c>
      <c r="C36" s="29"/>
      <c r="D36" s="266" t="s">
        <v>24</v>
      </c>
      <c r="E36" s="266"/>
      <c r="F36" s="266"/>
      <c r="G36" s="266"/>
      <c r="H36" s="266"/>
      <c r="I36" s="266"/>
      <c r="J36" s="17"/>
      <c r="K36" s="17"/>
      <c r="S36" s="17"/>
      <c r="T36" s="17"/>
      <c r="U36" s="18"/>
      <c r="V36" s="17"/>
    </row>
    <row r="37" spans="1:23">
      <c r="A37" s="27"/>
      <c r="B37" s="28" t="s">
        <v>25</v>
      </c>
      <c r="C37" s="29"/>
      <c r="D37" s="267" t="s">
        <v>5</v>
      </c>
      <c r="E37" s="267"/>
      <c r="F37" s="267"/>
      <c r="G37" s="267"/>
      <c r="H37" s="267"/>
      <c r="I37" s="267"/>
      <c r="J37" s="17"/>
      <c r="K37" s="17"/>
      <c r="S37" s="17"/>
      <c r="T37" s="17"/>
      <c r="U37" s="18"/>
      <c r="V37" s="17"/>
    </row>
    <row r="38" spans="1:23">
      <c r="A38" s="27"/>
      <c r="B38" s="31" t="s">
        <v>4</v>
      </c>
      <c r="C38" s="29"/>
      <c r="D38" s="267" t="s">
        <v>26</v>
      </c>
      <c r="E38" s="267"/>
      <c r="F38" s="267"/>
      <c r="G38" s="267"/>
      <c r="H38" s="267"/>
      <c r="I38" s="267"/>
      <c r="J38" s="17"/>
      <c r="K38" s="17"/>
      <c r="S38" s="17"/>
      <c r="T38" s="17"/>
      <c r="U38" s="18"/>
      <c r="V38" s="17"/>
    </row>
    <row r="39" spans="1:23">
      <c r="A39" s="27"/>
      <c r="B39" s="31" t="s">
        <v>27</v>
      </c>
      <c r="C39" s="29"/>
      <c r="D39" s="267" t="s">
        <v>28</v>
      </c>
      <c r="E39" s="267"/>
      <c r="F39" s="267"/>
      <c r="G39" s="267"/>
      <c r="H39" s="267"/>
      <c r="I39" s="267"/>
      <c r="J39" s="17"/>
      <c r="K39" s="17"/>
      <c r="S39" s="17"/>
      <c r="T39" s="17"/>
      <c r="U39" s="18"/>
      <c r="V39" s="17"/>
    </row>
    <row r="40" spans="1:23">
      <c r="A40" s="27"/>
      <c r="B40" s="28" t="s">
        <v>29</v>
      </c>
      <c r="C40" s="29"/>
      <c r="D40" s="267" t="s">
        <v>30</v>
      </c>
      <c r="E40" s="267"/>
      <c r="F40" s="267"/>
      <c r="G40" s="267"/>
      <c r="H40" s="267"/>
      <c r="I40" s="267"/>
      <c r="J40" s="17"/>
      <c r="K40" s="17"/>
      <c r="S40" s="17"/>
      <c r="T40" s="17"/>
      <c r="U40" s="18"/>
      <c r="V40" s="17"/>
    </row>
    <row r="41" spans="1:23">
      <c r="A41" s="27"/>
      <c r="B41" s="31" t="s">
        <v>31</v>
      </c>
      <c r="C41" s="29"/>
      <c r="D41" s="267" t="s">
        <v>32</v>
      </c>
      <c r="E41" s="267"/>
      <c r="F41" s="267"/>
      <c r="G41" s="267"/>
      <c r="H41" s="267"/>
      <c r="I41" s="267"/>
      <c r="J41" s="17"/>
      <c r="K41" s="17"/>
      <c r="S41" s="17"/>
      <c r="T41" s="17"/>
      <c r="U41" s="18"/>
      <c r="V41" s="17"/>
    </row>
    <row r="42" spans="1:23">
      <c r="A42" s="27"/>
      <c r="B42" s="28" t="s">
        <v>33</v>
      </c>
      <c r="C42" s="29"/>
      <c r="D42" s="267" t="s">
        <v>235</v>
      </c>
      <c r="E42" s="267"/>
      <c r="F42" s="267"/>
      <c r="G42" s="267"/>
      <c r="H42" s="267"/>
      <c r="I42" s="267"/>
      <c r="J42" s="17"/>
      <c r="K42" s="17"/>
      <c r="S42" s="17"/>
      <c r="T42" s="17"/>
      <c r="U42" s="18"/>
      <c r="V42" s="17"/>
    </row>
    <row r="43" spans="1:23" ht="13" thickBot="1">
      <c r="A43" s="27"/>
      <c r="B43" s="32" t="s">
        <v>170</v>
      </c>
      <c r="C43" s="17"/>
      <c r="J43" s="17"/>
      <c r="K43" s="17"/>
      <c r="S43" s="17"/>
      <c r="T43" s="17"/>
      <c r="U43" s="18"/>
      <c r="V43" s="17"/>
    </row>
    <row r="44" spans="1:23" ht="15" customHeight="1" thickBot="1">
      <c r="A44" s="27"/>
      <c r="C44" s="17"/>
      <c r="D44" s="274" t="s">
        <v>35</v>
      </c>
      <c r="E44" s="275"/>
      <c r="F44" s="275"/>
      <c r="G44" s="275"/>
      <c r="H44" s="275"/>
      <c r="I44" s="275"/>
      <c r="J44" s="276"/>
      <c r="K44" s="17"/>
      <c r="L44" s="274" t="s">
        <v>36</v>
      </c>
      <c r="M44" s="275"/>
      <c r="N44" s="275"/>
      <c r="O44" s="275"/>
      <c r="P44" s="275"/>
      <c r="Q44" s="275"/>
      <c r="R44" s="275"/>
      <c r="S44" s="276"/>
      <c r="T44" s="17"/>
      <c r="U44" s="18"/>
      <c r="V44" s="17"/>
    </row>
    <row r="45" spans="1:23" ht="118" customHeight="1" thickBot="1">
      <c r="A45" s="33"/>
      <c r="B45" s="277" t="s">
        <v>121</v>
      </c>
      <c r="C45" s="22" t="s">
        <v>37</v>
      </c>
      <c r="D45" s="60" t="s">
        <v>38</v>
      </c>
      <c r="E45" s="109" t="s">
        <v>39</v>
      </c>
      <c r="F45" s="109" t="s">
        <v>40</v>
      </c>
      <c r="G45" s="109" t="s">
        <v>41</v>
      </c>
      <c r="H45" s="109" t="s">
        <v>42</v>
      </c>
      <c r="I45" s="37" t="s">
        <v>43</v>
      </c>
      <c r="J45" s="37" t="s">
        <v>44</v>
      </c>
      <c r="K45" s="61"/>
      <c r="L45" s="34" t="s">
        <v>37</v>
      </c>
      <c r="M45" s="60" t="s">
        <v>38</v>
      </c>
      <c r="N45" s="109" t="s">
        <v>39</v>
      </c>
      <c r="O45" s="109" t="s">
        <v>40</v>
      </c>
      <c r="P45" s="109" t="s">
        <v>41</v>
      </c>
      <c r="Q45" s="109" t="s">
        <v>42</v>
      </c>
      <c r="R45" s="109" t="s">
        <v>43</v>
      </c>
      <c r="S45" s="37" t="s">
        <v>44</v>
      </c>
      <c r="U45" s="8" t="str">
        <f>A1</f>
        <v>Lot 2  Regional Panel 2C - London &amp; South East England</v>
      </c>
      <c r="V45" s="39"/>
      <c r="W45" s="39"/>
    </row>
    <row r="46" spans="1:23" ht="15" customHeight="1">
      <c r="A46" s="280"/>
      <c r="B46" s="278"/>
      <c r="C46" s="41" t="s">
        <v>45</v>
      </c>
      <c r="D46" s="153"/>
      <c r="E46" s="154"/>
      <c r="F46" s="154"/>
      <c r="G46" s="154"/>
      <c r="H46" s="154"/>
      <c r="I46" s="154"/>
      <c r="J46" s="155"/>
      <c r="K46" s="6" t="str">
        <f>IF(COUNTBLANK(D46:J46)&gt;0,"ERROR - Cells must not be left blank","")</f>
        <v>ERROR - Cells must not be left blank</v>
      </c>
      <c r="L46" s="41" t="s">
        <v>45</v>
      </c>
      <c r="M46" s="88">
        <f t="shared" ref="M46:S50" si="2">D46*(1+$C$19)</f>
        <v>0</v>
      </c>
      <c r="N46" s="66">
        <f t="shared" si="2"/>
        <v>0</v>
      </c>
      <c r="O46" s="66">
        <f t="shared" si="2"/>
        <v>0</v>
      </c>
      <c r="P46" s="66">
        <f t="shared" si="2"/>
        <v>0</v>
      </c>
      <c r="Q46" s="66">
        <f t="shared" si="2"/>
        <v>0</v>
      </c>
      <c r="R46" s="66">
        <f t="shared" si="2"/>
        <v>0</v>
      </c>
      <c r="S46" s="89">
        <f t="shared" si="2"/>
        <v>0</v>
      </c>
      <c r="T46" s="282">
        <f>AVERAGE(M46:S50)</f>
        <v>0</v>
      </c>
      <c r="V46" s="39"/>
      <c r="W46" s="39"/>
    </row>
    <row r="47" spans="1:23" ht="16" customHeight="1">
      <c r="A47" s="280"/>
      <c r="B47" s="278"/>
      <c r="C47" s="43" t="s">
        <v>14</v>
      </c>
      <c r="D47" s="44">
        <f>D46*(1+$C$24)*OR(1-$C$24)</f>
        <v>0</v>
      </c>
      <c r="E47" s="45">
        <f t="shared" ref="E47:J47" si="3">E46*(1+$C$24)*OR(1-$C$24)</f>
        <v>0</v>
      </c>
      <c r="F47" s="45">
        <f t="shared" si="3"/>
        <v>0</v>
      </c>
      <c r="G47" s="45">
        <f t="shared" si="3"/>
        <v>0</v>
      </c>
      <c r="H47" s="45">
        <f t="shared" si="3"/>
        <v>0</v>
      </c>
      <c r="I47" s="45">
        <f t="shared" si="3"/>
        <v>0</v>
      </c>
      <c r="J47" s="46">
        <f t="shared" si="3"/>
        <v>0</v>
      </c>
      <c r="K47" s="40"/>
      <c r="L47" s="43" t="s">
        <v>14</v>
      </c>
      <c r="M47" s="44">
        <f t="shared" si="2"/>
        <v>0</v>
      </c>
      <c r="N47" s="114">
        <f t="shared" si="2"/>
        <v>0</v>
      </c>
      <c r="O47" s="114">
        <f t="shared" si="2"/>
        <v>0</v>
      </c>
      <c r="P47" s="114">
        <f t="shared" si="2"/>
        <v>0</v>
      </c>
      <c r="Q47" s="114">
        <f t="shared" si="2"/>
        <v>0</v>
      </c>
      <c r="R47" s="114">
        <f t="shared" si="2"/>
        <v>0</v>
      </c>
      <c r="S47" s="115">
        <f t="shared" si="2"/>
        <v>0</v>
      </c>
      <c r="T47" s="283"/>
      <c r="V47" s="39"/>
      <c r="W47" s="39"/>
    </row>
    <row r="48" spans="1:23" ht="15" customHeight="1">
      <c r="A48" s="280"/>
      <c r="B48" s="278"/>
      <c r="C48" s="43" t="s">
        <v>15</v>
      </c>
      <c r="D48" s="44">
        <f>D46*(1+$C$25)*OR(1-$C$25)</f>
        <v>0</v>
      </c>
      <c r="E48" s="45">
        <f t="shared" ref="E48:J48" si="4">E46*(1+$C$25)*OR(1-$C$25)</f>
        <v>0</v>
      </c>
      <c r="F48" s="45">
        <f t="shared" si="4"/>
        <v>0</v>
      </c>
      <c r="G48" s="45">
        <f t="shared" si="4"/>
        <v>0</v>
      </c>
      <c r="H48" s="45">
        <f t="shared" si="4"/>
        <v>0</v>
      </c>
      <c r="I48" s="45">
        <f t="shared" si="4"/>
        <v>0</v>
      </c>
      <c r="J48" s="46">
        <f t="shared" si="4"/>
        <v>0</v>
      </c>
      <c r="K48" s="40"/>
      <c r="L48" s="43" t="s">
        <v>15</v>
      </c>
      <c r="M48" s="44">
        <f t="shared" si="2"/>
        <v>0</v>
      </c>
      <c r="N48" s="114">
        <f t="shared" si="2"/>
        <v>0</v>
      </c>
      <c r="O48" s="114">
        <f t="shared" si="2"/>
        <v>0</v>
      </c>
      <c r="P48" s="114">
        <f t="shared" si="2"/>
        <v>0</v>
      </c>
      <c r="Q48" s="114">
        <f t="shared" si="2"/>
        <v>0</v>
      </c>
      <c r="R48" s="114">
        <f t="shared" si="2"/>
        <v>0</v>
      </c>
      <c r="S48" s="115">
        <f t="shared" si="2"/>
        <v>0</v>
      </c>
      <c r="T48" s="283"/>
      <c r="U48" s="47"/>
      <c r="V48" s="39"/>
      <c r="W48" s="39"/>
    </row>
    <row r="49" spans="1:23" ht="15" customHeight="1" thickBot="1">
      <c r="A49" s="280"/>
      <c r="B49" s="278"/>
      <c r="C49" s="43" t="s">
        <v>16</v>
      </c>
      <c r="D49" s="44">
        <f>D46*(1+$C$26)*OR(1-$C$26)</f>
        <v>0</v>
      </c>
      <c r="E49" s="45">
        <f t="shared" ref="E49:J49" si="5">E46*(1+$C$26)*OR(1-$C$26)</f>
        <v>0</v>
      </c>
      <c r="F49" s="45">
        <f t="shared" si="5"/>
        <v>0</v>
      </c>
      <c r="G49" s="45">
        <f t="shared" si="5"/>
        <v>0</v>
      </c>
      <c r="H49" s="45">
        <f t="shared" si="5"/>
        <v>0</v>
      </c>
      <c r="I49" s="45">
        <f t="shared" si="5"/>
        <v>0</v>
      </c>
      <c r="J49" s="46">
        <f t="shared" si="5"/>
        <v>0</v>
      </c>
      <c r="K49" s="40"/>
      <c r="L49" s="43" t="s">
        <v>16</v>
      </c>
      <c r="M49" s="44">
        <f t="shared" si="2"/>
        <v>0</v>
      </c>
      <c r="N49" s="114">
        <f t="shared" si="2"/>
        <v>0</v>
      </c>
      <c r="O49" s="114">
        <f t="shared" si="2"/>
        <v>0</v>
      </c>
      <c r="P49" s="114">
        <f t="shared" si="2"/>
        <v>0</v>
      </c>
      <c r="Q49" s="114">
        <f t="shared" si="2"/>
        <v>0</v>
      </c>
      <c r="R49" s="114">
        <f t="shared" si="2"/>
        <v>0</v>
      </c>
      <c r="S49" s="115">
        <f t="shared" si="2"/>
        <v>0</v>
      </c>
      <c r="T49" s="283"/>
      <c r="V49" s="39"/>
      <c r="W49" s="39"/>
    </row>
    <row r="50" spans="1:23" ht="16" customHeight="1" thickBot="1">
      <c r="A50" s="280"/>
      <c r="B50" s="279"/>
      <c r="C50" s="48" t="s">
        <v>17</v>
      </c>
      <c r="D50" s="49">
        <f>D46*(1+$C$27)*OR(1+$C$27)</f>
        <v>0</v>
      </c>
      <c r="E50" s="50">
        <f t="shared" ref="E50:J50" si="6">E46*(1+$C$27)*OR(1+$C$27)</f>
        <v>0</v>
      </c>
      <c r="F50" s="50">
        <f t="shared" si="6"/>
        <v>0</v>
      </c>
      <c r="G50" s="50">
        <f t="shared" si="6"/>
        <v>0</v>
      </c>
      <c r="H50" s="50">
        <f t="shared" si="6"/>
        <v>0</v>
      </c>
      <c r="I50" s="50">
        <f t="shared" si="6"/>
        <v>0</v>
      </c>
      <c r="J50" s="51">
        <f t="shared" si="6"/>
        <v>0</v>
      </c>
      <c r="K50" s="40"/>
      <c r="L50" s="48" t="s">
        <v>17</v>
      </c>
      <c r="M50" s="49">
        <f t="shared" si="2"/>
        <v>0</v>
      </c>
      <c r="N50" s="81">
        <f t="shared" si="2"/>
        <v>0</v>
      </c>
      <c r="O50" s="81">
        <f t="shared" si="2"/>
        <v>0</v>
      </c>
      <c r="P50" s="81">
        <f t="shared" si="2"/>
        <v>0</v>
      </c>
      <c r="Q50" s="81">
        <f t="shared" si="2"/>
        <v>0</v>
      </c>
      <c r="R50" s="81">
        <f t="shared" si="2"/>
        <v>0</v>
      </c>
      <c r="S50" s="97">
        <f t="shared" si="2"/>
        <v>0</v>
      </c>
      <c r="T50" s="283"/>
      <c r="U50" s="52">
        <f>AVERAGE(D46:J50,M46:S50)</f>
        <v>0</v>
      </c>
      <c r="V50" s="39"/>
      <c r="W50" s="39"/>
    </row>
    <row r="51" spans="1:23" s="56" customFormat="1">
      <c r="A51" s="53"/>
      <c r="B51" s="54"/>
      <c r="C51" s="55"/>
      <c r="D51" s="55"/>
      <c r="E51" s="55"/>
      <c r="F51" s="55"/>
      <c r="G51" s="55"/>
      <c r="H51" s="55"/>
      <c r="I51" s="55"/>
      <c r="K51" s="55"/>
      <c r="L51" s="55"/>
      <c r="M51" s="55"/>
      <c r="N51" s="55"/>
      <c r="O51" s="55"/>
      <c r="P51" s="55"/>
      <c r="Q51" s="55"/>
      <c r="U51" s="57"/>
    </row>
    <row r="52" spans="1:23">
      <c r="A52" s="58"/>
    </row>
    <row r="53" spans="1:23" ht="12" customHeight="1">
      <c r="A53" s="58"/>
    </row>
    <row r="54" spans="1:23">
      <c r="A54" s="58"/>
    </row>
    <row r="56" spans="1:23">
      <c r="A56" s="20" t="s">
        <v>171</v>
      </c>
    </row>
    <row r="58" spans="1:23">
      <c r="A58" s="273" t="s">
        <v>198</v>
      </c>
      <c r="B58" s="273"/>
      <c r="C58" s="273"/>
      <c r="D58" s="273"/>
      <c r="E58" s="273"/>
      <c r="F58" s="273"/>
      <c r="G58" s="273"/>
      <c r="H58" s="273"/>
      <c r="I58" s="273"/>
    </row>
    <row r="59" spans="1:23" ht="14" thickBot="1">
      <c r="B59" s="59"/>
      <c r="C59" s="6" t="str">
        <f>IF(COUNTBLANK(C63:C71)&gt;0,"ERROR - Cells must not be left blank","")</f>
        <v>ERROR - Cells must not be left blank</v>
      </c>
      <c r="D59" s="28"/>
      <c r="E59" s="28"/>
      <c r="F59" s="28"/>
      <c r="G59" s="28"/>
      <c r="H59" s="28"/>
      <c r="I59" s="28"/>
      <c r="J59" s="39"/>
      <c r="K59" s="39"/>
      <c r="L59" s="39"/>
      <c r="M59" s="39"/>
      <c r="N59" s="39"/>
      <c r="O59" s="39"/>
      <c r="P59" s="39"/>
      <c r="Q59" s="39"/>
      <c r="R59" s="39"/>
      <c r="S59" s="39"/>
      <c r="T59" s="39"/>
      <c r="U59" s="47"/>
      <c r="V59" s="39"/>
    </row>
    <row r="60" spans="1:23">
      <c r="B60" s="292" t="s">
        <v>46</v>
      </c>
      <c r="C60" s="292" t="s">
        <v>143</v>
      </c>
      <c r="D60" s="292" t="s">
        <v>47</v>
      </c>
      <c r="E60" s="295"/>
      <c r="F60" s="295"/>
      <c r="G60" s="296"/>
      <c r="H60" s="300"/>
      <c r="I60" s="292" t="s">
        <v>48</v>
      </c>
      <c r="J60" s="295"/>
      <c r="K60" s="295"/>
      <c r="L60" s="295"/>
      <c r="M60" s="296"/>
      <c r="N60" s="39"/>
      <c r="P60" s="284" t="s">
        <v>49</v>
      </c>
      <c r="Q60" s="284" t="s">
        <v>50</v>
      </c>
      <c r="R60" s="285" t="s">
        <v>51</v>
      </c>
      <c r="S60" s="286" t="s">
        <v>52</v>
      </c>
      <c r="T60" s="39"/>
      <c r="U60" s="47"/>
      <c r="V60" s="39"/>
    </row>
    <row r="61" spans="1:23">
      <c r="B61" s="293"/>
      <c r="C61" s="293"/>
      <c r="D61" s="294"/>
      <c r="E61" s="297"/>
      <c r="F61" s="297"/>
      <c r="G61" s="298"/>
      <c r="H61" s="300"/>
      <c r="I61" s="294"/>
      <c r="J61" s="297"/>
      <c r="K61" s="297"/>
      <c r="L61" s="297"/>
      <c r="M61" s="298"/>
      <c r="N61" s="39"/>
      <c r="P61" s="284"/>
      <c r="Q61" s="284"/>
      <c r="R61" s="285"/>
      <c r="S61" s="287"/>
      <c r="T61" s="39"/>
      <c r="U61" s="47"/>
      <c r="V61" s="39"/>
    </row>
    <row r="62" spans="1:23" ht="13" thickBot="1">
      <c r="B62" s="294"/>
      <c r="C62" s="299"/>
      <c r="D62" s="62" t="s">
        <v>14</v>
      </c>
      <c r="E62" s="63" t="s">
        <v>15</v>
      </c>
      <c r="F62" s="63" t="s">
        <v>16</v>
      </c>
      <c r="G62" s="64" t="s">
        <v>17</v>
      </c>
      <c r="H62" s="300"/>
      <c r="I62" s="183" t="s">
        <v>45</v>
      </c>
      <c r="J62" s="101" t="s">
        <v>14</v>
      </c>
      <c r="K62" s="102" t="s">
        <v>15</v>
      </c>
      <c r="L62" s="102" t="s">
        <v>16</v>
      </c>
      <c r="M62" s="103" t="s">
        <v>17</v>
      </c>
      <c r="N62" s="39"/>
      <c r="P62" s="284"/>
      <c r="Q62" s="284"/>
      <c r="R62" s="285"/>
      <c r="S62" s="288"/>
      <c r="T62" s="39"/>
      <c r="U62" s="47"/>
      <c r="V62" s="39"/>
    </row>
    <row r="63" spans="1:23">
      <c r="B63" s="65" t="s">
        <v>53</v>
      </c>
      <c r="C63" s="156"/>
      <c r="D63" s="66">
        <f>C63</f>
        <v>0</v>
      </c>
      <c r="E63" s="66">
        <f>C63</f>
        <v>0</v>
      </c>
      <c r="F63" s="66">
        <f t="shared" ref="F63:G63" si="7">D63</f>
        <v>0</v>
      </c>
      <c r="G63" s="66">
        <f t="shared" si="7"/>
        <v>0</v>
      </c>
      <c r="H63" s="184"/>
      <c r="I63" s="88">
        <f>C63</f>
        <v>0</v>
      </c>
      <c r="J63" s="66">
        <f t="shared" ref="J63:M63" si="8">D63</f>
        <v>0</v>
      </c>
      <c r="K63" s="66">
        <f t="shared" si="8"/>
        <v>0</v>
      </c>
      <c r="L63" s="185">
        <f t="shared" si="8"/>
        <v>0</v>
      </c>
      <c r="M63" s="186">
        <f t="shared" si="8"/>
        <v>0</v>
      </c>
      <c r="N63" s="187"/>
      <c r="P63" s="68"/>
      <c r="Q63" s="68"/>
      <c r="R63" s="69"/>
      <c r="S63" s="68"/>
      <c r="V63" s="39"/>
    </row>
    <row r="64" spans="1:23">
      <c r="B64" s="65" t="s">
        <v>54</v>
      </c>
      <c r="C64" s="157"/>
      <c r="D64" s="70">
        <f t="shared" ref="D64:D70" si="9">C64*(1+$C$24)*OR(1-$C$24)</f>
        <v>0</v>
      </c>
      <c r="E64" s="71">
        <f t="shared" ref="E64:E70" si="10">C64*(1+$C$25)*OR(1-$C$25)</f>
        <v>0</v>
      </c>
      <c r="F64" s="71">
        <f t="shared" ref="F64:F70" si="11">C64*(1+$C$26)*OR(1-$C$26)</f>
        <v>0</v>
      </c>
      <c r="G64" s="72">
        <f t="shared" ref="G64:G70" si="12">C64*(1+$C$27)*OR(1-$C$27)</f>
        <v>0</v>
      </c>
      <c r="H64" s="184"/>
      <c r="I64" s="70">
        <f t="shared" ref="I64:M70" si="13">C64*(1+$C$19)</f>
        <v>0</v>
      </c>
      <c r="J64" s="71">
        <f t="shared" si="13"/>
        <v>0</v>
      </c>
      <c r="K64" s="71">
        <f t="shared" si="13"/>
        <v>0</v>
      </c>
      <c r="L64" s="71">
        <f t="shared" si="13"/>
        <v>0</v>
      </c>
      <c r="M64" s="72">
        <f t="shared" si="13"/>
        <v>0</v>
      </c>
      <c r="N64" s="188"/>
      <c r="P64" s="74">
        <f>AVERAGE(C64:G64,I64:M64)</f>
        <v>0</v>
      </c>
      <c r="Q64" s="75">
        <v>125000</v>
      </c>
      <c r="R64" s="76">
        <f>P64*Q64</f>
        <v>0</v>
      </c>
      <c r="S64" s="77">
        <f t="shared" ref="S64:S70" si="14">IF(R64&lt;$C$63,$C$63,(IF(R64&gt;$C$71,$C$71,R64)))</f>
        <v>0</v>
      </c>
      <c r="U64" s="42"/>
      <c r="V64" s="39"/>
    </row>
    <row r="65" spans="1:22">
      <c r="B65" s="78" t="s">
        <v>55</v>
      </c>
      <c r="C65" s="158"/>
      <c r="D65" s="70">
        <f t="shared" si="9"/>
        <v>0</v>
      </c>
      <c r="E65" s="71">
        <f t="shared" si="10"/>
        <v>0</v>
      </c>
      <c r="F65" s="71">
        <f t="shared" si="11"/>
        <v>0</v>
      </c>
      <c r="G65" s="72">
        <f t="shared" si="12"/>
        <v>0</v>
      </c>
      <c r="H65" s="184"/>
      <c r="I65" s="70">
        <f t="shared" si="13"/>
        <v>0</v>
      </c>
      <c r="J65" s="71">
        <f t="shared" si="13"/>
        <v>0</v>
      </c>
      <c r="K65" s="71">
        <f t="shared" si="13"/>
        <v>0</v>
      </c>
      <c r="L65" s="71">
        <f t="shared" si="13"/>
        <v>0</v>
      </c>
      <c r="M65" s="72">
        <f t="shared" si="13"/>
        <v>0</v>
      </c>
      <c r="N65" s="188"/>
      <c r="P65" s="74">
        <f t="shared" ref="P65:P70" si="15">AVERAGE(C65:G65,I65:M65)</f>
        <v>0</v>
      </c>
      <c r="Q65" s="75">
        <v>375000</v>
      </c>
      <c r="R65" s="76">
        <f t="shared" ref="R65:R70" si="16">P65*Q65</f>
        <v>0</v>
      </c>
      <c r="S65" s="77">
        <f t="shared" si="14"/>
        <v>0</v>
      </c>
      <c r="U65" s="42"/>
      <c r="V65" s="39"/>
    </row>
    <row r="66" spans="1:22">
      <c r="B66" s="78" t="s">
        <v>56</v>
      </c>
      <c r="C66" s="158"/>
      <c r="D66" s="70">
        <f t="shared" si="9"/>
        <v>0</v>
      </c>
      <c r="E66" s="71">
        <f t="shared" si="10"/>
        <v>0</v>
      </c>
      <c r="F66" s="71">
        <f t="shared" si="11"/>
        <v>0</v>
      </c>
      <c r="G66" s="72">
        <f t="shared" si="12"/>
        <v>0</v>
      </c>
      <c r="H66" s="184"/>
      <c r="I66" s="70">
        <f t="shared" si="13"/>
        <v>0</v>
      </c>
      <c r="J66" s="71">
        <f t="shared" si="13"/>
        <v>0</v>
      </c>
      <c r="K66" s="71">
        <f t="shared" si="13"/>
        <v>0</v>
      </c>
      <c r="L66" s="71">
        <f t="shared" si="13"/>
        <v>0</v>
      </c>
      <c r="M66" s="72">
        <f t="shared" si="13"/>
        <v>0</v>
      </c>
      <c r="N66" s="188"/>
      <c r="P66" s="74">
        <f t="shared" si="15"/>
        <v>0</v>
      </c>
      <c r="Q66" s="75">
        <v>750000</v>
      </c>
      <c r="R66" s="76">
        <f t="shared" si="16"/>
        <v>0</v>
      </c>
      <c r="S66" s="77">
        <f t="shared" si="14"/>
        <v>0</v>
      </c>
      <c r="U66" s="42"/>
      <c r="V66" s="39"/>
    </row>
    <row r="67" spans="1:22">
      <c r="B67" s="78" t="s">
        <v>57</v>
      </c>
      <c r="C67" s="158"/>
      <c r="D67" s="70">
        <f t="shared" si="9"/>
        <v>0</v>
      </c>
      <c r="E67" s="71">
        <f t="shared" si="10"/>
        <v>0</v>
      </c>
      <c r="F67" s="71">
        <f t="shared" si="11"/>
        <v>0</v>
      </c>
      <c r="G67" s="72">
        <f t="shared" si="12"/>
        <v>0</v>
      </c>
      <c r="H67" s="184"/>
      <c r="I67" s="70">
        <f t="shared" si="13"/>
        <v>0</v>
      </c>
      <c r="J67" s="71">
        <f t="shared" si="13"/>
        <v>0</v>
      </c>
      <c r="K67" s="71">
        <f t="shared" si="13"/>
        <v>0</v>
      </c>
      <c r="L67" s="71">
        <f t="shared" si="13"/>
        <v>0</v>
      </c>
      <c r="M67" s="72">
        <f t="shared" si="13"/>
        <v>0</v>
      </c>
      <c r="N67" s="188"/>
      <c r="P67" s="74">
        <f t="shared" si="15"/>
        <v>0</v>
      </c>
      <c r="Q67" s="75">
        <v>1750000</v>
      </c>
      <c r="R67" s="76">
        <f t="shared" si="16"/>
        <v>0</v>
      </c>
      <c r="S67" s="77">
        <f t="shared" si="14"/>
        <v>0</v>
      </c>
      <c r="U67" s="42"/>
      <c r="V67" s="39"/>
    </row>
    <row r="68" spans="1:22">
      <c r="B68" s="78" t="s">
        <v>58</v>
      </c>
      <c r="C68" s="158"/>
      <c r="D68" s="70">
        <f t="shared" si="9"/>
        <v>0</v>
      </c>
      <c r="E68" s="71">
        <f t="shared" si="10"/>
        <v>0</v>
      </c>
      <c r="F68" s="71">
        <f t="shared" si="11"/>
        <v>0</v>
      </c>
      <c r="G68" s="72">
        <f t="shared" si="12"/>
        <v>0</v>
      </c>
      <c r="H68" s="184"/>
      <c r="I68" s="70">
        <f t="shared" si="13"/>
        <v>0</v>
      </c>
      <c r="J68" s="71">
        <f t="shared" si="13"/>
        <v>0</v>
      </c>
      <c r="K68" s="71">
        <f t="shared" si="13"/>
        <v>0</v>
      </c>
      <c r="L68" s="71">
        <f t="shared" si="13"/>
        <v>0</v>
      </c>
      <c r="M68" s="72">
        <f t="shared" si="13"/>
        <v>0</v>
      </c>
      <c r="N68" s="188"/>
      <c r="P68" s="74">
        <f t="shared" si="15"/>
        <v>0</v>
      </c>
      <c r="Q68" s="75">
        <v>3750000</v>
      </c>
      <c r="R68" s="76">
        <f t="shared" si="16"/>
        <v>0</v>
      </c>
      <c r="S68" s="77">
        <f t="shared" si="14"/>
        <v>0</v>
      </c>
      <c r="U68" s="42"/>
      <c r="V68" s="39"/>
    </row>
    <row r="69" spans="1:22">
      <c r="B69" s="78" t="s">
        <v>59</v>
      </c>
      <c r="C69" s="158"/>
      <c r="D69" s="70">
        <f t="shared" si="9"/>
        <v>0</v>
      </c>
      <c r="E69" s="71">
        <f t="shared" si="10"/>
        <v>0</v>
      </c>
      <c r="F69" s="71">
        <f t="shared" si="11"/>
        <v>0</v>
      </c>
      <c r="G69" s="72">
        <f t="shared" si="12"/>
        <v>0</v>
      </c>
      <c r="H69" s="184"/>
      <c r="I69" s="70">
        <f t="shared" si="13"/>
        <v>0</v>
      </c>
      <c r="J69" s="71">
        <f t="shared" si="13"/>
        <v>0</v>
      </c>
      <c r="K69" s="71">
        <f t="shared" si="13"/>
        <v>0</v>
      </c>
      <c r="L69" s="71">
        <f t="shared" si="13"/>
        <v>0</v>
      </c>
      <c r="M69" s="72">
        <f t="shared" si="13"/>
        <v>0</v>
      </c>
      <c r="N69" s="188"/>
      <c r="P69" s="74">
        <f t="shared" si="15"/>
        <v>0</v>
      </c>
      <c r="Q69" s="75">
        <v>7500000</v>
      </c>
      <c r="R69" s="76">
        <f t="shared" si="16"/>
        <v>0</v>
      </c>
      <c r="S69" s="77">
        <f t="shared" si="14"/>
        <v>0</v>
      </c>
      <c r="U69" s="42"/>
      <c r="V69" s="39"/>
    </row>
    <row r="70" spans="1:22" ht="13" thickBot="1">
      <c r="B70" s="79" t="s">
        <v>60</v>
      </c>
      <c r="C70" s="158"/>
      <c r="D70" s="70">
        <f t="shared" si="9"/>
        <v>0</v>
      </c>
      <c r="E70" s="71">
        <f t="shared" si="10"/>
        <v>0</v>
      </c>
      <c r="F70" s="71">
        <f t="shared" si="11"/>
        <v>0</v>
      </c>
      <c r="G70" s="72">
        <f t="shared" si="12"/>
        <v>0</v>
      </c>
      <c r="H70" s="184"/>
      <c r="I70" s="70">
        <f t="shared" si="13"/>
        <v>0</v>
      </c>
      <c r="J70" s="189">
        <f t="shared" si="13"/>
        <v>0</v>
      </c>
      <c r="K70" s="71">
        <f t="shared" si="13"/>
        <v>0</v>
      </c>
      <c r="L70" s="71">
        <f t="shared" si="13"/>
        <v>0</v>
      </c>
      <c r="M70" s="72">
        <f t="shared" si="13"/>
        <v>0</v>
      </c>
      <c r="N70" s="188"/>
      <c r="P70" s="74">
        <f t="shared" si="15"/>
        <v>0</v>
      </c>
      <c r="Q70" s="75">
        <v>10000000</v>
      </c>
      <c r="R70" s="76">
        <f t="shared" si="16"/>
        <v>0</v>
      </c>
      <c r="S70" s="77">
        <f t="shared" si="14"/>
        <v>0</v>
      </c>
      <c r="U70" s="42"/>
      <c r="V70" s="39"/>
    </row>
    <row r="71" spans="1:22" ht="13" thickBot="1">
      <c r="B71" s="80" t="s">
        <v>61</v>
      </c>
      <c r="C71" s="159"/>
      <c r="D71" s="49">
        <f>C71</f>
        <v>0</v>
      </c>
      <c r="E71" s="81">
        <f>C71</f>
        <v>0</v>
      </c>
      <c r="F71" s="81">
        <f t="shared" ref="F71:G71" si="17">D71</f>
        <v>0</v>
      </c>
      <c r="G71" s="81">
        <f t="shared" si="17"/>
        <v>0</v>
      </c>
      <c r="H71" s="184"/>
      <c r="I71" s="49">
        <f>C71</f>
        <v>0</v>
      </c>
      <c r="J71" s="81">
        <f t="shared" ref="J71:M71" si="18">D71</f>
        <v>0</v>
      </c>
      <c r="K71" s="81">
        <f t="shared" si="18"/>
        <v>0</v>
      </c>
      <c r="L71" s="50">
        <f t="shared" si="18"/>
        <v>0</v>
      </c>
      <c r="M71" s="51">
        <f t="shared" si="18"/>
        <v>0</v>
      </c>
      <c r="N71" s="187"/>
      <c r="P71" s="82"/>
      <c r="Q71" s="82"/>
      <c r="R71" s="82"/>
      <c r="S71" s="82"/>
      <c r="U71" s="52">
        <f>AVERAGE(S64:S70)</f>
        <v>0</v>
      </c>
      <c r="V71" s="39"/>
    </row>
    <row r="72" spans="1:22" s="39" customFormat="1">
      <c r="B72" s="83"/>
      <c r="C72" s="84"/>
      <c r="D72" s="85"/>
      <c r="E72" s="86"/>
      <c r="F72" s="86"/>
      <c r="G72" s="86"/>
      <c r="H72" s="84"/>
      <c r="I72" s="86"/>
      <c r="J72" s="85"/>
      <c r="K72" s="85"/>
      <c r="L72" s="85"/>
      <c r="U72" s="47"/>
    </row>
    <row r="73" spans="1:22" s="39" customFormat="1">
      <c r="B73" s="83"/>
      <c r="C73" s="84"/>
      <c r="D73" s="85"/>
      <c r="E73" s="86"/>
      <c r="F73" s="86"/>
      <c r="G73" s="86"/>
      <c r="H73" s="84"/>
      <c r="I73" s="86"/>
      <c r="J73" s="85"/>
      <c r="K73" s="85"/>
      <c r="L73" s="85"/>
      <c r="U73" s="47"/>
    </row>
    <row r="74" spans="1:22">
      <c r="A74" s="20" t="s">
        <v>172</v>
      </c>
      <c r="O74" s="39"/>
      <c r="P74" s="39"/>
    </row>
    <row r="76" spans="1:22">
      <c r="A76" s="273" t="s">
        <v>228</v>
      </c>
      <c r="B76" s="273"/>
      <c r="C76" s="273"/>
      <c r="D76" s="273"/>
      <c r="E76" s="273"/>
      <c r="F76" s="273"/>
      <c r="G76" s="273"/>
      <c r="H76" s="273"/>
      <c r="I76" s="273"/>
    </row>
    <row r="77" spans="1:22" s="39" customFormat="1">
      <c r="B77" s="83"/>
      <c r="C77" s="84"/>
      <c r="D77" s="85"/>
      <c r="E77" s="86"/>
      <c r="F77" s="86"/>
      <c r="G77" s="86"/>
      <c r="H77" s="84"/>
      <c r="I77" s="86"/>
      <c r="J77" s="85"/>
      <c r="K77" s="85"/>
      <c r="L77" s="85"/>
      <c r="O77" s="7"/>
      <c r="P77" s="7"/>
      <c r="U77" s="47"/>
    </row>
    <row r="78" spans="1:22" s="39" customFormat="1" ht="14" thickBot="1">
      <c r="B78" s="83"/>
      <c r="C78" s="6" t="str">
        <f>IF(COUNTBLANK(C82:C90)&gt;0,"ERROR - Cells must not be left blank","")</f>
        <v>ERROR - Cells must not be left blank</v>
      </c>
      <c r="D78" s="85"/>
      <c r="E78" s="86"/>
      <c r="F78" s="86"/>
      <c r="G78" s="86"/>
      <c r="H78" s="84"/>
      <c r="I78" s="86"/>
      <c r="J78" s="85"/>
      <c r="K78" s="85"/>
      <c r="L78" s="85"/>
      <c r="U78" s="47"/>
    </row>
    <row r="79" spans="1:22" s="39" customFormat="1">
      <c r="B79" s="289" t="s">
        <v>123</v>
      </c>
      <c r="C79" s="292" t="s">
        <v>141</v>
      </c>
      <c r="D79" s="292" t="s">
        <v>47</v>
      </c>
      <c r="E79" s="295"/>
      <c r="F79" s="295"/>
      <c r="G79" s="296"/>
      <c r="H79" s="84"/>
      <c r="I79" s="292" t="s">
        <v>48</v>
      </c>
      <c r="J79" s="295"/>
      <c r="K79" s="295"/>
      <c r="L79" s="295"/>
      <c r="M79" s="296"/>
      <c r="P79" s="284" t="s">
        <v>49</v>
      </c>
      <c r="Q79" s="284" t="s">
        <v>50</v>
      </c>
      <c r="R79" s="285" t="s">
        <v>51</v>
      </c>
      <c r="S79" s="286" t="s">
        <v>52</v>
      </c>
      <c r="U79" s="47"/>
    </row>
    <row r="80" spans="1:22" s="39" customFormat="1">
      <c r="B80" s="290"/>
      <c r="C80" s="293"/>
      <c r="D80" s="294"/>
      <c r="E80" s="297"/>
      <c r="F80" s="297"/>
      <c r="G80" s="298"/>
      <c r="H80" s="84"/>
      <c r="I80" s="294"/>
      <c r="J80" s="297"/>
      <c r="K80" s="297"/>
      <c r="L80" s="297"/>
      <c r="M80" s="298"/>
      <c r="P80" s="284"/>
      <c r="Q80" s="284"/>
      <c r="R80" s="285"/>
      <c r="S80" s="287"/>
      <c r="U80" s="47"/>
    </row>
    <row r="81" spans="1:22" s="39" customFormat="1" ht="13" thickBot="1">
      <c r="B81" s="291"/>
      <c r="C81" s="294"/>
      <c r="D81" s="62" t="s">
        <v>14</v>
      </c>
      <c r="E81" s="63" t="s">
        <v>15</v>
      </c>
      <c r="F81" s="63" t="s">
        <v>16</v>
      </c>
      <c r="G81" s="64" t="s">
        <v>17</v>
      </c>
      <c r="H81" s="84"/>
      <c r="I81" s="62" t="s">
        <v>45</v>
      </c>
      <c r="J81" s="190" t="s">
        <v>14</v>
      </c>
      <c r="K81" s="63" t="s">
        <v>15</v>
      </c>
      <c r="L81" s="63" t="s">
        <v>16</v>
      </c>
      <c r="M81" s="64" t="s">
        <v>17</v>
      </c>
      <c r="P81" s="284"/>
      <c r="Q81" s="284"/>
      <c r="R81" s="285"/>
      <c r="S81" s="288"/>
      <c r="U81" s="47"/>
    </row>
    <row r="82" spans="1:22" s="39" customFormat="1">
      <c r="B82" s="25" t="s">
        <v>53</v>
      </c>
      <c r="C82" s="160"/>
      <c r="D82" s="88">
        <f>C82</f>
        <v>0</v>
      </c>
      <c r="E82" s="66">
        <f t="shared" ref="E82:G82" si="19">D82</f>
        <v>0</v>
      </c>
      <c r="F82" s="66">
        <f t="shared" si="19"/>
        <v>0</v>
      </c>
      <c r="G82" s="89">
        <f t="shared" si="19"/>
        <v>0</v>
      </c>
      <c r="H82" s="90"/>
      <c r="I82" s="88">
        <f>C82</f>
        <v>0</v>
      </c>
      <c r="J82" s="66">
        <f t="shared" ref="J82:M82" si="20">D82</f>
        <v>0</v>
      </c>
      <c r="K82" s="66">
        <f t="shared" si="20"/>
        <v>0</v>
      </c>
      <c r="L82" s="66">
        <f t="shared" si="20"/>
        <v>0</v>
      </c>
      <c r="M82" s="89">
        <f t="shared" si="20"/>
        <v>0</v>
      </c>
      <c r="N82" s="191"/>
      <c r="P82" s="91"/>
      <c r="Q82" s="91"/>
      <c r="R82" s="92"/>
      <c r="S82" s="91"/>
      <c r="U82" s="42"/>
    </row>
    <row r="83" spans="1:22" s="39" customFormat="1">
      <c r="B83" s="25" t="s">
        <v>54</v>
      </c>
      <c r="C83" s="157"/>
      <c r="D83" s="70">
        <f>C83*(1+$C$24)*OR(1-$C$24)</f>
        <v>0</v>
      </c>
      <c r="E83" s="71">
        <f>C83*(1+$C$25)*OR(1-$C$25)</f>
        <v>0</v>
      </c>
      <c r="F83" s="71">
        <f>C83*(1+$C$26)*OR(1-$C$26)</f>
        <v>0</v>
      </c>
      <c r="G83" s="72">
        <f>C83*(1+$C$27)*OR(1-$C$27)</f>
        <v>0</v>
      </c>
      <c r="H83" s="93"/>
      <c r="I83" s="70">
        <f t="shared" ref="I83:M89" si="21">C83*(1+$C$19)</f>
        <v>0</v>
      </c>
      <c r="J83" s="71">
        <f t="shared" si="21"/>
        <v>0</v>
      </c>
      <c r="K83" s="71">
        <f t="shared" si="21"/>
        <v>0</v>
      </c>
      <c r="L83" s="71">
        <f t="shared" si="21"/>
        <v>0</v>
      </c>
      <c r="M83" s="72">
        <f t="shared" si="21"/>
        <v>0</v>
      </c>
      <c r="N83" s="192"/>
      <c r="P83" s="74">
        <f>AVERAGE(C83:G83,I83:M83)</f>
        <v>0</v>
      </c>
      <c r="Q83" s="75">
        <v>125000</v>
      </c>
      <c r="R83" s="76">
        <f>P83*Q83</f>
        <v>0</v>
      </c>
      <c r="S83" s="77">
        <f>IF(R83&lt;$C$82,$C$82,(IF(R83&gt;$C$90,$C$90,R83)))</f>
        <v>0</v>
      </c>
      <c r="U83" s="42"/>
    </row>
    <row r="84" spans="1:22" s="39" customFormat="1">
      <c r="B84" s="94" t="s">
        <v>55</v>
      </c>
      <c r="C84" s="158"/>
      <c r="D84" s="70">
        <f t="shared" ref="D84:D89" si="22">C84*(1+$C$24)*OR(1-$C$24)</f>
        <v>0</v>
      </c>
      <c r="E84" s="71">
        <f t="shared" ref="E84:E89" si="23">C84*(1+$C$25)*OR(1-$C$25)</f>
        <v>0</v>
      </c>
      <c r="F84" s="71">
        <f t="shared" ref="F84:F89" si="24">C84*(1+$C$26)*OR(1-$C$26)</f>
        <v>0</v>
      </c>
      <c r="G84" s="72">
        <f t="shared" ref="G84:G89" si="25">C84*(1+$C$27)*OR(1-$C$27)</f>
        <v>0</v>
      </c>
      <c r="H84" s="93"/>
      <c r="I84" s="70">
        <f t="shared" si="21"/>
        <v>0</v>
      </c>
      <c r="J84" s="71">
        <f t="shared" si="21"/>
        <v>0</v>
      </c>
      <c r="K84" s="71">
        <f t="shared" si="21"/>
        <v>0</v>
      </c>
      <c r="L84" s="71">
        <f t="shared" si="21"/>
        <v>0</v>
      </c>
      <c r="M84" s="72">
        <f t="shared" si="21"/>
        <v>0</v>
      </c>
      <c r="N84" s="192"/>
      <c r="P84" s="74">
        <f t="shared" ref="P84:P89" si="26">AVERAGE(C84:G84,I84:M84)</f>
        <v>0</v>
      </c>
      <c r="Q84" s="75">
        <v>375000</v>
      </c>
      <c r="R84" s="76">
        <f t="shared" ref="R84:R89" si="27">P84*Q84</f>
        <v>0</v>
      </c>
      <c r="S84" s="77">
        <f t="shared" ref="S84:S89" si="28">IF(R84&lt;$C$82,$C$82,(IF(R84&gt;$C$90,$C$90,R84)))</f>
        <v>0</v>
      </c>
      <c r="U84" s="73"/>
    </row>
    <row r="85" spans="1:22" s="39" customFormat="1">
      <c r="B85" s="94" t="s">
        <v>56</v>
      </c>
      <c r="C85" s="158"/>
      <c r="D85" s="70">
        <f t="shared" si="22"/>
        <v>0</v>
      </c>
      <c r="E85" s="71">
        <f t="shared" si="23"/>
        <v>0</v>
      </c>
      <c r="F85" s="71">
        <f t="shared" si="24"/>
        <v>0</v>
      </c>
      <c r="G85" s="72">
        <f t="shared" si="25"/>
        <v>0</v>
      </c>
      <c r="H85" s="93"/>
      <c r="I85" s="70">
        <f t="shared" si="21"/>
        <v>0</v>
      </c>
      <c r="J85" s="71">
        <f t="shared" si="21"/>
        <v>0</v>
      </c>
      <c r="K85" s="71">
        <f t="shared" si="21"/>
        <v>0</v>
      </c>
      <c r="L85" s="71">
        <f t="shared" si="21"/>
        <v>0</v>
      </c>
      <c r="M85" s="72">
        <f t="shared" si="21"/>
        <v>0</v>
      </c>
      <c r="N85" s="192"/>
      <c r="P85" s="74">
        <f t="shared" si="26"/>
        <v>0</v>
      </c>
      <c r="Q85" s="75">
        <v>750000</v>
      </c>
      <c r="R85" s="76">
        <f t="shared" si="27"/>
        <v>0</v>
      </c>
      <c r="S85" s="77">
        <f t="shared" si="28"/>
        <v>0</v>
      </c>
      <c r="U85" s="73"/>
    </row>
    <row r="86" spans="1:22" s="39" customFormat="1">
      <c r="B86" s="94" t="s">
        <v>63</v>
      </c>
      <c r="C86" s="158"/>
      <c r="D86" s="70">
        <f t="shared" si="22"/>
        <v>0</v>
      </c>
      <c r="E86" s="71">
        <f t="shared" si="23"/>
        <v>0</v>
      </c>
      <c r="F86" s="71">
        <f t="shared" si="24"/>
        <v>0</v>
      </c>
      <c r="G86" s="72">
        <f t="shared" si="25"/>
        <v>0</v>
      </c>
      <c r="H86" s="93"/>
      <c r="I86" s="70">
        <f t="shared" si="21"/>
        <v>0</v>
      </c>
      <c r="J86" s="71">
        <f t="shared" si="21"/>
        <v>0</v>
      </c>
      <c r="K86" s="71">
        <f t="shared" si="21"/>
        <v>0</v>
      </c>
      <c r="L86" s="71">
        <f t="shared" si="21"/>
        <v>0</v>
      </c>
      <c r="M86" s="72">
        <f t="shared" si="21"/>
        <v>0</v>
      </c>
      <c r="N86" s="188"/>
      <c r="P86" s="74">
        <f t="shared" si="26"/>
        <v>0</v>
      </c>
      <c r="Q86" s="75">
        <v>1750000</v>
      </c>
      <c r="R86" s="76">
        <f t="shared" si="27"/>
        <v>0</v>
      </c>
      <c r="S86" s="77">
        <f t="shared" si="28"/>
        <v>0</v>
      </c>
      <c r="U86" s="73"/>
    </row>
    <row r="87" spans="1:22" s="39" customFormat="1">
      <c r="B87" s="94" t="s">
        <v>58</v>
      </c>
      <c r="C87" s="158"/>
      <c r="D87" s="70">
        <f t="shared" si="22"/>
        <v>0</v>
      </c>
      <c r="E87" s="71">
        <f t="shared" si="23"/>
        <v>0</v>
      </c>
      <c r="F87" s="71">
        <f t="shared" si="24"/>
        <v>0</v>
      </c>
      <c r="G87" s="72">
        <f t="shared" si="25"/>
        <v>0</v>
      </c>
      <c r="H87" s="93"/>
      <c r="I87" s="70">
        <f t="shared" si="21"/>
        <v>0</v>
      </c>
      <c r="J87" s="71">
        <f t="shared" si="21"/>
        <v>0</v>
      </c>
      <c r="K87" s="71">
        <f t="shared" si="21"/>
        <v>0</v>
      </c>
      <c r="L87" s="71">
        <f t="shared" si="21"/>
        <v>0</v>
      </c>
      <c r="M87" s="72">
        <f t="shared" si="21"/>
        <v>0</v>
      </c>
      <c r="N87" s="188"/>
      <c r="P87" s="74">
        <f t="shared" si="26"/>
        <v>0</v>
      </c>
      <c r="Q87" s="75">
        <v>3750000</v>
      </c>
      <c r="R87" s="76">
        <f t="shared" si="27"/>
        <v>0</v>
      </c>
      <c r="S87" s="77">
        <f t="shared" si="28"/>
        <v>0</v>
      </c>
      <c r="U87" s="73"/>
    </row>
    <row r="88" spans="1:22" s="39" customFormat="1">
      <c r="B88" s="94" t="s">
        <v>59</v>
      </c>
      <c r="C88" s="158"/>
      <c r="D88" s="70">
        <f t="shared" si="22"/>
        <v>0</v>
      </c>
      <c r="E88" s="71">
        <f t="shared" si="23"/>
        <v>0</v>
      </c>
      <c r="F88" s="71">
        <f t="shared" si="24"/>
        <v>0</v>
      </c>
      <c r="G88" s="72">
        <f t="shared" si="25"/>
        <v>0</v>
      </c>
      <c r="H88" s="93"/>
      <c r="I88" s="70">
        <f t="shared" si="21"/>
        <v>0</v>
      </c>
      <c r="J88" s="71">
        <f t="shared" si="21"/>
        <v>0</v>
      </c>
      <c r="K88" s="71">
        <f t="shared" si="21"/>
        <v>0</v>
      </c>
      <c r="L88" s="71">
        <f t="shared" si="21"/>
        <v>0</v>
      </c>
      <c r="M88" s="72">
        <f t="shared" si="21"/>
        <v>0</v>
      </c>
      <c r="N88" s="188"/>
      <c r="P88" s="74">
        <f t="shared" si="26"/>
        <v>0</v>
      </c>
      <c r="Q88" s="75">
        <v>7500000</v>
      </c>
      <c r="R88" s="76">
        <f t="shared" si="27"/>
        <v>0</v>
      </c>
      <c r="S88" s="77">
        <f t="shared" si="28"/>
        <v>0</v>
      </c>
      <c r="U88" s="73"/>
    </row>
    <row r="89" spans="1:22" s="39" customFormat="1" ht="13" thickBot="1">
      <c r="B89" s="95" t="s">
        <v>60</v>
      </c>
      <c r="C89" s="158"/>
      <c r="D89" s="70">
        <f t="shared" si="22"/>
        <v>0</v>
      </c>
      <c r="E89" s="71">
        <f t="shared" si="23"/>
        <v>0</v>
      </c>
      <c r="F89" s="71">
        <f t="shared" si="24"/>
        <v>0</v>
      </c>
      <c r="G89" s="72">
        <f t="shared" si="25"/>
        <v>0</v>
      </c>
      <c r="H89" s="93"/>
      <c r="I89" s="70">
        <f t="shared" si="21"/>
        <v>0</v>
      </c>
      <c r="J89" s="71">
        <f t="shared" si="21"/>
        <v>0</v>
      </c>
      <c r="K89" s="71">
        <f t="shared" si="21"/>
        <v>0</v>
      </c>
      <c r="L89" s="71">
        <f t="shared" si="21"/>
        <v>0</v>
      </c>
      <c r="M89" s="72">
        <f t="shared" si="21"/>
        <v>0</v>
      </c>
      <c r="N89" s="188"/>
      <c r="P89" s="74">
        <f t="shared" si="26"/>
        <v>0</v>
      </c>
      <c r="Q89" s="75">
        <v>10000000</v>
      </c>
      <c r="R89" s="76">
        <f t="shared" si="27"/>
        <v>0</v>
      </c>
      <c r="S89" s="77">
        <f t="shared" si="28"/>
        <v>0</v>
      </c>
      <c r="U89" s="73"/>
    </row>
    <row r="90" spans="1:22" s="39" customFormat="1" ht="13" thickBot="1">
      <c r="B90" s="96" t="s">
        <v>61</v>
      </c>
      <c r="C90" s="159"/>
      <c r="D90" s="49">
        <f>C90</f>
        <v>0</v>
      </c>
      <c r="E90" s="81">
        <f t="shared" ref="E90:G90" si="29">D90</f>
        <v>0</v>
      </c>
      <c r="F90" s="81">
        <f t="shared" si="29"/>
        <v>0</v>
      </c>
      <c r="G90" s="97">
        <f t="shared" si="29"/>
        <v>0</v>
      </c>
      <c r="H90" s="90"/>
      <c r="I90" s="49">
        <f>C90</f>
        <v>0</v>
      </c>
      <c r="J90" s="81">
        <f t="shared" ref="J90:M90" si="30">D90</f>
        <v>0</v>
      </c>
      <c r="K90" s="81">
        <f t="shared" si="30"/>
        <v>0</v>
      </c>
      <c r="L90" s="81">
        <f t="shared" si="30"/>
        <v>0</v>
      </c>
      <c r="M90" s="97">
        <f t="shared" si="30"/>
        <v>0</v>
      </c>
      <c r="N90" s="187"/>
      <c r="P90" s="91"/>
      <c r="Q90" s="91"/>
      <c r="R90" s="91"/>
      <c r="S90" s="91"/>
      <c r="U90" s="52">
        <f>AVERAGE(S83:S89)</f>
        <v>0</v>
      </c>
    </row>
    <row r="91" spans="1:22" s="39" customFormat="1">
      <c r="B91" s="83"/>
      <c r="C91" s="84"/>
      <c r="D91" s="85"/>
      <c r="E91" s="86"/>
      <c r="F91" s="86"/>
      <c r="G91" s="86"/>
      <c r="H91" s="84"/>
      <c r="I91" s="86"/>
      <c r="J91" s="85"/>
      <c r="K91" s="85"/>
      <c r="L91" s="85"/>
      <c r="U91" s="57"/>
    </row>
    <row r="92" spans="1:22" s="39" customFormat="1">
      <c r="B92" s="83"/>
      <c r="C92" s="84"/>
      <c r="D92" s="85"/>
      <c r="E92" s="86"/>
      <c r="F92" s="86"/>
      <c r="G92" s="86"/>
      <c r="H92" s="84"/>
      <c r="I92" s="86"/>
      <c r="J92" s="85"/>
      <c r="K92" s="85"/>
      <c r="L92" s="85"/>
      <c r="U92" s="57"/>
    </row>
    <row r="93" spans="1:22" s="39" customFormat="1">
      <c r="A93" s="98" t="s">
        <v>173</v>
      </c>
      <c r="B93" s="83"/>
      <c r="C93" s="84"/>
      <c r="D93" s="85"/>
      <c r="E93" s="86"/>
      <c r="F93" s="86"/>
      <c r="G93" s="86"/>
      <c r="H93" s="84"/>
      <c r="I93" s="86"/>
      <c r="J93" s="85"/>
      <c r="K93" s="85"/>
      <c r="L93" s="85"/>
      <c r="U93" s="57"/>
    </row>
    <row r="94" spans="1:22">
      <c r="B94" s="99"/>
      <c r="C94" s="84"/>
      <c r="D94" s="85"/>
      <c r="E94" s="86"/>
      <c r="F94" s="86"/>
      <c r="G94" s="86"/>
      <c r="H94" s="84"/>
      <c r="I94" s="86"/>
      <c r="J94" s="85"/>
      <c r="K94" s="85"/>
      <c r="L94" s="85"/>
      <c r="M94" s="39"/>
      <c r="N94" s="39"/>
      <c r="O94" s="39"/>
      <c r="P94" s="39"/>
      <c r="Q94" s="39"/>
      <c r="R94" s="39"/>
      <c r="S94" s="39"/>
      <c r="T94" s="39"/>
      <c r="U94" s="57"/>
      <c r="V94" s="39"/>
    </row>
    <row r="95" spans="1:22">
      <c r="A95" s="273" t="s">
        <v>65</v>
      </c>
      <c r="B95" s="273"/>
      <c r="C95" s="273"/>
      <c r="D95" s="273"/>
      <c r="E95" s="273"/>
      <c r="F95" s="273"/>
      <c r="G95" s="273"/>
      <c r="H95" s="273"/>
      <c r="I95" s="273"/>
      <c r="J95" s="85"/>
      <c r="K95" s="85"/>
      <c r="L95" s="85"/>
      <c r="M95" s="39"/>
      <c r="N95" s="39"/>
      <c r="O95" s="39"/>
      <c r="P95" s="39"/>
      <c r="Q95" s="39"/>
      <c r="R95" s="39"/>
      <c r="S95" s="39"/>
      <c r="T95" s="39"/>
      <c r="U95" s="57"/>
      <c r="V95" s="39"/>
    </row>
    <row r="96" spans="1:22" ht="14" thickBot="1">
      <c r="A96" s="100"/>
      <c r="B96" s="100"/>
      <c r="C96" s="6" t="str">
        <f>IF(COUNTBLANK(C100:C106)&gt;0,"ERROR - Cells must not be left blank","")</f>
        <v>ERROR - Cells must not be left blank</v>
      </c>
      <c r="D96" s="100"/>
      <c r="E96" s="100"/>
      <c r="F96" s="100"/>
      <c r="G96" s="100"/>
      <c r="H96" s="100"/>
      <c r="I96" s="100"/>
      <c r="J96" s="85"/>
      <c r="K96" s="85"/>
      <c r="L96" s="85"/>
      <c r="M96" s="39"/>
      <c r="N96" s="39"/>
      <c r="O96" s="39"/>
      <c r="P96" s="39"/>
      <c r="Q96" s="39"/>
      <c r="R96" s="39"/>
      <c r="S96" s="39"/>
      <c r="T96" s="39"/>
      <c r="U96" s="57"/>
      <c r="V96" s="39"/>
    </row>
    <row r="97" spans="1:22">
      <c r="B97" s="301" t="s">
        <v>66</v>
      </c>
      <c r="C97" s="289" t="s">
        <v>140</v>
      </c>
      <c r="D97" s="295" t="s">
        <v>47</v>
      </c>
      <c r="E97" s="295"/>
      <c r="F97" s="295"/>
      <c r="G97" s="296"/>
      <c r="I97" s="292" t="s">
        <v>48</v>
      </c>
      <c r="J97" s="295"/>
      <c r="K97" s="295"/>
      <c r="L97" s="295"/>
      <c r="M97" s="296"/>
      <c r="N97" s="39"/>
      <c r="O97" s="39"/>
      <c r="P97" s="284" t="s">
        <v>49</v>
      </c>
      <c r="Q97" s="284" t="s">
        <v>50</v>
      </c>
      <c r="R97" s="285" t="s">
        <v>51</v>
      </c>
      <c r="S97" s="286" t="s">
        <v>52</v>
      </c>
      <c r="T97" s="39"/>
      <c r="U97" s="57"/>
      <c r="V97" s="39"/>
    </row>
    <row r="98" spans="1:22">
      <c r="B98" s="294"/>
      <c r="C98" s="291"/>
      <c r="D98" s="297"/>
      <c r="E98" s="297"/>
      <c r="F98" s="297"/>
      <c r="G98" s="298"/>
      <c r="I98" s="294"/>
      <c r="J98" s="297"/>
      <c r="K98" s="297"/>
      <c r="L98" s="297"/>
      <c r="M98" s="298"/>
      <c r="N98" s="39"/>
      <c r="O98" s="39"/>
      <c r="P98" s="284"/>
      <c r="Q98" s="284"/>
      <c r="R98" s="285"/>
      <c r="S98" s="287"/>
      <c r="T98" s="39"/>
      <c r="U98" s="57"/>
      <c r="V98" s="39"/>
    </row>
    <row r="99" spans="1:22" ht="13" thickBot="1">
      <c r="B99" s="302"/>
      <c r="C99" s="303"/>
      <c r="D99" s="101" t="s">
        <v>14</v>
      </c>
      <c r="E99" s="102" t="s">
        <v>15</v>
      </c>
      <c r="F99" s="102" t="s">
        <v>16</v>
      </c>
      <c r="G99" s="103" t="s">
        <v>17</v>
      </c>
      <c r="I99" s="183" t="s">
        <v>45</v>
      </c>
      <c r="J99" s="101" t="s">
        <v>14</v>
      </c>
      <c r="K99" s="102" t="s">
        <v>15</v>
      </c>
      <c r="L99" s="102" t="s">
        <v>16</v>
      </c>
      <c r="M99" s="103" t="s">
        <v>17</v>
      </c>
      <c r="N99" s="39"/>
      <c r="O99" s="39"/>
      <c r="P99" s="284"/>
      <c r="Q99" s="284"/>
      <c r="R99" s="285"/>
      <c r="S99" s="288"/>
      <c r="T99" s="39"/>
      <c r="U99" s="104"/>
      <c r="V99" s="39"/>
    </row>
    <row r="100" spans="1:22">
      <c r="B100" s="65" t="s">
        <v>53</v>
      </c>
      <c r="C100" s="160"/>
      <c r="D100" s="88">
        <f>C100</f>
        <v>0</v>
      </c>
      <c r="E100" s="66">
        <f t="shared" ref="E100:G100" si="31">D100</f>
        <v>0</v>
      </c>
      <c r="F100" s="66">
        <f t="shared" si="31"/>
        <v>0</v>
      </c>
      <c r="G100" s="89">
        <f t="shared" si="31"/>
        <v>0</v>
      </c>
      <c r="H100" s="105"/>
      <c r="I100" s="88">
        <f>C100</f>
        <v>0</v>
      </c>
      <c r="J100" s="66">
        <f t="shared" ref="J100:M100" si="32">D100</f>
        <v>0</v>
      </c>
      <c r="K100" s="66">
        <f t="shared" si="32"/>
        <v>0</v>
      </c>
      <c r="L100" s="66">
        <f t="shared" si="32"/>
        <v>0</v>
      </c>
      <c r="M100" s="89">
        <f t="shared" si="32"/>
        <v>0</v>
      </c>
      <c r="N100" s="191"/>
      <c r="O100" s="39"/>
      <c r="P100" s="91"/>
      <c r="Q100" s="91"/>
      <c r="R100" s="92"/>
      <c r="S100" s="91"/>
      <c r="T100" s="39"/>
      <c r="U100" s="106"/>
      <c r="V100" s="39"/>
    </row>
    <row r="101" spans="1:22">
      <c r="B101" s="65" t="s">
        <v>67</v>
      </c>
      <c r="C101" s="157"/>
      <c r="D101" s="70">
        <f>C101*(1+$C$24)*OR(1-$C$24)</f>
        <v>0</v>
      </c>
      <c r="E101" s="71">
        <f>C101*(1+$C$25)*OR(1-$C$25)</f>
        <v>0</v>
      </c>
      <c r="F101" s="71">
        <f>C101*(1+$C$26)*OR(1-$C$26)</f>
        <v>0</v>
      </c>
      <c r="G101" s="72">
        <f>C101*(1+$C$27)*OR(1-$C$27)</f>
        <v>0</v>
      </c>
      <c r="H101" s="107"/>
      <c r="I101" s="70">
        <f t="shared" ref="I101:M105" si="33">C101*(1+$C$19)</f>
        <v>0</v>
      </c>
      <c r="J101" s="71">
        <f t="shared" si="33"/>
        <v>0</v>
      </c>
      <c r="K101" s="71">
        <f t="shared" si="33"/>
        <v>0</v>
      </c>
      <c r="L101" s="71">
        <f t="shared" si="33"/>
        <v>0</v>
      </c>
      <c r="M101" s="72">
        <f t="shared" si="33"/>
        <v>0</v>
      </c>
      <c r="N101" s="192"/>
      <c r="O101" s="39"/>
      <c r="P101" s="74">
        <f>AVERAGE(C101:G101,I101:M101)</f>
        <v>0</v>
      </c>
      <c r="Q101" s="75">
        <v>2500</v>
      </c>
      <c r="R101" s="76">
        <f>P101*Q101</f>
        <v>0</v>
      </c>
      <c r="S101" s="77">
        <f>IF(R101&lt;$C$100,$C$100,(IF(R101&gt;$C$106,$C$106,R101)))</f>
        <v>0</v>
      </c>
      <c r="T101" s="39"/>
      <c r="U101" s="106"/>
      <c r="V101" s="39"/>
    </row>
    <row r="102" spans="1:22">
      <c r="B102" s="78" t="s">
        <v>68</v>
      </c>
      <c r="C102" s="158"/>
      <c r="D102" s="70">
        <f t="shared" ref="D102:D105" si="34">C102*(1+$C$24)*OR(1-$C$24)</f>
        <v>0</v>
      </c>
      <c r="E102" s="71">
        <f t="shared" ref="E102:E104" si="35">C102*(1+$C$25)*OR(1-$C$25)</f>
        <v>0</v>
      </c>
      <c r="F102" s="71">
        <f t="shared" ref="F102:F105" si="36">C102*(1+$C$26)*OR(1-$C$26)</f>
        <v>0</v>
      </c>
      <c r="G102" s="72">
        <f t="shared" ref="G102:G105" si="37">C102*(1+$C$27)*OR(1-$C$27)</f>
        <v>0</v>
      </c>
      <c r="H102" s="107"/>
      <c r="I102" s="70">
        <f t="shared" si="33"/>
        <v>0</v>
      </c>
      <c r="J102" s="71">
        <f t="shared" si="33"/>
        <v>0</v>
      </c>
      <c r="K102" s="71">
        <f t="shared" si="33"/>
        <v>0</v>
      </c>
      <c r="L102" s="71">
        <f t="shared" si="33"/>
        <v>0</v>
      </c>
      <c r="M102" s="72">
        <f t="shared" si="33"/>
        <v>0</v>
      </c>
      <c r="N102" s="192"/>
      <c r="O102" s="39"/>
      <c r="P102" s="74">
        <f t="shared" ref="P102:P106" si="38">AVERAGE(C102:G102,I102:M102)</f>
        <v>0</v>
      </c>
      <c r="Q102" s="75">
        <v>15000</v>
      </c>
      <c r="R102" s="76">
        <f t="shared" ref="R102:R105" si="39">P102*Q102</f>
        <v>0</v>
      </c>
      <c r="S102" s="77">
        <f t="shared" ref="S102:S105" si="40">IF(R102&lt;$C$100,$C$100,(IF(R102&gt;$C$106,$C$106,R102)))</f>
        <v>0</v>
      </c>
      <c r="T102" s="39"/>
      <c r="U102" s="106"/>
      <c r="V102" s="39"/>
    </row>
    <row r="103" spans="1:22">
      <c r="B103" s="78" t="s">
        <v>69</v>
      </c>
      <c r="C103" s="158"/>
      <c r="D103" s="70">
        <f t="shared" si="34"/>
        <v>0</v>
      </c>
      <c r="E103" s="71">
        <f t="shared" si="35"/>
        <v>0</v>
      </c>
      <c r="F103" s="71">
        <f t="shared" si="36"/>
        <v>0</v>
      </c>
      <c r="G103" s="72">
        <f t="shared" si="37"/>
        <v>0</v>
      </c>
      <c r="H103" s="107"/>
      <c r="I103" s="70">
        <f t="shared" si="33"/>
        <v>0</v>
      </c>
      <c r="J103" s="71">
        <f t="shared" si="33"/>
        <v>0</v>
      </c>
      <c r="K103" s="71">
        <f t="shared" si="33"/>
        <v>0</v>
      </c>
      <c r="L103" s="71">
        <f t="shared" si="33"/>
        <v>0</v>
      </c>
      <c r="M103" s="72">
        <f t="shared" si="33"/>
        <v>0</v>
      </c>
      <c r="N103" s="192"/>
      <c r="O103" s="39"/>
      <c r="P103" s="74">
        <f t="shared" si="38"/>
        <v>0</v>
      </c>
      <c r="Q103" s="75">
        <v>65000</v>
      </c>
      <c r="R103" s="76">
        <f t="shared" si="39"/>
        <v>0</v>
      </c>
      <c r="S103" s="77">
        <f t="shared" si="40"/>
        <v>0</v>
      </c>
      <c r="T103" s="39"/>
      <c r="U103" s="106"/>
      <c r="V103" s="39"/>
    </row>
    <row r="104" spans="1:22">
      <c r="B104" s="78" t="s">
        <v>70</v>
      </c>
      <c r="C104" s="158"/>
      <c r="D104" s="70"/>
      <c r="E104" s="71">
        <f t="shared" si="35"/>
        <v>0</v>
      </c>
      <c r="F104" s="71">
        <f t="shared" si="36"/>
        <v>0</v>
      </c>
      <c r="G104" s="72">
        <f t="shared" si="37"/>
        <v>0</v>
      </c>
      <c r="H104" s="107"/>
      <c r="I104" s="70">
        <f t="shared" si="33"/>
        <v>0</v>
      </c>
      <c r="J104" s="71">
        <f t="shared" si="33"/>
        <v>0</v>
      </c>
      <c r="K104" s="71">
        <f t="shared" si="33"/>
        <v>0</v>
      </c>
      <c r="L104" s="71">
        <f t="shared" si="33"/>
        <v>0</v>
      </c>
      <c r="M104" s="72">
        <f t="shared" si="33"/>
        <v>0</v>
      </c>
      <c r="N104" s="192"/>
      <c r="O104" s="39"/>
      <c r="P104" s="74">
        <f t="shared" si="38"/>
        <v>0</v>
      </c>
      <c r="Q104" s="75">
        <v>200000</v>
      </c>
      <c r="R104" s="76">
        <f t="shared" si="39"/>
        <v>0</v>
      </c>
      <c r="S104" s="77">
        <f t="shared" si="40"/>
        <v>0</v>
      </c>
      <c r="T104" s="39"/>
      <c r="U104" s="106"/>
      <c r="V104" s="39"/>
    </row>
    <row r="105" spans="1:22" ht="13" thickBot="1">
      <c r="B105" s="78" t="s">
        <v>71</v>
      </c>
      <c r="C105" s="158"/>
      <c r="D105" s="70">
        <f t="shared" si="34"/>
        <v>0</v>
      </c>
      <c r="E105" s="71">
        <f>C105*(1+$C$25)*OR(1-$C$25)</f>
        <v>0</v>
      </c>
      <c r="F105" s="71">
        <f t="shared" si="36"/>
        <v>0</v>
      </c>
      <c r="G105" s="72">
        <f t="shared" si="37"/>
        <v>0</v>
      </c>
      <c r="H105" s="107"/>
      <c r="I105" s="70">
        <f t="shared" si="33"/>
        <v>0</v>
      </c>
      <c r="J105" s="71">
        <f t="shared" si="33"/>
        <v>0</v>
      </c>
      <c r="K105" s="71">
        <f t="shared" si="33"/>
        <v>0</v>
      </c>
      <c r="L105" s="71">
        <f t="shared" si="33"/>
        <v>0</v>
      </c>
      <c r="M105" s="72">
        <f t="shared" si="33"/>
        <v>0</v>
      </c>
      <c r="N105" s="192"/>
      <c r="O105" s="39"/>
      <c r="P105" s="74">
        <f t="shared" si="38"/>
        <v>0</v>
      </c>
      <c r="Q105" s="75">
        <v>300000</v>
      </c>
      <c r="R105" s="76">
        <f t="shared" si="39"/>
        <v>0</v>
      </c>
      <c r="S105" s="77">
        <f t="shared" si="40"/>
        <v>0</v>
      </c>
      <c r="T105" s="39"/>
      <c r="U105" s="106"/>
      <c r="V105" s="39"/>
    </row>
    <row r="106" spans="1:22" ht="13" thickBot="1">
      <c r="B106" s="80" t="s">
        <v>61</v>
      </c>
      <c r="C106" s="159"/>
      <c r="D106" s="49">
        <f>C106</f>
        <v>0</v>
      </c>
      <c r="E106" s="81">
        <f t="shared" ref="E106:G106" si="41">D106</f>
        <v>0</v>
      </c>
      <c r="F106" s="81">
        <f t="shared" si="41"/>
        <v>0</v>
      </c>
      <c r="G106" s="97">
        <f t="shared" si="41"/>
        <v>0</v>
      </c>
      <c r="H106" s="105"/>
      <c r="I106" s="49">
        <f>C106</f>
        <v>0</v>
      </c>
      <c r="J106" s="81">
        <f t="shared" ref="J106:M106" si="42">D106</f>
        <v>0</v>
      </c>
      <c r="K106" s="81">
        <f t="shared" si="42"/>
        <v>0</v>
      </c>
      <c r="L106" s="81">
        <f t="shared" si="42"/>
        <v>0</v>
      </c>
      <c r="M106" s="97">
        <f t="shared" si="42"/>
        <v>0</v>
      </c>
      <c r="N106" s="191"/>
      <c r="O106" s="39"/>
      <c r="P106" s="91">
        <f t="shared" si="38"/>
        <v>0</v>
      </c>
      <c r="Q106" s="91"/>
      <c r="R106" s="91"/>
      <c r="S106" s="91"/>
      <c r="T106" s="39"/>
      <c r="U106" s="108">
        <f>AVERAGE(S101:S105)</f>
        <v>0</v>
      </c>
      <c r="V106" s="39"/>
    </row>
    <row r="107" spans="1:22">
      <c r="B107" s="99"/>
      <c r="C107" s="84"/>
      <c r="D107" s="85"/>
      <c r="E107" s="86"/>
      <c r="F107" s="86"/>
      <c r="G107" s="86"/>
      <c r="H107" s="93"/>
      <c r="I107" s="86"/>
      <c r="J107" s="39"/>
      <c r="K107" s="39"/>
      <c r="L107" s="39"/>
      <c r="M107" s="39"/>
      <c r="N107" s="187"/>
      <c r="O107" s="39"/>
      <c r="P107" s="39"/>
      <c r="Q107" s="39"/>
      <c r="R107" s="39"/>
      <c r="S107" s="39"/>
      <c r="T107" s="39"/>
      <c r="U107" s="57"/>
      <c r="V107" s="39"/>
    </row>
    <row r="108" spans="1:22">
      <c r="B108" s="59"/>
      <c r="C108" s="28"/>
      <c r="D108" s="28"/>
      <c r="E108" s="28"/>
      <c r="F108" s="28"/>
      <c r="G108" s="28"/>
      <c r="H108" s="90"/>
      <c r="I108" s="28"/>
      <c r="J108" s="39"/>
      <c r="K108" s="39"/>
      <c r="L108" s="39"/>
      <c r="M108" s="39"/>
      <c r="N108" s="187"/>
      <c r="O108" s="39"/>
      <c r="P108" s="39"/>
      <c r="Q108" s="39"/>
      <c r="R108" s="39"/>
      <c r="S108" s="39"/>
      <c r="T108" s="39"/>
      <c r="U108" s="57"/>
      <c r="V108" s="39"/>
    </row>
    <row r="109" spans="1:22">
      <c r="A109" s="20" t="s">
        <v>174</v>
      </c>
      <c r="B109" s="59"/>
      <c r="C109" s="28"/>
      <c r="D109" s="28"/>
      <c r="E109" s="28"/>
      <c r="F109" s="28"/>
      <c r="G109" s="28"/>
      <c r="H109" s="28"/>
      <c r="I109" s="28"/>
      <c r="J109" s="39"/>
      <c r="K109" s="39"/>
      <c r="L109" s="39"/>
      <c r="M109" s="39"/>
      <c r="N109" s="187"/>
      <c r="O109" s="39"/>
      <c r="P109" s="39"/>
      <c r="Q109" s="39"/>
      <c r="R109" s="39"/>
      <c r="S109" s="39"/>
      <c r="T109" s="39"/>
      <c r="U109" s="57"/>
      <c r="V109" s="39"/>
    </row>
    <row r="110" spans="1:22">
      <c r="B110" s="59"/>
      <c r="C110" s="28"/>
      <c r="D110" s="28"/>
      <c r="E110" s="28"/>
      <c r="F110" s="28"/>
      <c r="G110" s="28"/>
      <c r="H110" s="28"/>
      <c r="I110" s="28"/>
      <c r="J110" s="39"/>
      <c r="K110" s="39"/>
      <c r="L110" s="39"/>
      <c r="M110" s="39"/>
      <c r="N110" s="187"/>
      <c r="O110" s="39"/>
      <c r="P110" s="39"/>
      <c r="Q110" s="39"/>
      <c r="R110" s="39"/>
      <c r="S110" s="39"/>
      <c r="T110" s="39"/>
      <c r="U110" s="57"/>
      <c r="V110" s="39"/>
    </row>
    <row r="111" spans="1:22">
      <c r="A111" s="273" t="s">
        <v>228</v>
      </c>
      <c r="B111" s="273"/>
      <c r="C111" s="273"/>
      <c r="D111" s="273"/>
      <c r="E111" s="273"/>
      <c r="F111" s="273"/>
      <c r="G111" s="273"/>
      <c r="H111" s="273"/>
      <c r="I111" s="273"/>
      <c r="J111" s="39"/>
      <c r="K111" s="39"/>
      <c r="L111" s="39"/>
      <c r="M111" s="39"/>
      <c r="N111" s="187"/>
      <c r="O111" s="39"/>
      <c r="P111" s="39"/>
      <c r="Q111" s="39"/>
      <c r="R111" s="39"/>
      <c r="S111" s="39"/>
      <c r="T111" s="39"/>
      <c r="U111" s="57"/>
      <c r="V111" s="39"/>
    </row>
    <row r="112" spans="1:22" ht="14" thickBot="1">
      <c r="A112" s="100"/>
      <c r="B112" s="100"/>
      <c r="C112" s="6" t="str">
        <f>IF(COUNTBLANK(C116:C125)&gt;0,"ERROR - Cells must not be left blank","")</f>
        <v>ERROR - Cells must not be left blank</v>
      </c>
      <c r="D112" s="100"/>
      <c r="E112" s="100"/>
      <c r="F112" s="100"/>
      <c r="G112" s="100"/>
      <c r="H112" s="100"/>
      <c r="I112" s="100"/>
      <c r="J112" s="39"/>
      <c r="K112" s="39"/>
      <c r="L112" s="39"/>
      <c r="M112" s="39"/>
      <c r="N112" s="187"/>
      <c r="O112" s="39"/>
      <c r="P112" s="39"/>
      <c r="Q112" s="39"/>
      <c r="R112" s="39"/>
      <c r="S112" s="39"/>
      <c r="T112" s="39"/>
      <c r="U112" s="57"/>
      <c r="V112" s="39"/>
    </row>
    <row r="113" spans="1:22">
      <c r="B113" s="301" t="s">
        <v>62</v>
      </c>
      <c r="C113" s="304" t="s">
        <v>246</v>
      </c>
      <c r="D113" s="306" t="s">
        <v>47</v>
      </c>
      <c r="E113" s="295"/>
      <c r="F113" s="295"/>
      <c r="G113" s="296"/>
      <c r="H113" s="28"/>
      <c r="I113" s="292" t="s">
        <v>48</v>
      </c>
      <c r="J113" s="295"/>
      <c r="K113" s="295"/>
      <c r="L113" s="295"/>
      <c r="M113" s="296"/>
      <c r="N113" s="187"/>
      <c r="O113" s="39"/>
      <c r="P113" s="284" t="s">
        <v>49</v>
      </c>
      <c r="Q113" s="284" t="s">
        <v>50</v>
      </c>
      <c r="R113" s="285" t="s">
        <v>51</v>
      </c>
      <c r="S113" s="286" t="s">
        <v>52</v>
      </c>
      <c r="T113" s="39"/>
      <c r="U113" s="57"/>
      <c r="V113" s="39"/>
    </row>
    <row r="114" spans="1:22">
      <c r="B114" s="294"/>
      <c r="C114" s="305"/>
      <c r="D114" s="307"/>
      <c r="E114" s="297"/>
      <c r="F114" s="297"/>
      <c r="G114" s="298"/>
      <c r="H114" s="28"/>
      <c r="I114" s="294"/>
      <c r="J114" s="297"/>
      <c r="K114" s="297"/>
      <c r="L114" s="297"/>
      <c r="M114" s="298"/>
      <c r="N114" s="187"/>
      <c r="O114" s="39"/>
      <c r="P114" s="284"/>
      <c r="Q114" s="284"/>
      <c r="R114" s="285"/>
      <c r="S114" s="287"/>
      <c r="T114" s="39"/>
      <c r="U114" s="57"/>
      <c r="V114" s="39"/>
    </row>
    <row r="115" spans="1:22" ht="13" thickBot="1">
      <c r="B115" s="302"/>
      <c r="C115" s="305"/>
      <c r="D115" s="111" t="s">
        <v>14</v>
      </c>
      <c r="E115" s="111" t="s">
        <v>15</v>
      </c>
      <c r="F115" s="111" t="s">
        <v>16</v>
      </c>
      <c r="G115" s="112" t="s">
        <v>17</v>
      </c>
      <c r="H115" s="28"/>
      <c r="I115" s="183" t="s">
        <v>45</v>
      </c>
      <c r="J115" s="101" t="s">
        <v>14</v>
      </c>
      <c r="K115" s="102" t="s">
        <v>15</v>
      </c>
      <c r="L115" s="102" t="s">
        <v>16</v>
      </c>
      <c r="M115" s="103" t="s">
        <v>17</v>
      </c>
      <c r="N115" s="187"/>
      <c r="O115" s="39"/>
      <c r="P115" s="284"/>
      <c r="Q115" s="284"/>
      <c r="R115" s="285"/>
      <c r="S115" s="288"/>
      <c r="U115" s="113"/>
    </row>
    <row r="116" spans="1:22">
      <c r="B116" s="65" t="s">
        <v>53</v>
      </c>
      <c r="C116" s="161"/>
      <c r="D116" s="114">
        <f>C116</f>
        <v>0</v>
      </c>
      <c r="E116" s="114">
        <f t="shared" ref="E116:G116" si="43">D116</f>
        <v>0</v>
      </c>
      <c r="F116" s="114">
        <f t="shared" si="43"/>
        <v>0</v>
      </c>
      <c r="G116" s="115">
        <f t="shared" si="43"/>
        <v>0</v>
      </c>
      <c r="H116" s="90"/>
      <c r="I116" s="88">
        <f>C116</f>
        <v>0</v>
      </c>
      <c r="J116" s="66">
        <f t="shared" ref="J116:M116" si="44">D116</f>
        <v>0</v>
      </c>
      <c r="K116" s="66">
        <f t="shared" si="44"/>
        <v>0</v>
      </c>
      <c r="L116" s="66">
        <f t="shared" si="44"/>
        <v>0</v>
      </c>
      <c r="M116" s="89">
        <f t="shared" si="44"/>
        <v>0</v>
      </c>
      <c r="N116" s="187"/>
      <c r="P116" s="91"/>
      <c r="Q116" s="91"/>
      <c r="R116" s="92"/>
      <c r="S116" s="91"/>
      <c r="U116" s="116"/>
    </row>
    <row r="117" spans="1:22">
      <c r="B117" s="65" t="s">
        <v>54</v>
      </c>
      <c r="C117" s="162"/>
      <c r="D117" s="71">
        <f>C117*(1+$C$24)*OR(1-$C$24)</f>
        <v>0</v>
      </c>
      <c r="E117" s="71">
        <f>C117*(1+$C$25)*OR(1-$C$25)</f>
        <v>0</v>
      </c>
      <c r="F117" s="71">
        <f>C117*(1+$C$26)*OR(1-$C$26)</f>
        <v>0</v>
      </c>
      <c r="G117" s="72">
        <f>C117*(1+$C$27)*OR(1-$C$27)</f>
        <v>0</v>
      </c>
      <c r="H117" s="93"/>
      <c r="I117" s="70">
        <f t="shared" ref="I117:M124" si="45">C117*(1+$C$19)</f>
        <v>0</v>
      </c>
      <c r="J117" s="71">
        <f t="shared" si="45"/>
        <v>0</v>
      </c>
      <c r="K117" s="71">
        <f t="shared" si="45"/>
        <v>0</v>
      </c>
      <c r="L117" s="71">
        <f t="shared" si="45"/>
        <v>0</v>
      </c>
      <c r="M117" s="72">
        <f t="shared" si="45"/>
        <v>0</v>
      </c>
      <c r="N117" s="188"/>
      <c r="P117" s="74">
        <f>AVERAGE(C117:G117,I117:M117)</f>
        <v>0</v>
      </c>
      <c r="Q117" s="75">
        <v>125000</v>
      </c>
      <c r="R117" s="76">
        <f>P117*Q117</f>
        <v>0</v>
      </c>
      <c r="S117" s="77">
        <f>IF(R117&lt;$C$116,$C$116,(IF(R117&gt;$C$125,$C$125,R117)))</f>
        <v>0</v>
      </c>
      <c r="U117" s="117"/>
    </row>
    <row r="118" spans="1:22">
      <c r="B118" s="78" t="s">
        <v>55</v>
      </c>
      <c r="C118" s="163"/>
      <c r="D118" s="71">
        <f t="shared" ref="D118:D124" si="46">C118*(1+$C$24)*OR(1-$C$24)</f>
        <v>0</v>
      </c>
      <c r="E118" s="71">
        <f t="shared" ref="E118:E124" si="47">C118*(1+$C$25)*OR(1-$C$25)</f>
        <v>0</v>
      </c>
      <c r="F118" s="71">
        <f t="shared" ref="F118:F124" si="48">C118*(1+$C$26)*OR(1-$C$26)</f>
        <v>0</v>
      </c>
      <c r="G118" s="72">
        <f t="shared" ref="G118:G124" si="49">C118*(1+$C$27)*OR(1-$C$27)</f>
        <v>0</v>
      </c>
      <c r="H118" s="93"/>
      <c r="I118" s="70">
        <f t="shared" si="45"/>
        <v>0</v>
      </c>
      <c r="J118" s="71">
        <f t="shared" si="45"/>
        <v>0</v>
      </c>
      <c r="K118" s="71">
        <f t="shared" si="45"/>
        <v>0</v>
      </c>
      <c r="L118" s="71">
        <f t="shared" si="45"/>
        <v>0</v>
      </c>
      <c r="M118" s="72">
        <f t="shared" si="45"/>
        <v>0</v>
      </c>
      <c r="N118" s="188"/>
      <c r="P118" s="74">
        <f t="shared" ref="P118:P121" si="50">AVERAGE(C118:G118,I118:M118)</f>
        <v>0</v>
      </c>
      <c r="Q118" s="75">
        <v>375000</v>
      </c>
      <c r="R118" s="76">
        <f t="shared" ref="R118:R124" si="51">P118*Q118</f>
        <v>0</v>
      </c>
      <c r="S118" s="77">
        <f t="shared" ref="S118:S124" si="52">IF(R118&lt;$C$116,$C$116,(IF(R118&gt;$C$125,$C$125,R118)))</f>
        <v>0</v>
      </c>
      <c r="U118" s="113"/>
    </row>
    <row r="119" spans="1:22">
      <c r="B119" s="78" t="s">
        <v>56</v>
      </c>
      <c r="C119" s="163"/>
      <c r="D119" s="71">
        <f t="shared" si="46"/>
        <v>0</v>
      </c>
      <c r="E119" s="71">
        <f t="shared" si="47"/>
        <v>0</v>
      </c>
      <c r="F119" s="71">
        <f t="shared" si="48"/>
        <v>0</v>
      </c>
      <c r="G119" s="72">
        <f t="shared" si="49"/>
        <v>0</v>
      </c>
      <c r="H119" s="93"/>
      <c r="I119" s="70">
        <f t="shared" si="45"/>
        <v>0</v>
      </c>
      <c r="J119" s="71">
        <f t="shared" si="45"/>
        <v>0</v>
      </c>
      <c r="K119" s="71">
        <f t="shared" si="45"/>
        <v>0</v>
      </c>
      <c r="L119" s="71">
        <f t="shared" si="45"/>
        <v>0</v>
      </c>
      <c r="M119" s="72">
        <f t="shared" si="45"/>
        <v>0</v>
      </c>
      <c r="N119" s="188"/>
      <c r="P119" s="74">
        <f t="shared" si="50"/>
        <v>0</v>
      </c>
      <c r="Q119" s="75">
        <v>750000</v>
      </c>
      <c r="R119" s="76">
        <f t="shared" si="51"/>
        <v>0</v>
      </c>
      <c r="S119" s="77">
        <f t="shared" si="52"/>
        <v>0</v>
      </c>
      <c r="U119" s="113"/>
    </row>
    <row r="120" spans="1:22">
      <c r="B120" s="78" t="s">
        <v>63</v>
      </c>
      <c r="C120" s="163"/>
      <c r="D120" s="71">
        <f t="shared" si="46"/>
        <v>0</v>
      </c>
      <c r="E120" s="71">
        <f t="shared" si="47"/>
        <v>0</v>
      </c>
      <c r="F120" s="71">
        <f t="shared" si="48"/>
        <v>0</v>
      </c>
      <c r="G120" s="72">
        <f t="shared" si="49"/>
        <v>0</v>
      </c>
      <c r="H120" s="93"/>
      <c r="I120" s="70">
        <f t="shared" si="45"/>
        <v>0</v>
      </c>
      <c r="J120" s="71">
        <f t="shared" si="45"/>
        <v>0</v>
      </c>
      <c r="K120" s="71">
        <f t="shared" si="45"/>
        <v>0</v>
      </c>
      <c r="L120" s="71">
        <f t="shared" si="45"/>
        <v>0</v>
      </c>
      <c r="M120" s="72">
        <f t="shared" si="45"/>
        <v>0</v>
      </c>
      <c r="N120" s="188"/>
      <c r="P120" s="74">
        <f t="shared" si="50"/>
        <v>0</v>
      </c>
      <c r="Q120" s="75">
        <v>1750000</v>
      </c>
      <c r="R120" s="76">
        <f t="shared" si="51"/>
        <v>0</v>
      </c>
      <c r="S120" s="77">
        <f t="shared" si="52"/>
        <v>0</v>
      </c>
      <c r="U120" s="113"/>
    </row>
    <row r="121" spans="1:22">
      <c r="B121" s="78" t="s">
        <v>58</v>
      </c>
      <c r="C121" s="163"/>
      <c r="D121" s="71">
        <f t="shared" si="46"/>
        <v>0</v>
      </c>
      <c r="E121" s="71">
        <f t="shared" si="47"/>
        <v>0</v>
      </c>
      <c r="F121" s="71">
        <f t="shared" si="48"/>
        <v>0</v>
      </c>
      <c r="G121" s="72">
        <f t="shared" si="49"/>
        <v>0</v>
      </c>
      <c r="H121" s="93"/>
      <c r="I121" s="70">
        <f t="shared" si="45"/>
        <v>0</v>
      </c>
      <c r="J121" s="71">
        <f t="shared" si="45"/>
        <v>0</v>
      </c>
      <c r="K121" s="71">
        <f t="shared" si="45"/>
        <v>0</v>
      </c>
      <c r="L121" s="71">
        <f t="shared" si="45"/>
        <v>0</v>
      </c>
      <c r="M121" s="72">
        <f t="shared" si="45"/>
        <v>0</v>
      </c>
      <c r="N121" s="188"/>
      <c r="P121" s="74">
        <f t="shared" si="50"/>
        <v>0</v>
      </c>
      <c r="Q121" s="75">
        <v>3750000</v>
      </c>
      <c r="R121" s="76">
        <f t="shared" si="51"/>
        <v>0</v>
      </c>
      <c r="S121" s="77">
        <f t="shared" si="52"/>
        <v>0</v>
      </c>
      <c r="U121" s="113"/>
    </row>
    <row r="122" spans="1:22">
      <c r="B122" s="78" t="s">
        <v>59</v>
      </c>
      <c r="C122" s="163"/>
      <c r="D122" s="71">
        <f t="shared" si="46"/>
        <v>0</v>
      </c>
      <c r="E122" s="71">
        <f t="shared" si="47"/>
        <v>0</v>
      </c>
      <c r="F122" s="71">
        <f t="shared" si="48"/>
        <v>0</v>
      </c>
      <c r="G122" s="72">
        <f t="shared" si="49"/>
        <v>0</v>
      </c>
      <c r="H122" s="93"/>
      <c r="I122" s="70">
        <f t="shared" si="45"/>
        <v>0</v>
      </c>
      <c r="J122" s="71">
        <f t="shared" si="45"/>
        <v>0</v>
      </c>
      <c r="K122" s="71">
        <f t="shared" si="45"/>
        <v>0</v>
      </c>
      <c r="L122" s="71">
        <f t="shared" si="45"/>
        <v>0</v>
      </c>
      <c r="M122" s="72">
        <f t="shared" si="45"/>
        <v>0</v>
      </c>
      <c r="N122" s="188"/>
      <c r="P122" s="74">
        <f>AVERAGE(C121:G121,I121:M121)</f>
        <v>0</v>
      </c>
      <c r="Q122" s="75">
        <v>7500000</v>
      </c>
      <c r="R122" s="76">
        <f t="shared" si="51"/>
        <v>0</v>
      </c>
      <c r="S122" s="77">
        <f t="shared" si="52"/>
        <v>0</v>
      </c>
      <c r="U122" s="113"/>
    </row>
    <row r="123" spans="1:22">
      <c r="B123" s="79" t="s">
        <v>72</v>
      </c>
      <c r="C123" s="163"/>
      <c r="D123" s="71">
        <f t="shared" si="46"/>
        <v>0</v>
      </c>
      <c r="E123" s="71">
        <f t="shared" si="47"/>
        <v>0</v>
      </c>
      <c r="F123" s="71">
        <f t="shared" si="48"/>
        <v>0</v>
      </c>
      <c r="G123" s="72">
        <f t="shared" si="49"/>
        <v>0</v>
      </c>
      <c r="H123" s="93"/>
      <c r="I123" s="70">
        <f t="shared" si="45"/>
        <v>0</v>
      </c>
      <c r="J123" s="71">
        <f t="shared" si="45"/>
        <v>0</v>
      </c>
      <c r="K123" s="71">
        <f t="shared" si="45"/>
        <v>0</v>
      </c>
      <c r="L123" s="71">
        <f t="shared" si="45"/>
        <v>0</v>
      </c>
      <c r="M123" s="72">
        <f t="shared" si="45"/>
        <v>0</v>
      </c>
      <c r="N123" s="188"/>
      <c r="P123" s="74">
        <f>AVERAGE(C122:G122,I122:M122)</f>
        <v>0</v>
      </c>
      <c r="Q123" s="75">
        <v>20000000</v>
      </c>
      <c r="R123" s="76">
        <f t="shared" si="51"/>
        <v>0</v>
      </c>
      <c r="S123" s="77">
        <f t="shared" si="52"/>
        <v>0</v>
      </c>
      <c r="U123" s="113"/>
    </row>
    <row r="124" spans="1:22" ht="13" thickBot="1">
      <c r="B124" s="79" t="s">
        <v>73</v>
      </c>
      <c r="C124" s="163"/>
      <c r="D124" s="71">
        <f t="shared" si="46"/>
        <v>0</v>
      </c>
      <c r="E124" s="71">
        <f t="shared" si="47"/>
        <v>0</v>
      </c>
      <c r="F124" s="71">
        <f t="shared" si="48"/>
        <v>0</v>
      </c>
      <c r="G124" s="72">
        <f t="shared" si="49"/>
        <v>0</v>
      </c>
      <c r="H124" s="93"/>
      <c r="I124" s="70">
        <f t="shared" si="45"/>
        <v>0</v>
      </c>
      <c r="J124" s="71">
        <f t="shared" si="45"/>
        <v>0</v>
      </c>
      <c r="K124" s="71">
        <f t="shared" si="45"/>
        <v>0</v>
      </c>
      <c r="L124" s="71">
        <f t="shared" si="45"/>
        <v>0</v>
      </c>
      <c r="M124" s="72">
        <f t="shared" si="45"/>
        <v>0</v>
      </c>
      <c r="N124" s="188"/>
      <c r="P124" s="74">
        <f>AVERAGE(C123:G123,I123:M123)</f>
        <v>0</v>
      </c>
      <c r="Q124" s="75">
        <v>30000000</v>
      </c>
      <c r="R124" s="76">
        <f t="shared" si="51"/>
        <v>0</v>
      </c>
      <c r="S124" s="77">
        <f t="shared" si="52"/>
        <v>0</v>
      </c>
      <c r="U124" s="113"/>
    </row>
    <row r="125" spans="1:22" ht="13" thickBot="1">
      <c r="B125" s="80" t="s">
        <v>61</v>
      </c>
      <c r="C125" s="164"/>
      <c r="D125" s="81">
        <f>C125</f>
        <v>0</v>
      </c>
      <c r="E125" s="81">
        <f>D125</f>
        <v>0</v>
      </c>
      <c r="F125" s="81">
        <f>E125</f>
        <v>0</v>
      </c>
      <c r="G125" s="97">
        <f>F125</f>
        <v>0</v>
      </c>
      <c r="H125" s="93"/>
      <c r="I125" s="49">
        <f>C125</f>
        <v>0</v>
      </c>
      <c r="J125" s="81">
        <f>I125</f>
        <v>0</v>
      </c>
      <c r="K125" s="81">
        <f>J125</f>
        <v>0</v>
      </c>
      <c r="L125" s="81">
        <f>K125</f>
        <v>0</v>
      </c>
      <c r="M125" s="97">
        <f>L125</f>
        <v>0</v>
      </c>
      <c r="N125" s="187"/>
      <c r="P125" s="91"/>
      <c r="Q125" s="91"/>
      <c r="R125" s="91"/>
      <c r="S125" s="91"/>
      <c r="U125" s="52">
        <f>AVERAGE(S117:S124)</f>
        <v>0</v>
      </c>
    </row>
    <row r="126" spans="1:22">
      <c r="N126" s="187"/>
      <c r="U126" s="113"/>
    </row>
    <row r="127" spans="1:22">
      <c r="N127" s="187"/>
      <c r="U127" s="113"/>
    </row>
    <row r="128" spans="1:22">
      <c r="A128" s="20" t="s">
        <v>175</v>
      </c>
      <c r="N128" s="187"/>
      <c r="U128" s="113"/>
    </row>
    <row r="129" spans="1:21">
      <c r="N129" s="187"/>
      <c r="U129" s="113"/>
    </row>
    <row r="130" spans="1:21">
      <c r="A130" s="273" t="s">
        <v>74</v>
      </c>
      <c r="B130" s="273"/>
      <c r="C130" s="273"/>
      <c r="D130" s="273"/>
      <c r="E130" s="273"/>
      <c r="F130" s="273"/>
      <c r="G130" s="273"/>
      <c r="H130" s="273"/>
      <c r="I130" s="273"/>
      <c r="N130" s="187"/>
      <c r="U130" s="113"/>
    </row>
    <row r="131" spans="1:21" ht="14" thickBot="1">
      <c r="A131" s="100"/>
      <c r="B131" s="100"/>
      <c r="C131" s="6" t="str">
        <f>IF(COUNTBLANK(C135:C141)&gt;0,"ERROR - Cells must not be left blank","")</f>
        <v>ERROR - Cells must not be left blank</v>
      </c>
      <c r="D131" s="100"/>
      <c r="E131" s="100"/>
      <c r="F131" s="100"/>
      <c r="G131" s="100"/>
      <c r="H131" s="100"/>
      <c r="I131" s="100"/>
      <c r="N131" s="187"/>
      <c r="U131" s="113"/>
    </row>
    <row r="132" spans="1:21">
      <c r="B132" s="301" t="s">
        <v>62</v>
      </c>
      <c r="C132" s="304" t="s">
        <v>143</v>
      </c>
      <c r="D132" s="306" t="s">
        <v>47</v>
      </c>
      <c r="E132" s="295"/>
      <c r="F132" s="295"/>
      <c r="G132" s="296"/>
      <c r="I132" s="304" t="s">
        <v>48</v>
      </c>
      <c r="J132" s="308"/>
      <c r="K132" s="308"/>
      <c r="L132" s="308"/>
      <c r="M132" s="309"/>
      <c r="N132" s="187"/>
      <c r="P132" s="284" t="s">
        <v>49</v>
      </c>
      <c r="Q132" s="284" t="s">
        <v>50</v>
      </c>
      <c r="R132" s="285" t="s">
        <v>51</v>
      </c>
      <c r="S132" s="286" t="s">
        <v>52</v>
      </c>
      <c r="U132" s="113"/>
    </row>
    <row r="133" spans="1:21">
      <c r="B133" s="294"/>
      <c r="C133" s="305"/>
      <c r="D133" s="307"/>
      <c r="E133" s="297"/>
      <c r="F133" s="297"/>
      <c r="G133" s="298"/>
      <c r="I133" s="305"/>
      <c r="J133" s="310"/>
      <c r="K133" s="310"/>
      <c r="L133" s="310"/>
      <c r="M133" s="311"/>
      <c r="N133" s="187"/>
      <c r="P133" s="284"/>
      <c r="Q133" s="284"/>
      <c r="R133" s="285"/>
      <c r="S133" s="287"/>
      <c r="U133" s="113"/>
    </row>
    <row r="134" spans="1:21" ht="13" thickBot="1">
      <c r="B134" s="302"/>
      <c r="C134" s="305"/>
      <c r="D134" s="111" t="s">
        <v>14</v>
      </c>
      <c r="E134" s="111" t="s">
        <v>15</v>
      </c>
      <c r="F134" s="111" t="s">
        <v>16</v>
      </c>
      <c r="G134" s="112" t="s">
        <v>17</v>
      </c>
      <c r="I134" s="183" t="s">
        <v>45</v>
      </c>
      <c r="J134" s="102" t="s">
        <v>14</v>
      </c>
      <c r="K134" s="102" t="s">
        <v>15</v>
      </c>
      <c r="L134" s="102" t="s">
        <v>16</v>
      </c>
      <c r="M134" s="103" t="s">
        <v>17</v>
      </c>
      <c r="N134" s="187"/>
      <c r="P134" s="284"/>
      <c r="Q134" s="284"/>
      <c r="R134" s="285"/>
      <c r="S134" s="288"/>
      <c r="U134" s="113"/>
    </row>
    <row r="135" spans="1:21">
      <c r="B135" s="65" t="s">
        <v>53</v>
      </c>
      <c r="C135" s="161"/>
      <c r="D135" s="114">
        <f>C135</f>
        <v>0</v>
      </c>
      <c r="E135" s="114">
        <f t="shared" ref="E135:G135" si="53">D135</f>
        <v>0</v>
      </c>
      <c r="F135" s="114">
        <f t="shared" si="53"/>
        <v>0</v>
      </c>
      <c r="G135" s="114">
        <f t="shared" si="53"/>
        <v>0</v>
      </c>
      <c r="H135" s="105"/>
      <c r="I135" s="88">
        <f>C135</f>
        <v>0</v>
      </c>
      <c r="J135" s="66">
        <f t="shared" ref="J135:M135" si="54">D135</f>
        <v>0</v>
      </c>
      <c r="K135" s="66">
        <f t="shared" si="54"/>
        <v>0</v>
      </c>
      <c r="L135" s="66">
        <f t="shared" si="54"/>
        <v>0</v>
      </c>
      <c r="M135" s="89">
        <f t="shared" si="54"/>
        <v>0</v>
      </c>
      <c r="N135" s="191"/>
      <c r="P135" s="91"/>
      <c r="Q135" s="91"/>
      <c r="R135" s="92"/>
      <c r="S135" s="91"/>
      <c r="U135" s="116"/>
    </row>
    <row r="136" spans="1:21">
      <c r="B136" s="65" t="s">
        <v>67</v>
      </c>
      <c r="C136" s="162"/>
      <c r="D136" s="71">
        <f>C136*(1+$C$24)*OR(1-$C$24)</f>
        <v>0</v>
      </c>
      <c r="E136" s="71">
        <f>C136*(1+$C$25)*OR(1-$C$25)</f>
        <v>0</v>
      </c>
      <c r="F136" s="71">
        <f>C136*(1+$C$26)*OR(1-$C$26)</f>
        <v>0</v>
      </c>
      <c r="G136" s="72">
        <f>C136*(1+$C$27)*OR(1-$C$27)</f>
        <v>0</v>
      </c>
      <c r="H136" s="107"/>
      <c r="I136" s="70">
        <f t="shared" ref="I136:M140" si="55">C136*(1+$C$19)</f>
        <v>0</v>
      </c>
      <c r="J136" s="71">
        <f t="shared" si="55"/>
        <v>0</v>
      </c>
      <c r="K136" s="71">
        <f t="shared" si="55"/>
        <v>0</v>
      </c>
      <c r="L136" s="71">
        <f t="shared" si="55"/>
        <v>0</v>
      </c>
      <c r="M136" s="72">
        <f t="shared" si="55"/>
        <v>0</v>
      </c>
      <c r="N136" s="192"/>
      <c r="P136" s="74">
        <f>AVERAGE(C136:G136,I136:M136)</f>
        <v>0</v>
      </c>
      <c r="Q136" s="75">
        <v>250000</v>
      </c>
      <c r="R136" s="76">
        <f>P136*Q136</f>
        <v>0</v>
      </c>
      <c r="S136" s="77">
        <f>IF(R136&lt;$C$135,$C$135,(IF(R136&gt;$C$141,$C$141,R136)))</f>
        <v>0</v>
      </c>
      <c r="U136" s="117"/>
    </row>
    <row r="137" spans="1:21">
      <c r="B137" s="78" t="s">
        <v>68</v>
      </c>
      <c r="C137" s="163"/>
      <c r="D137" s="71">
        <f t="shared" ref="D137:D140" si="56">C137*(1+$C$24)*OR(1-$C$24)</f>
        <v>0</v>
      </c>
      <c r="E137" s="71">
        <f t="shared" ref="E137:E140" si="57">C137*(1+$C$25)*OR(1-$C$25)</f>
        <v>0</v>
      </c>
      <c r="F137" s="71">
        <f t="shared" ref="F137:F140" si="58">C137*(1+$C$26)*OR(1-$C$26)</f>
        <v>0</v>
      </c>
      <c r="G137" s="72">
        <f t="shared" ref="G137:G140" si="59">C137*(1+$C$27)*OR(1-$C$27)</f>
        <v>0</v>
      </c>
      <c r="H137" s="107"/>
      <c r="I137" s="70">
        <f t="shared" si="55"/>
        <v>0</v>
      </c>
      <c r="J137" s="71">
        <f t="shared" si="55"/>
        <v>0</v>
      </c>
      <c r="K137" s="71">
        <f t="shared" si="55"/>
        <v>0</v>
      </c>
      <c r="L137" s="71">
        <f t="shared" si="55"/>
        <v>0</v>
      </c>
      <c r="M137" s="72">
        <f t="shared" si="55"/>
        <v>0</v>
      </c>
      <c r="N137" s="192"/>
      <c r="P137" s="74">
        <f t="shared" ref="P137:P141" si="60">AVERAGE(C137:G137,I137:M137)</f>
        <v>0</v>
      </c>
      <c r="Q137" s="75">
        <v>350000</v>
      </c>
      <c r="R137" s="76">
        <f t="shared" ref="R137:R140" si="61">P137*Q137</f>
        <v>0</v>
      </c>
      <c r="S137" s="77">
        <f t="shared" ref="S137:S140" si="62">IF(R137&lt;$C$135,$C$135,(IF(R137&gt;$C$141,$C$141,R137)))</f>
        <v>0</v>
      </c>
      <c r="U137" s="113"/>
    </row>
    <row r="138" spans="1:21">
      <c r="B138" s="78" t="s">
        <v>69</v>
      </c>
      <c r="C138" s="163"/>
      <c r="D138" s="71">
        <f t="shared" si="56"/>
        <v>0</v>
      </c>
      <c r="E138" s="71">
        <f t="shared" si="57"/>
        <v>0</v>
      </c>
      <c r="F138" s="71">
        <f t="shared" si="58"/>
        <v>0</v>
      </c>
      <c r="G138" s="72">
        <f t="shared" si="59"/>
        <v>0</v>
      </c>
      <c r="H138" s="107"/>
      <c r="I138" s="70">
        <f t="shared" si="55"/>
        <v>0</v>
      </c>
      <c r="J138" s="71">
        <f t="shared" si="55"/>
        <v>0</v>
      </c>
      <c r="K138" s="71">
        <f t="shared" si="55"/>
        <v>0</v>
      </c>
      <c r="L138" s="71">
        <f t="shared" si="55"/>
        <v>0</v>
      </c>
      <c r="M138" s="72">
        <f t="shared" si="55"/>
        <v>0</v>
      </c>
      <c r="N138" s="192"/>
      <c r="P138" s="74">
        <f t="shared" si="60"/>
        <v>0</v>
      </c>
      <c r="Q138" s="75">
        <v>500000</v>
      </c>
      <c r="R138" s="76">
        <f t="shared" si="61"/>
        <v>0</v>
      </c>
      <c r="S138" s="77">
        <f t="shared" si="62"/>
        <v>0</v>
      </c>
      <c r="U138" s="113"/>
    </row>
    <row r="139" spans="1:21">
      <c r="B139" s="78" t="s">
        <v>70</v>
      </c>
      <c r="C139" s="163"/>
      <c r="D139" s="71">
        <f t="shared" si="56"/>
        <v>0</v>
      </c>
      <c r="E139" s="71">
        <f t="shared" si="57"/>
        <v>0</v>
      </c>
      <c r="F139" s="71">
        <f t="shared" si="58"/>
        <v>0</v>
      </c>
      <c r="G139" s="72">
        <f t="shared" si="59"/>
        <v>0</v>
      </c>
      <c r="H139" s="107"/>
      <c r="I139" s="70">
        <f t="shared" si="55"/>
        <v>0</v>
      </c>
      <c r="J139" s="71">
        <f t="shared" si="55"/>
        <v>0</v>
      </c>
      <c r="K139" s="71">
        <f t="shared" si="55"/>
        <v>0</v>
      </c>
      <c r="L139" s="71">
        <f t="shared" si="55"/>
        <v>0</v>
      </c>
      <c r="M139" s="72">
        <f t="shared" si="55"/>
        <v>0</v>
      </c>
      <c r="N139" s="192"/>
      <c r="P139" s="74">
        <f t="shared" si="60"/>
        <v>0</v>
      </c>
      <c r="Q139" s="75">
        <v>1000000</v>
      </c>
      <c r="R139" s="76">
        <f t="shared" si="61"/>
        <v>0</v>
      </c>
      <c r="S139" s="77">
        <f t="shared" si="62"/>
        <v>0</v>
      </c>
      <c r="U139" s="113"/>
    </row>
    <row r="140" spans="1:21" ht="13" thickBot="1">
      <c r="B140" s="78" t="s">
        <v>71</v>
      </c>
      <c r="C140" s="163"/>
      <c r="D140" s="71">
        <f t="shared" si="56"/>
        <v>0</v>
      </c>
      <c r="E140" s="71">
        <f t="shared" si="57"/>
        <v>0</v>
      </c>
      <c r="F140" s="71">
        <f t="shared" si="58"/>
        <v>0</v>
      </c>
      <c r="G140" s="72">
        <f t="shared" si="59"/>
        <v>0</v>
      </c>
      <c r="H140" s="107"/>
      <c r="I140" s="70">
        <f t="shared" si="55"/>
        <v>0</v>
      </c>
      <c r="J140" s="71">
        <f t="shared" si="55"/>
        <v>0</v>
      </c>
      <c r="K140" s="71">
        <f t="shared" si="55"/>
        <v>0</v>
      </c>
      <c r="L140" s="71">
        <f t="shared" si="55"/>
        <v>0</v>
      </c>
      <c r="M140" s="72">
        <f t="shared" si="55"/>
        <v>0</v>
      </c>
      <c r="N140" s="192"/>
      <c r="P140" s="74">
        <f t="shared" si="60"/>
        <v>0</v>
      </c>
      <c r="Q140" s="75">
        <v>2500000</v>
      </c>
      <c r="R140" s="76">
        <f t="shared" si="61"/>
        <v>0</v>
      </c>
      <c r="S140" s="77">
        <f t="shared" si="62"/>
        <v>0</v>
      </c>
      <c r="U140" s="113"/>
    </row>
    <row r="141" spans="1:21" ht="13" thickBot="1">
      <c r="B141" s="80" t="s">
        <v>61</v>
      </c>
      <c r="C141" s="164"/>
      <c r="D141" s="81">
        <f>C141</f>
        <v>0</v>
      </c>
      <c r="E141" s="81">
        <f t="shared" ref="E141:G141" si="63">D141</f>
        <v>0</v>
      </c>
      <c r="F141" s="81">
        <f t="shared" si="63"/>
        <v>0</v>
      </c>
      <c r="G141" s="81">
        <f t="shared" si="63"/>
        <v>0</v>
      </c>
      <c r="H141" s="105"/>
      <c r="I141" s="49">
        <f>C141</f>
        <v>0</v>
      </c>
      <c r="J141" s="81">
        <f t="shared" ref="J141:M141" si="64">D141</f>
        <v>0</v>
      </c>
      <c r="K141" s="81">
        <f t="shared" si="64"/>
        <v>0</v>
      </c>
      <c r="L141" s="81">
        <f t="shared" si="64"/>
        <v>0</v>
      </c>
      <c r="M141" s="97">
        <f t="shared" si="64"/>
        <v>0</v>
      </c>
      <c r="N141" s="191"/>
      <c r="P141" s="91">
        <f t="shared" si="60"/>
        <v>0</v>
      </c>
      <c r="Q141" s="91"/>
      <c r="R141" s="91"/>
      <c r="S141" s="91"/>
      <c r="U141" s="52">
        <f>AVERAGE(S136:S140)</f>
        <v>0</v>
      </c>
    </row>
    <row r="142" spans="1:21">
      <c r="H142" s="90"/>
      <c r="I142" s="14"/>
      <c r="J142" s="14"/>
      <c r="K142" s="14"/>
      <c r="L142" s="14"/>
      <c r="M142" s="14"/>
      <c r="N142" s="187"/>
      <c r="U142" s="113"/>
    </row>
    <row r="143" spans="1:21">
      <c r="H143" s="93"/>
      <c r="N143" s="187"/>
      <c r="U143" s="113"/>
    </row>
    <row r="144" spans="1:21">
      <c r="A144" s="20" t="s">
        <v>176</v>
      </c>
      <c r="H144" s="93"/>
      <c r="N144" s="187"/>
      <c r="U144" s="113"/>
    </row>
    <row r="145" spans="1:21">
      <c r="N145" s="187"/>
      <c r="Q145" s="118"/>
      <c r="R145" s="118"/>
      <c r="S145" s="118"/>
      <c r="U145" s="113"/>
    </row>
    <row r="146" spans="1:21" s="118" customFormat="1">
      <c r="A146" s="273" t="s">
        <v>75</v>
      </c>
      <c r="B146" s="273"/>
      <c r="C146" s="273"/>
      <c r="D146" s="273"/>
      <c r="E146" s="273"/>
      <c r="F146" s="273"/>
      <c r="G146" s="273"/>
      <c r="H146" s="273"/>
      <c r="I146" s="273"/>
      <c r="N146" s="187"/>
      <c r="O146" s="7"/>
      <c r="Q146" s="7"/>
      <c r="R146" s="7"/>
      <c r="S146" s="7"/>
      <c r="U146" s="119"/>
    </row>
    <row r="147" spans="1:21" ht="14" thickBot="1">
      <c r="C147" s="6" t="str">
        <f>IF(COUNTBLANK(C151:C157)&gt;0,"ERROR - Cells must not be left blank","")</f>
        <v>ERROR - Cells must not be left blank</v>
      </c>
      <c r="N147" s="187"/>
      <c r="O147" s="118"/>
      <c r="U147" s="113"/>
    </row>
    <row r="148" spans="1:21">
      <c r="B148" s="301" t="s">
        <v>76</v>
      </c>
      <c r="C148" s="304" t="s">
        <v>77</v>
      </c>
      <c r="D148" s="306" t="s">
        <v>47</v>
      </c>
      <c r="E148" s="295"/>
      <c r="F148" s="295"/>
      <c r="G148" s="296"/>
      <c r="I148" s="292" t="s">
        <v>48</v>
      </c>
      <c r="J148" s="295"/>
      <c r="K148" s="295"/>
      <c r="L148" s="295"/>
      <c r="M148" s="296"/>
      <c r="N148" s="187"/>
      <c r="P148" s="284" t="s">
        <v>49</v>
      </c>
      <c r="Q148" s="284" t="s">
        <v>50</v>
      </c>
      <c r="R148" s="285" t="s">
        <v>51</v>
      </c>
      <c r="S148" s="286" t="s">
        <v>52</v>
      </c>
      <c r="U148" s="113"/>
    </row>
    <row r="149" spans="1:21">
      <c r="B149" s="294"/>
      <c r="C149" s="305"/>
      <c r="D149" s="307"/>
      <c r="E149" s="297"/>
      <c r="F149" s="297"/>
      <c r="G149" s="298"/>
      <c r="I149" s="294"/>
      <c r="J149" s="297"/>
      <c r="K149" s="297"/>
      <c r="L149" s="297"/>
      <c r="M149" s="298"/>
      <c r="N149" s="187"/>
      <c r="P149" s="284"/>
      <c r="Q149" s="284"/>
      <c r="R149" s="285"/>
      <c r="S149" s="287"/>
      <c r="U149" s="113"/>
    </row>
    <row r="150" spans="1:21" ht="13" thickBot="1">
      <c r="B150" s="302"/>
      <c r="C150" s="305"/>
      <c r="D150" s="111" t="s">
        <v>14</v>
      </c>
      <c r="E150" s="111" t="s">
        <v>15</v>
      </c>
      <c r="F150" s="111" t="s">
        <v>16</v>
      </c>
      <c r="G150" s="112" t="s">
        <v>17</v>
      </c>
      <c r="I150" s="183" t="s">
        <v>45</v>
      </c>
      <c r="J150" s="101" t="s">
        <v>14</v>
      </c>
      <c r="K150" s="102" t="s">
        <v>15</v>
      </c>
      <c r="L150" s="102" t="s">
        <v>16</v>
      </c>
      <c r="M150" s="103" t="s">
        <v>17</v>
      </c>
      <c r="N150" s="187"/>
      <c r="P150" s="284"/>
      <c r="Q150" s="284"/>
      <c r="R150" s="285"/>
      <c r="S150" s="288"/>
      <c r="U150" s="113"/>
    </row>
    <row r="151" spans="1:21">
      <c r="B151" s="65" t="s">
        <v>53</v>
      </c>
      <c r="C151" s="161"/>
      <c r="D151" s="114">
        <f>C151</f>
        <v>0</v>
      </c>
      <c r="E151" s="114">
        <f t="shared" ref="E151:G151" si="65">D151</f>
        <v>0</v>
      </c>
      <c r="F151" s="114">
        <f t="shared" si="65"/>
        <v>0</v>
      </c>
      <c r="G151" s="114">
        <f t="shared" si="65"/>
        <v>0</v>
      </c>
      <c r="H151" s="105"/>
      <c r="I151" s="88">
        <f>C151</f>
        <v>0</v>
      </c>
      <c r="J151" s="66">
        <f t="shared" ref="J151:M151" si="66">D151</f>
        <v>0</v>
      </c>
      <c r="K151" s="66">
        <f t="shared" si="66"/>
        <v>0</v>
      </c>
      <c r="L151" s="66">
        <f t="shared" si="66"/>
        <v>0</v>
      </c>
      <c r="M151" s="89">
        <f t="shared" si="66"/>
        <v>0</v>
      </c>
      <c r="N151" s="191"/>
      <c r="P151" s="91"/>
      <c r="Q151" s="91"/>
      <c r="R151" s="92"/>
      <c r="S151" s="91"/>
      <c r="U151" s="116"/>
    </row>
    <row r="152" spans="1:21">
      <c r="B152" s="65" t="s">
        <v>67</v>
      </c>
      <c r="C152" s="162"/>
      <c r="D152" s="71">
        <f>C152*(1+$C$24)*OR(1-$C$24)</f>
        <v>0</v>
      </c>
      <c r="E152" s="71">
        <f>C152*(1+$C$25)*OR(1-$C$25)</f>
        <v>0</v>
      </c>
      <c r="F152" s="71">
        <f>C152*(1+$C$26)*OR(1-$C$26)</f>
        <v>0</v>
      </c>
      <c r="G152" s="72">
        <f>C152*(1+$C$27)*OR(1-$C$27)</f>
        <v>0</v>
      </c>
      <c r="H152" s="107"/>
      <c r="I152" s="70">
        <f t="shared" ref="I152:M156" si="67">C152*(1+$C$19)</f>
        <v>0</v>
      </c>
      <c r="J152" s="71">
        <f t="shared" si="67"/>
        <v>0</v>
      </c>
      <c r="K152" s="71">
        <f t="shared" si="67"/>
        <v>0</v>
      </c>
      <c r="L152" s="71">
        <f t="shared" si="67"/>
        <v>0</v>
      </c>
      <c r="M152" s="72">
        <f t="shared" si="67"/>
        <v>0</v>
      </c>
      <c r="N152" s="192"/>
      <c r="P152" s="74">
        <f>AVERAGE(C152:G152,I152:M152)</f>
        <v>0</v>
      </c>
      <c r="Q152" s="75">
        <v>2500</v>
      </c>
      <c r="R152" s="76">
        <f>P152*Q152</f>
        <v>0</v>
      </c>
      <c r="S152" s="77">
        <f>IF(R152&lt;$C$151,$C$151,(IF(R152&gt;$C$157,$C$157,R152)))</f>
        <v>0</v>
      </c>
      <c r="U152" s="117"/>
    </row>
    <row r="153" spans="1:21">
      <c r="B153" s="78" t="s">
        <v>68</v>
      </c>
      <c r="C153" s="163"/>
      <c r="D153" s="71">
        <f t="shared" ref="D153:D156" si="68">C153*(1+$C$24)*OR(1-$C$24)</f>
        <v>0</v>
      </c>
      <c r="E153" s="71">
        <f t="shared" ref="E153:E156" si="69">C153*(1+$C$25)*OR(1-$C$25)</f>
        <v>0</v>
      </c>
      <c r="F153" s="71">
        <f t="shared" ref="F153:F156" si="70">C153*(1+$C$26)*OR(1-$C$26)</f>
        <v>0</v>
      </c>
      <c r="G153" s="72">
        <f t="shared" ref="G153:G156" si="71">C153*(1+$C$27)*OR(1-$C$27)</f>
        <v>0</v>
      </c>
      <c r="H153" s="107"/>
      <c r="I153" s="70">
        <f t="shared" si="67"/>
        <v>0</v>
      </c>
      <c r="J153" s="71">
        <f t="shared" si="67"/>
        <v>0</v>
      </c>
      <c r="K153" s="71">
        <f t="shared" si="67"/>
        <v>0</v>
      </c>
      <c r="L153" s="71">
        <f t="shared" si="67"/>
        <v>0</v>
      </c>
      <c r="M153" s="72">
        <f t="shared" si="67"/>
        <v>0</v>
      </c>
      <c r="N153" s="192"/>
      <c r="P153" s="74">
        <f t="shared" ref="P153:P157" si="72">AVERAGE(C153:G153,I153:M153)</f>
        <v>0</v>
      </c>
      <c r="Q153" s="75">
        <v>15000</v>
      </c>
      <c r="R153" s="76">
        <f t="shared" ref="R153:R156" si="73">P153*Q153</f>
        <v>0</v>
      </c>
      <c r="S153" s="77">
        <f t="shared" ref="S153:S156" si="74">IF(R153&lt;$C$151,$C$151,(IF(R153&gt;$C$157,$C$157,R153)))</f>
        <v>0</v>
      </c>
      <c r="U153" s="117"/>
    </row>
    <row r="154" spans="1:21">
      <c r="B154" s="78" t="s">
        <v>69</v>
      </c>
      <c r="C154" s="163"/>
      <c r="D154" s="71">
        <f t="shared" si="68"/>
        <v>0</v>
      </c>
      <c r="E154" s="71">
        <f t="shared" si="69"/>
        <v>0</v>
      </c>
      <c r="F154" s="71">
        <f t="shared" si="70"/>
        <v>0</v>
      </c>
      <c r="G154" s="72">
        <f t="shared" si="71"/>
        <v>0</v>
      </c>
      <c r="H154" s="107"/>
      <c r="I154" s="70">
        <f t="shared" si="67"/>
        <v>0</v>
      </c>
      <c r="J154" s="71">
        <f t="shared" si="67"/>
        <v>0</v>
      </c>
      <c r="K154" s="71">
        <f t="shared" si="67"/>
        <v>0</v>
      </c>
      <c r="L154" s="71">
        <f t="shared" si="67"/>
        <v>0</v>
      </c>
      <c r="M154" s="72">
        <f t="shared" si="67"/>
        <v>0</v>
      </c>
      <c r="N154" s="192"/>
      <c r="P154" s="74">
        <f t="shared" si="72"/>
        <v>0</v>
      </c>
      <c r="Q154" s="75">
        <v>65000</v>
      </c>
      <c r="R154" s="76">
        <f t="shared" si="73"/>
        <v>0</v>
      </c>
      <c r="S154" s="77">
        <f t="shared" si="74"/>
        <v>0</v>
      </c>
      <c r="U154" s="117"/>
    </row>
    <row r="155" spans="1:21">
      <c r="B155" s="78" t="s">
        <v>70</v>
      </c>
      <c r="C155" s="163"/>
      <c r="D155" s="71">
        <f t="shared" si="68"/>
        <v>0</v>
      </c>
      <c r="E155" s="71">
        <f t="shared" si="69"/>
        <v>0</v>
      </c>
      <c r="F155" s="71">
        <f t="shared" si="70"/>
        <v>0</v>
      </c>
      <c r="G155" s="72">
        <f t="shared" si="71"/>
        <v>0</v>
      </c>
      <c r="H155" s="107"/>
      <c r="I155" s="70">
        <f t="shared" si="67"/>
        <v>0</v>
      </c>
      <c r="J155" s="71">
        <f t="shared" si="67"/>
        <v>0</v>
      </c>
      <c r="K155" s="71">
        <f t="shared" si="67"/>
        <v>0</v>
      </c>
      <c r="L155" s="71">
        <f t="shared" si="67"/>
        <v>0</v>
      </c>
      <c r="M155" s="72">
        <f t="shared" si="67"/>
        <v>0</v>
      </c>
      <c r="N155" s="192"/>
      <c r="P155" s="74">
        <f t="shared" si="72"/>
        <v>0</v>
      </c>
      <c r="Q155" s="75">
        <v>200000</v>
      </c>
      <c r="R155" s="76">
        <f t="shared" si="73"/>
        <v>0</v>
      </c>
      <c r="S155" s="77">
        <f t="shared" si="74"/>
        <v>0</v>
      </c>
      <c r="U155" s="117"/>
    </row>
    <row r="156" spans="1:21" ht="13" thickBot="1">
      <c r="B156" s="78" t="s">
        <v>71</v>
      </c>
      <c r="C156" s="163"/>
      <c r="D156" s="71">
        <f t="shared" si="68"/>
        <v>0</v>
      </c>
      <c r="E156" s="71">
        <f t="shared" si="69"/>
        <v>0</v>
      </c>
      <c r="F156" s="71">
        <f t="shared" si="70"/>
        <v>0</v>
      </c>
      <c r="G156" s="72">
        <f t="shared" si="71"/>
        <v>0</v>
      </c>
      <c r="H156" s="107"/>
      <c r="I156" s="70">
        <f t="shared" si="67"/>
        <v>0</v>
      </c>
      <c r="J156" s="71">
        <f t="shared" si="67"/>
        <v>0</v>
      </c>
      <c r="K156" s="71">
        <f t="shared" si="67"/>
        <v>0</v>
      </c>
      <c r="L156" s="71">
        <f t="shared" si="67"/>
        <v>0</v>
      </c>
      <c r="M156" s="72">
        <f t="shared" si="67"/>
        <v>0</v>
      </c>
      <c r="N156" s="192"/>
      <c r="P156" s="74">
        <f t="shared" si="72"/>
        <v>0</v>
      </c>
      <c r="Q156" s="75">
        <v>300000</v>
      </c>
      <c r="R156" s="76">
        <f t="shared" si="73"/>
        <v>0</v>
      </c>
      <c r="S156" s="77">
        <f t="shared" si="74"/>
        <v>0</v>
      </c>
      <c r="U156" s="117"/>
    </row>
    <row r="157" spans="1:21" ht="13" thickBot="1">
      <c r="B157" s="80" t="s">
        <v>61</v>
      </c>
      <c r="C157" s="164"/>
      <c r="D157" s="81">
        <f>C157</f>
        <v>0</v>
      </c>
      <c r="E157" s="81">
        <f t="shared" ref="E157:G157" si="75">D157</f>
        <v>0</v>
      </c>
      <c r="F157" s="81">
        <f t="shared" si="75"/>
        <v>0</v>
      </c>
      <c r="G157" s="81">
        <f t="shared" si="75"/>
        <v>0</v>
      </c>
      <c r="H157" s="105"/>
      <c r="I157" s="49">
        <f>C157</f>
        <v>0</v>
      </c>
      <c r="J157" s="81">
        <f t="shared" ref="J157:M157" si="76">D157</f>
        <v>0</v>
      </c>
      <c r="K157" s="81">
        <f t="shared" si="76"/>
        <v>0</v>
      </c>
      <c r="L157" s="81">
        <f t="shared" si="76"/>
        <v>0</v>
      </c>
      <c r="M157" s="97">
        <f t="shared" si="76"/>
        <v>0</v>
      </c>
      <c r="N157" s="191"/>
      <c r="P157" s="91">
        <f t="shared" si="72"/>
        <v>0</v>
      </c>
      <c r="Q157" s="91"/>
      <c r="R157" s="91"/>
      <c r="S157" s="91"/>
      <c r="U157" s="52">
        <f>AVERAGE(S152:S156)</f>
        <v>0</v>
      </c>
    </row>
    <row r="158" spans="1:21">
      <c r="N158" s="187"/>
      <c r="U158" s="113"/>
    </row>
    <row r="159" spans="1:21">
      <c r="N159" s="187"/>
      <c r="U159" s="113"/>
    </row>
    <row r="160" spans="1:21">
      <c r="A160" s="20" t="s">
        <v>177</v>
      </c>
      <c r="N160" s="187"/>
      <c r="U160" s="113"/>
    </row>
    <row r="161" spans="1:21">
      <c r="N161" s="187"/>
      <c r="Q161" s="118"/>
      <c r="R161" s="118"/>
      <c r="S161" s="118"/>
      <c r="U161" s="113"/>
    </row>
    <row r="162" spans="1:21" s="118" customFormat="1">
      <c r="A162" s="273" t="s">
        <v>78</v>
      </c>
      <c r="B162" s="273"/>
      <c r="C162" s="273"/>
      <c r="D162" s="273"/>
      <c r="E162" s="273"/>
      <c r="F162" s="273"/>
      <c r="G162" s="273"/>
      <c r="H162" s="273"/>
      <c r="I162" s="273"/>
      <c r="N162" s="187"/>
      <c r="O162" s="7"/>
      <c r="Q162" s="7"/>
      <c r="R162" s="7"/>
      <c r="S162" s="7"/>
      <c r="U162" s="119"/>
    </row>
    <row r="163" spans="1:21" ht="14" thickBot="1">
      <c r="C163" s="6" t="str">
        <f>IF(COUNTBLANK(C167:C175)&gt;0,"ERROR - Cells must not be left blank","")</f>
        <v>ERROR - Cells must not be left blank</v>
      </c>
      <c r="N163" s="187"/>
      <c r="O163" s="118"/>
      <c r="U163" s="113"/>
    </row>
    <row r="164" spans="1:21">
      <c r="B164" s="301" t="s">
        <v>76</v>
      </c>
      <c r="C164" s="304" t="s">
        <v>79</v>
      </c>
      <c r="D164" s="306" t="s">
        <v>47</v>
      </c>
      <c r="E164" s="295"/>
      <c r="F164" s="295"/>
      <c r="G164" s="296"/>
      <c r="I164" s="292" t="s">
        <v>48</v>
      </c>
      <c r="J164" s="295"/>
      <c r="K164" s="295"/>
      <c r="L164" s="295"/>
      <c r="M164" s="296"/>
      <c r="N164" s="187"/>
      <c r="P164" s="284" t="s">
        <v>49</v>
      </c>
      <c r="Q164" s="284" t="s">
        <v>50</v>
      </c>
      <c r="R164" s="285" t="s">
        <v>51</v>
      </c>
      <c r="S164" s="286" t="s">
        <v>52</v>
      </c>
      <c r="U164" s="113"/>
    </row>
    <row r="165" spans="1:21">
      <c r="B165" s="294"/>
      <c r="C165" s="305"/>
      <c r="D165" s="307"/>
      <c r="E165" s="297"/>
      <c r="F165" s="297"/>
      <c r="G165" s="298"/>
      <c r="I165" s="294"/>
      <c r="J165" s="297"/>
      <c r="K165" s="297"/>
      <c r="L165" s="297"/>
      <c r="M165" s="298"/>
      <c r="N165" s="187"/>
      <c r="P165" s="284"/>
      <c r="Q165" s="284"/>
      <c r="R165" s="285"/>
      <c r="S165" s="287"/>
      <c r="U165" s="113"/>
    </row>
    <row r="166" spans="1:21" ht="13" thickBot="1">
      <c r="B166" s="302"/>
      <c r="C166" s="305"/>
      <c r="D166" s="111" t="s">
        <v>14</v>
      </c>
      <c r="E166" s="111" t="s">
        <v>15</v>
      </c>
      <c r="F166" s="111" t="s">
        <v>16</v>
      </c>
      <c r="G166" s="112" t="s">
        <v>17</v>
      </c>
      <c r="I166" s="183" t="s">
        <v>45</v>
      </c>
      <c r="J166" s="101" t="s">
        <v>14</v>
      </c>
      <c r="K166" s="102" t="s">
        <v>15</v>
      </c>
      <c r="L166" s="102" t="s">
        <v>16</v>
      </c>
      <c r="M166" s="103" t="s">
        <v>17</v>
      </c>
      <c r="N166" s="187"/>
      <c r="P166" s="284"/>
      <c r="Q166" s="284"/>
      <c r="R166" s="285"/>
      <c r="S166" s="288"/>
      <c r="U166" s="116"/>
    </row>
    <row r="167" spans="1:21">
      <c r="B167" s="65" t="s">
        <v>53</v>
      </c>
      <c r="C167" s="161"/>
      <c r="D167" s="114">
        <f>C167</f>
        <v>0</v>
      </c>
      <c r="E167" s="114">
        <f t="shared" ref="E167:G167" si="77">D167</f>
        <v>0</v>
      </c>
      <c r="F167" s="114">
        <f t="shared" si="77"/>
        <v>0</v>
      </c>
      <c r="G167" s="115">
        <f t="shared" si="77"/>
        <v>0</v>
      </c>
      <c r="H167" s="105"/>
      <c r="I167" s="88">
        <f>C167</f>
        <v>0</v>
      </c>
      <c r="J167" s="66">
        <f t="shared" ref="J167:M167" si="78">D167</f>
        <v>0</v>
      </c>
      <c r="K167" s="66">
        <f t="shared" si="78"/>
        <v>0</v>
      </c>
      <c r="L167" s="66">
        <f t="shared" si="78"/>
        <v>0</v>
      </c>
      <c r="M167" s="89">
        <f t="shared" si="78"/>
        <v>0</v>
      </c>
      <c r="N167" s="191"/>
      <c r="P167" s="91"/>
      <c r="Q167" s="91"/>
      <c r="R167" s="92"/>
      <c r="S167" s="91"/>
      <c r="U167" s="117"/>
    </row>
    <row r="168" spans="1:21">
      <c r="B168" s="65" t="s">
        <v>80</v>
      </c>
      <c r="C168" s="162"/>
      <c r="D168" s="71">
        <f>C168*(1+$C$24)*OR(1-$C$24)</f>
        <v>0</v>
      </c>
      <c r="E168" s="71">
        <f>C168*(1+$C$25)*OR(1-$C$25)</f>
        <v>0</v>
      </c>
      <c r="F168" s="71">
        <f>C168*(1+$C$26)*OR(1-$C$26)</f>
        <v>0</v>
      </c>
      <c r="G168" s="72">
        <f>C168*(1+$C$27)*OR(1-$C$27)</f>
        <v>0</v>
      </c>
      <c r="H168" s="107"/>
      <c r="I168" s="70">
        <f t="shared" ref="I168:M174" si="79">C168*(1+$C$19)</f>
        <v>0</v>
      </c>
      <c r="J168" s="71">
        <f t="shared" si="79"/>
        <v>0</v>
      </c>
      <c r="K168" s="71">
        <f t="shared" si="79"/>
        <v>0</v>
      </c>
      <c r="L168" s="71">
        <f t="shared" si="79"/>
        <v>0</v>
      </c>
      <c r="M168" s="72">
        <f t="shared" si="79"/>
        <v>0</v>
      </c>
      <c r="N168" s="192"/>
      <c r="P168" s="74">
        <f>AVERAGE(C168:G168,I168:M168)</f>
        <v>0</v>
      </c>
      <c r="Q168" s="75">
        <v>25000</v>
      </c>
      <c r="R168" s="76">
        <f>P168*Q168</f>
        <v>0</v>
      </c>
      <c r="S168" s="77">
        <f>IF(R168&lt;$C$167,$C$167,(IF(R168&gt;$C$175,$C$175,R168)))</f>
        <v>0</v>
      </c>
      <c r="U168" s="117"/>
    </row>
    <row r="169" spans="1:21">
      <c r="B169" s="78" t="s">
        <v>81</v>
      </c>
      <c r="C169" s="163"/>
      <c r="D169" s="71">
        <f t="shared" ref="D169:D174" si="80">C169*(1+$C$24)*OR(1-$C$24)</f>
        <v>0</v>
      </c>
      <c r="E169" s="71">
        <f t="shared" ref="E169:E174" si="81">C169*(1+$C$25)*OR(1-$C$25)</f>
        <v>0</v>
      </c>
      <c r="F169" s="71">
        <f t="shared" ref="F169:F174" si="82">C169*(1+$C$26)*OR(1-$C$26)</f>
        <v>0</v>
      </c>
      <c r="G169" s="72">
        <f t="shared" ref="G169:G174" si="83">C169*(1+$C$27)*OR(1-$C$27)</f>
        <v>0</v>
      </c>
      <c r="H169" s="107"/>
      <c r="I169" s="70">
        <f t="shared" si="79"/>
        <v>0</v>
      </c>
      <c r="J169" s="71">
        <f t="shared" si="79"/>
        <v>0</v>
      </c>
      <c r="K169" s="71">
        <f t="shared" si="79"/>
        <v>0</v>
      </c>
      <c r="L169" s="71">
        <f t="shared" si="79"/>
        <v>0</v>
      </c>
      <c r="M169" s="72">
        <f t="shared" si="79"/>
        <v>0</v>
      </c>
      <c r="N169" s="192"/>
      <c r="P169" s="74">
        <f t="shared" ref="P169:P175" si="84">AVERAGE(C169:G169,I169:M169)</f>
        <v>0</v>
      </c>
      <c r="Q169" s="75">
        <v>100000</v>
      </c>
      <c r="R169" s="76">
        <f t="shared" ref="R169:R174" si="85">P169*Q169</f>
        <v>0</v>
      </c>
      <c r="S169" s="77">
        <f t="shared" ref="S169:S174" si="86">IF(R169&lt;$C$167,$C$167,(IF(R169&gt;$C$175,$C$175,R169)))</f>
        <v>0</v>
      </c>
      <c r="U169" s="117"/>
    </row>
    <row r="170" spans="1:21">
      <c r="B170" s="78" t="s">
        <v>82</v>
      </c>
      <c r="C170" s="163"/>
      <c r="D170" s="71">
        <f t="shared" si="80"/>
        <v>0</v>
      </c>
      <c r="E170" s="71">
        <f t="shared" si="81"/>
        <v>0</v>
      </c>
      <c r="F170" s="71">
        <f t="shared" si="82"/>
        <v>0</v>
      </c>
      <c r="G170" s="72">
        <f t="shared" si="83"/>
        <v>0</v>
      </c>
      <c r="H170" s="107"/>
      <c r="I170" s="70">
        <f t="shared" si="79"/>
        <v>0</v>
      </c>
      <c r="J170" s="71">
        <f t="shared" si="79"/>
        <v>0</v>
      </c>
      <c r="K170" s="71">
        <f t="shared" si="79"/>
        <v>0</v>
      </c>
      <c r="L170" s="71">
        <f t="shared" si="79"/>
        <v>0</v>
      </c>
      <c r="M170" s="72">
        <f t="shared" si="79"/>
        <v>0</v>
      </c>
      <c r="N170" s="192"/>
      <c r="P170" s="74">
        <f t="shared" si="84"/>
        <v>0</v>
      </c>
      <c r="Q170" s="75">
        <v>350000</v>
      </c>
      <c r="R170" s="76">
        <f t="shared" si="85"/>
        <v>0</v>
      </c>
      <c r="S170" s="77">
        <f t="shared" si="86"/>
        <v>0</v>
      </c>
      <c r="U170" s="117"/>
    </row>
    <row r="171" spans="1:21">
      <c r="B171" s="78" t="s">
        <v>83</v>
      </c>
      <c r="C171" s="163"/>
      <c r="D171" s="71">
        <f t="shared" si="80"/>
        <v>0</v>
      </c>
      <c r="E171" s="71">
        <f t="shared" si="81"/>
        <v>0</v>
      </c>
      <c r="F171" s="71">
        <f t="shared" si="82"/>
        <v>0</v>
      </c>
      <c r="G171" s="72">
        <f t="shared" si="83"/>
        <v>0</v>
      </c>
      <c r="H171" s="107"/>
      <c r="I171" s="70">
        <f t="shared" si="79"/>
        <v>0</v>
      </c>
      <c r="J171" s="71">
        <f t="shared" si="79"/>
        <v>0</v>
      </c>
      <c r="K171" s="71">
        <f t="shared" si="79"/>
        <v>0</v>
      </c>
      <c r="L171" s="71">
        <f t="shared" si="79"/>
        <v>0</v>
      </c>
      <c r="M171" s="72">
        <f t="shared" si="79"/>
        <v>0</v>
      </c>
      <c r="N171" s="192"/>
      <c r="P171" s="74">
        <f t="shared" si="84"/>
        <v>0</v>
      </c>
      <c r="Q171" s="75">
        <v>7500000</v>
      </c>
      <c r="R171" s="76">
        <f t="shared" si="85"/>
        <v>0</v>
      </c>
      <c r="S171" s="77">
        <f t="shared" si="86"/>
        <v>0</v>
      </c>
      <c r="U171" s="117"/>
    </row>
    <row r="172" spans="1:21">
      <c r="B172" s="78" t="s">
        <v>84</v>
      </c>
      <c r="C172" s="163"/>
      <c r="D172" s="71">
        <f t="shared" si="80"/>
        <v>0</v>
      </c>
      <c r="E172" s="71">
        <f t="shared" si="81"/>
        <v>0</v>
      </c>
      <c r="F172" s="71">
        <f t="shared" si="82"/>
        <v>0</v>
      </c>
      <c r="G172" s="72">
        <f t="shared" si="83"/>
        <v>0</v>
      </c>
      <c r="H172" s="107"/>
      <c r="I172" s="70">
        <f t="shared" si="79"/>
        <v>0</v>
      </c>
      <c r="J172" s="71">
        <f t="shared" si="79"/>
        <v>0</v>
      </c>
      <c r="K172" s="71">
        <f t="shared" si="79"/>
        <v>0</v>
      </c>
      <c r="L172" s="71">
        <f t="shared" si="79"/>
        <v>0</v>
      </c>
      <c r="M172" s="72">
        <f t="shared" si="79"/>
        <v>0</v>
      </c>
      <c r="N172" s="192"/>
      <c r="P172" s="74">
        <f t="shared" si="84"/>
        <v>0</v>
      </c>
      <c r="Q172" s="75">
        <v>2000000</v>
      </c>
      <c r="R172" s="76">
        <f t="shared" si="85"/>
        <v>0</v>
      </c>
      <c r="S172" s="77">
        <f t="shared" si="86"/>
        <v>0</v>
      </c>
      <c r="U172" s="117"/>
    </row>
    <row r="173" spans="1:21">
      <c r="B173" s="79" t="s">
        <v>85</v>
      </c>
      <c r="C173" s="165"/>
      <c r="D173" s="71">
        <f t="shared" si="80"/>
        <v>0</v>
      </c>
      <c r="E173" s="71">
        <f t="shared" si="81"/>
        <v>0</v>
      </c>
      <c r="F173" s="71">
        <f t="shared" si="82"/>
        <v>0</v>
      </c>
      <c r="G173" s="72">
        <f t="shared" si="83"/>
        <v>0</v>
      </c>
      <c r="H173" s="107"/>
      <c r="I173" s="70">
        <f t="shared" si="79"/>
        <v>0</v>
      </c>
      <c r="J173" s="71">
        <f t="shared" si="79"/>
        <v>0</v>
      </c>
      <c r="K173" s="71">
        <f t="shared" si="79"/>
        <v>0</v>
      </c>
      <c r="L173" s="71">
        <f t="shared" si="79"/>
        <v>0</v>
      </c>
      <c r="M173" s="72">
        <f t="shared" si="79"/>
        <v>0</v>
      </c>
      <c r="N173" s="192"/>
      <c r="P173" s="74">
        <f t="shared" si="84"/>
        <v>0</v>
      </c>
      <c r="Q173" s="75">
        <v>4000000</v>
      </c>
      <c r="R173" s="76">
        <f t="shared" si="85"/>
        <v>0</v>
      </c>
      <c r="S173" s="77">
        <f t="shared" si="86"/>
        <v>0</v>
      </c>
      <c r="U173" s="117"/>
    </row>
    <row r="174" spans="1:21" ht="13" thickBot="1">
      <c r="B174" s="79" t="s">
        <v>86</v>
      </c>
      <c r="C174" s="165"/>
      <c r="D174" s="71">
        <f t="shared" si="80"/>
        <v>0</v>
      </c>
      <c r="E174" s="71">
        <f t="shared" si="81"/>
        <v>0</v>
      </c>
      <c r="F174" s="71">
        <f t="shared" si="82"/>
        <v>0</v>
      </c>
      <c r="G174" s="72">
        <f t="shared" si="83"/>
        <v>0</v>
      </c>
      <c r="H174" s="107"/>
      <c r="I174" s="70">
        <f t="shared" si="79"/>
        <v>0</v>
      </c>
      <c r="J174" s="71">
        <f t="shared" si="79"/>
        <v>0</v>
      </c>
      <c r="K174" s="71">
        <f t="shared" si="79"/>
        <v>0</v>
      </c>
      <c r="L174" s="71">
        <f t="shared" si="79"/>
        <v>0</v>
      </c>
      <c r="M174" s="72">
        <f t="shared" si="79"/>
        <v>0</v>
      </c>
      <c r="N174" s="192"/>
      <c r="P174" s="74">
        <f t="shared" si="84"/>
        <v>0</v>
      </c>
      <c r="Q174" s="75">
        <v>5000000</v>
      </c>
      <c r="R174" s="76">
        <f t="shared" si="85"/>
        <v>0</v>
      </c>
      <c r="S174" s="77">
        <f t="shared" si="86"/>
        <v>0</v>
      </c>
      <c r="U174" s="117"/>
    </row>
    <row r="175" spans="1:21" ht="13" thickBot="1">
      <c r="B175" s="80" t="s">
        <v>61</v>
      </c>
      <c r="C175" s="164"/>
      <c r="D175" s="81">
        <f>C175</f>
        <v>0</v>
      </c>
      <c r="E175" s="81">
        <f t="shared" ref="E175:G175" si="87">D175</f>
        <v>0</v>
      </c>
      <c r="F175" s="81">
        <f t="shared" si="87"/>
        <v>0</v>
      </c>
      <c r="G175" s="97">
        <f t="shared" si="87"/>
        <v>0</v>
      </c>
      <c r="H175" s="105"/>
      <c r="I175" s="49">
        <f>C175</f>
        <v>0</v>
      </c>
      <c r="J175" s="81">
        <f t="shared" ref="J175:M175" si="88">D175</f>
        <v>0</v>
      </c>
      <c r="K175" s="81">
        <f t="shared" si="88"/>
        <v>0</v>
      </c>
      <c r="L175" s="81">
        <f t="shared" si="88"/>
        <v>0</v>
      </c>
      <c r="M175" s="97">
        <f t="shared" si="88"/>
        <v>0</v>
      </c>
      <c r="N175" s="191"/>
      <c r="P175" s="91">
        <f t="shared" si="84"/>
        <v>0</v>
      </c>
      <c r="Q175" s="91"/>
      <c r="R175" s="91"/>
      <c r="S175" s="91"/>
      <c r="U175" s="52">
        <f>AVERAGE(S168:S174)</f>
        <v>0</v>
      </c>
    </row>
    <row r="176" spans="1:21">
      <c r="N176" s="187"/>
      <c r="U176" s="14"/>
    </row>
    <row r="177" spans="1:21">
      <c r="N177" s="187"/>
      <c r="U177" s="113"/>
    </row>
    <row r="178" spans="1:21">
      <c r="A178" s="20" t="s">
        <v>178</v>
      </c>
      <c r="N178" s="187"/>
      <c r="U178" s="113"/>
    </row>
    <row r="179" spans="1:21">
      <c r="N179" s="187"/>
      <c r="U179" s="113"/>
    </row>
    <row r="180" spans="1:21">
      <c r="A180" s="312" t="s">
        <v>87</v>
      </c>
      <c r="B180" s="312"/>
      <c r="C180" s="312"/>
      <c r="D180" s="312"/>
      <c r="E180" s="312"/>
      <c r="F180" s="312"/>
      <c r="G180" s="312"/>
      <c r="H180" s="312"/>
      <c r="I180" s="312"/>
      <c r="N180" s="187"/>
      <c r="U180" s="113"/>
    </row>
    <row r="181" spans="1:21">
      <c r="N181" s="187"/>
      <c r="U181" s="113"/>
    </row>
    <row r="182" spans="1:21" ht="14" thickBot="1">
      <c r="C182" s="6" t="str">
        <f>IF(COUNTBLANK(C186:C192)&gt;0,"ERROR - Cells must not be left blank","")</f>
        <v>ERROR - Cells must not be left blank</v>
      </c>
      <c r="N182" s="187"/>
      <c r="U182" s="113"/>
    </row>
    <row r="183" spans="1:21">
      <c r="B183" s="301" t="s">
        <v>76</v>
      </c>
      <c r="C183" s="304" t="s">
        <v>247</v>
      </c>
      <c r="D183" s="306" t="s">
        <v>47</v>
      </c>
      <c r="E183" s="295"/>
      <c r="F183" s="295"/>
      <c r="G183" s="296"/>
      <c r="I183" s="292" t="s">
        <v>48</v>
      </c>
      <c r="J183" s="295"/>
      <c r="K183" s="295"/>
      <c r="L183" s="295"/>
      <c r="M183" s="296"/>
      <c r="N183" s="187"/>
      <c r="U183" s="113"/>
    </row>
    <row r="184" spans="1:21">
      <c r="B184" s="294"/>
      <c r="C184" s="305"/>
      <c r="D184" s="307"/>
      <c r="E184" s="297"/>
      <c r="F184" s="297"/>
      <c r="G184" s="298"/>
      <c r="I184" s="294"/>
      <c r="J184" s="297"/>
      <c r="K184" s="297"/>
      <c r="L184" s="297"/>
      <c r="M184" s="298"/>
      <c r="N184" s="187"/>
      <c r="P184" s="313" t="s">
        <v>49</v>
      </c>
      <c r="Q184" s="313" t="s">
        <v>50</v>
      </c>
      <c r="R184" s="316" t="s">
        <v>51</v>
      </c>
      <c r="S184" s="286" t="s">
        <v>52</v>
      </c>
      <c r="U184" s="113"/>
    </row>
    <row r="185" spans="1:21" ht="13" thickBot="1">
      <c r="B185" s="302"/>
      <c r="C185" s="305"/>
      <c r="D185" s="111" t="s">
        <v>14</v>
      </c>
      <c r="E185" s="111" t="s">
        <v>15</v>
      </c>
      <c r="F185" s="111" t="s">
        <v>16</v>
      </c>
      <c r="G185" s="112" t="s">
        <v>17</v>
      </c>
      <c r="I185" s="183" t="s">
        <v>45</v>
      </c>
      <c r="J185" s="101" t="s">
        <v>14</v>
      </c>
      <c r="K185" s="102" t="s">
        <v>15</v>
      </c>
      <c r="L185" s="102" t="s">
        <v>16</v>
      </c>
      <c r="M185" s="103" t="s">
        <v>17</v>
      </c>
      <c r="N185" s="187"/>
      <c r="P185" s="314"/>
      <c r="Q185" s="314"/>
      <c r="R185" s="317"/>
      <c r="S185" s="287"/>
      <c r="U185" s="113"/>
    </row>
    <row r="186" spans="1:21">
      <c r="B186" s="65" t="s">
        <v>53</v>
      </c>
      <c r="C186" s="161"/>
      <c r="D186" s="114">
        <f>C186</f>
        <v>0</v>
      </c>
      <c r="E186" s="114">
        <f t="shared" ref="E186:G186" si="89">D186</f>
        <v>0</v>
      </c>
      <c r="F186" s="114">
        <f t="shared" si="89"/>
        <v>0</v>
      </c>
      <c r="G186" s="115">
        <f t="shared" si="89"/>
        <v>0</v>
      </c>
      <c r="H186" s="90"/>
      <c r="I186" s="88">
        <f>C186</f>
        <v>0</v>
      </c>
      <c r="J186" s="66">
        <f t="shared" ref="J186:M186" si="90">D186</f>
        <v>0</v>
      </c>
      <c r="K186" s="66">
        <f t="shared" si="90"/>
        <v>0</v>
      </c>
      <c r="L186" s="66">
        <f t="shared" si="90"/>
        <v>0</v>
      </c>
      <c r="M186" s="89">
        <f t="shared" si="90"/>
        <v>0</v>
      </c>
      <c r="N186" s="191"/>
      <c r="P186" s="315"/>
      <c r="Q186" s="315"/>
      <c r="R186" s="318"/>
      <c r="S186" s="288"/>
      <c r="U186" s="113"/>
    </row>
    <row r="187" spans="1:21">
      <c r="B187" s="65" t="s">
        <v>67</v>
      </c>
      <c r="C187" s="162"/>
      <c r="D187" s="71">
        <f>C187*(1+$C$24)*OR(1-$C$24)</f>
        <v>0</v>
      </c>
      <c r="E187" s="71">
        <f>C187*(1+$C$25)*OR(1-$C$25)</f>
        <v>0</v>
      </c>
      <c r="F187" s="71">
        <f>C187*(1+$C$26)*OR(1-$C$26)</f>
        <v>0</v>
      </c>
      <c r="G187" s="72">
        <f>C187*(1+$C$27)*OR(1-$C$27)</f>
        <v>0</v>
      </c>
      <c r="H187" s="93"/>
      <c r="I187" s="70">
        <f t="shared" ref="I187:M191" si="91">C187*(1+$C$19)</f>
        <v>0</v>
      </c>
      <c r="J187" s="71">
        <f t="shared" si="91"/>
        <v>0</v>
      </c>
      <c r="K187" s="71">
        <f t="shared" si="91"/>
        <v>0</v>
      </c>
      <c r="L187" s="71">
        <f t="shared" si="91"/>
        <v>0</v>
      </c>
      <c r="M187" s="72">
        <f t="shared" si="91"/>
        <v>0</v>
      </c>
      <c r="N187" s="192"/>
      <c r="P187" s="74">
        <f>AVERAGE(C187:G187,I187:M187)</f>
        <v>0</v>
      </c>
      <c r="Q187" s="75">
        <v>2500</v>
      </c>
      <c r="R187" s="76">
        <f>P187*Q187</f>
        <v>0</v>
      </c>
      <c r="S187" s="77">
        <f>IF(R187&lt;$C$186,$C$186,(IF(R187&gt;$C$192,$C$192,R187)))</f>
        <v>0</v>
      </c>
      <c r="U187" s="116"/>
    </row>
    <row r="188" spans="1:21">
      <c r="B188" s="78" t="s">
        <v>68</v>
      </c>
      <c r="C188" s="163"/>
      <c r="D188" s="71">
        <f t="shared" ref="D188:D191" si="92">C188*(1+$C$24)*OR(1-$C$24)</f>
        <v>0</v>
      </c>
      <c r="E188" s="71">
        <f t="shared" ref="E188:E191" si="93">C188*(1+$C$25)*OR(1-$C$25)</f>
        <v>0</v>
      </c>
      <c r="F188" s="71">
        <f t="shared" ref="F188:F191" si="94">C188*(1+$C$26)*OR(1-$C$26)</f>
        <v>0</v>
      </c>
      <c r="G188" s="72">
        <f t="shared" ref="G188:G191" si="95">C188*(1+$C$27)*OR(1-$C$27)</f>
        <v>0</v>
      </c>
      <c r="H188" s="93"/>
      <c r="I188" s="70">
        <f t="shared" si="91"/>
        <v>0</v>
      </c>
      <c r="J188" s="71">
        <f t="shared" si="91"/>
        <v>0</v>
      </c>
      <c r="K188" s="71">
        <f t="shared" si="91"/>
        <v>0</v>
      </c>
      <c r="L188" s="71">
        <f t="shared" si="91"/>
        <v>0</v>
      </c>
      <c r="M188" s="72">
        <f t="shared" si="91"/>
        <v>0</v>
      </c>
      <c r="N188" s="192"/>
      <c r="P188" s="74">
        <f>AVERAGE(C188:G188,I188:M188)</f>
        <v>0</v>
      </c>
      <c r="Q188" s="75">
        <v>15000</v>
      </c>
      <c r="R188" s="76">
        <f>P188*Q188</f>
        <v>0</v>
      </c>
      <c r="S188" s="77">
        <f t="shared" ref="S188:S191" si="96">IF(R188&lt;$C$186,$C$186,(IF(R188&gt;$C$192,$C$192,R188)))</f>
        <v>0</v>
      </c>
      <c r="U188" s="117"/>
    </row>
    <row r="189" spans="1:21">
      <c r="B189" s="78" t="s">
        <v>69</v>
      </c>
      <c r="C189" s="163"/>
      <c r="D189" s="71">
        <f t="shared" si="92"/>
        <v>0</v>
      </c>
      <c r="E189" s="71">
        <f t="shared" si="93"/>
        <v>0</v>
      </c>
      <c r="F189" s="71">
        <f t="shared" si="94"/>
        <v>0</v>
      </c>
      <c r="G189" s="72">
        <f t="shared" si="95"/>
        <v>0</v>
      </c>
      <c r="H189" s="93"/>
      <c r="I189" s="70">
        <f t="shared" si="91"/>
        <v>0</v>
      </c>
      <c r="J189" s="71">
        <f t="shared" si="91"/>
        <v>0</v>
      </c>
      <c r="K189" s="71">
        <f t="shared" si="91"/>
        <v>0</v>
      </c>
      <c r="L189" s="71">
        <f t="shared" si="91"/>
        <v>0</v>
      </c>
      <c r="M189" s="72">
        <f t="shared" si="91"/>
        <v>0</v>
      </c>
      <c r="N189" s="192"/>
      <c r="P189" s="74">
        <f>AVERAGE(C189:G189,I189:M189)</f>
        <v>0</v>
      </c>
      <c r="Q189" s="75">
        <v>65000</v>
      </c>
      <c r="R189" s="76">
        <f>P189*Q189</f>
        <v>0</v>
      </c>
      <c r="S189" s="77">
        <f t="shared" si="96"/>
        <v>0</v>
      </c>
      <c r="U189" s="117"/>
    </row>
    <row r="190" spans="1:21">
      <c r="B190" s="78" t="s">
        <v>70</v>
      </c>
      <c r="C190" s="163"/>
      <c r="D190" s="71">
        <f t="shared" si="92"/>
        <v>0</v>
      </c>
      <c r="E190" s="71">
        <f t="shared" si="93"/>
        <v>0</v>
      </c>
      <c r="F190" s="71">
        <f t="shared" si="94"/>
        <v>0</v>
      </c>
      <c r="G190" s="72">
        <f t="shared" si="95"/>
        <v>0</v>
      </c>
      <c r="H190" s="93"/>
      <c r="I190" s="70">
        <f t="shared" si="91"/>
        <v>0</v>
      </c>
      <c r="J190" s="71">
        <f t="shared" si="91"/>
        <v>0</v>
      </c>
      <c r="K190" s="71">
        <f t="shared" si="91"/>
        <v>0</v>
      </c>
      <c r="L190" s="71">
        <f t="shared" si="91"/>
        <v>0</v>
      </c>
      <c r="M190" s="72">
        <f t="shared" si="91"/>
        <v>0</v>
      </c>
      <c r="N190" s="192"/>
      <c r="P190" s="74">
        <f>AVERAGE(C190:G190,I190:M190)</f>
        <v>0</v>
      </c>
      <c r="Q190" s="75">
        <v>200000</v>
      </c>
      <c r="R190" s="76">
        <f>P190*Q190</f>
        <v>0</v>
      </c>
      <c r="S190" s="77">
        <f t="shared" si="96"/>
        <v>0</v>
      </c>
      <c r="U190" s="117"/>
    </row>
    <row r="191" spans="1:21" ht="13" thickBot="1">
      <c r="B191" s="78" t="s">
        <v>71</v>
      </c>
      <c r="C191" s="163"/>
      <c r="D191" s="71">
        <f t="shared" si="92"/>
        <v>0</v>
      </c>
      <c r="E191" s="71">
        <f t="shared" si="93"/>
        <v>0</v>
      </c>
      <c r="F191" s="71">
        <f t="shared" si="94"/>
        <v>0</v>
      </c>
      <c r="G191" s="72">
        <f t="shared" si="95"/>
        <v>0</v>
      </c>
      <c r="H191" s="93"/>
      <c r="I191" s="70">
        <f t="shared" si="91"/>
        <v>0</v>
      </c>
      <c r="J191" s="71">
        <f t="shared" si="91"/>
        <v>0</v>
      </c>
      <c r="K191" s="71">
        <f t="shared" si="91"/>
        <v>0</v>
      </c>
      <c r="L191" s="71">
        <f t="shared" si="91"/>
        <v>0</v>
      </c>
      <c r="M191" s="72">
        <f t="shared" si="91"/>
        <v>0</v>
      </c>
      <c r="N191" s="192"/>
      <c r="P191" s="74">
        <f>AVERAGE(C191:G191,I191:M191)</f>
        <v>0</v>
      </c>
      <c r="Q191" s="120">
        <v>300000</v>
      </c>
      <c r="R191" s="121">
        <f>P191*Q191</f>
        <v>0</v>
      </c>
      <c r="S191" s="77">
        <f t="shared" si="96"/>
        <v>0</v>
      </c>
      <c r="U191" s="117"/>
    </row>
    <row r="192" spans="1:21" ht="13" thickBot="1">
      <c r="B192" s="80" t="s">
        <v>61</v>
      </c>
      <c r="C192" s="164"/>
      <c r="D192" s="81">
        <f>C192</f>
        <v>0</v>
      </c>
      <c r="E192" s="81">
        <f>C192</f>
        <v>0</v>
      </c>
      <c r="F192" s="81">
        <f t="shared" ref="F192:G192" si="97">D192</f>
        <v>0</v>
      </c>
      <c r="G192" s="97">
        <f t="shared" si="97"/>
        <v>0</v>
      </c>
      <c r="H192" s="90"/>
      <c r="I192" s="49">
        <f>C192</f>
        <v>0</v>
      </c>
      <c r="J192" s="81">
        <f>C192</f>
        <v>0</v>
      </c>
      <c r="K192" s="81">
        <f>C192</f>
        <v>0</v>
      </c>
      <c r="L192" s="81">
        <f>C192</f>
        <v>0</v>
      </c>
      <c r="M192" s="97">
        <f>C192</f>
        <v>0</v>
      </c>
      <c r="N192" s="191"/>
      <c r="P192" s="68"/>
      <c r="Q192" s="68"/>
      <c r="R192" s="68"/>
      <c r="S192" s="68"/>
      <c r="U192" s="52">
        <f>AVERAGE(S187:S191)</f>
        <v>0</v>
      </c>
    </row>
    <row r="193" spans="1:21">
      <c r="N193" s="187"/>
      <c r="U193" s="116"/>
    </row>
    <row r="194" spans="1:21">
      <c r="N194" s="187"/>
      <c r="U194" s="113"/>
    </row>
    <row r="195" spans="1:21">
      <c r="A195" s="20" t="s">
        <v>179</v>
      </c>
      <c r="N195" s="187"/>
      <c r="U195" s="113"/>
    </row>
    <row r="196" spans="1:21">
      <c r="A196" s="20"/>
      <c r="N196" s="187"/>
      <c r="U196" s="113"/>
    </row>
    <row r="197" spans="1:21">
      <c r="A197" s="312" t="s">
        <v>89</v>
      </c>
      <c r="B197" s="312"/>
      <c r="C197" s="312"/>
      <c r="D197" s="312"/>
      <c r="E197" s="312"/>
      <c r="F197" s="312"/>
      <c r="G197" s="312"/>
      <c r="H197" s="312"/>
      <c r="N197" s="187"/>
      <c r="U197" s="113"/>
    </row>
    <row r="198" spans="1:21" ht="14" thickBot="1">
      <c r="C198" s="6" t="str">
        <f>IF(COUNTBLANK(C202:C210)&gt;0,"ERROR - Cells must not be left blank","")</f>
        <v>ERROR - Cells must not be left blank</v>
      </c>
      <c r="N198" s="187"/>
      <c r="U198" s="113"/>
    </row>
    <row r="199" spans="1:21">
      <c r="B199" s="301" t="s">
        <v>76</v>
      </c>
      <c r="C199" s="304" t="s">
        <v>90</v>
      </c>
      <c r="D199" s="306" t="s">
        <v>47</v>
      </c>
      <c r="E199" s="295"/>
      <c r="F199" s="295"/>
      <c r="G199" s="296"/>
      <c r="I199" s="304" t="s">
        <v>48</v>
      </c>
      <c r="J199" s="308"/>
      <c r="K199" s="308"/>
      <c r="L199" s="308"/>
      <c r="M199" s="309"/>
      <c r="N199" s="187"/>
      <c r="P199" s="284" t="s">
        <v>49</v>
      </c>
      <c r="Q199" s="284" t="s">
        <v>50</v>
      </c>
      <c r="R199" s="285" t="s">
        <v>51</v>
      </c>
      <c r="S199" s="286" t="s">
        <v>52</v>
      </c>
      <c r="U199" s="113"/>
    </row>
    <row r="200" spans="1:21">
      <c r="B200" s="294"/>
      <c r="C200" s="305"/>
      <c r="D200" s="307"/>
      <c r="E200" s="297"/>
      <c r="F200" s="297"/>
      <c r="G200" s="298"/>
      <c r="I200" s="305"/>
      <c r="J200" s="310"/>
      <c r="K200" s="310"/>
      <c r="L200" s="310"/>
      <c r="M200" s="311"/>
      <c r="N200" s="187"/>
      <c r="P200" s="284"/>
      <c r="Q200" s="284"/>
      <c r="R200" s="285"/>
      <c r="S200" s="287"/>
      <c r="U200" s="113"/>
    </row>
    <row r="201" spans="1:21" ht="13" thickBot="1">
      <c r="B201" s="302"/>
      <c r="C201" s="305"/>
      <c r="D201" s="111" t="s">
        <v>14</v>
      </c>
      <c r="E201" s="111" t="s">
        <v>15</v>
      </c>
      <c r="F201" s="111" t="s">
        <v>16</v>
      </c>
      <c r="G201" s="112" t="s">
        <v>17</v>
      </c>
      <c r="I201" s="183" t="s">
        <v>45</v>
      </c>
      <c r="J201" s="102" t="s">
        <v>14</v>
      </c>
      <c r="K201" s="102" t="s">
        <v>15</v>
      </c>
      <c r="L201" s="102" t="s">
        <v>16</v>
      </c>
      <c r="M201" s="103" t="s">
        <v>17</v>
      </c>
      <c r="N201" s="187"/>
      <c r="P201" s="284"/>
      <c r="Q201" s="284"/>
      <c r="R201" s="285"/>
      <c r="S201" s="288"/>
      <c r="U201" s="113"/>
    </row>
    <row r="202" spans="1:21">
      <c r="B202" s="65" t="s">
        <v>53</v>
      </c>
      <c r="C202" s="161"/>
      <c r="D202" s="114">
        <f>C202</f>
        <v>0</v>
      </c>
      <c r="E202" s="114">
        <f t="shared" ref="E202:G202" si="98">D202</f>
        <v>0</v>
      </c>
      <c r="F202" s="114">
        <f t="shared" si="98"/>
        <v>0</v>
      </c>
      <c r="G202" s="115">
        <f t="shared" si="98"/>
        <v>0</v>
      </c>
      <c r="H202" s="90">
        <f t="shared" ref="H202:H210" si="99">AVERAGE(C202:G202)</f>
        <v>0</v>
      </c>
      <c r="I202" s="88">
        <f>C202</f>
        <v>0</v>
      </c>
      <c r="J202" s="66">
        <f t="shared" ref="J202:M202" si="100">D202</f>
        <v>0</v>
      </c>
      <c r="K202" s="66">
        <f t="shared" si="100"/>
        <v>0</v>
      </c>
      <c r="L202" s="66">
        <f t="shared" si="100"/>
        <v>0</v>
      </c>
      <c r="M202" s="89">
        <f t="shared" si="100"/>
        <v>0</v>
      </c>
      <c r="N202" s="187">
        <f t="shared" ref="N202:N210" si="101">AVERAGE((I202:M202))</f>
        <v>0</v>
      </c>
      <c r="P202" s="91"/>
      <c r="Q202" s="91"/>
      <c r="R202" s="92"/>
      <c r="S202" s="91"/>
      <c r="U202" s="113"/>
    </row>
    <row r="203" spans="1:21">
      <c r="B203" s="65" t="s">
        <v>80</v>
      </c>
      <c r="C203" s="162"/>
      <c r="D203" s="71">
        <f>C203*(1+$C$24)*OR(1-$C$24)</f>
        <v>0</v>
      </c>
      <c r="E203" s="71">
        <f>C203*(1+$C$25)*OR(1-$C$25)</f>
        <v>0</v>
      </c>
      <c r="F203" s="71">
        <f>C203*(1+$C$26)*OR(1-$C$26)</f>
        <v>0</v>
      </c>
      <c r="G203" s="72">
        <f>C203*(1+$C$27)*OR(1-$C$27)</f>
        <v>0</v>
      </c>
      <c r="H203" s="93">
        <f t="shared" si="99"/>
        <v>0</v>
      </c>
      <c r="I203" s="70">
        <f t="shared" ref="I203:M209" si="102">C203*(1+$C$19)</f>
        <v>0</v>
      </c>
      <c r="J203" s="71">
        <f t="shared" si="102"/>
        <v>0</v>
      </c>
      <c r="K203" s="71">
        <f t="shared" si="102"/>
        <v>0</v>
      </c>
      <c r="L203" s="71">
        <f t="shared" si="102"/>
        <v>0</v>
      </c>
      <c r="M203" s="72">
        <f t="shared" si="102"/>
        <v>0</v>
      </c>
      <c r="N203" s="188">
        <f t="shared" si="101"/>
        <v>0</v>
      </c>
      <c r="P203" s="74">
        <f t="shared" ref="P203:P210" si="103">AVERAGE(C203:G203,I203:M203)</f>
        <v>0</v>
      </c>
      <c r="Q203" s="75">
        <v>2500</v>
      </c>
      <c r="R203" s="76">
        <f>P203*Q203</f>
        <v>0</v>
      </c>
      <c r="S203" s="77">
        <f>IF(R203&lt;$C$202,$C$202,(IF(R203&gt;$C$210,$C$210,R203)))</f>
        <v>0</v>
      </c>
      <c r="U203" s="116"/>
    </row>
    <row r="204" spans="1:21">
      <c r="B204" s="78" t="s">
        <v>81</v>
      </c>
      <c r="C204" s="163"/>
      <c r="D204" s="71">
        <f t="shared" ref="D204:D209" si="104">C204*(1+$C$24)*OR(1-$C$24)</f>
        <v>0</v>
      </c>
      <c r="E204" s="71">
        <f t="shared" ref="E204:E209" si="105">C204*(1+$C$25)*OR(1-$C$25)</f>
        <v>0</v>
      </c>
      <c r="F204" s="71">
        <f t="shared" ref="F204:F209" si="106">C204*(1+$C$26)*OR(1-$C$26)</f>
        <v>0</v>
      </c>
      <c r="G204" s="72">
        <f t="shared" ref="G204:G209" si="107">C204*(1+$C$27)*OR(1-$C$27)</f>
        <v>0</v>
      </c>
      <c r="H204" s="93">
        <f t="shared" si="99"/>
        <v>0</v>
      </c>
      <c r="I204" s="70">
        <f t="shared" si="102"/>
        <v>0</v>
      </c>
      <c r="J204" s="71">
        <f t="shared" si="102"/>
        <v>0</v>
      </c>
      <c r="K204" s="71">
        <f t="shared" si="102"/>
        <v>0</v>
      </c>
      <c r="L204" s="71">
        <f t="shared" si="102"/>
        <v>0</v>
      </c>
      <c r="M204" s="72">
        <f t="shared" si="102"/>
        <v>0</v>
      </c>
      <c r="N204" s="188">
        <f t="shared" si="101"/>
        <v>0</v>
      </c>
      <c r="P204" s="74">
        <f t="shared" si="103"/>
        <v>0</v>
      </c>
      <c r="Q204" s="75">
        <v>100000</v>
      </c>
      <c r="R204" s="76">
        <f t="shared" ref="R204:R209" si="108">P204*Q204</f>
        <v>0</v>
      </c>
      <c r="S204" s="77">
        <f t="shared" ref="S204:S209" si="109">IF(R204&lt;$C$202,$C$202,(IF(R204&gt;$C$210,$C$210,R204)))</f>
        <v>0</v>
      </c>
      <c r="U204" s="117"/>
    </row>
    <row r="205" spans="1:21">
      <c r="B205" s="78" t="s">
        <v>82</v>
      </c>
      <c r="C205" s="163"/>
      <c r="D205" s="71">
        <f t="shared" si="104"/>
        <v>0</v>
      </c>
      <c r="E205" s="71">
        <f t="shared" si="105"/>
        <v>0</v>
      </c>
      <c r="F205" s="71">
        <f t="shared" si="106"/>
        <v>0</v>
      </c>
      <c r="G205" s="72">
        <f t="shared" si="107"/>
        <v>0</v>
      </c>
      <c r="H205" s="93">
        <f t="shared" si="99"/>
        <v>0</v>
      </c>
      <c r="I205" s="70">
        <f t="shared" si="102"/>
        <v>0</v>
      </c>
      <c r="J205" s="71">
        <f t="shared" si="102"/>
        <v>0</v>
      </c>
      <c r="K205" s="71">
        <f t="shared" si="102"/>
        <v>0</v>
      </c>
      <c r="L205" s="71">
        <f t="shared" si="102"/>
        <v>0</v>
      </c>
      <c r="M205" s="72">
        <f t="shared" si="102"/>
        <v>0</v>
      </c>
      <c r="N205" s="188">
        <f t="shared" si="101"/>
        <v>0</v>
      </c>
      <c r="P205" s="74">
        <f t="shared" si="103"/>
        <v>0</v>
      </c>
      <c r="Q205" s="75">
        <v>350000</v>
      </c>
      <c r="R205" s="76">
        <f t="shared" si="108"/>
        <v>0</v>
      </c>
      <c r="S205" s="77">
        <f t="shared" si="109"/>
        <v>0</v>
      </c>
      <c r="U205" s="117"/>
    </row>
    <row r="206" spans="1:21">
      <c r="B206" s="78" t="s">
        <v>83</v>
      </c>
      <c r="C206" s="163"/>
      <c r="D206" s="71">
        <f t="shared" si="104"/>
        <v>0</v>
      </c>
      <c r="E206" s="71">
        <f t="shared" si="105"/>
        <v>0</v>
      </c>
      <c r="F206" s="71">
        <f t="shared" si="106"/>
        <v>0</v>
      </c>
      <c r="G206" s="72">
        <f t="shared" si="107"/>
        <v>0</v>
      </c>
      <c r="H206" s="93">
        <f t="shared" si="99"/>
        <v>0</v>
      </c>
      <c r="I206" s="70">
        <f t="shared" si="102"/>
        <v>0</v>
      </c>
      <c r="J206" s="71">
        <f t="shared" si="102"/>
        <v>0</v>
      </c>
      <c r="K206" s="71">
        <f t="shared" si="102"/>
        <v>0</v>
      </c>
      <c r="L206" s="71">
        <f t="shared" si="102"/>
        <v>0</v>
      </c>
      <c r="M206" s="72">
        <f t="shared" si="102"/>
        <v>0</v>
      </c>
      <c r="N206" s="188">
        <f t="shared" si="101"/>
        <v>0</v>
      </c>
      <c r="P206" s="74">
        <f t="shared" si="103"/>
        <v>0</v>
      </c>
      <c r="Q206" s="75">
        <v>750000</v>
      </c>
      <c r="R206" s="76">
        <f t="shared" si="108"/>
        <v>0</v>
      </c>
      <c r="S206" s="77">
        <f t="shared" si="109"/>
        <v>0</v>
      </c>
      <c r="U206" s="117"/>
    </row>
    <row r="207" spans="1:21">
      <c r="B207" s="78" t="s">
        <v>84</v>
      </c>
      <c r="C207" s="163"/>
      <c r="D207" s="71">
        <f t="shared" si="104"/>
        <v>0</v>
      </c>
      <c r="E207" s="71">
        <f t="shared" si="105"/>
        <v>0</v>
      </c>
      <c r="F207" s="71">
        <f t="shared" si="106"/>
        <v>0</v>
      </c>
      <c r="G207" s="72">
        <f t="shared" si="107"/>
        <v>0</v>
      </c>
      <c r="H207" s="93">
        <f t="shared" si="99"/>
        <v>0</v>
      </c>
      <c r="I207" s="70">
        <f t="shared" si="102"/>
        <v>0</v>
      </c>
      <c r="J207" s="71">
        <f t="shared" si="102"/>
        <v>0</v>
      </c>
      <c r="K207" s="71">
        <f t="shared" si="102"/>
        <v>0</v>
      </c>
      <c r="L207" s="71">
        <f t="shared" si="102"/>
        <v>0</v>
      </c>
      <c r="M207" s="72">
        <f t="shared" si="102"/>
        <v>0</v>
      </c>
      <c r="N207" s="188">
        <f t="shared" si="101"/>
        <v>0</v>
      </c>
      <c r="P207" s="74">
        <f t="shared" si="103"/>
        <v>0</v>
      </c>
      <c r="Q207" s="75">
        <v>2000000</v>
      </c>
      <c r="R207" s="76">
        <f t="shared" si="108"/>
        <v>0</v>
      </c>
      <c r="S207" s="77">
        <f t="shared" si="109"/>
        <v>0</v>
      </c>
      <c r="U207" s="117"/>
    </row>
    <row r="208" spans="1:21">
      <c r="B208" s="79" t="s">
        <v>85</v>
      </c>
      <c r="C208" s="165"/>
      <c r="D208" s="71">
        <f t="shared" si="104"/>
        <v>0</v>
      </c>
      <c r="E208" s="71">
        <f t="shared" si="105"/>
        <v>0</v>
      </c>
      <c r="F208" s="71">
        <f t="shared" si="106"/>
        <v>0</v>
      </c>
      <c r="G208" s="72">
        <f t="shared" si="107"/>
        <v>0</v>
      </c>
      <c r="H208" s="93">
        <f t="shared" si="99"/>
        <v>0</v>
      </c>
      <c r="I208" s="70">
        <f t="shared" si="102"/>
        <v>0</v>
      </c>
      <c r="J208" s="71">
        <f t="shared" si="102"/>
        <v>0</v>
      </c>
      <c r="K208" s="71">
        <f t="shared" si="102"/>
        <v>0</v>
      </c>
      <c r="L208" s="71">
        <f t="shared" si="102"/>
        <v>0</v>
      </c>
      <c r="M208" s="72">
        <f t="shared" si="102"/>
        <v>0</v>
      </c>
      <c r="N208" s="188">
        <f t="shared" si="101"/>
        <v>0</v>
      </c>
      <c r="P208" s="74">
        <f t="shared" si="103"/>
        <v>0</v>
      </c>
      <c r="Q208" s="75">
        <v>4000000</v>
      </c>
      <c r="R208" s="76">
        <f t="shared" si="108"/>
        <v>0</v>
      </c>
      <c r="S208" s="77">
        <f t="shared" si="109"/>
        <v>0</v>
      </c>
      <c r="U208" s="117"/>
    </row>
    <row r="209" spans="1:21" ht="13" thickBot="1">
      <c r="B209" s="79" t="s">
        <v>86</v>
      </c>
      <c r="C209" s="165"/>
      <c r="D209" s="71">
        <f t="shared" si="104"/>
        <v>0</v>
      </c>
      <c r="E209" s="71">
        <f t="shared" si="105"/>
        <v>0</v>
      </c>
      <c r="F209" s="71">
        <f t="shared" si="106"/>
        <v>0</v>
      </c>
      <c r="G209" s="72">
        <f t="shared" si="107"/>
        <v>0</v>
      </c>
      <c r="H209" s="93">
        <f t="shared" si="99"/>
        <v>0</v>
      </c>
      <c r="I209" s="70">
        <f t="shared" si="102"/>
        <v>0</v>
      </c>
      <c r="J209" s="71">
        <f t="shared" si="102"/>
        <v>0</v>
      </c>
      <c r="K209" s="71">
        <f t="shared" si="102"/>
        <v>0</v>
      </c>
      <c r="L209" s="71">
        <f t="shared" si="102"/>
        <v>0</v>
      </c>
      <c r="M209" s="72">
        <f t="shared" si="102"/>
        <v>0</v>
      </c>
      <c r="N209" s="188">
        <f t="shared" si="101"/>
        <v>0</v>
      </c>
      <c r="P209" s="74">
        <f t="shared" si="103"/>
        <v>0</v>
      </c>
      <c r="Q209" s="75">
        <v>5000000</v>
      </c>
      <c r="R209" s="76">
        <f t="shared" si="108"/>
        <v>0</v>
      </c>
      <c r="S209" s="77">
        <f t="shared" si="109"/>
        <v>0</v>
      </c>
      <c r="U209" s="117"/>
    </row>
    <row r="210" spans="1:21" ht="13" thickBot="1">
      <c r="B210" s="80" t="s">
        <v>61</v>
      </c>
      <c r="C210" s="164"/>
      <c r="D210" s="81">
        <f>C210</f>
        <v>0</v>
      </c>
      <c r="E210" s="81">
        <f t="shared" ref="E210:G210" si="110">D210</f>
        <v>0</v>
      </c>
      <c r="F210" s="81">
        <f t="shared" si="110"/>
        <v>0</v>
      </c>
      <c r="G210" s="97">
        <f t="shared" si="110"/>
        <v>0</v>
      </c>
      <c r="H210" s="90">
        <f t="shared" si="99"/>
        <v>0</v>
      </c>
      <c r="I210" s="49">
        <f>C210</f>
        <v>0</v>
      </c>
      <c r="J210" s="81">
        <f t="shared" ref="J210:M210" si="111">D210</f>
        <v>0</v>
      </c>
      <c r="K210" s="81">
        <f t="shared" si="111"/>
        <v>0</v>
      </c>
      <c r="L210" s="81">
        <f t="shared" si="111"/>
        <v>0</v>
      </c>
      <c r="M210" s="97">
        <f t="shared" si="111"/>
        <v>0</v>
      </c>
      <c r="N210" s="187">
        <f t="shared" si="101"/>
        <v>0</v>
      </c>
      <c r="P210" s="91">
        <f t="shared" si="103"/>
        <v>0</v>
      </c>
      <c r="Q210" s="91"/>
      <c r="R210" s="91"/>
      <c r="S210" s="91"/>
      <c r="U210" s="52">
        <f>AVERAGE(S203:S209)</f>
        <v>0</v>
      </c>
    </row>
    <row r="211" spans="1:21">
      <c r="I211" s="14"/>
      <c r="J211" s="14"/>
      <c r="K211" s="14"/>
      <c r="L211" s="14"/>
      <c r="M211" s="14"/>
      <c r="N211" s="187"/>
      <c r="U211" s="116"/>
    </row>
    <row r="212" spans="1:21">
      <c r="N212" s="187"/>
      <c r="U212" s="113"/>
    </row>
    <row r="213" spans="1:21">
      <c r="A213" s="20" t="s">
        <v>239</v>
      </c>
      <c r="N213" s="187"/>
      <c r="U213" s="113"/>
    </row>
    <row r="214" spans="1:21">
      <c r="A214" s="20"/>
      <c r="N214" s="187"/>
      <c r="U214" s="113"/>
    </row>
    <row r="215" spans="1:21" ht="25.75" customHeight="1">
      <c r="A215" s="312" t="s">
        <v>91</v>
      </c>
      <c r="B215" s="312"/>
      <c r="C215" s="312"/>
      <c r="D215" s="312"/>
      <c r="E215" s="312"/>
      <c r="F215" s="312"/>
      <c r="G215" s="312"/>
      <c r="H215" s="312"/>
      <c r="N215" s="187"/>
      <c r="U215" s="113"/>
    </row>
    <row r="216" spans="1:21" ht="14" thickBot="1">
      <c r="C216" s="6" t="str">
        <f>IF(COUNTBLANK(C220:C226)&gt;0,"ERROR - Cells must not be left blank","")</f>
        <v>ERROR - Cells must not be left blank</v>
      </c>
      <c r="N216" s="187"/>
      <c r="U216" s="113"/>
    </row>
    <row r="217" spans="1:21">
      <c r="B217" s="301" t="s">
        <v>76</v>
      </c>
      <c r="C217" s="304" t="s">
        <v>92</v>
      </c>
      <c r="D217" s="306" t="s">
        <v>47</v>
      </c>
      <c r="E217" s="295"/>
      <c r="F217" s="295"/>
      <c r="G217" s="296"/>
      <c r="I217" s="292" t="s">
        <v>48</v>
      </c>
      <c r="J217" s="295"/>
      <c r="K217" s="295"/>
      <c r="L217" s="295"/>
      <c r="M217" s="296"/>
      <c r="N217" s="187"/>
      <c r="P217" s="284" t="s">
        <v>49</v>
      </c>
      <c r="Q217" s="284" t="s">
        <v>50</v>
      </c>
      <c r="R217" s="285" t="s">
        <v>51</v>
      </c>
      <c r="S217" s="286" t="s">
        <v>52</v>
      </c>
      <c r="U217" s="113"/>
    </row>
    <row r="218" spans="1:21">
      <c r="B218" s="294"/>
      <c r="C218" s="305"/>
      <c r="D218" s="307"/>
      <c r="E218" s="297"/>
      <c r="F218" s="297"/>
      <c r="G218" s="298"/>
      <c r="I218" s="294"/>
      <c r="J218" s="297"/>
      <c r="K218" s="297"/>
      <c r="L218" s="297"/>
      <c r="M218" s="298"/>
      <c r="N218" s="187"/>
      <c r="P218" s="284"/>
      <c r="Q218" s="284"/>
      <c r="R218" s="285"/>
      <c r="S218" s="287"/>
      <c r="U218" s="113"/>
    </row>
    <row r="219" spans="1:21" ht="13" thickBot="1">
      <c r="B219" s="302"/>
      <c r="C219" s="305"/>
      <c r="D219" s="111" t="s">
        <v>14</v>
      </c>
      <c r="E219" s="111" t="s">
        <v>15</v>
      </c>
      <c r="F219" s="111" t="s">
        <v>16</v>
      </c>
      <c r="G219" s="112" t="s">
        <v>17</v>
      </c>
      <c r="I219" s="183" t="s">
        <v>45</v>
      </c>
      <c r="J219" s="101" t="s">
        <v>14</v>
      </c>
      <c r="K219" s="102" t="s">
        <v>15</v>
      </c>
      <c r="L219" s="102" t="s">
        <v>16</v>
      </c>
      <c r="M219" s="103" t="s">
        <v>17</v>
      </c>
      <c r="N219" s="187"/>
      <c r="P219" s="284"/>
      <c r="Q219" s="284"/>
      <c r="R219" s="285"/>
      <c r="S219" s="288"/>
      <c r="U219" s="113"/>
    </row>
    <row r="220" spans="1:21">
      <c r="B220" s="65" t="s">
        <v>53</v>
      </c>
      <c r="C220" s="161"/>
      <c r="D220" s="114">
        <f>C220</f>
        <v>0</v>
      </c>
      <c r="E220" s="114">
        <f t="shared" ref="E220:G220" si="112">D220</f>
        <v>0</v>
      </c>
      <c r="F220" s="114">
        <f t="shared" si="112"/>
        <v>0</v>
      </c>
      <c r="G220" s="115">
        <f t="shared" si="112"/>
        <v>0</v>
      </c>
      <c r="H220" s="90"/>
      <c r="I220" s="88">
        <f>C220</f>
        <v>0</v>
      </c>
      <c r="J220" s="66">
        <f t="shared" ref="J220:M220" si="113">D220</f>
        <v>0</v>
      </c>
      <c r="K220" s="66">
        <f t="shared" si="113"/>
        <v>0</v>
      </c>
      <c r="L220" s="66">
        <f t="shared" si="113"/>
        <v>0</v>
      </c>
      <c r="M220" s="89">
        <f t="shared" si="113"/>
        <v>0</v>
      </c>
      <c r="N220" s="187"/>
      <c r="P220" s="91"/>
      <c r="Q220" s="91"/>
      <c r="R220" s="92"/>
      <c r="S220" s="91"/>
      <c r="U220" s="113"/>
    </row>
    <row r="221" spans="1:21">
      <c r="B221" s="65" t="s">
        <v>67</v>
      </c>
      <c r="C221" s="162"/>
      <c r="D221" s="71">
        <f>C221*(1+$C$24)*OR(1-$C$24)</f>
        <v>0</v>
      </c>
      <c r="E221" s="71">
        <f>C221*(1+$C$25)*OR(1-$C$25)</f>
        <v>0</v>
      </c>
      <c r="F221" s="71">
        <f>C221*(1+$C$26)*OR(1-$C$26)</f>
        <v>0</v>
      </c>
      <c r="G221" s="72">
        <f>C221*(1+$C$27)*OR(1-$C$27)</f>
        <v>0</v>
      </c>
      <c r="H221" s="93"/>
      <c r="I221" s="70">
        <f t="shared" ref="I221:M225" si="114">C221*(1+$C$19)</f>
        <v>0</v>
      </c>
      <c r="J221" s="71">
        <f t="shared" si="114"/>
        <v>0</v>
      </c>
      <c r="K221" s="71">
        <f t="shared" si="114"/>
        <v>0</v>
      </c>
      <c r="L221" s="71">
        <f t="shared" si="114"/>
        <v>0</v>
      </c>
      <c r="M221" s="72">
        <f t="shared" si="114"/>
        <v>0</v>
      </c>
      <c r="N221" s="188"/>
      <c r="P221" s="74">
        <f t="shared" ref="P221:P226" si="115">AVERAGE(C221:G221,I221:M221)</f>
        <v>0</v>
      </c>
      <c r="Q221" s="75">
        <v>2500</v>
      </c>
      <c r="R221" s="76">
        <f>P221*Q221</f>
        <v>0</v>
      </c>
      <c r="S221" s="77">
        <f>IF(R221&lt;$C$220,$C$220,(IF(R221&gt;$C$226,$C$226,R221)))</f>
        <v>0</v>
      </c>
      <c r="U221" s="116"/>
    </row>
    <row r="222" spans="1:21">
      <c r="B222" s="78" t="s">
        <v>68</v>
      </c>
      <c r="C222" s="163"/>
      <c r="D222" s="71">
        <f t="shared" ref="D222:D225" si="116">C222*(1+$C$24)*OR(1-$C$24)</f>
        <v>0</v>
      </c>
      <c r="E222" s="71">
        <f t="shared" ref="E222:E225" si="117">C222*(1+$C$25)*OR(1-$C$25)</f>
        <v>0</v>
      </c>
      <c r="F222" s="71">
        <f t="shared" ref="F222:F225" si="118">C222*(1+$C$26)*OR(1-$C$26)</f>
        <v>0</v>
      </c>
      <c r="G222" s="72">
        <f t="shared" ref="G222:G225" si="119">C222*(1+$C$27)*OR(1-$C$27)</f>
        <v>0</v>
      </c>
      <c r="H222" s="93"/>
      <c r="I222" s="70">
        <f t="shared" si="114"/>
        <v>0</v>
      </c>
      <c r="J222" s="71">
        <f t="shared" si="114"/>
        <v>0</v>
      </c>
      <c r="K222" s="71">
        <f t="shared" si="114"/>
        <v>0</v>
      </c>
      <c r="L222" s="71">
        <f t="shared" si="114"/>
        <v>0</v>
      </c>
      <c r="M222" s="72">
        <f t="shared" si="114"/>
        <v>0</v>
      </c>
      <c r="N222" s="188"/>
      <c r="P222" s="74">
        <f t="shared" si="115"/>
        <v>0</v>
      </c>
      <c r="Q222" s="75">
        <v>15000</v>
      </c>
      <c r="R222" s="76">
        <f t="shared" ref="R222:R225" si="120">P222*Q222</f>
        <v>0</v>
      </c>
      <c r="S222" s="77">
        <f t="shared" ref="S222:S225" si="121">IF(R222&lt;$C$220,$C$220,(IF(R222&gt;$C$226,$C$226,R222)))</f>
        <v>0</v>
      </c>
      <c r="U222" s="117"/>
    </row>
    <row r="223" spans="1:21">
      <c r="B223" s="78" t="s">
        <v>69</v>
      </c>
      <c r="C223" s="163"/>
      <c r="D223" s="71">
        <f t="shared" si="116"/>
        <v>0</v>
      </c>
      <c r="E223" s="71">
        <f t="shared" si="117"/>
        <v>0</v>
      </c>
      <c r="F223" s="71">
        <f t="shared" si="118"/>
        <v>0</v>
      </c>
      <c r="G223" s="72">
        <f t="shared" si="119"/>
        <v>0</v>
      </c>
      <c r="H223" s="93"/>
      <c r="I223" s="70">
        <f t="shared" si="114"/>
        <v>0</v>
      </c>
      <c r="J223" s="71">
        <f t="shared" si="114"/>
        <v>0</v>
      </c>
      <c r="K223" s="71">
        <f t="shared" si="114"/>
        <v>0</v>
      </c>
      <c r="L223" s="71">
        <f t="shared" si="114"/>
        <v>0</v>
      </c>
      <c r="M223" s="72">
        <f t="shared" si="114"/>
        <v>0</v>
      </c>
      <c r="N223" s="188"/>
      <c r="P223" s="74">
        <f t="shared" si="115"/>
        <v>0</v>
      </c>
      <c r="Q223" s="75">
        <v>65000</v>
      </c>
      <c r="R223" s="76">
        <f t="shared" si="120"/>
        <v>0</v>
      </c>
      <c r="S223" s="77">
        <f t="shared" si="121"/>
        <v>0</v>
      </c>
      <c r="U223" s="117"/>
    </row>
    <row r="224" spans="1:21">
      <c r="B224" s="78" t="s">
        <v>70</v>
      </c>
      <c r="C224" s="163"/>
      <c r="D224" s="71">
        <f t="shared" si="116"/>
        <v>0</v>
      </c>
      <c r="E224" s="71">
        <f t="shared" si="117"/>
        <v>0</v>
      </c>
      <c r="F224" s="71">
        <f t="shared" si="118"/>
        <v>0</v>
      </c>
      <c r="G224" s="72">
        <f t="shared" si="119"/>
        <v>0</v>
      </c>
      <c r="H224" s="93"/>
      <c r="I224" s="70">
        <f t="shared" si="114"/>
        <v>0</v>
      </c>
      <c r="J224" s="71">
        <f t="shared" si="114"/>
        <v>0</v>
      </c>
      <c r="K224" s="71">
        <f t="shared" si="114"/>
        <v>0</v>
      </c>
      <c r="L224" s="71">
        <f t="shared" si="114"/>
        <v>0</v>
      </c>
      <c r="M224" s="72">
        <f t="shared" si="114"/>
        <v>0</v>
      </c>
      <c r="N224" s="188"/>
      <c r="P224" s="74">
        <f t="shared" si="115"/>
        <v>0</v>
      </c>
      <c r="Q224" s="75">
        <v>200000</v>
      </c>
      <c r="R224" s="76">
        <f t="shared" si="120"/>
        <v>0</v>
      </c>
      <c r="S224" s="77">
        <f t="shared" si="121"/>
        <v>0</v>
      </c>
      <c r="U224" s="117"/>
    </row>
    <row r="225" spans="1:21" ht="13" thickBot="1">
      <c r="B225" s="78" t="s">
        <v>71</v>
      </c>
      <c r="C225" s="163"/>
      <c r="D225" s="71">
        <f t="shared" si="116"/>
        <v>0</v>
      </c>
      <c r="E225" s="71">
        <f t="shared" si="117"/>
        <v>0</v>
      </c>
      <c r="F225" s="71">
        <f t="shared" si="118"/>
        <v>0</v>
      </c>
      <c r="G225" s="72">
        <f t="shared" si="119"/>
        <v>0</v>
      </c>
      <c r="H225" s="93"/>
      <c r="I225" s="70">
        <f t="shared" si="114"/>
        <v>0</v>
      </c>
      <c r="J225" s="71">
        <f t="shared" si="114"/>
        <v>0</v>
      </c>
      <c r="K225" s="71">
        <f t="shared" si="114"/>
        <v>0</v>
      </c>
      <c r="L225" s="71">
        <f t="shared" si="114"/>
        <v>0</v>
      </c>
      <c r="M225" s="72">
        <f t="shared" si="114"/>
        <v>0</v>
      </c>
      <c r="N225" s="188"/>
      <c r="P225" s="74">
        <f t="shared" si="115"/>
        <v>0</v>
      </c>
      <c r="Q225" s="75">
        <v>300000</v>
      </c>
      <c r="R225" s="76">
        <f t="shared" si="120"/>
        <v>0</v>
      </c>
      <c r="S225" s="77">
        <f t="shared" si="121"/>
        <v>0</v>
      </c>
      <c r="U225" s="117"/>
    </row>
    <row r="226" spans="1:21" ht="13" thickBot="1">
      <c r="B226" s="80" t="s">
        <v>61</v>
      </c>
      <c r="C226" s="164"/>
      <c r="D226" s="81">
        <f>C226</f>
        <v>0</v>
      </c>
      <c r="E226" s="81">
        <f t="shared" ref="E226:G226" si="122">D226</f>
        <v>0</v>
      </c>
      <c r="F226" s="81">
        <f t="shared" si="122"/>
        <v>0</v>
      </c>
      <c r="G226" s="97">
        <f t="shared" si="122"/>
        <v>0</v>
      </c>
      <c r="H226" s="90"/>
      <c r="I226" s="49">
        <f>C226</f>
        <v>0</v>
      </c>
      <c r="J226" s="81">
        <f t="shared" ref="J226:M226" si="123">D226</f>
        <v>0</v>
      </c>
      <c r="K226" s="81">
        <f t="shared" si="123"/>
        <v>0</v>
      </c>
      <c r="L226" s="81">
        <f t="shared" si="123"/>
        <v>0</v>
      </c>
      <c r="M226" s="97">
        <f t="shared" si="123"/>
        <v>0</v>
      </c>
      <c r="N226" s="187"/>
      <c r="P226" s="91">
        <f t="shared" si="115"/>
        <v>0</v>
      </c>
      <c r="Q226" s="91"/>
      <c r="R226" s="91"/>
      <c r="S226" s="91"/>
      <c r="U226" s="52">
        <f>AVERAGE(S221:S225)</f>
        <v>0</v>
      </c>
    </row>
    <row r="227" spans="1:21">
      <c r="N227" s="187"/>
      <c r="U227" s="117"/>
    </row>
    <row r="228" spans="1:21">
      <c r="N228" s="187"/>
      <c r="U228" s="116"/>
    </row>
    <row r="229" spans="1:21">
      <c r="A229" s="20" t="s">
        <v>240</v>
      </c>
      <c r="N229" s="187"/>
      <c r="U229" s="113"/>
    </row>
    <row r="230" spans="1:21">
      <c r="N230" s="187"/>
      <c r="U230" s="113"/>
    </row>
    <row r="231" spans="1:21" ht="27.5" customHeight="1">
      <c r="A231" s="312" t="s">
        <v>93</v>
      </c>
      <c r="B231" s="312"/>
      <c r="C231" s="312"/>
      <c r="D231" s="312"/>
      <c r="E231" s="312"/>
      <c r="F231" s="312"/>
      <c r="G231" s="312"/>
      <c r="H231" s="312"/>
      <c r="N231" s="187"/>
      <c r="U231" s="113"/>
    </row>
    <row r="232" spans="1:21" ht="14" thickBot="1">
      <c r="C232" s="6" t="str">
        <f>IF(COUNTBLANK(C236:C242)&gt;0,"ERROR - Cells must not be left blank","")</f>
        <v>ERROR - Cells must not be left blank</v>
      </c>
      <c r="N232" s="187"/>
      <c r="U232" s="113"/>
    </row>
    <row r="233" spans="1:21">
      <c r="B233" s="277" t="s">
        <v>76</v>
      </c>
      <c r="C233" s="319" t="s">
        <v>124</v>
      </c>
      <c r="D233" s="306" t="s">
        <v>47</v>
      </c>
      <c r="E233" s="295"/>
      <c r="F233" s="295"/>
      <c r="G233" s="296"/>
      <c r="I233" s="292" t="s">
        <v>48</v>
      </c>
      <c r="J233" s="295"/>
      <c r="K233" s="295"/>
      <c r="L233" s="295"/>
      <c r="M233" s="296"/>
      <c r="N233" s="187"/>
      <c r="P233" s="313" t="s">
        <v>49</v>
      </c>
      <c r="Q233" s="313" t="s">
        <v>50</v>
      </c>
      <c r="R233" s="316" t="s">
        <v>51</v>
      </c>
      <c r="S233" s="286" t="s">
        <v>52</v>
      </c>
      <c r="U233" s="113"/>
    </row>
    <row r="234" spans="1:21">
      <c r="B234" s="278"/>
      <c r="C234" s="320"/>
      <c r="D234" s="307"/>
      <c r="E234" s="297"/>
      <c r="F234" s="297"/>
      <c r="G234" s="298"/>
      <c r="I234" s="294"/>
      <c r="J234" s="297"/>
      <c r="K234" s="297"/>
      <c r="L234" s="297"/>
      <c r="M234" s="298"/>
      <c r="N234" s="187"/>
      <c r="P234" s="314"/>
      <c r="Q234" s="314"/>
      <c r="R234" s="317"/>
      <c r="S234" s="287"/>
      <c r="U234" s="113"/>
    </row>
    <row r="235" spans="1:21" ht="13" thickBot="1">
      <c r="B235" s="290"/>
      <c r="C235" s="321"/>
      <c r="D235" s="111" t="s">
        <v>14</v>
      </c>
      <c r="E235" s="111" t="s">
        <v>15</v>
      </c>
      <c r="F235" s="111" t="s">
        <v>16</v>
      </c>
      <c r="G235" s="112" t="s">
        <v>17</v>
      </c>
      <c r="I235" s="183" t="s">
        <v>45</v>
      </c>
      <c r="J235" s="101" t="s">
        <v>14</v>
      </c>
      <c r="K235" s="102" t="s">
        <v>15</v>
      </c>
      <c r="L235" s="102" t="s">
        <v>16</v>
      </c>
      <c r="M235" s="103" t="s">
        <v>17</v>
      </c>
      <c r="N235" s="187"/>
      <c r="P235" s="315"/>
      <c r="Q235" s="315"/>
      <c r="R235" s="318"/>
      <c r="S235" s="288"/>
      <c r="U235" s="113"/>
    </row>
    <row r="236" spans="1:21">
      <c r="B236" s="65" t="s">
        <v>53</v>
      </c>
      <c r="C236" s="161"/>
      <c r="D236" s="114">
        <f>C236</f>
        <v>0</v>
      </c>
      <c r="E236" s="114">
        <f t="shared" ref="E236:G236" si="124">D236</f>
        <v>0</v>
      </c>
      <c r="F236" s="114">
        <f t="shared" si="124"/>
        <v>0</v>
      </c>
      <c r="G236" s="115">
        <f t="shared" si="124"/>
        <v>0</v>
      </c>
      <c r="H236" s="90"/>
      <c r="I236" s="88">
        <f>C236</f>
        <v>0</v>
      </c>
      <c r="J236" s="66">
        <f t="shared" ref="J236:M236" si="125">D236</f>
        <v>0</v>
      </c>
      <c r="K236" s="66">
        <f t="shared" si="125"/>
        <v>0</v>
      </c>
      <c r="L236" s="66">
        <f t="shared" si="125"/>
        <v>0</v>
      </c>
      <c r="M236" s="89">
        <f t="shared" si="125"/>
        <v>0</v>
      </c>
      <c r="N236" s="187"/>
      <c r="P236" s="91"/>
      <c r="Q236" s="91"/>
      <c r="R236" s="92"/>
      <c r="S236" s="91"/>
      <c r="U236" s="113"/>
    </row>
    <row r="237" spans="1:21">
      <c r="B237" s="65" t="s">
        <v>67</v>
      </c>
      <c r="C237" s="162"/>
      <c r="D237" s="71">
        <f>C237*(1+$C$24)*OR(1-$C$24)</f>
        <v>0</v>
      </c>
      <c r="E237" s="71">
        <f>C237*(1+$C$25)*OR(1-$C$25)</f>
        <v>0</v>
      </c>
      <c r="F237" s="71">
        <f>C237*(1+$C$26)*OR(1-$C$26)</f>
        <v>0</v>
      </c>
      <c r="G237" s="72">
        <f>C237*(1+$C$27)*OR(1-$C$27)</f>
        <v>0</v>
      </c>
      <c r="H237" s="93"/>
      <c r="I237" s="70">
        <f t="shared" ref="I237:M241" si="126">C237*(1+$C$19)</f>
        <v>0</v>
      </c>
      <c r="J237" s="71">
        <f t="shared" si="126"/>
        <v>0</v>
      </c>
      <c r="K237" s="71">
        <f t="shared" si="126"/>
        <v>0</v>
      </c>
      <c r="L237" s="71">
        <f t="shared" si="126"/>
        <v>0</v>
      </c>
      <c r="M237" s="72">
        <f t="shared" si="126"/>
        <v>0</v>
      </c>
      <c r="N237" s="188"/>
      <c r="P237" s="74">
        <f t="shared" ref="P237:P242" si="127">AVERAGE(C237:G237,I237:M237)</f>
        <v>0</v>
      </c>
      <c r="Q237" s="75">
        <v>2500</v>
      </c>
      <c r="R237" s="76">
        <f>P237*Q237</f>
        <v>0</v>
      </c>
      <c r="S237" s="77">
        <f>IF(R237&lt;$C$236,$C$236,(IF(R237&gt;$C$242,$C$242,R237)))</f>
        <v>0</v>
      </c>
      <c r="U237" s="116"/>
    </row>
    <row r="238" spans="1:21">
      <c r="B238" s="78" t="s">
        <v>68</v>
      </c>
      <c r="C238" s="163"/>
      <c r="D238" s="71">
        <f t="shared" ref="D238:D241" si="128">C238*(1+$C$24)*OR(1-$C$24)</f>
        <v>0</v>
      </c>
      <c r="E238" s="71">
        <f t="shared" ref="E238:E241" si="129">C238*(1+$C$25)*OR(1-$C$25)</f>
        <v>0</v>
      </c>
      <c r="F238" s="71">
        <f t="shared" ref="F238:F241" si="130">C238*(1+$C$26)*OR(1-$C$26)</f>
        <v>0</v>
      </c>
      <c r="G238" s="72">
        <f t="shared" ref="G238:G241" si="131">C238*(1+$C$27)*OR(1-$C$27)</f>
        <v>0</v>
      </c>
      <c r="H238" s="93"/>
      <c r="I238" s="70">
        <f t="shared" si="126"/>
        <v>0</v>
      </c>
      <c r="J238" s="71">
        <f t="shared" si="126"/>
        <v>0</v>
      </c>
      <c r="K238" s="71">
        <f t="shared" si="126"/>
        <v>0</v>
      </c>
      <c r="L238" s="71">
        <f t="shared" si="126"/>
        <v>0</v>
      </c>
      <c r="M238" s="72">
        <f t="shared" si="126"/>
        <v>0</v>
      </c>
      <c r="N238" s="188"/>
      <c r="P238" s="74">
        <f t="shared" si="127"/>
        <v>0</v>
      </c>
      <c r="Q238" s="75">
        <v>15000</v>
      </c>
      <c r="R238" s="76">
        <f t="shared" ref="R238:R241" si="132">P238*Q238</f>
        <v>0</v>
      </c>
      <c r="S238" s="77">
        <f t="shared" ref="S238:S241" si="133">IF(R238&lt;$C$236,$C$236,(IF(R238&gt;$C$242,$C$242,R238)))</f>
        <v>0</v>
      </c>
      <c r="U238" s="117"/>
    </row>
    <row r="239" spans="1:21">
      <c r="B239" s="78" t="s">
        <v>69</v>
      </c>
      <c r="C239" s="163"/>
      <c r="D239" s="71">
        <f t="shared" si="128"/>
        <v>0</v>
      </c>
      <c r="E239" s="71">
        <f t="shared" si="129"/>
        <v>0</v>
      </c>
      <c r="F239" s="71">
        <f t="shared" si="130"/>
        <v>0</v>
      </c>
      <c r="G239" s="72">
        <f t="shared" si="131"/>
        <v>0</v>
      </c>
      <c r="H239" s="93"/>
      <c r="I239" s="70">
        <f t="shared" si="126"/>
        <v>0</v>
      </c>
      <c r="J239" s="71">
        <f t="shared" si="126"/>
        <v>0</v>
      </c>
      <c r="K239" s="71">
        <f t="shared" si="126"/>
        <v>0</v>
      </c>
      <c r="L239" s="71">
        <f t="shared" si="126"/>
        <v>0</v>
      </c>
      <c r="M239" s="72">
        <f t="shared" si="126"/>
        <v>0</v>
      </c>
      <c r="N239" s="188"/>
      <c r="P239" s="74">
        <f t="shared" si="127"/>
        <v>0</v>
      </c>
      <c r="Q239" s="75">
        <v>65000</v>
      </c>
      <c r="R239" s="76">
        <f t="shared" si="132"/>
        <v>0</v>
      </c>
      <c r="S239" s="77">
        <f t="shared" si="133"/>
        <v>0</v>
      </c>
      <c r="U239" s="117"/>
    </row>
    <row r="240" spans="1:21">
      <c r="B240" s="78" t="s">
        <v>70</v>
      </c>
      <c r="C240" s="163"/>
      <c r="D240" s="71">
        <f t="shared" si="128"/>
        <v>0</v>
      </c>
      <c r="E240" s="71">
        <f t="shared" si="129"/>
        <v>0</v>
      </c>
      <c r="F240" s="71">
        <f t="shared" si="130"/>
        <v>0</v>
      </c>
      <c r="G240" s="72">
        <f t="shared" si="131"/>
        <v>0</v>
      </c>
      <c r="H240" s="93"/>
      <c r="I240" s="70">
        <f t="shared" si="126"/>
        <v>0</v>
      </c>
      <c r="J240" s="71">
        <f t="shared" si="126"/>
        <v>0</v>
      </c>
      <c r="K240" s="71">
        <f t="shared" si="126"/>
        <v>0</v>
      </c>
      <c r="L240" s="71">
        <f t="shared" si="126"/>
        <v>0</v>
      </c>
      <c r="M240" s="72">
        <f t="shared" si="126"/>
        <v>0</v>
      </c>
      <c r="N240" s="188"/>
      <c r="P240" s="74">
        <f t="shared" si="127"/>
        <v>0</v>
      </c>
      <c r="Q240" s="75">
        <v>200000</v>
      </c>
      <c r="R240" s="76">
        <f t="shared" si="132"/>
        <v>0</v>
      </c>
      <c r="S240" s="77">
        <f t="shared" si="133"/>
        <v>0</v>
      </c>
      <c r="U240" s="117"/>
    </row>
    <row r="241" spans="1:21" ht="13" thickBot="1">
      <c r="B241" s="78" t="s">
        <v>71</v>
      </c>
      <c r="C241" s="163"/>
      <c r="D241" s="71">
        <f t="shared" si="128"/>
        <v>0</v>
      </c>
      <c r="E241" s="71">
        <f t="shared" si="129"/>
        <v>0</v>
      </c>
      <c r="F241" s="71">
        <f t="shared" si="130"/>
        <v>0</v>
      </c>
      <c r="G241" s="72">
        <f t="shared" si="131"/>
        <v>0</v>
      </c>
      <c r="H241" s="93"/>
      <c r="I241" s="70">
        <f t="shared" si="126"/>
        <v>0</v>
      </c>
      <c r="J241" s="71">
        <f t="shared" si="126"/>
        <v>0</v>
      </c>
      <c r="K241" s="71">
        <f t="shared" si="126"/>
        <v>0</v>
      </c>
      <c r="L241" s="71">
        <f t="shared" si="126"/>
        <v>0</v>
      </c>
      <c r="M241" s="72">
        <f t="shared" si="126"/>
        <v>0</v>
      </c>
      <c r="N241" s="188"/>
      <c r="P241" s="74">
        <f t="shared" si="127"/>
        <v>0</v>
      </c>
      <c r="Q241" s="75">
        <v>300000</v>
      </c>
      <c r="R241" s="76">
        <f t="shared" si="132"/>
        <v>0</v>
      </c>
      <c r="S241" s="77">
        <f t="shared" si="133"/>
        <v>0</v>
      </c>
      <c r="U241" s="117"/>
    </row>
    <row r="242" spans="1:21" ht="13" thickBot="1">
      <c r="B242" s="80" t="s">
        <v>61</v>
      </c>
      <c r="C242" s="164"/>
      <c r="D242" s="81">
        <f>C242</f>
        <v>0</v>
      </c>
      <c r="E242" s="81">
        <f t="shared" ref="E242:G242" si="134">D242</f>
        <v>0</v>
      </c>
      <c r="F242" s="81">
        <f t="shared" si="134"/>
        <v>0</v>
      </c>
      <c r="G242" s="97">
        <f t="shared" si="134"/>
        <v>0</v>
      </c>
      <c r="H242" s="90"/>
      <c r="I242" s="49">
        <f>C242</f>
        <v>0</v>
      </c>
      <c r="J242" s="81">
        <f t="shared" ref="J242:M242" si="135">D242</f>
        <v>0</v>
      </c>
      <c r="K242" s="81">
        <f t="shared" si="135"/>
        <v>0</v>
      </c>
      <c r="L242" s="81">
        <f t="shared" si="135"/>
        <v>0</v>
      </c>
      <c r="M242" s="97">
        <f t="shared" si="135"/>
        <v>0</v>
      </c>
      <c r="N242" s="187"/>
      <c r="P242" s="91">
        <f t="shared" si="127"/>
        <v>0</v>
      </c>
      <c r="Q242" s="91"/>
      <c r="R242" s="91"/>
      <c r="S242" s="91"/>
      <c r="U242" s="52">
        <f>AVERAGE(S237:S241)</f>
        <v>0</v>
      </c>
    </row>
    <row r="243" spans="1:21">
      <c r="B243" s="99"/>
      <c r="C243" s="126"/>
      <c r="D243" s="42"/>
      <c r="E243" s="42"/>
      <c r="F243" s="42"/>
      <c r="G243" s="42"/>
      <c r="H243" s="90"/>
      <c r="I243" s="42"/>
      <c r="J243" s="42"/>
      <c r="K243" s="42"/>
      <c r="L243" s="42"/>
      <c r="M243" s="42"/>
      <c r="N243" s="187"/>
      <c r="P243" s="56"/>
      <c r="Q243" s="56"/>
      <c r="R243" s="56"/>
      <c r="S243" s="56"/>
      <c r="U243" s="127"/>
    </row>
    <row r="244" spans="1:21">
      <c r="A244" s="98" t="s">
        <v>180</v>
      </c>
      <c r="N244" s="187"/>
      <c r="U244" s="113"/>
    </row>
    <row r="245" spans="1:21">
      <c r="N245" s="187"/>
      <c r="U245" s="113"/>
    </row>
    <row r="246" spans="1:21">
      <c r="A246" s="312" t="s">
        <v>94</v>
      </c>
      <c r="B246" s="312"/>
      <c r="C246" s="312"/>
      <c r="D246" s="312"/>
      <c r="E246" s="312"/>
      <c r="F246" s="312"/>
      <c r="G246" s="312"/>
      <c r="H246" s="312"/>
      <c r="N246" s="187"/>
      <c r="U246" s="113"/>
    </row>
    <row r="247" spans="1:21" ht="14" thickBot="1">
      <c r="C247" s="6" t="str">
        <f>IF(COUNTBLANK(C251)&gt;0,"ERROR - Cells must not be left blank","")</f>
        <v>ERROR - Cells must not be left blank</v>
      </c>
      <c r="N247" s="187"/>
      <c r="U247" s="113"/>
    </row>
    <row r="248" spans="1:21">
      <c r="B248" s="301" t="s">
        <v>229</v>
      </c>
      <c r="C248" s="304" t="s">
        <v>95</v>
      </c>
      <c r="D248" s="306" t="s">
        <v>47</v>
      </c>
      <c r="E248" s="295"/>
      <c r="F248" s="295"/>
      <c r="G248" s="296"/>
      <c r="I248" s="292" t="s">
        <v>48</v>
      </c>
      <c r="J248" s="295"/>
      <c r="K248" s="295"/>
      <c r="L248" s="295"/>
      <c r="M248" s="296"/>
      <c r="N248" s="187"/>
      <c r="P248" s="322" t="s">
        <v>126</v>
      </c>
      <c r="Q248" s="323"/>
      <c r="R248" s="323"/>
      <c r="S248" s="324"/>
      <c r="U248" s="113"/>
    </row>
    <row r="249" spans="1:21">
      <c r="B249" s="294"/>
      <c r="C249" s="305"/>
      <c r="D249" s="307"/>
      <c r="E249" s="297"/>
      <c r="F249" s="297"/>
      <c r="G249" s="298"/>
      <c r="I249" s="294"/>
      <c r="J249" s="297"/>
      <c r="K249" s="297"/>
      <c r="L249" s="297"/>
      <c r="M249" s="298"/>
      <c r="N249" s="187"/>
      <c r="P249" s="325"/>
      <c r="Q249" s="326"/>
      <c r="R249" s="326"/>
      <c r="S249" s="327"/>
      <c r="U249" s="113"/>
    </row>
    <row r="250" spans="1:21" ht="13" thickBot="1">
      <c r="B250" s="302"/>
      <c r="C250" s="305"/>
      <c r="D250" s="111" t="s">
        <v>14</v>
      </c>
      <c r="E250" s="111" t="s">
        <v>15</v>
      </c>
      <c r="F250" s="111" t="s">
        <v>16</v>
      </c>
      <c r="G250" s="112" t="s">
        <v>17</v>
      </c>
      <c r="I250" s="110" t="s">
        <v>45</v>
      </c>
      <c r="J250" s="193" t="s">
        <v>14</v>
      </c>
      <c r="K250" s="111" t="s">
        <v>15</v>
      </c>
      <c r="L250" s="111" t="s">
        <v>16</v>
      </c>
      <c r="M250" s="112" t="s">
        <v>17</v>
      </c>
      <c r="N250" s="187"/>
      <c r="P250" s="328"/>
      <c r="Q250" s="329"/>
      <c r="R250" s="329"/>
      <c r="S250" s="330"/>
      <c r="U250" s="113"/>
    </row>
    <row r="251" spans="1:21" ht="13" thickBot="1">
      <c r="B251" s="128" t="s">
        <v>230</v>
      </c>
      <c r="C251" s="166"/>
      <c r="D251" s="81">
        <f>C251*(1+$C$24)*OR(1-$C$24)</f>
        <v>0</v>
      </c>
      <c r="E251" s="81">
        <f>C251*(1+$C$25)*OR(1-$C$25)</f>
        <v>0</v>
      </c>
      <c r="F251" s="81">
        <f>C251*(1+$C$26)*OR(1-$C$26)</f>
        <v>0</v>
      </c>
      <c r="G251" s="97">
        <f>C251*(1+$C$27)*OR(1-$C$27)</f>
        <v>0</v>
      </c>
      <c r="H251" s="90"/>
      <c r="I251" s="49">
        <f>C251*(1+$C$19)</f>
        <v>0</v>
      </c>
      <c r="J251" s="81">
        <f>D251*(1+$C$19)</f>
        <v>0</v>
      </c>
      <c r="K251" s="81">
        <f>E251*(1+$C$19)</f>
        <v>0</v>
      </c>
      <c r="L251" s="81">
        <f t="shared" ref="L251:M251" si="136">F251*(1+$C$19)</f>
        <v>0</v>
      </c>
      <c r="M251" s="97">
        <f t="shared" si="136"/>
        <v>0</v>
      </c>
      <c r="N251" s="187"/>
      <c r="P251" s="331">
        <f>AVERAGE(C251:G251,I251:M251)</f>
        <v>0</v>
      </c>
      <c r="Q251" s="332"/>
      <c r="R251" s="332"/>
      <c r="S251" s="333"/>
      <c r="U251" s="52">
        <f>P251</f>
        <v>0</v>
      </c>
    </row>
    <row r="252" spans="1:21">
      <c r="P252" s="56"/>
      <c r="Q252" s="56"/>
      <c r="R252" s="129"/>
      <c r="S252" s="56"/>
      <c r="U252" s="113"/>
    </row>
    <row r="253" spans="1:21">
      <c r="P253" s="56"/>
      <c r="Q253" s="56"/>
      <c r="R253" s="129"/>
      <c r="S253" s="56"/>
      <c r="U253" s="113"/>
    </row>
    <row r="254" spans="1:21">
      <c r="A254" s="98" t="s">
        <v>181</v>
      </c>
      <c r="P254" s="56"/>
      <c r="Q254" s="56"/>
      <c r="R254" s="129"/>
      <c r="S254" s="56"/>
      <c r="U254" s="113"/>
    </row>
    <row r="255" spans="1:21">
      <c r="B255" s="130" t="s">
        <v>222</v>
      </c>
      <c r="C255" s="149"/>
      <c r="U255" s="113"/>
    </row>
    <row r="256" spans="1:21">
      <c r="A256" s="312" t="s">
        <v>231</v>
      </c>
      <c r="B256" s="312"/>
      <c r="C256" s="312"/>
      <c r="D256" s="312"/>
      <c r="E256" s="312"/>
      <c r="F256" s="312"/>
      <c r="G256" s="312"/>
      <c r="H256" s="312"/>
      <c r="U256" s="113"/>
    </row>
    <row r="257" spans="1:21" ht="14" thickBot="1">
      <c r="C257" s="6" t="str">
        <f>IF(COUNTBLANK(C261:D265)&gt;0,"Complete cells ONLY if option cell is marked as 'Yes'","")</f>
        <v>Complete cells ONLY if option cell is marked as 'Yes'</v>
      </c>
      <c r="U257" s="113"/>
    </row>
    <row r="258" spans="1:21">
      <c r="B258" s="301" t="s">
        <v>227</v>
      </c>
      <c r="C258" s="304" t="s">
        <v>96</v>
      </c>
      <c r="D258" s="334" t="s">
        <v>97</v>
      </c>
      <c r="E258" s="306" t="s">
        <v>47</v>
      </c>
      <c r="F258" s="295"/>
      <c r="G258" s="295"/>
      <c r="H258" s="296"/>
      <c r="J258" s="292" t="s">
        <v>127</v>
      </c>
      <c r="K258" s="295"/>
      <c r="L258" s="295"/>
      <c r="M258" s="295"/>
      <c r="N258" s="296"/>
      <c r="P258" s="313" t="s">
        <v>49</v>
      </c>
      <c r="Q258" s="313" t="s">
        <v>50</v>
      </c>
      <c r="R258" s="316" t="s">
        <v>51</v>
      </c>
      <c r="S258" s="286" t="s">
        <v>52</v>
      </c>
      <c r="U258" s="113"/>
    </row>
    <row r="259" spans="1:21">
      <c r="B259" s="294"/>
      <c r="C259" s="305"/>
      <c r="D259" s="335"/>
      <c r="E259" s="307"/>
      <c r="F259" s="297"/>
      <c r="G259" s="297"/>
      <c r="H259" s="298"/>
      <c r="J259" s="294"/>
      <c r="K259" s="297"/>
      <c r="L259" s="297"/>
      <c r="M259" s="297"/>
      <c r="N259" s="298"/>
      <c r="P259" s="314"/>
      <c r="Q259" s="314"/>
      <c r="R259" s="317"/>
      <c r="S259" s="287"/>
      <c r="U259" s="113"/>
    </row>
    <row r="260" spans="1:21">
      <c r="B260" s="302"/>
      <c r="C260" s="305"/>
      <c r="D260" s="336"/>
      <c r="E260" s="111" t="s">
        <v>14</v>
      </c>
      <c r="F260" s="111" t="s">
        <v>15</v>
      </c>
      <c r="G260" s="111" t="s">
        <v>16</v>
      </c>
      <c r="H260" s="112" t="s">
        <v>17</v>
      </c>
      <c r="J260" s="110" t="s">
        <v>45</v>
      </c>
      <c r="K260" s="193" t="s">
        <v>14</v>
      </c>
      <c r="L260" s="111" t="s">
        <v>15</v>
      </c>
      <c r="M260" s="111" t="s">
        <v>16</v>
      </c>
      <c r="N260" s="112" t="s">
        <v>17</v>
      </c>
      <c r="P260" s="315"/>
      <c r="Q260" s="315"/>
      <c r="R260" s="318"/>
      <c r="S260" s="288"/>
      <c r="U260" s="117"/>
    </row>
    <row r="261" spans="1:21">
      <c r="B261" s="65" t="s">
        <v>98</v>
      </c>
      <c r="C261" s="162"/>
      <c r="D261" s="167"/>
      <c r="E261" s="71">
        <f>C261*(1+$C$24)*OR(1-$C$24)</f>
        <v>0</v>
      </c>
      <c r="F261" s="71">
        <f>C261*(1+$C$25)*OR(1-$C$25)</f>
        <v>0</v>
      </c>
      <c r="G261" s="71">
        <f>C261*(1+$C$26)*OR(1-$C$26)</f>
        <v>0</v>
      </c>
      <c r="H261" s="72">
        <f>C261*(1+$C$27)*OR(1-$C$27)</f>
        <v>0</v>
      </c>
      <c r="J261" s="70">
        <f>C261*(1+$C$19)</f>
        <v>0</v>
      </c>
      <c r="K261" s="71">
        <f t="shared" ref="K261:N265" si="137">E261*(1+$C$19)</f>
        <v>0</v>
      </c>
      <c r="L261" s="71">
        <f t="shared" si="137"/>
        <v>0</v>
      </c>
      <c r="M261" s="71">
        <f t="shared" si="137"/>
        <v>0</v>
      </c>
      <c r="N261" s="72">
        <f t="shared" si="137"/>
        <v>0</v>
      </c>
      <c r="O261" s="134"/>
      <c r="P261" s="74">
        <f>AVERAGE(C261,E261,F261,G261,H261,J261,K261,L261,M261,N261)</f>
        <v>0</v>
      </c>
      <c r="Q261" s="194">
        <v>12500</v>
      </c>
      <c r="R261" s="76">
        <f>P261*Q261</f>
        <v>0</v>
      </c>
      <c r="S261" s="77">
        <f>(IF(R261&gt;$D$261,$D$261,R261))</f>
        <v>0</v>
      </c>
      <c r="U261" s="116"/>
    </row>
    <row r="262" spans="1:21">
      <c r="B262" s="78" t="s">
        <v>69</v>
      </c>
      <c r="C262" s="163"/>
      <c r="D262" s="168"/>
      <c r="E262" s="71">
        <f t="shared" ref="E262:E265" si="138">C262*(1+$C$24)*OR(1-$C$24)</f>
        <v>0</v>
      </c>
      <c r="F262" s="71">
        <f t="shared" ref="F262:F265" si="139">C262*(1+$C$25)*OR(1-$C$25)</f>
        <v>0</v>
      </c>
      <c r="G262" s="71">
        <f t="shared" ref="G262:G265" si="140">C262*(1+$C$26)*OR(1-$C$26)</f>
        <v>0</v>
      </c>
      <c r="H262" s="72">
        <f t="shared" ref="H262:H265" si="141">C262*(1+$C$27)*OR(1-$C$27)</f>
        <v>0</v>
      </c>
      <c r="J262" s="70">
        <f t="shared" ref="J262:J265" si="142">C262*(1+$C$19)</f>
        <v>0</v>
      </c>
      <c r="K262" s="71">
        <f t="shared" si="137"/>
        <v>0</v>
      </c>
      <c r="L262" s="71">
        <f t="shared" si="137"/>
        <v>0</v>
      </c>
      <c r="M262" s="71">
        <f t="shared" si="137"/>
        <v>0</v>
      </c>
      <c r="N262" s="72">
        <f t="shared" si="137"/>
        <v>0</v>
      </c>
      <c r="P262" s="74">
        <f t="shared" ref="P262:P265" si="143">AVERAGE(C262,E262,F262,G262,H262,J262,K262,L262,M262,N262)</f>
        <v>0</v>
      </c>
      <c r="Q262" s="75">
        <v>65000</v>
      </c>
      <c r="R262" s="76">
        <f t="shared" ref="R262:R265" si="144">P262*Q262</f>
        <v>0</v>
      </c>
      <c r="S262" s="77">
        <f>(IF(R262&gt;$D$262,$D$262,R262))</f>
        <v>0</v>
      </c>
      <c r="U262" s="113"/>
    </row>
    <row r="263" spans="1:21">
      <c r="B263" s="78" t="s">
        <v>99</v>
      </c>
      <c r="C263" s="163"/>
      <c r="D263" s="168"/>
      <c r="E263" s="71">
        <f t="shared" si="138"/>
        <v>0</v>
      </c>
      <c r="F263" s="71">
        <f t="shared" si="139"/>
        <v>0</v>
      </c>
      <c r="G263" s="71">
        <f t="shared" si="140"/>
        <v>0</v>
      </c>
      <c r="H263" s="72">
        <f t="shared" si="141"/>
        <v>0</v>
      </c>
      <c r="J263" s="70">
        <f t="shared" si="142"/>
        <v>0</v>
      </c>
      <c r="K263" s="71">
        <f t="shared" si="137"/>
        <v>0</v>
      </c>
      <c r="L263" s="71">
        <f t="shared" si="137"/>
        <v>0</v>
      </c>
      <c r="M263" s="71">
        <f t="shared" si="137"/>
        <v>0</v>
      </c>
      <c r="N263" s="72">
        <f t="shared" si="137"/>
        <v>0</v>
      </c>
      <c r="P263" s="74">
        <f t="shared" si="143"/>
        <v>0</v>
      </c>
      <c r="Q263" s="75">
        <v>300000</v>
      </c>
      <c r="R263" s="76">
        <f t="shared" si="144"/>
        <v>0</v>
      </c>
      <c r="S263" s="77">
        <f>(IF(R263&gt;$D$263,$D$263,R263))</f>
        <v>0</v>
      </c>
      <c r="U263" s="113"/>
    </row>
    <row r="264" spans="1:21">
      <c r="B264" s="78" t="s">
        <v>125</v>
      </c>
      <c r="C264" s="163"/>
      <c r="D264" s="168"/>
      <c r="E264" s="71">
        <f t="shared" si="138"/>
        <v>0</v>
      </c>
      <c r="F264" s="71">
        <f t="shared" si="139"/>
        <v>0</v>
      </c>
      <c r="G264" s="71">
        <f t="shared" si="140"/>
        <v>0</v>
      </c>
      <c r="H264" s="72">
        <f t="shared" si="141"/>
        <v>0</v>
      </c>
      <c r="J264" s="70">
        <f t="shared" si="142"/>
        <v>0</v>
      </c>
      <c r="K264" s="71">
        <f t="shared" si="137"/>
        <v>0</v>
      </c>
      <c r="L264" s="71">
        <f t="shared" si="137"/>
        <v>0</v>
      </c>
      <c r="M264" s="71">
        <f t="shared" si="137"/>
        <v>0</v>
      </c>
      <c r="N264" s="72">
        <f t="shared" si="137"/>
        <v>0</v>
      </c>
      <c r="P264" s="74">
        <f t="shared" si="143"/>
        <v>0</v>
      </c>
      <c r="Q264" s="75">
        <v>1250000</v>
      </c>
      <c r="R264" s="76">
        <f t="shared" si="144"/>
        <v>0</v>
      </c>
      <c r="S264" s="77">
        <f>(IF(R264&gt;$D$264,$D$264,R264))</f>
        <v>0</v>
      </c>
      <c r="U264" s="113"/>
    </row>
    <row r="265" spans="1:21" ht="13" thickBot="1">
      <c r="B265" s="80" t="s">
        <v>101</v>
      </c>
      <c r="C265" s="173"/>
      <c r="D265" s="169"/>
      <c r="E265" s="131">
        <f t="shared" si="138"/>
        <v>0</v>
      </c>
      <c r="F265" s="131">
        <f t="shared" si="139"/>
        <v>0</v>
      </c>
      <c r="G265" s="131">
        <f t="shared" si="140"/>
        <v>0</v>
      </c>
      <c r="H265" s="132">
        <f t="shared" si="141"/>
        <v>0</v>
      </c>
      <c r="J265" s="195">
        <f t="shared" si="142"/>
        <v>0</v>
      </c>
      <c r="K265" s="131">
        <f t="shared" si="137"/>
        <v>0</v>
      </c>
      <c r="L265" s="131">
        <f t="shared" si="137"/>
        <v>0</v>
      </c>
      <c r="M265" s="131">
        <f t="shared" si="137"/>
        <v>0</v>
      </c>
      <c r="N265" s="132">
        <f t="shared" si="137"/>
        <v>0</v>
      </c>
      <c r="P265" s="74">
        <f t="shared" si="143"/>
        <v>0</v>
      </c>
      <c r="Q265" s="75">
        <v>200000</v>
      </c>
      <c r="R265" s="76">
        <f t="shared" si="144"/>
        <v>0</v>
      </c>
      <c r="S265" s="77">
        <f>(IF(R265&gt;$D$265,$D$265,R265))</f>
        <v>0</v>
      </c>
      <c r="U265" s="133"/>
    </row>
    <row r="266" spans="1:21">
      <c r="C266" s="134"/>
      <c r="D266" s="135"/>
      <c r="U266" s="113"/>
    </row>
    <row r="267" spans="1:21">
      <c r="U267" s="113"/>
    </row>
    <row r="268" spans="1:21">
      <c r="U268" s="113"/>
    </row>
    <row r="269" spans="1:21">
      <c r="A269" s="98" t="s">
        <v>182</v>
      </c>
      <c r="U269" s="113"/>
    </row>
    <row r="270" spans="1:21">
      <c r="U270" s="113"/>
    </row>
    <row r="271" spans="1:21">
      <c r="A271" s="312" t="s">
        <v>102</v>
      </c>
      <c r="B271" s="312"/>
      <c r="C271" s="312"/>
      <c r="D271" s="312"/>
      <c r="E271" s="312"/>
      <c r="F271" s="312"/>
      <c r="G271" s="312"/>
      <c r="H271" s="312"/>
      <c r="U271" s="113"/>
    </row>
    <row r="272" spans="1:21" ht="14" thickBot="1">
      <c r="C272" s="6" t="str">
        <f>IF(COUNTBLANK(C276)&gt;0,"ERROR - Cells must not be left blank","")</f>
        <v>ERROR - Cells must not be left blank</v>
      </c>
      <c r="U272" s="113"/>
    </row>
    <row r="273" spans="1:21">
      <c r="B273" s="301" t="s">
        <v>229</v>
      </c>
      <c r="C273" s="304" t="s">
        <v>95</v>
      </c>
      <c r="D273" s="306" t="s">
        <v>47</v>
      </c>
      <c r="E273" s="295"/>
      <c r="F273" s="295"/>
      <c r="G273" s="296"/>
      <c r="I273" s="292" t="s">
        <v>48</v>
      </c>
      <c r="J273" s="295"/>
      <c r="K273" s="295"/>
      <c r="L273" s="295"/>
      <c r="M273" s="296"/>
      <c r="P273" s="322" t="s">
        <v>126</v>
      </c>
      <c r="Q273" s="323"/>
      <c r="R273" s="323"/>
      <c r="S273" s="324"/>
      <c r="U273" s="113"/>
    </row>
    <row r="274" spans="1:21">
      <c r="B274" s="294"/>
      <c r="C274" s="305"/>
      <c r="D274" s="307"/>
      <c r="E274" s="297"/>
      <c r="F274" s="297"/>
      <c r="G274" s="298"/>
      <c r="I274" s="294"/>
      <c r="J274" s="297"/>
      <c r="K274" s="297"/>
      <c r="L274" s="297"/>
      <c r="M274" s="298"/>
      <c r="P274" s="325"/>
      <c r="Q274" s="326"/>
      <c r="R274" s="326"/>
      <c r="S274" s="327"/>
      <c r="U274" s="113"/>
    </row>
    <row r="275" spans="1:21" ht="13" thickBot="1">
      <c r="B275" s="302"/>
      <c r="C275" s="305"/>
      <c r="D275" s="111" t="s">
        <v>14</v>
      </c>
      <c r="E275" s="111" t="s">
        <v>15</v>
      </c>
      <c r="F275" s="111" t="s">
        <v>16</v>
      </c>
      <c r="G275" s="112" t="s">
        <v>17</v>
      </c>
      <c r="I275" s="110" t="s">
        <v>45</v>
      </c>
      <c r="J275" s="193" t="s">
        <v>14</v>
      </c>
      <c r="K275" s="111" t="s">
        <v>15</v>
      </c>
      <c r="L275" s="111" t="s">
        <v>16</v>
      </c>
      <c r="M275" s="112" t="s">
        <v>17</v>
      </c>
      <c r="P275" s="328"/>
      <c r="Q275" s="329"/>
      <c r="R275" s="329"/>
      <c r="S275" s="330"/>
      <c r="U275" s="113"/>
    </row>
    <row r="276" spans="1:21" ht="13" thickBot="1">
      <c r="B276" s="128" t="s">
        <v>230</v>
      </c>
      <c r="C276" s="166"/>
      <c r="D276" s="81">
        <f>C276*(1+$C$24)*OR(1-$C$24)</f>
        <v>0</v>
      </c>
      <c r="E276" s="81">
        <f>C276*(1+$C$25)*OR(1-$C$25)</f>
        <v>0</v>
      </c>
      <c r="F276" s="81">
        <f>C276*(1+$C$26)*OR(1-$C$26)</f>
        <v>0</v>
      </c>
      <c r="G276" s="97">
        <f>C276*(1+$C$27)*OR(1-$C$27)</f>
        <v>0</v>
      </c>
      <c r="I276" s="49">
        <f>C276*(1+$C$19)</f>
        <v>0</v>
      </c>
      <c r="J276" s="81">
        <f>D276*(1+$C$19)</f>
        <v>0</v>
      </c>
      <c r="K276" s="81">
        <f>E276*(1+$C$19)</f>
        <v>0</v>
      </c>
      <c r="L276" s="81">
        <f t="shared" ref="L276:M276" si="145">F276*(1+$C$19)</f>
        <v>0</v>
      </c>
      <c r="M276" s="97">
        <f t="shared" si="145"/>
        <v>0</v>
      </c>
      <c r="P276" s="331">
        <f>AVERAGE(C276:G276,I276:M276)</f>
        <v>0</v>
      </c>
      <c r="Q276" s="332"/>
      <c r="R276" s="332"/>
      <c r="S276" s="333"/>
      <c r="U276" s="52">
        <f>P276</f>
        <v>0</v>
      </c>
    </row>
    <row r="277" spans="1:21">
      <c r="U277" s="113"/>
    </row>
    <row r="278" spans="1:21">
      <c r="U278" s="113"/>
    </row>
    <row r="279" spans="1:21">
      <c r="A279" s="98" t="s">
        <v>183</v>
      </c>
      <c r="U279" s="113"/>
    </row>
    <row r="280" spans="1:21">
      <c r="B280" s="130" t="s">
        <v>222</v>
      </c>
      <c r="C280" s="149"/>
      <c r="U280" s="113"/>
    </row>
    <row r="281" spans="1:21" ht="27.5" customHeight="1">
      <c r="A281" s="312" t="s">
        <v>232</v>
      </c>
      <c r="B281" s="312"/>
      <c r="C281" s="312"/>
      <c r="D281" s="312"/>
      <c r="E281" s="312"/>
      <c r="F281" s="312"/>
      <c r="G281" s="312"/>
      <c r="H281" s="312"/>
      <c r="U281" s="113"/>
    </row>
    <row r="282" spans="1:21" ht="14" thickBot="1">
      <c r="C282" s="6" t="str">
        <f>IF(COUNTBLANK(C286:E290)&gt;0,"Complete cells ONLY if option cell is marked as 'Yes'","")</f>
        <v>Complete cells ONLY if option cell is marked as 'Yes'</v>
      </c>
      <c r="U282" s="113"/>
    </row>
    <row r="283" spans="1:21" ht="24">
      <c r="B283" s="301" t="s">
        <v>227</v>
      </c>
      <c r="C283" s="277" t="s">
        <v>103</v>
      </c>
      <c r="D283" s="304" t="s">
        <v>233</v>
      </c>
      <c r="E283" s="334" t="s">
        <v>104</v>
      </c>
      <c r="F283" s="136" t="s">
        <v>47</v>
      </c>
      <c r="G283" s="137"/>
      <c r="H283" s="137"/>
      <c r="I283" s="138"/>
      <c r="K283" s="292" t="s">
        <v>127</v>
      </c>
      <c r="L283" s="295"/>
      <c r="M283" s="295"/>
      <c r="N283" s="295"/>
      <c r="O283" s="296"/>
      <c r="Q283" s="284" t="s">
        <v>128</v>
      </c>
      <c r="R283" s="284" t="s">
        <v>50</v>
      </c>
      <c r="S283" s="285" t="s">
        <v>129</v>
      </c>
      <c r="T283" s="286" t="s">
        <v>130</v>
      </c>
      <c r="U283" s="113"/>
    </row>
    <row r="284" spans="1:21">
      <c r="B284" s="294"/>
      <c r="C284" s="278"/>
      <c r="D284" s="305"/>
      <c r="E284" s="335"/>
      <c r="F284" s="139"/>
      <c r="G284" s="140"/>
      <c r="H284" s="140"/>
      <c r="I284" s="141"/>
      <c r="K284" s="294"/>
      <c r="L284" s="297"/>
      <c r="M284" s="297"/>
      <c r="N284" s="297"/>
      <c r="O284" s="298"/>
      <c r="Q284" s="284"/>
      <c r="R284" s="284"/>
      <c r="S284" s="285"/>
      <c r="T284" s="287"/>
      <c r="U284" s="113"/>
    </row>
    <row r="285" spans="1:21">
      <c r="B285" s="302"/>
      <c r="C285" s="290"/>
      <c r="D285" s="305"/>
      <c r="E285" s="336"/>
      <c r="F285" s="111" t="s">
        <v>14</v>
      </c>
      <c r="G285" s="111" t="s">
        <v>15</v>
      </c>
      <c r="H285" s="111" t="s">
        <v>16</v>
      </c>
      <c r="I285" s="112" t="s">
        <v>17</v>
      </c>
      <c r="K285" s="110" t="s">
        <v>45</v>
      </c>
      <c r="L285" s="193" t="s">
        <v>14</v>
      </c>
      <c r="M285" s="111" t="s">
        <v>15</v>
      </c>
      <c r="N285" s="111" t="s">
        <v>16</v>
      </c>
      <c r="O285" s="112" t="s">
        <v>17</v>
      </c>
      <c r="Q285" s="284"/>
      <c r="R285" s="284"/>
      <c r="S285" s="285"/>
      <c r="T285" s="288"/>
      <c r="U285" s="113"/>
    </row>
    <row r="286" spans="1:21">
      <c r="B286" s="65" t="s">
        <v>98</v>
      </c>
      <c r="C286" s="170"/>
      <c r="D286" s="162"/>
      <c r="E286" s="167"/>
      <c r="F286" s="71">
        <f>D286*(1+$C$24)*OR(1-$C$24)</f>
        <v>0</v>
      </c>
      <c r="G286" s="71">
        <f>D286*(1+$C$25)*OR(1-$C$25)</f>
        <v>0</v>
      </c>
      <c r="H286" s="71">
        <f>D286*(1+$C$26)*OR(1-$C$26)</f>
        <v>0</v>
      </c>
      <c r="I286" s="72">
        <f>D286*(1+$C$27)*OR(1-$C$27)</f>
        <v>0</v>
      </c>
      <c r="K286" s="70">
        <f>D286*(1+$C$19)</f>
        <v>0</v>
      </c>
      <c r="L286" s="71">
        <f>F286*(1+$C$19)</f>
        <v>0</v>
      </c>
      <c r="M286" s="71">
        <f>G286*(1+$C$19)</f>
        <v>0</v>
      </c>
      <c r="N286" s="71">
        <f t="shared" ref="N286:O290" si="146">H286*(1+$C$19)</f>
        <v>0</v>
      </c>
      <c r="O286" s="72">
        <f t="shared" si="146"/>
        <v>0</v>
      </c>
      <c r="Q286" s="74">
        <f>AVERAGE(D286,F286,G286,H286,I286,K286,L286,M286,N286,O286)</f>
        <v>0</v>
      </c>
      <c r="R286" s="75">
        <v>12500</v>
      </c>
      <c r="S286" s="76">
        <f>Q286*R286</f>
        <v>0</v>
      </c>
      <c r="T286" s="77">
        <f>(IF(S286&gt;$E$286,$E$286,S286))+C286</f>
        <v>0</v>
      </c>
      <c r="U286" s="113"/>
    </row>
    <row r="287" spans="1:21">
      <c r="B287" s="78" t="s">
        <v>69</v>
      </c>
      <c r="C287" s="171"/>
      <c r="D287" s="163"/>
      <c r="E287" s="168"/>
      <c r="F287" s="71">
        <f t="shared" ref="F287:F290" si="147">D287*(1+$C$24)*OR(1-$C$24)</f>
        <v>0</v>
      </c>
      <c r="G287" s="71">
        <f t="shared" ref="G287:G290" si="148">D287*(1+$C$25)*OR(1-$C$25)</f>
        <v>0</v>
      </c>
      <c r="H287" s="71">
        <f t="shared" ref="H287:H290" si="149">D287*(1+$C$26)*OR(1-$C$26)</f>
        <v>0</v>
      </c>
      <c r="I287" s="72">
        <f t="shared" ref="I287:I290" si="150">D287*(1+$C$27)*OR(1-$C$27)</f>
        <v>0</v>
      </c>
      <c r="K287" s="70">
        <f t="shared" ref="K287:K290" si="151">D287*(1+$C$19)</f>
        <v>0</v>
      </c>
      <c r="L287" s="71">
        <f t="shared" ref="L287:M290" si="152">F287*(1+$C$19)</f>
        <v>0</v>
      </c>
      <c r="M287" s="71">
        <f t="shared" si="152"/>
        <v>0</v>
      </c>
      <c r="N287" s="71">
        <f t="shared" si="146"/>
        <v>0</v>
      </c>
      <c r="O287" s="72">
        <f t="shared" si="146"/>
        <v>0</v>
      </c>
      <c r="Q287" s="74">
        <f>AVERAGE(D287,F287,G287,H287,I287,K287,L287,M287,N287,O287)</f>
        <v>0</v>
      </c>
      <c r="R287" s="75">
        <v>65000</v>
      </c>
      <c r="S287" s="76">
        <f t="shared" ref="S287:S290" si="153">Q287*R287</f>
        <v>0</v>
      </c>
      <c r="T287" s="77">
        <f>(IF(S287&gt;$E$287,$E$287,S287))+C287</f>
        <v>0</v>
      </c>
      <c r="U287" s="113"/>
    </row>
    <row r="288" spans="1:21">
      <c r="B288" s="78" t="s">
        <v>99</v>
      </c>
      <c r="C288" s="171"/>
      <c r="D288" s="163"/>
      <c r="E288" s="168"/>
      <c r="F288" s="71">
        <f t="shared" si="147"/>
        <v>0</v>
      </c>
      <c r="G288" s="71">
        <f t="shared" si="148"/>
        <v>0</v>
      </c>
      <c r="H288" s="71">
        <f t="shared" si="149"/>
        <v>0</v>
      </c>
      <c r="I288" s="72">
        <f t="shared" si="150"/>
        <v>0</v>
      </c>
      <c r="K288" s="70">
        <f t="shared" si="151"/>
        <v>0</v>
      </c>
      <c r="L288" s="71">
        <f t="shared" si="152"/>
        <v>0</v>
      </c>
      <c r="M288" s="71">
        <f t="shared" si="152"/>
        <v>0</v>
      </c>
      <c r="N288" s="71">
        <f t="shared" si="146"/>
        <v>0</v>
      </c>
      <c r="O288" s="72">
        <f t="shared" si="146"/>
        <v>0</v>
      </c>
      <c r="Q288" s="74">
        <f>AVERAGE(D288,F288,G288,H288,I288,K288,L288,M288,N288,O288)</f>
        <v>0</v>
      </c>
      <c r="R288" s="75">
        <v>300000</v>
      </c>
      <c r="S288" s="76">
        <f t="shared" si="153"/>
        <v>0</v>
      </c>
      <c r="T288" s="77">
        <f>(IF(S288&gt;$E$288,$E$288,S288))+C288</f>
        <v>0</v>
      </c>
      <c r="U288" s="113"/>
    </row>
    <row r="289" spans="1:21">
      <c r="B289" s="78" t="s">
        <v>100</v>
      </c>
      <c r="C289" s="171"/>
      <c r="D289" s="163"/>
      <c r="E289" s="168"/>
      <c r="F289" s="71">
        <f t="shared" si="147"/>
        <v>0</v>
      </c>
      <c r="G289" s="71">
        <f t="shared" si="148"/>
        <v>0</v>
      </c>
      <c r="H289" s="71">
        <f t="shared" si="149"/>
        <v>0</v>
      </c>
      <c r="I289" s="72">
        <f t="shared" si="150"/>
        <v>0</v>
      </c>
      <c r="K289" s="70">
        <f t="shared" si="151"/>
        <v>0</v>
      </c>
      <c r="L289" s="71">
        <f t="shared" si="152"/>
        <v>0</v>
      </c>
      <c r="M289" s="71">
        <f t="shared" si="152"/>
        <v>0</v>
      </c>
      <c r="N289" s="71">
        <f t="shared" si="146"/>
        <v>0</v>
      </c>
      <c r="O289" s="72">
        <f t="shared" si="146"/>
        <v>0</v>
      </c>
      <c r="Q289" s="74">
        <f>AVERAGE(D289,F289,G289,H289,I289,K289,L289,M289,N289,O289)</f>
        <v>0</v>
      </c>
      <c r="R289" s="75">
        <v>1250000</v>
      </c>
      <c r="S289" s="76">
        <f t="shared" si="153"/>
        <v>0</v>
      </c>
      <c r="T289" s="77">
        <f>(IF(S289&gt;$E$289,$E$289,S289))+C289</f>
        <v>0</v>
      </c>
      <c r="U289" s="113"/>
    </row>
    <row r="290" spans="1:21" ht="13" thickBot="1">
      <c r="B290" s="80" t="s">
        <v>101</v>
      </c>
      <c r="C290" s="172"/>
      <c r="D290" s="173"/>
      <c r="E290" s="169"/>
      <c r="F290" s="71">
        <f t="shared" si="147"/>
        <v>0</v>
      </c>
      <c r="G290" s="71">
        <f t="shared" si="148"/>
        <v>0</v>
      </c>
      <c r="H290" s="71">
        <f t="shared" si="149"/>
        <v>0</v>
      </c>
      <c r="I290" s="72">
        <f t="shared" si="150"/>
        <v>0</v>
      </c>
      <c r="K290" s="70">
        <f t="shared" si="151"/>
        <v>0</v>
      </c>
      <c r="L290" s="71">
        <f t="shared" si="152"/>
        <v>0</v>
      </c>
      <c r="M290" s="71">
        <f t="shared" si="152"/>
        <v>0</v>
      </c>
      <c r="N290" s="71">
        <f t="shared" si="146"/>
        <v>0</v>
      </c>
      <c r="O290" s="72">
        <f t="shared" si="146"/>
        <v>0</v>
      </c>
      <c r="Q290" s="74">
        <f>AVERAGE(D290,F290,G290,H290,I290,K290,L290,M290,N290,O290)</f>
        <v>0</v>
      </c>
      <c r="R290" s="75">
        <v>2000000</v>
      </c>
      <c r="S290" s="76">
        <f t="shared" si="153"/>
        <v>0</v>
      </c>
      <c r="T290" s="77">
        <f>(IF(S290&gt;$E$290,$E$290,S290))+C290</f>
        <v>0</v>
      </c>
      <c r="U290" s="133"/>
    </row>
    <row r="291" spans="1:21">
      <c r="U291" s="113"/>
    </row>
    <row r="292" spans="1:21">
      <c r="U292" s="113"/>
    </row>
    <row r="293" spans="1:21">
      <c r="A293" s="98" t="s">
        <v>184</v>
      </c>
      <c r="U293" s="113"/>
    </row>
    <row r="294" spans="1:21">
      <c r="B294" s="130" t="s">
        <v>222</v>
      </c>
      <c r="C294" s="149"/>
      <c r="U294" s="113"/>
    </row>
    <row r="295" spans="1:21" ht="27" customHeight="1">
      <c r="A295" s="312" t="s">
        <v>234</v>
      </c>
      <c r="B295" s="312"/>
      <c r="C295" s="312"/>
      <c r="D295" s="312"/>
      <c r="E295" s="312"/>
      <c r="F295" s="312"/>
      <c r="G295" s="312"/>
      <c r="H295" s="312"/>
      <c r="U295" s="113"/>
    </row>
    <row r="296" spans="1:21" ht="14" thickBot="1">
      <c r="C296" s="6" t="str">
        <f>IF(COUNTBLANK(C300:E304)&gt;0,"Complete cells ONLY if option cell is marked as 'Yes'","")</f>
        <v>Complete cells ONLY if option cell is marked as 'Yes'</v>
      </c>
      <c r="U296" s="113"/>
    </row>
    <row r="297" spans="1:21" ht="24">
      <c r="B297" s="301" t="s">
        <v>227</v>
      </c>
      <c r="C297" s="277" t="s">
        <v>103</v>
      </c>
      <c r="D297" s="304" t="s">
        <v>105</v>
      </c>
      <c r="E297" s="334" t="s">
        <v>104</v>
      </c>
      <c r="F297" s="136" t="s">
        <v>47</v>
      </c>
      <c r="G297" s="137"/>
      <c r="H297" s="137"/>
      <c r="I297" s="138"/>
      <c r="K297" s="292" t="s">
        <v>127</v>
      </c>
      <c r="L297" s="295"/>
      <c r="M297" s="295"/>
      <c r="N297" s="295"/>
      <c r="O297" s="296"/>
      <c r="Q297" s="284" t="s">
        <v>128</v>
      </c>
      <c r="R297" s="284" t="s">
        <v>50</v>
      </c>
      <c r="S297" s="285" t="s">
        <v>129</v>
      </c>
      <c r="T297" s="286" t="s">
        <v>130</v>
      </c>
      <c r="U297" s="113"/>
    </row>
    <row r="298" spans="1:21">
      <c r="B298" s="294"/>
      <c r="C298" s="278"/>
      <c r="D298" s="305"/>
      <c r="E298" s="335"/>
      <c r="F298" s="139"/>
      <c r="G298" s="140"/>
      <c r="H298" s="140"/>
      <c r="I298" s="141"/>
      <c r="K298" s="294"/>
      <c r="L298" s="297"/>
      <c r="M298" s="297"/>
      <c r="N298" s="297"/>
      <c r="O298" s="298"/>
      <c r="Q298" s="284"/>
      <c r="R298" s="284"/>
      <c r="S298" s="285"/>
      <c r="T298" s="287"/>
      <c r="U298" s="113"/>
    </row>
    <row r="299" spans="1:21">
      <c r="B299" s="302"/>
      <c r="C299" s="290"/>
      <c r="D299" s="305"/>
      <c r="E299" s="336"/>
      <c r="F299" s="111" t="s">
        <v>14</v>
      </c>
      <c r="G299" s="111" t="s">
        <v>15</v>
      </c>
      <c r="H299" s="111" t="s">
        <v>16</v>
      </c>
      <c r="I299" s="112" t="s">
        <v>17</v>
      </c>
      <c r="K299" s="110" t="s">
        <v>45</v>
      </c>
      <c r="L299" s="193" t="s">
        <v>14</v>
      </c>
      <c r="M299" s="111" t="s">
        <v>15</v>
      </c>
      <c r="N299" s="111" t="s">
        <v>16</v>
      </c>
      <c r="O299" s="112" t="s">
        <v>17</v>
      </c>
      <c r="Q299" s="284"/>
      <c r="R299" s="284"/>
      <c r="S299" s="285"/>
      <c r="T299" s="288"/>
      <c r="U299" s="113"/>
    </row>
    <row r="300" spans="1:21">
      <c r="B300" s="65" t="s">
        <v>98</v>
      </c>
      <c r="C300" s="174"/>
      <c r="D300" s="162"/>
      <c r="E300" s="175"/>
      <c r="F300" s="71">
        <f>D300*(1+$C$24)*OR(1-$C$24)</f>
        <v>0</v>
      </c>
      <c r="G300" s="71">
        <f>D300*(1+$C$25)*OR(1-$C$25)</f>
        <v>0</v>
      </c>
      <c r="H300" s="71">
        <f>D300*(1+$C$26)*OR(1-$C$26)</f>
        <v>0</v>
      </c>
      <c r="I300" s="72">
        <f>D300*(1+$C$27)*OR(1-$C$27)</f>
        <v>0</v>
      </c>
      <c r="K300" s="70">
        <f>D300*(1+$C$19)</f>
        <v>0</v>
      </c>
      <c r="L300" s="71">
        <f>F300*(1+$C$19)</f>
        <v>0</v>
      </c>
      <c r="M300" s="71">
        <f>G300*(1+$C$19)</f>
        <v>0</v>
      </c>
      <c r="N300" s="71">
        <f t="shared" ref="N300:O304" si="154">H300*(1+$C$19)</f>
        <v>0</v>
      </c>
      <c r="O300" s="72">
        <f t="shared" si="154"/>
        <v>0</v>
      </c>
      <c r="Q300" s="74">
        <f>AVERAGE(D300,F300,G300,H300,I300,K300,L300,M300,N300,O300)</f>
        <v>0</v>
      </c>
      <c r="R300" s="75">
        <v>12500</v>
      </c>
      <c r="S300" s="76">
        <f>Q300*R300</f>
        <v>0</v>
      </c>
      <c r="T300" s="77">
        <f>(IF(S300&gt;$E$300,$E$300,S300))+C300</f>
        <v>0</v>
      </c>
      <c r="U300" s="113"/>
    </row>
    <row r="301" spans="1:21">
      <c r="B301" s="78" t="s">
        <v>69</v>
      </c>
      <c r="C301" s="176"/>
      <c r="D301" s="163"/>
      <c r="E301" s="177"/>
      <c r="F301" s="71">
        <f t="shared" ref="F301:F304" si="155">D301*(1+$C$24)*OR(1-$C$24)</f>
        <v>0</v>
      </c>
      <c r="G301" s="71">
        <f t="shared" ref="G301:G304" si="156">D301*(1+$C$25)*OR(1-$C$25)</f>
        <v>0</v>
      </c>
      <c r="H301" s="71">
        <f t="shared" ref="H301:H304" si="157">D301*(1+$C$26)*OR(1-$C$26)</f>
        <v>0</v>
      </c>
      <c r="I301" s="72">
        <f t="shared" ref="I301:I304" si="158">D301*(1+$C$27)*OR(1-$C$27)</f>
        <v>0</v>
      </c>
      <c r="K301" s="70">
        <f t="shared" ref="K301:K304" si="159">D301*(1+$C$19)</f>
        <v>0</v>
      </c>
      <c r="L301" s="71">
        <f t="shared" ref="L301:M304" si="160">F301*(1+$C$19)</f>
        <v>0</v>
      </c>
      <c r="M301" s="71">
        <f t="shared" si="160"/>
        <v>0</v>
      </c>
      <c r="N301" s="71">
        <f t="shared" si="154"/>
        <v>0</v>
      </c>
      <c r="O301" s="72">
        <f t="shared" si="154"/>
        <v>0</v>
      </c>
      <c r="Q301" s="74">
        <f>AVERAGE(D301,F301,G301,H301,I301,K301,L301,M301,N301,O301)</f>
        <v>0</v>
      </c>
      <c r="R301" s="75">
        <v>65000</v>
      </c>
      <c r="S301" s="76">
        <f t="shared" ref="S301:S304" si="161">Q301*R301</f>
        <v>0</v>
      </c>
      <c r="T301" s="77">
        <f>(IF(S301&gt;$E$301,$E$301,S301))+C301</f>
        <v>0</v>
      </c>
      <c r="U301" s="113"/>
    </row>
    <row r="302" spans="1:21">
      <c r="B302" s="78" t="s">
        <v>99</v>
      </c>
      <c r="C302" s="176"/>
      <c r="D302" s="163"/>
      <c r="E302" s="177"/>
      <c r="F302" s="71">
        <f t="shared" si="155"/>
        <v>0</v>
      </c>
      <c r="G302" s="71">
        <f t="shared" si="156"/>
        <v>0</v>
      </c>
      <c r="H302" s="71">
        <f t="shared" si="157"/>
        <v>0</v>
      </c>
      <c r="I302" s="72">
        <f t="shared" si="158"/>
        <v>0</v>
      </c>
      <c r="K302" s="70">
        <f t="shared" si="159"/>
        <v>0</v>
      </c>
      <c r="L302" s="71">
        <f t="shared" si="160"/>
        <v>0</v>
      </c>
      <c r="M302" s="71">
        <f t="shared" si="160"/>
        <v>0</v>
      </c>
      <c r="N302" s="71">
        <f t="shared" si="154"/>
        <v>0</v>
      </c>
      <c r="O302" s="72">
        <f t="shared" si="154"/>
        <v>0</v>
      </c>
      <c r="Q302" s="74">
        <f>AVERAGE(D302,F302,G302,H302,I302,K302,L302,M302,N302,O302)</f>
        <v>0</v>
      </c>
      <c r="R302" s="75">
        <v>300000</v>
      </c>
      <c r="S302" s="76">
        <f t="shared" si="161"/>
        <v>0</v>
      </c>
      <c r="T302" s="77">
        <f>(IF(S302&gt;$E$302,$E$302,S302))+C302</f>
        <v>0</v>
      </c>
      <c r="U302" s="113"/>
    </row>
    <row r="303" spans="1:21">
      <c r="B303" s="78" t="s">
        <v>100</v>
      </c>
      <c r="C303" s="176"/>
      <c r="D303" s="163"/>
      <c r="E303" s="177"/>
      <c r="F303" s="71">
        <f t="shared" si="155"/>
        <v>0</v>
      </c>
      <c r="G303" s="71">
        <f t="shared" si="156"/>
        <v>0</v>
      </c>
      <c r="H303" s="71">
        <f t="shared" si="157"/>
        <v>0</v>
      </c>
      <c r="I303" s="72">
        <f t="shared" si="158"/>
        <v>0</v>
      </c>
      <c r="K303" s="70">
        <f t="shared" si="159"/>
        <v>0</v>
      </c>
      <c r="L303" s="71">
        <f t="shared" si="160"/>
        <v>0</v>
      </c>
      <c r="M303" s="71">
        <f t="shared" si="160"/>
        <v>0</v>
      </c>
      <c r="N303" s="71">
        <f t="shared" si="154"/>
        <v>0</v>
      </c>
      <c r="O303" s="72">
        <f t="shared" si="154"/>
        <v>0</v>
      </c>
      <c r="Q303" s="74">
        <f>AVERAGE(D303,F303,G303,H303,I303,K303,L303,M303,N303,O303)</f>
        <v>0</v>
      </c>
      <c r="R303" s="75">
        <v>1250000</v>
      </c>
      <c r="S303" s="76">
        <f t="shared" si="161"/>
        <v>0</v>
      </c>
      <c r="T303" s="77">
        <f>(IF(S303&gt;$E$303,$E$303,S303))+C303</f>
        <v>0</v>
      </c>
      <c r="U303" s="113"/>
    </row>
    <row r="304" spans="1:21" ht="13" thickBot="1">
      <c r="B304" s="80" t="s">
        <v>101</v>
      </c>
      <c r="C304" s="178"/>
      <c r="D304" s="173"/>
      <c r="E304" s="179"/>
      <c r="F304" s="131">
        <f t="shared" si="155"/>
        <v>0</v>
      </c>
      <c r="G304" s="131">
        <f t="shared" si="156"/>
        <v>0</v>
      </c>
      <c r="H304" s="131">
        <f t="shared" si="157"/>
        <v>0</v>
      </c>
      <c r="I304" s="132">
        <f t="shared" si="158"/>
        <v>0</v>
      </c>
      <c r="K304" s="195">
        <f t="shared" si="159"/>
        <v>0</v>
      </c>
      <c r="L304" s="131">
        <f t="shared" si="160"/>
        <v>0</v>
      </c>
      <c r="M304" s="131">
        <f t="shared" si="160"/>
        <v>0</v>
      </c>
      <c r="N304" s="131">
        <f t="shared" si="154"/>
        <v>0</v>
      </c>
      <c r="O304" s="132">
        <f t="shared" si="154"/>
        <v>0</v>
      </c>
      <c r="Q304" s="74">
        <f>AVERAGE(D304,F304,G304,H304,I304,K304,L304,M304,N304,O304)</f>
        <v>0</v>
      </c>
      <c r="R304" s="75">
        <v>2000000</v>
      </c>
      <c r="S304" s="76">
        <f t="shared" si="161"/>
        <v>0</v>
      </c>
      <c r="T304" s="77">
        <f>(IF(S304&gt;$E$304,$E$304,S304))+C304</f>
        <v>0</v>
      </c>
      <c r="U304" s="133"/>
    </row>
    <row r="306" spans="1:21">
      <c r="Q306" s="142"/>
      <c r="R306" s="142"/>
      <c r="S306" s="142"/>
      <c r="U306" s="47"/>
    </row>
    <row r="307" spans="1:21">
      <c r="P307" s="142"/>
    </row>
    <row r="308" spans="1:21">
      <c r="A308" s="20" t="s">
        <v>241</v>
      </c>
    </row>
    <row r="310" spans="1:21" s="142" customFormat="1">
      <c r="A310" s="265" t="s">
        <v>106</v>
      </c>
      <c r="B310" s="265"/>
      <c r="C310" s="265"/>
      <c r="D310" s="265"/>
      <c r="E310" s="265"/>
      <c r="F310" s="265"/>
      <c r="G310" s="265"/>
      <c r="H310" s="265"/>
      <c r="P310" s="7"/>
      <c r="Q310" s="7"/>
      <c r="R310" s="7"/>
      <c r="S310" s="7"/>
      <c r="U310" s="8"/>
    </row>
    <row r="311" spans="1:21" ht="14" thickBot="1">
      <c r="C311" s="6" t="str">
        <f>IF(COUNTBLANK(C315:C322)&gt;0,"ERROR - Cells must not be left blank","")</f>
        <v>ERROR - Cells must not be left blank</v>
      </c>
    </row>
    <row r="312" spans="1:21">
      <c r="B312" s="301" t="s">
        <v>107</v>
      </c>
      <c r="C312" s="304" t="s">
        <v>108</v>
      </c>
      <c r="D312" s="306" t="s">
        <v>47</v>
      </c>
      <c r="E312" s="295"/>
      <c r="F312" s="295"/>
      <c r="G312" s="296"/>
      <c r="I312" s="292" t="s">
        <v>109</v>
      </c>
      <c r="J312" s="295"/>
      <c r="K312" s="295"/>
      <c r="L312" s="295"/>
      <c r="M312" s="296"/>
      <c r="Q312" s="284" t="s">
        <v>49</v>
      </c>
      <c r="R312" s="284" t="s">
        <v>50</v>
      </c>
      <c r="S312" s="285" t="s">
        <v>51</v>
      </c>
      <c r="T312" s="286" t="s">
        <v>52</v>
      </c>
    </row>
    <row r="313" spans="1:21">
      <c r="B313" s="294"/>
      <c r="C313" s="305"/>
      <c r="D313" s="307"/>
      <c r="E313" s="297"/>
      <c r="F313" s="297"/>
      <c r="G313" s="298"/>
      <c r="I313" s="294"/>
      <c r="J313" s="297"/>
      <c r="K313" s="297"/>
      <c r="L313" s="297"/>
      <c r="M313" s="298"/>
      <c r="Q313" s="284"/>
      <c r="R313" s="284"/>
      <c r="S313" s="285"/>
      <c r="T313" s="287"/>
    </row>
    <row r="314" spans="1:21">
      <c r="B314" s="302"/>
      <c r="C314" s="305"/>
      <c r="D314" s="111" t="s">
        <v>14</v>
      </c>
      <c r="E314" s="111" t="s">
        <v>15</v>
      </c>
      <c r="F314" s="111" t="s">
        <v>16</v>
      </c>
      <c r="G314" s="112" t="s">
        <v>17</v>
      </c>
      <c r="I314" s="183" t="s">
        <v>45</v>
      </c>
      <c r="J314" s="101" t="s">
        <v>14</v>
      </c>
      <c r="K314" s="102" t="s">
        <v>15</v>
      </c>
      <c r="L314" s="102" t="s">
        <v>16</v>
      </c>
      <c r="M314" s="103" t="s">
        <v>17</v>
      </c>
      <c r="Q314" s="284"/>
      <c r="R314" s="284"/>
      <c r="S314" s="285"/>
      <c r="T314" s="288"/>
    </row>
    <row r="315" spans="1:21">
      <c r="B315" s="65" t="s">
        <v>110</v>
      </c>
      <c r="C315" s="162"/>
      <c r="D315" s="71">
        <f>C315*(1+$C$24)*OR(1-$C$24)</f>
        <v>0</v>
      </c>
      <c r="E315" s="71">
        <f>C315*(1+$C$25)*OR(1-$C$25)</f>
        <v>0</v>
      </c>
      <c r="F315" s="71">
        <f>C315*(1+$C$26)*OR(1-$C$26)</f>
        <v>0</v>
      </c>
      <c r="G315" s="72">
        <f>C315*(1+$C$27)*OR(1-$C$27)</f>
        <v>0</v>
      </c>
      <c r="I315" s="70">
        <f>C315*(1+$C$19)</f>
        <v>0</v>
      </c>
      <c r="J315" s="71">
        <f>D315*(1+$C$19)</f>
        <v>0</v>
      </c>
      <c r="K315" s="71">
        <f>E315*(1+$C$19)</f>
        <v>0</v>
      </c>
      <c r="L315" s="71">
        <f>F315*(1+$C$19)</f>
        <v>0</v>
      </c>
      <c r="M315" s="72">
        <f>G315*(1+$C$19)</f>
        <v>0</v>
      </c>
      <c r="Q315" s="74">
        <f t="shared" ref="Q315:Q321" si="162">AVERAGE(C315,D315,E315,F315,G315,I315,J315,K315,L315,M315)</f>
        <v>0</v>
      </c>
      <c r="R315" s="75">
        <v>100000</v>
      </c>
      <c r="S315" s="76">
        <f>Q315*R315</f>
        <v>0</v>
      </c>
      <c r="T315" s="77">
        <f>(IF(S315&gt;$E$322,$E$322,S315))</f>
        <v>0</v>
      </c>
    </row>
    <row r="316" spans="1:21">
      <c r="B316" s="65" t="s">
        <v>111</v>
      </c>
      <c r="C316" s="162"/>
      <c r="D316" s="71">
        <f t="shared" ref="D316:D321" si="163">C316*(1+$C$24)*OR(1-$C$24)</f>
        <v>0</v>
      </c>
      <c r="E316" s="71">
        <f t="shared" ref="E316:E321" si="164">C316*(1+$C$25)*OR(1-$C$25)</f>
        <v>0</v>
      </c>
      <c r="F316" s="71">
        <f t="shared" ref="F316:F321" si="165">C316*(1+$C$26)*OR(1-$C$26)</f>
        <v>0</v>
      </c>
      <c r="G316" s="72">
        <f t="shared" ref="G316:G321" si="166">C316*(1+$C$27)*OR(1-$C$27)</f>
        <v>0</v>
      </c>
      <c r="I316" s="70">
        <f t="shared" ref="I316:M321" si="167">C316*(1+$C$19)</f>
        <v>0</v>
      </c>
      <c r="J316" s="71">
        <f t="shared" si="167"/>
        <v>0</v>
      </c>
      <c r="K316" s="71">
        <f t="shared" si="167"/>
        <v>0</v>
      </c>
      <c r="L316" s="71">
        <f t="shared" si="167"/>
        <v>0</v>
      </c>
      <c r="M316" s="72">
        <f t="shared" si="167"/>
        <v>0</v>
      </c>
      <c r="Q316" s="74">
        <f t="shared" si="162"/>
        <v>0</v>
      </c>
      <c r="R316" s="75">
        <v>175000</v>
      </c>
      <c r="S316" s="76">
        <f>Q316*R316</f>
        <v>0</v>
      </c>
      <c r="T316" s="77">
        <f t="shared" ref="T316:T321" si="168">(IF(S316&gt;$E$322,$E$322,S316))</f>
        <v>0</v>
      </c>
    </row>
    <row r="317" spans="1:21">
      <c r="B317" s="65" t="s">
        <v>112</v>
      </c>
      <c r="C317" s="163"/>
      <c r="D317" s="71">
        <f t="shared" si="163"/>
        <v>0</v>
      </c>
      <c r="E317" s="71">
        <f t="shared" si="164"/>
        <v>0</v>
      </c>
      <c r="F317" s="71">
        <f t="shared" si="165"/>
        <v>0</v>
      </c>
      <c r="G317" s="72">
        <f t="shared" si="166"/>
        <v>0</v>
      </c>
      <c r="I317" s="70">
        <f t="shared" si="167"/>
        <v>0</v>
      </c>
      <c r="J317" s="71">
        <f t="shared" si="167"/>
        <v>0</v>
      </c>
      <c r="K317" s="71">
        <f t="shared" si="167"/>
        <v>0</v>
      </c>
      <c r="L317" s="71">
        <f t="shared" si="167"/>
        <v>0</v>
      </c>
      <c r="M317" s="72">
        <f t="shared" si="167"/>
        <v>0</v>
      </c>
      <c r="Q317" s="74">
        <f t="shared" si="162"/>
        <v>0</v>
      </c>
      <c r="R317" s="75">
        <v>375000</v>
      </c>
      <c r="S317" s="76">
        <f t="shared" ref="S317:S321" si="169">Q317*R317</f>
        <v>0</v>
      </c>
      <c r="T317" s="77">
        <f t="shared" si="168"/>
        <v>0</v>
      </c>
    </row>
    <row r="318" spans="1:21">
      <c r="B318" s="65" t="s">
        <v>113</v>
      </c>
      <c r="C318" s="163"/>
      <c r="D318" s="71">
        <f t="shared" si="163"/>
        <v>0</v>
      </c>
      <c r="E318" s="71">
        <f t="shared" si="164"/>
        <v>0</v>
      </c>
      <c r="F318" s="71">
        <f t="shared" si="165"/>
        <v>0</v>
      </c>
      <c r="G318" s="72">
        <f t="shared" si="166"/>
        <v>0</v>
      </c>
      <c r="I318" s="70">
        <f t="shared" si="167"/>
        <v>0</v>
      </c>
      <c r="J318" s="71">
        <f t="shared" si="167"/>
        <v>0</v>
      </c>
      <c r="K318" s="71">
        <f t="shared" si="167"/>
        <v>0</v>
      </c>
      <c r="L318" s="71">
        <f t="shared" si="167"/>
        <v>0</v>
      </c>
      <c r="M318" s="72">
        <f t="shared" si="167"/>
        <v>0</v>
      </c>
      <c r="Q318" s="74">
        <f t="shared" si="162"/>
        <v>0</v>
      </c>
      <c r="R318" s="75">
        <v>1000000</v>
      </c>
      <c r="S318" s="76">
        <f t="shared" si="169"/>
        <v>0</v>
      </c>
      <c r="T318" s="77">
        <f t="shared" si="168"/>
        <v>0</v>
      </c>
    </row>
    <row r="319" spans="1:21">
      <c r="B319" s="65" t="s">
        <v>114</v>
      </c>
      <c r="C319" s="163"/>
      <c r="D319" s="71">
        <f t="shared" si="163"/>
        <v>0</v>
      </c>
      <c r="E319" s="71">
        <f t="shared" si="164"/>
        <v>0</v>
      </c>
      <c r="F319" s="71">
        <f t="shared" si="165"/>
        <v>0</v>
      </c>
      <c r="G319" s="72">
        <f t="shared" si="166"/>
        <v>0</v>
      </c>
      <c r="I319" s="70">
        <f t="shared" si="167"/>
        <v>0</v>
      </c>
      <c r="J319" s="71">
        <f t="shared" si="167"/>
        <v>0</v>
      </c>
      <c r="K319" s="71">
        <f t="shared" si="167"/>
        <v>0</v>
      </c>
      <c r="L319" s="71">
        <f t="shared" si="167"/>
        <v>0</v>
      </c>
      <c r="M319" s="72">
        <f t="shared" si="167"/>
        <v>0</v>
      </c>
      <c r="Q319" s="74">
        <f t="shared" si="162"/>
        <v>0</v>
      </c>
      <c r="R319" s="75">
        <v>5000000</v>
      </c>
      <c r="S319" s="76">
        <f t="shared" si="169"/>
        <v>0</v>
      </c>
      <c r="T319" s="77">
        <f t="shared" si="168"/>
        <v>0</v>
      </c>
    </row>
    <row r="320" spans="1:21">
      <c r="B320" s="65" t="s">
        <v>115</v>
      </c>
      <c r="C320" s="163"/>
      <c r="D320" s="71">
        <f t="shared" si="163"/>
        <v>0</v>
      </c>
      <c r="E320" s="71">
        <f t="shared" si="164"/>
        <v>0</v>
      </c>
      <c r="F320" s="71">
        <f t="shared" si="165"/>
        <v>0</v>
      </c>
      <c r="G320" s="72">
        <f t="shared" si="166"/>
        <v>0</v>
      </c>
      <c r="I320" s="70">
        <f t="shared" si="167"/>
        <v>0</v>
      </c>
      <c r="J320" s="71">
        <f t="shared" si="167"/>
        <v>0</v>
      </c>
      <c r="K320" s="71">
        <f t="shared" si="167"/>
        <v>0</v>
      </c>
      <c r="L320" s="71">
        <f t="shared" si="167"/>
        <v>0</v>
      </c>
      <c r="M320" s="72">
        <f t="shared" si="167"/>
        <v>0</v>
      </c>
      <c r="Q320" s="74">
        <f t="shared" si="162"/>
        <v>0</v>
      </c>
      <c r="R320" s="75">
        <v>2000000</v>
      </c>
      <c r="S320" s="76">
        <f t="shared" si="169"/>
        <v>0</v>
      </c>
      <c r="T320" s="77">
        <f t="shared" si="168"/>
        <v>0</v>
      </c>
    </row>
    <row r="321" spans="1:21" ht="13" thickBot="1">
      <c r="B321" s="65" t="s">
        <v>73</v>
      </c>
      <c r="C321" s="163"/>
      <c r="D321" s="71">
        <f t="shared" si="163"/>
        <v>0</v>
      </c>
      <c r="E321" s="71">
        <f t="shared" si="164"/>
        <v>0</v>
      </c>
      <c r="F321" s="71">
        <f t="shared" si="165"/>
        <v>0</v>
      </c>
      <c r="G321" s="72">
        <f t="shared" si="166"/>
        <v>0</v>
      </c>
      <c r="I321" s="70">
        <f t="shared" si="167"/>
        <v>0</v>
      </c>
      <c r="J321" s="71">
        <f t="shared" si="167"/>
        <v>0</v>
      </c>
      <c r="K321" s="71">
        <f t="shared" si="167"/>
        <v>0</v>
      </c>
      <c r="L321" s="71">
        <f t="shared" si="167"/>
        <v>0</v>
      </c>
      <c r="M321" s="72">
        <f t="shared" si="167"/>
        <v>0</v>
      </c>
      <c r="Q321" s="74">
        <f t="shared" si="162"/>
        <v>0</v>
      </c>
      <c r="R321" s="75">
        <v>30000000</v>
      </c>
      <c r="S321" s="76">
        <f t="shared" si="169"/>
        <v>0</v>
      </c>
      <c r="T321" s="77">
        <f t="shared" si="168"/>
        <v>0</v>
      </c>
    </row>
    <row r="322" spans="1:21" ht="13" thickBot="1">
      <c r="B322" s="80" t="s">
        <v>61</v>
      </c>
      <c r="C322" s="180"/>
      <c r="D322" s="81">
        <f>C322</f>
        <v>0</v>
      </c>
      <c r="E322" s="81">
        <f t="shared" ref="E322:G322" si="170">D322</f>
        <v>0</v>
      </c>
      <c r="F322" s="81">
        <f t="shared" si="170"/>
        <v>0</v>
      </c>
      <c r="G322" s="97">
        <f t="shared" si="170"/>
        <v>0</v>
      </c>
      <c r="I322" s="49">
        <f>C322</f>
        <v>0</v>
      </c>
      <c r="J322" s="81">
        <f t="shared" ref="J322:M322" si="171">D322</f>
        <v>0</v>
      </c>
      <c r="K322" s="81">
        <f t="shared" si="171"/>
        <v>0</v>
      </c>
      <c r="L322" s="81">
        <f t="shared" si="171"/>
        <v>0</v>
      </c>
      <c r="M322" s="97">
        <f t="shared" si="171"/>
        <v>0</v>
      </c>
      <c r="Q322" s="143">
        <f>AVERAGE(D322:H322,J322:N322)</f>
        <v>0</v>
      </c>
      <c r="R322" s="144"/>
      <c r="S322" s="145"/>
      <c r="T322" s="146"/>
      <c r="U322" s="52">
        <f>AVERAGE(T315:T321)</f>
        <v>0</v>
      </c>
    </row>
    <row r="330" spans="1:21">
      <c r="U330" s="7"/>
    </row>
    <row r="331" spans="1:21">
      <c r="U331" s="7"/>
    </row>
    <row r="332" spans="1:21">
      <c r="U332" s="7"/>
    </row>
    <row r="333" spans="1:21">
      <c r="U333" s="7"/>
    </row>
    <row r="334" spans="1:21">
      <c r="A334" s="147"/>
      <c r="B334" s="148"/>
      <c r="U334" s="7"/>
    </row>
    <row r="335" spans="1:21">
      <c r="A335" s="148"/>
      <c r="B335" s="148"/>
      <c r="U335" s="7"/>
    </row>
    <row r="336" spans="1:21">
      <c r="B336" s="7"/>
      <c r="U336" s="7"/>
    </row>
    <row r="337" spans="2:21">
      <c r="B337" s="7"/>
      <c r="U337" s="7"/>
    </row>
    <row r="338" spans="2:21">
      <c r="B338" s="7"/>
      <c r="U338" s="7"/>
    </row>
    <row r="339" spans="2:21">
      <c r="B339" s="7"/>
      <c r="U339" s="7"/>
    </row>
    <row r="340" spans="2:21">
      <c r="B340" s="7"/>
      <c r="U340" s="7"/>
    </row>
    <row r="341" spans="2:21">
      <c r="B341" s="7"/>
      <c r="U341" s="7"/>
    </row>
    <row r="342" spans="2:21">
      <c r="B342" s="7"/>
      <c r="U342" s="7"/>
    </row>
    <row r="343" spans="2:21">
      <c r="B343" s="7"/>
      <c r="U343" s="7"/>
    </row>
    <row r="344" spans="2:21">
      <c r="B344" s="7"/>
      <c r="U344" s="7"/>
    </row>
    <row r="345" spans="2:21">
      <c r="B345" s="7"/>
      <c r="U345" s="7"/>
    </row>
    <row r="346" spans="2:21">
      <c r="B346" s="7"/>
      <c r="U346" s="7"/>
    </row>
    <row r="347" spans="2:21">
      <c r="B347" s="7"/>
      <c r="U347" s="7"/>
    </row>
    <row r="348" spans="2:21">
      <c r="B348" s="7"/>
      <c r="U348" s="7"/>
    </row>
    <row r="349" spans="2:21">
      <c r="B349" s="7"/>
      <c r="U349" s="7"/>
    </row>
    <row r="351" spans="2:21">
      <c r="B351" s="7"/>
      <c r="U351" s="7"/>
    </row>
    <row r="352" spans="2:21">
      <c r="B352" s="7"/>
      <c r="U352" s="7"/>
    </row>
    <row r="353" spans="2:21">
      <c r="B353" s="7"/>
      <c r="U353" s="7"/>
    </row>
    <row r="354" spans="2:21">
      <c r="B354" s="7"/>
      <c r="U354" s="7"/>
    </row>
    <row r="355" spans="2:21">
      <c r="B355" s="7"/>
      <c r="U355" s="7"/>
    </row>
    <row r="356" spans="2:21">
      <c r="B356" s="7"/>
      <c r="U356" s="7"/>
    </row>
    <row r="357" spans="2:21">
      <c r="B357" s="7"/>
      <c r="U357" s="7"/>
    </row>
    <row r="358" spans="2:21">
      <c r="B358" s="7"/>
      <c r="U358" s="7"/>
    </row>
    <row r="359" spans="2:21">
      <c r="B359" s="7"/>
      <c r="U359" s="7"/>
    </row>
    <row r="360" spans="2:21">
      <c r="B360" s="7"/>
      <c r="U360" s="7"/>
    </row>
    <row r="361" spans="2:21">
      <c r="B361" s="7"/>
      <c r="U361" s="7"/>
    </row>
    <row r="362" spans="2:21">
      <c r="B362" s="7"/>
      <c r="U362" s="7"/>
    </row>
    <row r="363" spans="2:21">
      <c r="B363" s="7"/>
      <c r="U363" s="7"/>
    </row>
    <row r="371" spans="2:21">
      <c r="B371" s="7"/>
      <c r="U371" s="7"/>
    </row>
    <row r="372" spans="2:21">
      <c r="B372" s="7"/>
      <c r="U372" s="7"/>
    </row>
    <row r="373" spans="2:21">
      <c r="B373" s="7"/>
      <c r="U373" s="7"/>
    </row>
    <row r="374" spans="2:21">
      <c r="B374" s="7"/>
      <c r="U374" s="7"/>
    </row>
    <row r="375" spans="2:21">
      <c r="B375" s="7"/>
      <c r="U375" s="7"/>
    </row>
    <row r="376" spans="2:21">
      <c r="B376" s="7"/>
      <c r="U376" s="7"/>
    </row>
  </sheetData>
  <sheetProtection password="DFFE" sheet="1" objects="1" scenarios="1"/>
  <mergeCells count="180">
    <mergeCell ref="T283:T285"/>
    <mergeCell ref="A295:H295"/>
    <mergeCell ref="B297:B299"/>
    <mergeCell ref="C297:C299"/>
    <mergeCell ref="D297:D299"/>
    <mergeCell ref="E297:E299"/>
    <mergeCell ref="K297:O298"/>
    <mergeCell ref="R312:R314"/>
    <mergeCell ref="S312:S314"/>
    <mergeCell ref="T312:T314"/>
    <mergeCell ref="Q297:Q299"/>
    <mergeCell ref="R297:R299"/>
    <mergeCell ref="S297:S299"/>
    <mergeCell ref="T297:T299"/>
    <mergeCell ref="A310:H310"/>
    <mergeCell ref="B312:B314"/>
    <mergeCell ref="C312:C314"/>
    <mergeCell ref="D312:G313"/>
    <mergeCell ref="I312:M313"/>
    <mergeCell ref="Q312:Q314"/>
    <mergeCell ref="A281:H281"/>
    <mergeCell ref="B283:B285"/>
    <mergeCell ref="C283:C285"/>
    <mergeCell ref="D283:D285"/>
    <mergeCell ref="E283:E285"/>
    <mergeCell ref="K283:O284"/>
    <mergeCell ref="S258:S260"/>
    <mergeCell ref="A271:H271"/>
    <mergeCell ref="P273:S275"/>
    <mergeCell ref="B273:B275"/>
    <mergeCell ref="C273:C275"/>
    <mergeCell ref="D273:G274"/>
    <mergeCell ref="I273:M274"/>
    <mergeCell ref="P276:S276"/>
    <mergeCell ref="Q283:Q285"/>
    <mergeCell ref="R283:R285"/>
    <mergeCell ref="S283:S285"/>
    <mergeCell ref="P251:S251"/>
    <mergeCell ref="A256:H256"/>
    <mergeCell ref="B258:B260"/>
    <mergeCell ref="C258:C260"/>
    <mergeCell ref="D258:D260"/>
    <mergeCell ref="E258:H259"/>
    <mergeCell ref="J258:N259"/>
    <mergeCell ref="P258:P260"/>
    <mergeCell ref="Q258:Q260"/>
    <mergeCell ref="R258:R260"/>
    <mergeCell ref="R233:R235"/>
    <mergeCell ref="S233:S235"/>
    <mergeCell ref="A246:H246"/>
    <mergeCell ref="B248:B250"/>
    <mergeCell ref="C248:C250"/>
    <mergeCell ref="D248:G249"/>
    <mergeCell ref="I248:M249"/>
    <mergeCell ref="P248:S250"/>
    <mergeCell ref="Q217:Q219"/>
    <mergeCell ref="R217:R219"/>
    <mergeCell ref="S217:S219"/>
    <mergeCell ref="A231:H231"/>
    <mergeCell ref="B233:B235"/>
    <mergeCell ref="C233:C235"/>
    <mergeCell ref="D233:G234"/>
    <mergeCell ref="I233:M234"/>
    <mergeCell ref="P233:P235"/>
    <mergeCell ref="Q233:Q235"/>
    <mergeCell ref="B217:B219"/>
    <mergeCell ref="C217:C219"/>
    <mergeCell ref="D217:G218"/>
    <mergeCell ref="I217:M218"/>
    <mergeCell ref="P217:P219"/>
    <mergeCell ref="S184:S186"/>
    <mergeCell ref="A197:H197"/>
    <mergeCell ref="B199:B201"/>
    <mergeCell ref="C199:C201"/>
    <mergeCell ref="D199:G200"/>
    <mergeCell ref="I199:M200"/>
    <mergeCell ref="P199:P201"/>
    <mergeCell ref="Q199:Q201"/>
    <mergeCell ref="R199:R201"/>
    <mergeCell ref="S199:S201"/>
    <mergeCell ref="A180:I180"/>
    <mergeCell ref="B183:B185"/>
    <mergeCell ref="C183:C185"/>
    <mergeCell ref="D183:G184"/>
    <mergeCell ref="I183:M184"/>
    <mergeCell ref="P184:P186"/>
    <mergeCell ref="Q184:Q186"/>
    <mergeCell ref="R184:R186"/>
    <mergeCell ref="A215:H215"/>
    <mergeCell ref="A162:I162"/>
    <mergeCell ref="B164:B166"/>
    <mergeCell ref="C164:C166"/>
    <mergeCell ref="D164:G165"/>
    <mergeCell ref="I164:M165"/>
    <mergeCell ref="P164:P166"/>
    <mergeCell ref="Q164:Q166"/>
    <mergeCell ref="R164:R166"/>
    <mergeCell ref="S164:S166"/>
    <mergeCell ref="B148:B150"/>
    <mergeCell ref="C148:C150"/>
    <mergeCell ref="D148:G149"/>
    <mergeCell ref="I148:M149"/>
    <mergeCell ref="P148:P150"/>
    <mergeCell ref="S113:S115"/>
    <mergeCell ref="A130:I130"/>
    <mergeCell ref="B132:B134"/>
    <mergeCell ref="C132:C134"/>
    <mergeCell ref="D132:G133"/>
    <mergeCell ref="I132:M133"/>
    <mergeCell ref="P132:P134"/>
    <mergeCell ref="Q132:Q134"/>
    <mergeCell ref="R132:R134"/>
    <mergeCell ref="S132:S134"/>
    <mergeCell ref="Q148:Q150"/>
    <mergeCell ref="R148:R150"/>
    <mergeCell ref="S148:S150"/>
    <mergeCell ref="A111:I111"/>
    <mergeCell ref="B113:B115"/>
    <mergeCell ref="C113:C115"/>
    <mergeCell ref="D113:G114"/>
    <mergeCell ref="I113:M114"/>
    <mergeCell ref="P113:P115"/>
    <mergeCell ref="Q113:Q115"/>
    <mergeCell ref="R113:R115"/>
    <mergeCell ref="A146:I146"/>
    <mergeCell ref="A95:I95"/>
    <mergeCell ref="B97:B99"/>
    <mergeCell ref="C97:C99"/>
    <mergeCell ref="D97:G98"/>
    <mergeCell ref="I97:M98"/>
    <mergeCell ref="P97:P99"/>
    <mergeCell ref="Q97:Q99"/>
    <mergeCell ref="R97:R99"/>
    <mergeCell ref="S97:S99"/>
    <mergeCell ref="A76:I76"/>
    <mergeCell ref="B79:B81"/>
    <mergeCell ref="C79:C81"/>
    <mergeCell ref="D79:G80"/>
    <mergeCell ref="I79:M80"/>
    <mergeCell ref="P79:P81"/>
    <mergeCell ref="Q79:Q81"/>
    <mergeCell ref="R79:R81"/>
    <mergeCell ref="S79:S81"/>
    <mergeCell ref="B45:B50"/>
    <mergeCell ref="A46:A50"/>
    <mergeCell ref="T46:T50"/>
    <mergeCell ref="A58:I58"/>
    <mergeCell ref="B60:B62"/>
    <mergeCell ref="C60:C62"/>
    <mergeCell ref="D60:G61"/>
    <mergeCell ref="H60:H62"/>
    <mergeCell ref="I60:M61"/>
    <mergeCell ref="P60:P62"/>
    <mergeCell ref="Q60:Q62"/>
    <mergeCell ref="R60:R62"/>
    <mergeCell ref="S60:S62"/>
    <mergeCell ref="A4:B4"/>
    <mergeCell ref="A1:B1"/>
    <mergeCell ref="D39:I39"/>
    <mergeCell ref="D40:I40"/>
    <mergeCell ref="D41:I41"/>
    <mergeCell ref="D42:I42"/>
    <mergeCell ref="D44:J44"/>
    <mergeCell ref="L44:S44"/>
    <mergeCell ref="D33:I33"/>
    <mergeCell ref="D34:I34"/>
    <mergeCell ref="D35:I35"/>
    <mergeCell ref="D36:I36"/>
    <mergeCell ref="D37:I37"/>
    <mergeCell ref="D38:I38"/>
    <mergeCell ref="A10:B10"/>
    <mergeCell ref="A16:L16"/>
    <mergeCell ref="A21:L21"/>
    <mergeCell ref="A32:B32"/>
    <mergeCell ref="A2:B2"/>
    <mergeCell ref="A6:B6"/>
    <mergeCell ref="C6:I6"/>
    <mergeCell ref="A8:B8"/>
    <mergeCell ref="C2:I2"/>
    <mergeCell ref="C8:I8"/>
  </mergeCells>
  <phoneticPr fontId="14" type="noConversion"/>
  <conditionalFormatting sqref="C255">
    <cfRule type="containsText" dxfId="230" priority="29" operator="containsText" text="No">
      <formula>NOT(ISERROR(SEARCH("No",C255)))</formula>
    </cfRule>
    <cfRule type="containsText" dxfId="229" priority="30" operator="containsText" text="Yes">
      <formula>NOT(ISERROR(SEARCH("Yes",C255)))</formula>
    </cfRule>
  </conditionalFormatting>
  <conditionalFormatting sqref="C280">
    <cfRule type="containsText" dxfId="228" priority="22" operator="containsText" text="No">
      <formula>NOT(ISERROR(SEARCH("No",C280)))</formula>
    </cfRule>
    <cfRule type="containsText" dxfId="227" priority="23" operator="containsText" text="Yes">
      <formula>NOT(ISERROR(SEARCH("Yes",C280)))</formula>
    </cfRule>
  </conditionalFormatting>
  <conditionalFormatting sqref="C294">
    <cfRule type="containsText" dxfId="226" priority="20" operator="containsText" text="No">
      <formula>NOT(ISERROR(SEARCH("No",C294)))</formula>
    </cfRule>
    <cfRule type="containsText" dxfId="225" priority="21" operator="containsText" text="Yes">
      <formula>NOT(ISERROR(SEARCH("Yes",C294)))</formula>
    </cfRule>
  </conditionalFormatting>
  <conditionalFormatting sqref="C261:H261 J261:N261 P261:S261 Q300:T300 Q286:T286">
    <cfRule type="expression" dxfId="224" priority="18">
      <formula>$C255="No"</formula>
    </cfRule>
  </conditionalFormatting>
  <conditionalFormatting sqref="C262:H262 J262:N262 P262:S262 Q301:T301 Q287:T287">
    <cfRule type="expression" dxfId="223" priority="17">
      <formula>$C255="No"</formula>
    </cfRule>
  </conditionalFormatting>
  <conditionalFormatting sqref="C263:H263 J263:N263 P263:S263 Q302:T302 Q288:T288">
    <cfRule type="expression" dxfId="222" priority="16">
      <formula>$C255="No"</formula>
    </cfRule>
  </conditionalFormatting>
  <conditionalFormatting sqref="C264:H264 J264:N264 P264:S264 Q303:T303 Q289:T289">
    <cfRule type="expression" dxfId="221" priority="15">
      <formula>$C255="No"</formula>
    </cfRule>
  </conditionalFormatting>
  <conditionalFormatting sqref="C265:H265 J265:N265 P265:S265 Q304:T304">
    <cfRule type="expression" dxfId="220" priority="14">
      <formula>$C255="No"</formula>
    </cfRule>
  </conditionalFormatting>
  <conditionalFormatting sqref="C286:I286 K286:O286">
    <cfRule type="expression" dxfId="219" priority="13">
      <formula>$C280="No"</formula>
    </cfRule>
  </conditionalFormatting>
  <conditionalFormatting sqref="C287:I287 K287:O287">
    <cfRule type="expression" dxfId="218" priority="12">
      <formula>$C280="No"</formula>
    </cfRule>
  </conditionalFormatting>
  <conditionalFormatting sqref="C288:I288 K288:O288">
    <cfRule type="expression" dxfId="217" priority="11">
      <formula>$C280="No"</formula>
    </cfRule>
  </conditionalFormatting>
  <conditionalFormatting sqref="C289:I289 K289:O289">
    <cfRule type="expression" dxfId="216" priority="10">
      <formula>$C280="No"</formula>
    </cfRule>
  </conditionalFormatting>
  <conditionalFormatting sqref="C290:I290 K290:O290">
    <cfRule type="expression" dxfId="215" priority="9">
      <formula>$C280="No"</formula>
    </cfRule>
  </conditionalFormatting>
  <conditionalFormatting sqref="C300:I300 K300:O300">
    <cfRule type="expression" dxfId="214" priority="8">
      <formula>$C294="No"</formula>
    </cfRule>
  </conditionalFormatting>
  <conditionalFormatting sqref="C301:I301 K301:O301">
    <cfRule type="expression" dxfId="213" priority="7">
      <formula>$C294="No"</formula>
    </cfRule>
  </conditionalFormatting>
  <conditionalFormatting sqref="C302:I302 K302:O302">
    <cfRule type="expression" dxfId="212" priority="6">
      <formula>$C294="No"</formula>
    </cfRule>
  </conditionalFormatting>
  <conditionalFormatting sqref="C303:I303 K303:O303">
    <cfRule type="expression" dxfId="211" priority="5">
      <formula>$C294="No"</formula>
    </cfRule>
  </conditionalFormatting>
  <conditionalFormatting sqref="C304:I304 K304:O304">
    <cfRule type="expression" dxfId="210" priority="4">
      <formula>$C294="No"</formula>
    </cfRule>
  </conditionalFormatting>
  <conditionalFormatting sqref="C4">
    <cfRule type="containsText" dxfId="209" priority="2" operator="containsText" text="No">
      <formula>NOT(ISERROR(SEARCH("No",C4)))</formula>
    </cfRule>
    <cfRule type="containsText" dxfId="208" priority="3" operator="containsText" text="Yes">
      <formula>NOT(ISERROR(SEARCH("Yes",C4)))</formula>
    </cfRule>
  </conditionalFormatting>
  <conditionalFormatting sqref="C2">
    <cfRule type="expression" dxfId="207" priority="1">
      <formula>$C$4="No"</formula>
    </cfRule>
  </conditionalFormatting>
  <conditionalFormatting sqref="Q290:T290">
    <cfRule type="expression" dxfId="206" priority="50">
      <formula>$C280="No"</formula>
    </cfRule>
  </conditionalFormatting>
  <dataValidations disablePrompts="1" count="1">
    <dataValidation type="decimal" operator="greaterThan" allowBlank="1" showInputMessage="1" showErrorMessage="1" sqref="D46:J46 C63:C71 C82:C90 C100:C106 C116:C125 C135:C141 C151:C157 C167:C175 C186:C192 C202:C210 C220:C226 C236:C242 C251 C315:C322 C276 C261:D265 C286:E290 C300:E304">
      <formula1>0</formula1>
    </dataValidation>
  </dataValidations>
  <pageMargins left="0.75000000000000011" right="0.75000000000000011" top="1" bottom="1" header="0.5" footer="0.5"/>
  <pageSetup paperSize="8" scale="33" fitToHeight="2" orientation="portrait" horizontalDpi="4294967292" verticalDpi="429496729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'Calc Sheet'!$B$3:$B$4</xm:f>
          </x14:formula1>
          <xm:sqref>C294 C255 C280 C4</xm:sqref>
        </x14:dataValidation>
        <x14:dataValidation type="list" allowBlank="1" showInputMessage="1" showErrorMessage="1">
          <x14:formula1>
            <xm:f>'Calc Sheet'!$B$3</xm:f>
          </x14:formula1>
          <xm:sqref>C10</xm:sqref>
        </x14:dataValidation>
      </x14:dataValidations>
    </ex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9"/>
  <sheetViews>
    <sheetView showGridLines="0" zoomScale="75" zoomScaleNormal="75" zoomScalePageLayoutView="75" workbookViewId="0">
      <selection activeCell="C176" sqref="C176:C178"/>
    </sheetView>
  </sheetViews>
  <sheetFormatPr baseColWidth="10" defaultColWidth="10.83203125" defaultRowHeight="12" x14ac:dyDescent="0"/>
  <cols>
    <col min="1" max="1" width="12.5" style="7" customWidth="1"/>
    <col min="2" max="2" width="70" style="21" customWidth="1"/>
    <col min="3" max="12" width="14.1640625" style="7" customWidth="1"/>
    <col min="13" max="13" width="14.1640625" style="7" bestFit="1" customWidth="1"/>
    <col min="14" max="14" width="11" style="7" bestFit="1" customWidth="1"/>
    <col min="15" max="15" width="10.83203125" style="7"/>
    <col min="16" max="16" width="10.83203125" style="8"/>
    <col min="17" max="16384" width="10.83203125" style="7"/>
  </cols>
  <sheetData>
    <row r="1" spans="1:17" ht="12" customHeight="1">
      <c r="A1" s="259" t="s">
        <v>193</v>
      </c>
      <c r="B1" s="259"/>
    </row>
    <row r="2" spans="1:17" ht="12" customHeight="1">
      <c r="A2" s="259" t="s">
        <v>0</v>
      </c>
      <c r="B2" s="259"/>
      <c r="C2" s="271" t="s">
        <v>226</v>
      </c>
      <c r="D2" s="272"/>
      <c r="E2" s="272"/>
      <c r="F2" s="272"/>
      <c r="G2" s="272"/>
      <c r="H2" s="272"/>
      <c r="I2" s="272"/>
    </row>
    <row r="3" spans="1:17">
      <c r="A3" s="9"/>
      <c r="B3" s="9"/>
    </row>
    <row r="4" spans="1:17" ht="13">
      <c r="A4" s="259" t="s">
        <v>225</v>
      </c>
      <c r="B4" s="270"/>
      <c r="C4" s="257"/>
      <c r="D4" s="5" t="str">
        <f>IF(COUNTBLANK(C4)=1,"ERROR - Please complete - Yes or No","")</f>
        <v>ERROR - Please complete - Yes or No</v>
      </c>
    </row>
    <row r="5" spans="1:17">
      <c r="A5" s="10"/>
      <c r="B5" s="12"/>
    </row>
    <row r="6" spans="1:17" ht="12" customHeight="1">
      <c r="A6" s="260" t="s">
        <v>119</v>
      </c>
      <c r="B6" s="261"/>
      <c r="C6" s="262"/>
      <c r="D6" s="340"/>
      <c r="E6" s="340"/>
      <c r="F6" s="340"/>
      <c r="G6" s="340"/>
      <c r="H6" s="340"/>
      <c r="I6" s="341"/>
      <c r="J6" s="5" t="str">
        <f>IF(COUNTBLANK(C6)=1,"ERROR - Please fill in Potential Provider Name","")</f>
        <v>ERROR - Please fill in Potential Provider Name</v>
      </c>
    </row>
    <row r="7" spans="1:17">
      <c r="A7" s="10"/>
      <c r="B7" s="12"/>
      <c r="C7" s="13"/>
      <c r="D7" s="13"/>
      <c r="E7" s="13"/>
      <c r="F7" s="13"/>
      <c r="G7" s="13"/>
      <c r="H7" s="13"/>
      <c r="I7" s="13"/>
    </row>
    <row r="8" spans="1:17" ht="12" customHeight="1">
      <c r="A8" s="260" t="s">
        <v>120</v>
      </c>
      <c r="B8" s="261"/>
      <c r="C8" s="262"/>
      <c r="D8" s="268"/>
      <c r="E8" s="268"/>
      <c r="F8" s="268"/>
      <c r="G8" s="268"/>
      <c r="H8" s="268"/>
      <c r="I8" s="269"/>
      <c r="J8" s="5" t="str">
        <f>IF(COUNTBLANK(C8)=1,"ERROR - Please complete name and role","")</f>
        <v>ERROR - Please complete name and role</v>
      </c>
    </row>
    <row r="9" spans="1:17">
      <c r="A9" s="10"/>
      <c r="B9" s="12"/>
    </row>
    <row r="10" spans="1:17" ht="12" customHeight="1">
      <c r="A10" s="265" t="s">
        <v>224</v>
      </c>
      <c r="B10" s="265"/>
      <c r="C10" s="258"/>
      <c r="D10" s="5" t="str">
        <f>IF(COUNTBLANK(C10)=1,"ERROR - Please complete","")</f>
        <v>ERROR - Please complete</v>
      </c>
      <c r="E10" s="15"/>
      <c r="F10" s="15"/>
      <c r="G10" s="15"/>
      <c r="H10" s="15"/>
      <c r="I10" s="19"/>
      <c r="J10" s="17"/>
      <c r="K10" s="17"/>
      <c r="L10" s="17"/>
      <c r="M10" s="17"/>
      <c r="N10" s="17"/>
      <c r="O10" s="17"/>
      <c r="P10" s="18"/>
      <c r="Q10" s="17"/>
    </row>
    <row r="11" spans="1:17">
      <c r="A11" s="15"/>
      <c r="B11" s="15"/>
      <c r="C11" s="17"/>
      <c r="D11" s="17"/>
      <c r="E11" s="17"/>
      <c r="F11" s="17"/>
      <c r="G11" s="17"/>
      <c r="H11" s="17"/>
      <c r="I11" s="17"/>
      <c r="J11" s="17"/>
      <c r="K11" s="17"/>
      <c r="L11" s="17"/>
      <c r="M11" s="17"/>
      <c r="N11" s="17"/>
      <c r="O11" s="17"/>
      <c r="P11" s="18"/>
      <c r="Q11" s="17"/>
    </row>
    <row r="12" spans="1:17">
      <c r="A12" s="20" t="s">
        <v>7</v>
      </c>
      <c r="K12" s="17"/>
      <c r="L12" s="17"/>
      <c r="M12" s="17"/>
      <c r="N12" s="17"/>
      <c r="O12" s="17"/>
      <c r="P12" s="18"/>
      <c r="Q12" s="17"/>
    </row>
    <row r="13" spans="1:17">
      <c r="A13" s="15"/>
      <c r="B13" s="15"/>
      <c r="C13" s="17"/>
      <c r="D13" s="17"/>
      <c r="E13" s="17"/>
      <c r="F13" s="17"/>
      <c r="G13" s="17"/>
      <c r="H13" s="17"/>
      <c r="I13" s="17"/>
      <c r="J13" s="17"/>
      <c r="K13" s="17"/>
      <c r="L13" s="17"/>
      <c r="M13" s="17"/>
      <c r="N13" s="17"/>
      <c r="O13" s="17"/>
      <c r="P13" s="18"/>
      <c r="Q13" s="17"/>
    </row>
    <row r="14" spans="1:17" ht="12" customHeight="1">
      <c r="A14" s="265" t="s">
        <v>12</v>
      </c>
      <c r="B14" s="265"/>
      <c r="C14" s="265"/>
      <c r="D14" s="265"/>
      <c r="E14" s="265"/>
      <c r="F14" s="265"/>
      <c r="G14" s="265"/>
      <c r="H14" s="265"/>
      <c r="I14" s="265"/>
      <c r="J14" s="265"/>
      <c r="K14" s="17"/>
      <c r="L14" s="17"/>
      <c r="M14" s="17"/>
      <c r="N14" s="17"/>
      <c r="O14" s="17"/>
      <c r="P14" s="18"/>
      <c r="Q14" s="17"/>
    </row>
    <row r="15" spans="1:17" ht="13" thickBot="1">
      <c r="A15" s="15"/>
      <c r="B15" s="15"/>
      <c r="C15" s="15"/>
      <c r="D15" s="15"/>
      <c r="E15" s="15"/>
      <c r="F15" s="15"/>
      <c r="G15" s="15"/>
      <c r="H15" s="15"/>
      <c r="I15" s="15"/>
      <c r="J15" s="15"/>
      <c r="K15" s="17"/>
      <c r="L15" s="17"/>
      <c r="M15" s="17"/>
      <c r="N15" s="17"/>
      <c r="O15" s="17"/>
      <c r="P15" s="18"/>
      <c r="Q15" s="17"/>
    </row>
    <row r="16" spans="1:17" ht="13" thickBot="1">
      <c r="A16" s="15"/>
      <c r="B16" s="22" t="s">
        <v>13</v>
      </c>
      <c r="C16" s="23" t="s">
        <v>10</v>
      </c>
      <c r="D16" s="17"/>
      <c r="E16" s="17"/>
      <c r="F16" s="17"/>
      <c r="G16" s="17"/>
      <c r="H16" s="17"/>
      <c r="I16" s="17"/>
      <c r="J16" s="17"/>
      <c r="K16" s="17"/>
      <c r="L16" s="17"/>
      <c r="M16" s="17"/>
      <c r="N16" s="17"/>
    </row>
    <row r="17" spans="1:17" ht="13">
      <c r="A17" s="15"/>
      <c r="B17" s="24" t="s">
        <v>14</v>
      </c>
      <c r="C17" s="150"/>
      <c r="D17" s="6" t="str">
        <f t="shared" ref="D17:D20" si="0">IF(COUNTBLANK(C17)&gt;0,"ERROR - All cells in this table need a value. Cells must not be left blank","")</f>
        <v>ERROR - All cells in this table need a value. Cells must not be left blank</v>
      </c>
      <c r="E17" s="17"/>
      <c r="F17" s="17"/>
      <c r="G17" s="17"/>
      <c r="H17" s="17"/>
      <c r="I17" s="17"/>
      <c r="J17" s="17"/>
      <c r="K17" s="17"/>
      <c r="L17" s="17"/>
      <c r="M17" s="17"/>
      <c r="N17" s="17"/>
    </row>
    <row r="18" spans="1:17" ht="13">
      <c r="A18" s="15"/>
      <c r="B18" s="25" t="s">
        <v>15</v>
      </c>
      <c r="C18" s="151"/>
      <c r="D18" s="6" t="str">
        <f t="shared" si="0"/>
        <v>ERROR - All cells in this table need a value. Cells must not be left blank</v>
      </c>
      <c r="E18" s="17"/>
      <c r="F18" s="17"/>
      <c r="G18" s="17"/>
      <c r="H18" s="17"/>
      <c r="I18" s="17"/>
      <c r="J18" s="17"/>
      <c r="K18" s="17"/>
      <c r="L18" s="17"/>
      <c r="M18" s="17"/>
      <c r="N18" s="17"/>
    </row>
    <row r="19" spans="1:17" ht="13">
      <c r="A19" s="15"/>
      <c r="B19" s="25" t="s">
        <v>16</v>
      </c>
      <c r="C19" s="151"/>
      <c r="D19" s="6" t="str">
        <f t="shared" si="0"/>
        <v>ERROR - All cells in this table need a value. Cells must not be left blank</v>
      </c>
      <c r="E19" s="17"/>
      <c r="F19" s="17"/>
      <c r="G19" s="17"/>
      <c r="H19" s="17"/>
      <c r="I19" s="17"/>
      <c r="J19" s="17"/>
      <c r="K19" s="17"/>
      <c r="L19" s="17"/>
      <c r="M19" s="17"/>
      <c r="N19" s="17"/>
    </row>
    <row r="20" spans="1:17" ht="14" thickBot="1">
      <c r="A20" s="15"/>
      <c r="B20" s="26" t="s">
        <v>17</v>
      </c>
      <c r="C20" s="152"/>
      <c r="D20" s="6" t="str">
        <f t="shared" si="0"/>
        <v>ERROR - All cells in this table need a value. Cells must not be left blank</v>
      </c>
      <c r="E20" s="17"/>
      <c r="F20" s="17"/>
      <c r="G20" s="17"/>
      <c r="H20" s="17"/>
      <c r="I20" s="17"/>
      <c r="J20" s="17"/>
      <c r="K20" s="17"/>
      <c r="L20" s="17"/>
      <c r="M20" s="17"/>
      <c r="N20" s="17"/>
    </row>
    <row r="21" spans="1:17">
      <c r="A21" s="15"/>
      <c r="B21" s="15"/>
      <c r="C21" s="17"/>
      <c r="D21" s="17"/>
      <c r="E21" s="17"/>
      <c r="F21" s="17"/>
      <c r="G21" s="17"/>
      <c r="H21" s="17"/>
      <c r="I21" s="17"/>
      <c r="J21" s="17"/>
      <c r="K21" s="17"/>
      <c r="L21" s="17"/>
      <c r="M21" s="17"/>
      <c r="N21" s="17"/>
      <c r="O21" s="17"/>
      <c r="P21" s="18"/>
      <c r="Q21" s="17"/>
    </row>
    <row r="22" spans="1:17">
      <c r="A22" s="15"/>
      <c r="B22" s="15"/>
      <c r="C22" s="17"/>
      <c r="D22" s="17"/>
      <c r="E22" s="17"/>
      <c r="F22" s="17"/>
      <c r="G22" s="17"/>
      <c r="H22" s="17"/>
      <c r="I22" s="17"/>
      <c r="J22" s="17"/>
      <c r="K22" s="17"/>
      <c r="L22" s="17"/>
      <c r="M22" s="17"/>
      <c r="N22" s="17"/>
      <c r="O22" s="17"/>
      <c r="P22" s="18"/>
      <c r="Q22" s="17"/>
    </row>
    <row r="23" spans="1:17">
      <c r="A23" s="20" t="s">
        <v>18</v>
      </c>
      <c r="B23" s="15"/>
      <c r="C23" s="17"/>
      <c r="D23" s="17"/>
      <c r="E23" s="17"/>
      <c r="F23" s="17"/>
      <c r="G23" s="17"/>
      <c r="H23" s="17"/>
      <c r="I23" s="17"/>
      <c r="J23" s="17"/>
      <c r="K23" s="17"/>
      <c r="L23" s="17"/>
      <c r="M23" s="17"/>
      <c r="N23" s="17"/>
      <c r="O23" s="17"/>
      <c r="P23" s="18"/>
      <c r="Q23" s="17"/>
    </row>
    <row r="24" spans="1:17">
      <c r="A24" s="15"/>
      <c r="B24" s="15"/>
      <c r="C24" s="17"/>
      <c r="D24" s="17"/>
      <c r="E24" s="17"/>
      <c r="F24" s="17"/>
      <c r="G24" s="17"/>
      <c r="H24" s="17"/>
      <c r="I24" s="17"/>
      <c r="J24" s="17"/>
      <c r="K24" s="17"/>
      <c r="L24" s="17"/>
      <c r="M24" s="17"/>
      <c r="N24" s="17"/>
      <c r="O24" s="17"/>
      <c r="P24" s="18"/>
      <c r="Q24" s="17"/>
    </row>
    <row r="25" spans="1:17" ht="12" customHeight="1">
      <c r="A25" s="266" t="s">
        <v>19</v>
      </c>
      <c r="B25" s="266"/>
      <c r="C25" s="17"/>
      <c r="J25" s="17"/>
      <c r="N25" s="17"/>
      <c r="O25" s="17"/>
      <c r="P25" s="18"/>
      <c r="Q25" s="17"/>
    </row>
    <row r="26" spans="1:17" ht="12" customHeight="1">
      <c r="A26" s="27"/>
      <c r="B26" s="28" t="s">
        <v>20</v>
      </c>
      <c r="C26" s="29"/>
      <c r="D26" s="266" t="s">
        <v>21</v>
      </c>
      <c r="E26" s="266"/>
      <c r="F26" s="266"/>
      <c r="G26" s="266"/>
      <c r="H26" s="266"/>
      <c r="I26" s="266"/>
      <c r="J26" s="17"/>
      <c r="N26" s="17"/>
      <c r="O26" s="17"/>
      <c r="P26" s="18"/>
      <c r="Q26" s="17"/>
    </row>
    <row r="27" spans="1:17">
      <c r="A27" s="27"/>
      <c r="B27" s="28" t="s">
        <v>1</v>
      </c>
      <c r="C27" s="29"/>
      <c r="D27" s="267" t="s">
        <v>22</v>
      </c>
      <c r="E27" s="267"/>
      <c r="F27" s="267"/>
      <c r="G27" s="267"/>
      <c r="H27" s="267"/>
      <c r="I27" s="267"/>
      <c r="N27" s="17"/>
      <c r="O27" s="17"/>
      <c r="P27" s="18"/>
      <c r="Q27" s="17"/>
    </row>
    <row r="28" spans="1:17">
      <c r="A28" s="27"/>
      <c r="B28" s="28" t="s">
        <v>2</v>
      </c>
      <c r="C28" s="29"/>
      <c r="D28" s="267" t="s">
        <v>23</v>
      </c>
      <c r="E28" s="267"/>
      <c r="F28" s="267"/>
      <c r="G28" s="267"/>
      <c r="H28" s="267"/>
      <c r="I28" s="267"/>
      <c r="J28" s="17"/>
      <c r="N28" s="17"/>
      <c r="O28" s="17"/>
      <c r="P28" s="18"/>
      <c r="Q28" s="17"/>
    </row>
    <row r="29" spans="1:17" ht="12" customHeight="1">
      <c r="A29" s="27"/>
      <c r="B29" s="30" t="s">
        <v>3</v>
      </c>
      <c r="C29" s="29"/>
      <c r="D29" s="266" t="s">
        <v>24</v>
      </c>
      <c r="E29" s="266"/>
      <c r="F29" s="266"/>
      <c r="G29" s="266"/>
      <c r="H29" s="266"/>
      <c r="I29" s="266"/>
      <c r="J29" s="17"/>
      <c r="N29" s="17"/>
      <c r="O29" s="17"/>
      <c r="P29" s="18"/>
      <c r="Q29" s="17"/>
    </row>
    <row r="30" spans="1:17">
      <c r="A30" s="27"/>
      <c r="B30" s="28" t="s">
        <v>25</v>
      </c>
      <c r="C30" s="29"/>
      <c r="D30" s="267" t="s">
        <v>5</v>
      </c>
      <c r="E30" s="267"/>
      <c r="F30" s="267"/>
      <c r="G30" s="267"/>
      <c r="H30" s="267"/>
      <c r="I30" s="267"/>
      <c r="J30" s="17"/>
      <c r="N30" s="17"/>
      <c r="O30" s="17"/>
      <c r="P30" s="18"/>
      <c r="Q30" s="17"/>
    </row>
    <row r="31" spans="1:17">
      <c r="A31" s="27"/>
      <c r="B31" s="31" t="s">
        <v>4</v>
      </c>
      <c r="C31" s="29"/>
      <c r="D31" s="267" t="s">
        <v>26</v>
      </c>
      <c r="E31" s="267"/>
      <c r="F31" s="267"/>
      <c r="G31" s="267"/>
      <c r="H31" s="267"/>
      <c r="I31" s="267"/>
      <c r="J31" s="17"/>
      <c r="N31" s="17"/>
      <c r="O31" s="17"/>
      <c r="P31" s="18"/>
      <c r="Q31" s="17"/>
    </row>
    <row r="32" spans="1:17">
      <c r="A32" s="27"/>
      <c r="B32" s="31" t="s">
        <v>27</v>
      </c>
      <c r="C32" s="29"/>
      <c r="D32" s="267" t="s">
        <v>28</v>
      </c>
      <c r="E32" s="267"/>
      <c r="F32" s="267"/>
      <c r="G32" s="267"/>
      <c r="H32" s="267"/>
      <c r="I32" s="267"/>
      <c r="J32" s="17"/>
      <c r="N32" s="17"/>
      <c r="O32" s="17"/>
      <c r="P32" s="18"/>
      <c r="Q32" s="17"/>
    </row>
    <row r="33" spans="1:18">
      <c r="A33" s="27"/>
      <c r="B33" s="28" t="s">
        <v>29</v>
      </c>
      <c r="C33" s="29"/>
      <c r="D33" s="267" t="s">
        <v>30</v>
      </c>
      <c r="E33" s="267"/>
      <c r="F33" s="267"/>
      <c r="G33" s="267"/>
      <c r="H33" s="267"/>
      <c r="I33" s="267"/>
      <c r="J33" s="17"/>
      <c r="N33" s="17"/>
      <c r="O33" s="17"/>
      <c r="P33" s="18"/>
      <c r="Q33" s="17"/>
    </row>
    <row r="34" spans="1:18">
      <c r="A34" s="27"/>
      <c r="B34" s="31" t="s">
        <v>31</v>
      </c>
      <c r="C34" s="29"/>
      <c r="D34" s="267" t="s">
        <v>32</v>
      </c>
      <c r="E34" s="267"/>
      <c r="F34" s="267"/>
      <c r="G34" s="267"/>
      <c r="H34" s="267"/>
      <c r="I34" s="267"/>
      <c r="J34" s="17"/>
      <c r="N34" s="17"/>
      <c r="O34" s="17"/>
      <c r="P34" s="18"/>
      <c r="Q34" s="17"/>
    </row>
    <row r="35" spans="1:18">
      <c r="A35" s="27"/>
      <c r="B35" s="28" t="s">
        <v>33</v>
      </c>
      <c r="C35" s="29"/>
      <c r="D35" s="267" t="s">
        <v>235</v>
      </c>
      <c r="E35" s="267"/>
      <c r="F35" s="267"/>
      <c r="G35" s="267"/>
      <c r="H35" s="267"/>
      <c r="I35" s="267"/>
      <c r="J35" s="17"/>
      <c r="N35" s="17"/>
      <c r="O35" s="17"/>
      <c r="P35" s="18"/>
      <c r="Q35" s="17"/>
    </row>
    <row r="36" spans="1:18" ht="13" thickBot="1">
      <c r="A36" s="27"/>
      <c r="B36" s="32" t="s">
        <v>170</v>
      </c>
      <c r="C36" s="17"/>
      <c r="J36" s="17"/>
      <c r="N36" s="17"/>
      <c r="O36" s="17"/>
      <c r="P36" s="18"/>
      <c r="Q36" s="17"/>
    </row>
    <row r="37" spans="1:18" ht="15" customHeight="1" thickBot="1">
      <c r="A37" s="27"/>
      <c r="C37" s="17"/>
      <c r="D37" s="274" t="s">
        <v>35</v>
      </c>
      <c r="E37" s="275"/>
      <c r="F37" s="275"/>
      <c r="G37" s="275"/>
      <c r="H37" s="275"/>
      <c r="I37" s="275"/>
      <c r="J37" s="276"/>
      <c r="K37" s="339"/>
      <c r="L37" s="339"/>
      <c r="M37" s="339"/>
      <c r="N37" s="339"/>
      <c r="O37" s="17"/>
      <c r="P37" s="18"/>
      <c r="Q37" s="17"/>
    </row>
    <row r="38" spans="1:18" ht="118" customHeight="1" thickBot="1">
      <c r="A38" s="33"/>
      <c r="B38" s="277" t="s">
        <v>121</v>
      </c>
      <c r="C38" s="22" t="s">
        <v>37</v>
      </c>
      <c r="D38" s="60" t="s">
        <v>38</v>
      </c>
      <c r="E38" s="109" t="s">
        <v>39</v>
      </c>
      <c r="F38" s="109" t="s">
        <v>40</v>
      </c>
      <c r="G38" s="109" t="s">
        <v>41</v>
      </c>
      <c r="H38" s="109" t="s">
        <v>42</v>
      </c>
      <c r="I38" s="37" t="s">
        <v>43</v>
      </c>
      <c r="J38" s="37" t="s">
        <v>44</v>
      </c>
      <c r="K38" s="61"/>
      <c r="L38" s="61"/>
      <c r="M38" s="61"/>
      <c r="N38" s="61"/>
      <c r="P38" s="8" t="str">
        <f>A1</f>
        <v>Lot 2  Regional Panel 2D - North East England</v>
      </c>
      <c r="Q38" s="39"/>
      <c r="R38" s="39"/>
    </row>
    <row r="39" spans="1:18" ht="15" customHeight="1">
      <c r="A39" s="280"/>
      <c r="B39" s="278"/>
      <c r="C39" s="41" t="s">
        <v>45</v>
      </c>
      <c r="D39" s="153"/>
      <c r="E39" s="154"/>
      <c r="F39" s="154"/>
      <c r="G39" s="154"/>
      <c r="H39" s="154"/>
      <c r="I39" s="154"/>
      <c r="J39" s="155"/>
      <c r="K39" s="6" t="str">
        <f>IF(COUNTBLANK(D39:J39)&gt;0,"ERROR - Cells must not be left blank","")</f>
        <v>ERROR - Cells must not be left blank</v>
      </c>
      <c r="L39" s="42"/>
      <c r="M39" s="42"/>
      <c r="N39" s="42"/>
      <c r="O39" s="282"/>
      <c r="Q39" s="39"/>
      <c r="R39" s="39"/>
    </row>
    <row r="40" spans="1:18" ht="16" customHeight="1">
      <c r="A40" s="280"/>
      <c r="B40" s="278"/>
      <c r="C40" s="43" t="s">
        <v>14</v>
      </c>
      <c r="D40" s="44">
        <f>D39*(1+$C$17)*OR(1-$C$17)</f>
        <v>0</v>
      </c>
      <c r="E40" s="45">
        <f t="shared" ref="E40:J40" si="1">E39*(1+$C$17)*OR(1-$C$17)</f>
        <v>0</v>
      </c>
      <c r="F40" s="45">
        <f t="shared" si="1"/>
        <v>0</v>
      </c>
      <c r="G40" s="45">
        <f t="shared" si="1"/>
        <v>0</v>
      </c>
      <c r="H40" s="45">
        <f t="shared" si="1"/>
        <v>0</v>
      </c>
      <c r="I40" s="45">
        <f t="shared" si="1"/>
        <v>0</v>
      </c>
      <c r="J40" s="46">
        <f t="shared" si="1"/>
        <v>0</v>
      </c>
      <c r="K40" s="42"/>
      <c r="L40" s="42"/>
      <c r="M40" s="42"/>
      <c r="N40" s="42"/>
      <c r="O40" s="283"/>
      <c r="Q40" s="39"/>
      <c r="R40" s="39"/>
    </row>
    <row r="41" spans="1:18" ht="15" customHeight="1">
      <c r="A41" s="280"/>
      <c r="B41" s="278"/>
      <c r="C41" s="43" t="s">
        <v>15</v>
      </c>
      <c r="D41" s="44">
        <f>D39*(1+$C$18)*OR(1-$C$18)</f>
        <v>0</v>
      </c>
      <c r="E41" s="45">
        <f t="shared" ref="E41:J41" si="2">E39*(1+$C$18)*OR(1-$C$18)</f>
        <v>0</v>
      </c>
      <c r="F41" s="45">
        <f t="shared" si="2"/>
        <v>0</v>
      </c>
      <c r="G41" s="45">
        <f t="shared" si="2"/>
        <v>0</v>
      </c>
      <c r="H41" s="45">
        <f t="shared" si="2"/>
        <v>0</v>
      </c>
      <c r="I41" s="45">
        <f t="shared" si="2"/>
        <v>0</v>
      </c>
      <c r="J41" s="46">
        <f t="shared" si="2"/>
        <v>0</v>
      </c>
      <c r="K41" s="42"/>
      <c r="L41" s="42"/>
      <c r="M41" s="42"/>
      <c r="N41" s="42"/>
      <c r="O41" s="283"/>
      <c r="P41" s="47"/>
      <c r="Q41" s="39"/>
      <c r="R41" s="39"/>
    </row>
    <row r="42" spans="1:18" ht="15" customHeight="1" thickBot="1">
      <c r="A42" s="280"/>
      <c r="B42" s="278"/>
      <c r="C42" s="43" t="s">
        <v>16</v>
      </c>
      <c r="D42" s="44">
        <f>D39*(1+$C$19)*OR(1-$C$19)</f>
        <v>0</v>
      </c>
      <c r="E42" s="45">
        <f t="shared" ref="E42:J42" si="3">E39*(1+$C$19)*OR(1-$C$19)</f>
        <v>0</v>
      </c>
      <c r="F42" s="45">
        <f t="shared" si="3"/>
        <v>0</v>
      </c>
      <c r="G42" s="45">
        <f t="shared" si="3"/>
        <v>0</v>
      </c>
      <c r="H42" s="45">
        <f t="shared" si="3"/>
        <v>0</v>
      </c>
      <c r="I42" s="45">
        <f t="shared" si="3"/>
        <v>0</v>
      </c>
      <c r="J42" s="46">
        <f t="shared" si="3"/>
        <v>0</v>
      </c>
      <c r="K42" s="42"/>
      <c r="L42" s="42"/>
      <c r="M42" s="42"/>
      <c r="N42" s="42"/>
      <c r="O42" s="283"/>
      <c r="Q42" s="39"/>
      <c r="R42" s="39"/>
    </row>
    <row r="43" spans="1:18" ht="16" customHeight="1" thickBot="1">
      <c r="A43" s="280"/>
      <c r="B43" s="279"/>
      <c r="C43" s="48" t="s">
        <v>17</v>
      </c>
      <c r="D43" s="49">
        <f>D39*(1+$C$20)*OR(1+$C$20)</f>
        <v>0</v>
      </c>
      <c r="E43" s="50">
        <f t="shared" ref="E43:J43" si="4">E39*(1+$C$20)*OR(1+$C$20)</f>
        <v>0</v>
      </c>
      <c r="F43" s="50">
        <f t="shared" si="4"/>
        <v>0</v>
      </c>
      <c r="G43" s="50">
        <f t="shared" si="4"/>
        <v>0</v>
      </c>
      <c r="H43" s="50">
        <f t="shared" si="4"/>
        <v>0</v>
      </c>
      <c r="I43" s="50">
        <f t="shared" si="4"/>
        <v>0</v>
      </c>
      <c r="J43" s="51">
        <f t="shared" si="4"/>
        <v>0</v>
      </c>
      <c r="K43" s="42"/>
      <c r="L43" s="42"/>
      <c r="M43" s="42"/>
      <c r="N43" s="42"/>
      <c r="O43" s="283"/>
      <c r="P43" s="52">
        <f>AVERAGE(D39:J43)</f>
        <v>0</v>
      </c>
      <c r="Q43" s="39"/>
      <c r="R43" s="39"/>
    </row>
    <row r="44" spans="1:18" s="56" customFormat="1">
      <c r="A44" s="53"/>
      <c r="B44" s="54"/>
      <c r="C44" s="55"/>
      <c r="D44" s="55"/>
      <c r="E44" s="55"/>
      <c r="F44" s="55"/>
      <c r="G44" s="55"/>
      <c r="H44" s="55"/>
      <c r="I44" s="55"/>
      <c r="K44" s="55"/>
      <c r="L44" s="55"/>
      <c r="P44" s="57"/>
    </row>
    <row r="45" spans="1:18">
      <c r="A45" s="58"/>
    </row>
    <row r="46" spans="1:18" ht="12" customHeight="1">
      <c r="A46" s="58"/>
    </row>
    <row r="47" spans="1:18">
      <c r="A47" s="58"/>
    </row>
    <row r="49" spans="1:17">
      <c r="A49" s="20" t="s">
        <v>171</v>
      </c>
    </row>
    <row r="51" spans="1:17" ht="12" customHeight="1">
      <c r="A51" s="273" t="s">
        <v>198</v>
      </c>
      <c r="B51" s="273"/>
      <c r="C51" s="273"/>
      <c r="D51" s="273"/>
      <c r="E51" s="273"/>
      <c r="F51" s="273"/>
      <c r="G51" s="273"/>
      <c r="H51" s="273"/>
      <c r="I51" s="273"/>
    </row>
    <row r="52" spans="1:17" ht="14" thickBot="1">
      <c r="B52" s="59"/>
      <c r="C52" s="6" t="str">
        <f>IF(COUNTBLANK(C56:C64)&gt;0,"ERROR - Cells must not be left blank","")</f>
        <v>ERROR - Cells must not be left blank</v>
      </c>
      <c r="D52" s="28"/>
      <c r="E52" s="28"/>
      <c r="F52" s="28"/>
      <c r="G52" s="28"/>
      <c r="H52" s="28"/>
      <c r="I52" s="28"/>
      <c r="J52" s="39"/>
      <c r="K52" s="39"/>
      <c r="L52" s="39"/>
      <c r="M52" s="39"/>
      <c r="N52" s="39"/>
      <c r="O52" s="39"/>
      <c r="P52" s="47"/>
      <c r="Q52" s="39"/>
    </row>
    <row r="53" spans="1:17" ht="12" customHeight="1">
      <c r="B53" s="292" t="s">
        <v>46</v>
      </c>
      <c r="C53" s="292" t="s">
        <v>143</v>
      </c>
      <c r="D53" s="292" t="s">
        <v>47</v>
      </c>
      <c r="E53" s="295"/>
      <c r="F53" s="295"/>
      <c r="G53" s="296"/>
      <c r="H53" s="300"/>
      <c r="I53" s="300"/>
      <c r="J53" s="300"/>
      <c r="K53" s="284" t="s">
        <v>49</v>
      </c>
      <c r="L53" s="284" t="s">
        <v>50</v>
      </c>
      <c r="M53" s="285" t="s">
        <v>51</v>
      </c>
      <c r="N53" s="286" t="s">
        <v>52</v>
      </c>
      <c r="O53" s="39"/>
      <c r="P53" s="47"/>
      <c r="Q53" s="39"/>
    </row>
    <row r="54" spans="1:17">
      <c r="B54" s="293"/>
      <c r="C54" s="293"/>
      <c r="D54" s="294"/>
      <c r="E54" s="297"/>
      <c r="F54" s="297"/>
      <c r="G54" s="298"/>
      <c r="H54" s="300"/>
      <c r="I54" s="300"/>
      <c r="J54" s="300"/>
      <c r="K54" s="284"/>
      <c r="L54" s="284"/>
      <c r="M54" s="285"/>
      <c r="N54" s="287"/>
      <c r="O54" s="39"/>
      <c r="P54" s="47"/>
      <c r="Q54" s="39"/>
    </row>
    <row r="55" spans="1:17" ht="13" thickBot="1">
      <c r="B55" s="294"/>
      <c r="C55" s="299"/>
      <c r="D55" s="62" t="s">
        <v>14</v>
      </c>
      <c r="E55" s="63" t="s">
        <v>15</v>
      </c>
      <c r="F55" s="63" t="s">
        <v>16</v>
      </c>
      <c r="G55" s="64" t="s">
        <v>17</v>
      </c>
      <c r="H55" s="300"/>
      <c r="I55" s="61"/>
      <c r="J55" s="61"/>
      <c r="K55" s="284"/>
      <c r="L55" s="284"/>
      <c r="M55" s="285"/>
      <c r="N55" s="288"/>
      <c r="O55" s="39"/>
      <c r="P55" s="47"/>
      <c r="Q55" s="39"/>
    </row>
    <row r="56" spans="1:17">
      <c r="B56" s="65" t="s">
        <v>53</v>
      </c>
      <c r="C56" s="156"/>
      <c r="D56" s="66">
        <f>C56</f>
        <v>0</v>
      </c>
      <c r="E56" s="66">
        <f>C56</f>
        <v>0</v>
      </c>
      <c r="F56" s="66">
        <f t="shared" ref="F56:G56" si="5">D56</f>
        <v>0</v>
      </c>
      <c r="G56" s="66">
        <f t="shared" si="5"/>
        <v>0</v>
      </c>
      <c r="H56" s="67"/>
      <c r="I56" s="42"/>
      <c r="J56" s="42"/>
      <c r="K56" s="68"/>
      <c r="L56" s="68"/>
      <c r="M56" s="69"/>
      <c r="N56" s="68"/>
      <c r="Q56" s="39"/>
    </row>
    <row r="57" spans="1:17">
      <c r="B57" s="65" t="s">
        <v>54</v>
      </c>
      <c r="C57" s="157"/>
      <c r="D57" s="70">
        <f t="shared" ref="D57:D63" si="6">C57*(1+$C$17)*OR(1-$C$17)</f>
        <v>0</v>
      </c>
      <c r="E57" s="71">
        <f t="shared" ref="E57:E63" si="7">C57*(1+$C$18)*OR(1-$C$18)</f>
        <v>0</v>
      </c>
      <c r="F57" s="71">
        <f t="shared" ref="F57:F63" si="8">C57*(1+$C$19)*OR(1-$C$19)</f>
        <v>0</v>
      </c>
      <c r="G57" s="72">
        <f t="shared" ref="G57:G63" si="9">C57*(1+$C$20)*OR(1-$C$20)</f>
        <v>0</v>
      </c>
      <c r="H57" s="67"/>
      <c r="I57" s="73"/>
      <c r="J57" s="73"/>
      <c r="K57" s="74">
        <f>AVERAGE(C57:G57)</f>
        <v>0</v>
      </c>
      <c r="L57" s="75">
        <v>125000</v>
      </c>
      <c r="M57" s="76">
        <f>K57*L57</f>
        <v>0</v>
      </c>
      <c r="N57" s="77">
        <f t="shared" ref="N57:N63" si="10">IF(M57&lt;$C$56,$C$56,(IF(M57&gt;$C$64,$C$64,M57)))</f>
        <v>0</v>
      </c>
      <c r="P57" s="42"/>
      <c r="Q57" s="39"/>
    </row>
    <row r="58" spans="1:17">
      <c r="B58" s="78" t="s">
        <v>55</v>
      </c>
      <c r="C58" s="158"/>
      <c r="D58" s="70">
        <f t="shared" si="6"/>
        <v>0</v>
      </c>
      <c r="E58" s="71">
        <f t="shared" si="7"/>
        <v>0</v>
      </c>
      <c r="F58" s="71">
        <f t="shared" si="8"/>
        <v>0</v>
      </c>
      <c r="G58" s="72">
        <f t="shared" si="9"/>
        <v>0</v>
      </c>
      <c r="H58" s="67"/>
      <c r="I58" s="73"/>
      <c r="J58" s="73"/>
      <c r="K58" s="74">
        <f t="shared" ref="K58:K63" si="11">AVERAGE(C58:G58)</f>
        <v>0</v>
      </c>
      <c r="L58" s="75">
        <v>375000</v>
      </c>
      <c r="M58" s="76">
        <f t="shared" ref="M58:M63" si="12">K58*L58</f>
        <v>0</v>
      </c>
      <c r="N58" s="77">
        <f t="shared" si="10"/>
        <v>0</v>
      </c>
      <c r="P58" s="42"/>
      <c r="Q58" s="39"/>
    </row>
    <row r="59" spans="1:17">
      <c r="B59" s="78" t="s">
        <v>56</v>
      </c>
      <c r="C59" s="158"/>
      <c r="D59" s="70">
        <f t="shared" si="6"/>
        <v>0</v>
      </c>
      <c r="E59" s="71">
        <f t="shared" si="7"/>
        <v>0</v>
      </c>
      <c r="F59" s="71">
        <f t="shared" si="8"/>
        <v>0</v>
      </c>
      <c r="G59" s="72">
        <f t="shared" si="9"/>
        <v>0</v>
      </c>
      <c r="H59" s="67"/>
      <c r="I59" s="73"/>
      <c r="J59" s="73"/>
      <c r="K59" s="74">
        <f t="shared" si="11"/>
        <v>0</v>
      </c>
      <c r="L59" s="75">
        <v>750000</v>
      </c>
      <c r="M59" s="76">
        <f t="shared" si="12"/>
        <v>0</v>
      </c>
      <c r="N59" s="77">
        <f t="shared" si="10"/>
        <v>0</v>
      </c>
      <c r="P59" s="42"/>
      <c r="Q59" s="39"/>
    </row>
    <row r="60" spans="1:17">
      <c r="B60" s="78" t="s">
        <v>57</v>
      </c>
      <c r="C60" s="158"/>
      <c r="D60" s="70">
        <f t="shared" si="6"/>
        <v>0</v>
      </c>
      <c r="E60" s="71">
        <f t="shared" si="7"/>
        <v>0</v>
      </c>
      <c r="F60" s="71">
        <f t="shared" si="8"/>
        <v>0</v>
      </c>
      <c r="G60" s="72">
        <f t="shared" si="9"/>
        <v>0</v>
      </c>
      <c r="H60" s="67"/>
      <c r="I60" s="73"/>
      <c r="J60" s="73"/>
      <c r="K60" s="74">
        <f t="shared" si="11"/>
        <v>0</v>
      </c>
      <c r="L60" s="75">
        <v>1750000</v>
      </c>
      <c r="M60" s="76">
        <f t="shared" si="12"/>
        <v>0</v>
      </c>
      <c r="N60" s="77">
        <f t="shared" si="10"/>
        <v>0</v>
      </c>
      <c r="P60" s="42"/>
      <c r="Q60" s="39"/>
    </row>
    <row r="61" spans="1:17">
      <c r="B61" s="78" t="s">
        <v>58</v>
      </c>
      <c r="C61" s="158"/>
      <c r="D61" s="70">
        <f t="shared" si="6"/>
        <v>0</v>
      </c>
      <c r="E61" s="71">
        <f t="shared" si="7"/>
        <v>0</v>
      </c>
      <c r="F61" s="71">
        <f t="shared" si="8"/>
        <v>0</v>
      </c>
      <c r="G61" s="72">
        <f t="shared" si="9"/>
        <v>0</v>
      </c>
      <c r="H61" s="67"/>
      <c r="I61" s="73"/>
      <c r="J61" s="73"/>
      <c r="K61" s="74">
        <f t="shared" si="11"/>
        <v>0</v>
      </c>
      <c r="L61" s="75">
        <v>3750000</v>
      </c>
      <c r="M61" s="76">
        <f t="shared" si="12"/>
        <v>0</v>
      </c>
      <c r="N61" s="77">
        <f t="shared" si="10"/>
        <v>0</v>
      </c>
      <c r="P61" s="42"/>
      <c r="Q61" s="39"/>
    </row>
    <row r="62" spans="1:17">
      <c r="B62" s="78" t="s">
        <v>59</v>
      </c>
      <c r="C62" s="158"/>
      <c r="D62" s="70">
        <f t="shared" si="6"/>
        <v>0</v>
      </c>
      <c r="E62" s="71">
        <f t="shared" si="7"/>
        <v>0</v>
      </c>
      <c r="F62" s="71">
        <f t="shared" si="8"/>
        <v>0</v>
      </c>
      <c r="G62" s="72">
        <f t="shared" si="9"/>
        <v>0</v>
      </c>
      <c r="H62" s="67"/>
      <c r="I62" s="73"/>
      <c r="J62" s="73"/>
      <c r="K62" s="74">
        <f t="shared" si="11"/>
        <v>0</v>
      </c>
      <c r="L62" s="75">
        <v>7500000</v>
      </c>
      <c r="M62" s="76">
        <f t="shared" si="12"/>
        <v>0</v>
      </c>
      <c r="N62" s="77">
        <f t="shared" si="10"/>
        <v>0</v>
      </c>
      <c r="P62" s="42"/>
      <c r="Q62" s="39"/>
    </row>
    <row r="63" spans="1:17" ht="13" thickBot="1">
      <c r="B63" s="79" t="s">
        <v>60</v>
      </c>
      <c r="C63" s="158"/>
      <c r="D63" s="70">
        <f t="shared" si="6"/>
        <v>0</v>
      </c>
      <c r="E63" s="71">
        <f t="shared" si="7"/>
        <v>0</v>
      </c>
      <c r="F63" s="71">
        <f t="shared" si="8"/>
        <v>0</v>
      </c>
      <c r="G63" s="72">
        <f t="shared" si="9"/>
        <v>0</v>
      </c>
      <c r="H63" s="67"/>
      <c r="I63" s="73"/>
      <c r="J63" s="73"/>
      <c r="K63" s="74">
        <f t="shared" si="11"/>
        <v>0</v>
      </c>
      <c r="L63" s="75">
        <v>10000000</v>
      </c>
      <c r="M63" s="76">
        <f t="shared" si="12"/>
        <v>0</v>
      </c>
      <c r="N63" s="77">
        <f t="shared" si="10"/>
        <v>0</v>
      </c>
      <c r="P63" s="42"/>
      <c r="Q63" s="39"/>
    </row>
    <row r="64" spans="1:17" ht="13" thickBot="1">
      <c r="B64" s="80" t="s">
        <v>61</v>
      </c>
      <c r="C64" s="159"/>
      <c r="D64" s="49">
        <f>C64</f>
        <v>0</v>
      </c>
      <c r="E64" s="81">
        <f>C64</f>
        <v>0</v>
      </c>
      <c r="F64" s="81">
        <f t="shared" ref="F64:G64" si="13">D64</f>
        <v>0</v>
      </c>
      <c r="G64" s="81">
        <f t="shared" si="13"/>
        <v>0</v>
      </c>
      <c r="H64" s="67"/>
      <c r="I64" s="42"/>
      <c r="J64" s="42"/>
      <c r="K64" s="82"/>
      <c r="L64" s="82"/>
      <c r="M64" s="82"/>
      <c r="N64" s="82"/>
      <c r="P64" s="52">
        <f>AVERAGE(N57:N63)</f>
        <v>0</v>
      </c>
      <c r="Q64" s="39"/>
    </row>
    <row r="65" spans="1:16" s="39" customFormat="1">
      <c r="B65" s="83"/>
      <c r="C65" s="84"/>
      <c r="D65" s="85"/>
      <c r="E65" s="86"/>
      <c r="F65" s="86"/>
      <c r="G65" s="86"/>
      <c r="H65" s="84"/>
      <c r="I65" s="86"/>
      <c r="J65" s="85"/>
      <c r="P65" s="47"/>
    </row>
    <row r="66" spans="1:16" s="39" customFormat="1">
      <c r="B66" s="83"/>
      <c r="C66" s="84"/>
      <c r="D66" s="85"/>
      <c r="E66" s="86"/>
      <c r="F66" s="86"/>
      <c r="G66" s="86"/>
      <c r="H66" s="84"/>
      <c r="I66" s="86"/>
      <c r="J66" s="85"/>
      <c r="P66" s="47"/>
    </row>
    <row r="67" spans="1:16">
      <c r="A67" s="20" t="s">
        <v>172</v>
      </c>
      <c r="K67" s="39"/>
    </row>
    <row r="69" spans="1:16" ht="12" customHeight="1">
      <c r="A69" s="273" t="s">
        <v>228</v>
      </c>
      <c r="B69" s="273"/>
      <c r="C69" s="273"/>
      <c r="D69" s="273"/>
      <c r="E69" s="273"/>
      <c r="F69" s="273"/>
      <c r="G69" s="273"/>
      <c r="H69" s="273"/>
      <c r="I69" s="273"/>
    </row>
    <row r="70" spans="1:16" s="39" customFormat="1">
      <c r="B70" s="83"/>
      <c r="C70" s="84"/>
      <c r="D70" s="85"/>
      <c r="E70" s="86"/>
      <c r="F70" s="86"/>
      <c r="G70" s="86"/>
      <c r="H70" s="84"/>
      <c r="I70" s="86"/>
      <c r="J70" s="85"/>
      <c r="K70" s="7"/>
      <c r="P70" s="47"/>
    </row>
    <row r="71" spans="1:16" s="39" customFormat="1" ht="14" thickBot="1">
      <c r="B71" s="83"/>
      <c r="C71" s="6" t="str">
        <f>IF(COUNTBLANK(C75:C83)&gt;0,"ERROR - Cells must not be left blank","")</f>
        <v>ERROR - Cells must not be left blank</v>
      </c>
      <c r="D71" s="85"/>
      <c r="E71" s="86"/>
      <c r="F71" s="86"/>
      <c r="G71" s="86"/>
      <c r="H71" s="84"/>
      <c r="I71" s="86"/>
      <c r="J71" s="85"/>
      <c r="P71" s="47"/>
    </row>
    <row r="72" spans="1:16" s="39" customFormat="1" ht="12" customHeight="1">
      <c r="B72" s="289" t="s">
        <v>123</v>
      </c>
      <c r="C72" s="292" t="s">
        <v>141</v>
      </c>
      <c r="D72" s="292" t="s">
        <v>47</v>
      </c>
      <c r="E72" s="295"/>
      <c r="F72" s="295"/>
      <c r="G72" s="296"/>
      <c r="H72" s="84"/>
      <c r="I72" s="300"/>
      <c r="J72" s="300"/>
      <c r="K72" s="284" t="s">
        <v>49</v>
      </c>
      <c r="L72" s="284" t="s">
        <v>50</v>
      </c>
      <c r="M72" s="285" t="s">
        <v>51</v>
      </c>
      <c r="N72" s="286" t="s">
        <v>52</v>
      </c>
      <c r="P72" s="47"/>
    </row>
    <row r="73" spans="1:16" s="39" customFormat="1">
      <c r="B73" s="290"/>
      <c r="C73" s="293"/>
      <c r="D73" s="294"/>
      <c r="E73" s="297"/>
      <c r="F73" s="297"/>
      <c r="G73" s="298"/>
      <c r="H73" s="84"/>
      <c r="I73" s="300"/>
      <c r="J73" s="300"/>
      <c r="K73" s="284"/>
      <c r="L73" s="284"/>
      <c r="M73" s="285"/>
      <c r="N73" s="287"/>
      <c r="P73" s="47"/>
    </row>
    <row r="74" spans="1:16" s="39" customFormat="1" ht="13" thickBot="1">
      <c r="B74" s="291"/>
      <c r="C74" s="294"/>
      <c r="D74" s="62" t="s">
        <v>14</v>
      </c>
      <c r="E74" s="63" t="s">
        <v>15</v>
      </c>
      <c r="F74" s="63" t="s">
        <v>16</v>
      </c>
      <c r="G74" s="64" t="s">
        <v>17</v>
      </c>
      <c r="H74" s="84"/>
      <c r="I74" s="61"/>
      <c r="J74" s="61"/>
      <c r="K74" s="284"/>
      <c r="L74" s="284"/>
      <c r="M74" s="285"/>
      <c r="N74" s="288"/>
      <c r="P74" s="47"/>
    </row>
    <row r="75" spans="1:16" s="39" customFormat="1">
      <c r="B75" s="25" t="s">
        <v>53</v>
      </c>
      <c r="C75" s="160"/>
      <c r="D75" s="88">
        <f>C75</f>
        <v>0</v>
      </c>
      <c r="E75" s="66">
        <f t="shared" ref="E75:G75" si="14">D75</f>
        <v>0</v>
      </c>
      <c r="F75" s="66">
        <f t="shared" si="14"/>
        <v>0</v>
      </c>
      <c r="G75" s="89">
        <f t="shared" si="14"/>
        <v>0</v>
      </c>
      <c r="H75" s="90"/>
      <c r="I75" s="42"/>
      <c r="J75" s="42"/>
      <c r="K75" s="91"/>
      <c r="L75" s="91"/>
      <c r="M75" s="92"/>
      <c r="N75" s="91"/>
      <c r="P75" s="42"/>
    </row>
    <row r="76" spans="1:16" s="39" customFormat="1">
      <c r="B76" s="25" t="s">
        <v>54</v>
      </c>
      <c r="C76" s="157"/>
      <c r="D76" s="70">
        <f>C76*(1+$C$17)*OR(1-$C$17)</f>
        <v>0</v>
      </c>
      <c r="E76" s="71">
        <f>C76*(1+$C$18)*OR(1-$C$18)</f>
        <v>0</v>
      </c>
      <c r="F76" s="71">
        <f>C76*(1+$C$19)*OR(1-$C$19)</f>
        <v>0</v>
      </c>
      <c r="G76" s="72">
        <f>C76*(1+$C$20)*OR(1-$C$20)</f>
        <v>0</v>
      </c>
      <c r="H76" s="93"/>
      <c r="I76" s="73"/>
      <c r="J76" s="73"/>
      <c r="K76" s="74">
        <f t="shared" ref="K76:K82" si="15">AVERAGE(C76:G76)</f>
        <v>0</v>
      </c>
      <c r="L76" s="75">
        <v>125000</v>
      </c>
      <c r="M76" s="76">
        <f>K76*L76</f>
        <v>0</v>
      </c>
      <c r="N76" s="77">
        <f>IF(M76&lt;$C$75,$C$75,(IF(M76&gt;$C$83,$C$83,M76)))</f>
        <v>0</v>
      </c>
      <c r="P76" s="42"/>
    </row>
    <row r="77" spans="1:16" s="39" customFormat="1">
      <c r="B77" s="94" t="s">
        <v>55</v>
      </c>
      <c r="C77" s="158"/>
      <c r="D77" s="70">
        <f t="shared" ref="D77:D82" si="16">C77*(1+$C$17)*OR(1-$C$17)</f>
        <v>0</v>
      </c>
      <c r="E77" s="71">
        <f t="shared" ref="E77:E82" si="17">C77*(1+$C$18)*OR(1-$C$18)</f>
        <v>0</v>
      </c>
      <c r="F77" s="71">
        <f t="shared" ref="F77:F82" si="18">C77*(1+$C$19)*OR(1-$C$19)</f>
        <v>0</v>
      </c>
      <c r="G77" s="72">
        <f t="shared" ref="G77:G82" si="19">C77*(1+$C$20)*OR(1-$C$20)</f>
        <v>0</v>
      </c>
      <c r="H77" s="93"/>
      <c r="I77" s="73"/>
      <c r="J77" s="73"/>
      <c r="K77" s="74">
        <f t="shared" si="15"/>
        <v>0</v>
      </c>
      <c r="L77" s="75">
        <v>375000</v>
      </c>
      <c r="M77" s="76">
        <f t="shared" ref="M77:M82" si="20">K77*L77</f>
        <v>0</v>
      </c>
      <c r="N77" s="77">
        <f t="shared" ref="N77:N82" si="21">IF(M77&lt;$C$75,$C$75,(IF(M77&gt;$C$83,$C$83,M77)))</f>
        <v>0</v>
      </c>
      <c r="P77" s="73"/>
    </row>
    <row r="78" spans="1:16" s="39" customFormat="1">
      <c r="B78" s="94" t="s">
        <v>56</v>
      </c>
      <c r="C78" s="158"/>
      <c r="D78" s="70">
        <f t="shared" si="16"/>
        <v>0</v>
      </c>
      <c r="E78" s="71">
        <f t="shared" si="17"/>
        <v>0</v>
      </c>
      <c r="F78" s="71">
        <f t="shared" si="18"/>
        <v>0</v>
      </c>
      <c r="G78" s="72">
        <f t="shared" si="19"/>
        <v>0</v>
      </c>
      <c r="H78" s="93"/>
      <c r="I78" s="73"/>
      <c r="J78" s="73"/>
      <c r="K78" s="74">
        <f t="shared" si="15"/>
        <v>0</v>
      </c>
      <c r="L78" s="75">
        <v>750000</v>
      </c>
      <c r="M78" s="76">
        <f t="shared" si="20"/>
        <v>0</v>
      </c>
      <c r="N78" s="77">
        <f t="shared" si="21"/>
        <v>0</v>
      </c>
      <c r="P78" s="73"/>
    </row>
    <row r="79" spans="1:16" s="39" customFormat="1">
      <c r="B79" s="94" t="s">
        <v>63</v>
      </c>
      <c r="C79" s="158"/>
      <c r="D79" s="70">
        <f t="shared" si="16"/>
        <v>0</v>
      </c>
      <c r="E79" s="71">
        <f t="shared" si="17"/>
        <v>0</v>
      </c>
      <c r="F79" s="71">
        <f t="shared" si="18"/>
        <v>0</v>
      </c>
      <c r="G79" s="72">
        <f t="shared" si="19"/>
        <v>0</v>
      </c>
      <c r="H79" s="93"/>
      <c r="I79" s="73"/>
      <c r="J79" s="73"/>
      <c r="K79" s="74">
        <f t="shared" si="15"/>
        <v>0</v>
      </c>
      <c r="L79" s="75">
        <v>1750000</v>
      </c>
      <c r="M79" s="76">
        <f t="shared" si="20"/>
        <v>0</v>
      </c>
      <c r="N79" s="77">
        <f t="shared" si="21"/>
        <v>0</v>
      </c>
      <c r="P79" s="73"/>
    </row>
    <row r="80" spans="1:16" s="39" customFormat="1">
      <c r="B80" s="94" t="s">
        <v>58</v>
      </c>
      <c r="C80" s="158"/>
      <c r="D80" s="70">
        <f t="shared" si="16"/>
        <v>0</v>
      </c>
      <c r="E80" s="71">
        <f t="shared" si="17"/>
        <v>0</v>
      </c>
      <c r="F80" s="71">
        <f t="shared" si="18"/>
        <v>0</v>
      </c>
      <c r="G80" s="72">
        <f t="shared" si="19"/>
        <v>0</v>
      </c>
      <c r="H80" s="93"/>
      <c r="I80" s="73"/>
      <c r="J80" s="73"/>
      <c r="K80" s="74">
        <f t="shared" si="15"/>
        <v>0</v>
      </c>
      <c r="L80" s="75">
        <v>3750000</v>
      </c>
      <c r="M80" s="76">
        <f t="shared" si="20"/>
        <v>0</v>
      </c>
      <c r="N80" s="77">
        <f t="shared" si="21"/>
        <v>0</v>
      </c>
      <c r="P80" s="73"/>
    </row>
    <row r="81" spans="1:17" s="39" customFormat="1">
      <c r="B81" s="94" t="s">
        <v>59</v>
      </c>
      <c r="C81" s="158"/>
      <c r="D81" s="70">
        <f t="shared" si="16"/>
        <v>0</v>
      </c>
      <c r="E81" s="71">
        <f t="shared" si="17"/>
        <v>0</v>
      </c>
      <c r="F81" s="71">
        <f t="shared" si="18"/>
        <v>0</v>
      </c>
      <c r="G81" s="72">
        <f t="shared" si="19"/>
        <v>0</v>
      </c>
      <c r="H81" s="93"/>
      <c r="I81" s="73"/>
      <c r="J81" s="73"/>
      <c r="K81" s="74">
        <f t="shared" si="15"/>
        <v>0</v>
      </c>
      <c r="L81" s="75">
        <v>7500000</v>
      </c>
      <c r="M81" s="76">
        <f t="shared" si="20"/>
        <v>0</v>
      </c>
      <c r="N81" s="77">
        <f t="shared" si="21"/>
        <v>0</v>
      </c>
      <c r="P81" s="73"/>
    </row>
    <row r="82" spans="1:17" s="39" customFormat="1" ht="13" thickBot="1">
      <c r="B82" s="95" t="s">
        <v>60</v>
      </c>
      <c r="C82" s="158"/>
      <c r="D82" s="70">
        <f t="shared" si="16"/>
        <v>0</v>
      </c>
      <c r="E82" s="71">
        <f t="shared" si="17"/>
        <v>0</v>
      </c>
      <c r="F82" s="71">
        <f t="shared" si="18"/>
        <v>0</v>
      </c>
      <c r="G82" s="72">
        <f t="shared" si="19"/>
        <v>0</v>
      </c>
      <c r="H82" s="93"/>
      <c r="I82" s="73"/>
      <c r="J82" s="73"/>
      <c r="K82" s="74">
        <f t="shared" si="15"/>
        <v>0</v>
      </c>
      <c r="L82" s="75">
        <v>10000000</v>
      </c>
      <c r="M82" s="76">
        <f t="shared" si="20"/>
        <v>0</v>
      </c>
      <c r="N82" s="77">
        <f t="shared" si="21"/>
        <v>0</v>
      </c>
      <c r="P82" s="73"/>
    </row>
    <row r="83" spans="1:17" s="39" customFormat="1" ht="13" thickBot="1">
      <c r="B83" s="96" t="s">
        <v>61</v>
      </c>
      <c r="C83" s="159"/>
      <c r="D83" s="49">
        <f>C83</f>
        <v>0</v>
      </c>
      <c r="E83" s="81">
        <f t="shared" ref="E83:G83" si="22">D83</f>
        <v>0</v>
      </c>
      <c r="F83" s="81">
        <f t="shared" si="22"/>
        <v>0</v>
      </c>
      <c r="G83" s="97">
        <f t="shared" si="22"/>
        <v>0</v>
      </c>
      <c r="H83" s="90"/>
      <c r="I83" s="42"/>
      <c r="J83" s="42"/>
      <c r="K83" s="91"/>
      <c r="L83" s="91"/>
      <c r="M83" s="91"/>
      <c r="N83" s="91"/>
      <c r="P83" s="52">
        <f>AVERAGE(N76:N82)</f>
        <v>0</v>
      </c>
    </row>
    <row r="84" spans="1:17" s="39" customFormat="1">
      <c r="B84" s="83"/>
      <c r="C84" s="84"/>
      <c r="D84" s="85"/>
      <c r="E84" s="86"/>
      <c r="F84" s="86"/>
      <c r="G84" s="86"/>
      <c r="H84" s="84"/>
      <c r="I84" s="86"/>
      <c r="J84" s="85"/>
      <c r="P84" s="57"/>
    </row>
    <row r="85" spans="1:17" s="39" customFormat="1">
      <c r="B85" s="83"/>
      <c r="C85" s="84"/>
      <c r="D85" s="85"/>
      <c r="E85" s="86"/>
      <c r="F85" s="86"/>
      <c r="G85" s="86"/>
      <c r="H85" s="84"/>
      <c r="I85" s="86"/>
      <c r="J85" s="85"/>
      <c r="P85" s="57"/>
    </row>
    <row r="86" spans="1:17" s="39" customFormat="1">
      <c r="A86" s="98" t="s">
        <v>173</v>
      </c>
      <c r="B86" s="83"/>
      <c r="C86" s="84"/>
      <c r="D86" s="85"/>
      <c r="E86" s="86"/>
      <c r="F86" s="86"/>
      <c r="G86" s="86"/>
      <c r="H86" s="84"/>
      <c r="I86" s="86"/>
      <c r="J86" s="85"/>
      <c r="P86" s="57"/>
    </row>
    <row r="87" spans="1:17">
      <c r="B87" s="99"/>
      <c r="C87" s="84"/>
      <c r="D87" s="85"/>
      <c r="E87" s="86"/>
      <c r="F87" s="86"/>
      <c r="G87" s="86"/>
      <c r="H87" s="84"/>
      <c r="I87" s="86"/>
      <c r="J87" s="85"/>
      <c r="K87" s="39"/>
      <c r="L87" s="39"/>
      <c r="M87" s="39"/>
      <c r="N87" s="39"/>
      <c r="O87" s="39"/>
      <c r="P87" s="57"/>
      <c r="Q87" s="39"/>
    </row>
    <row r="88" spans="1:17" ht="12" customHeight="1">
      <c r="A88" s="273" t="s">
        <v>65</v>
      </c>
      <c r="B88" s="273"/>
      <c r="C88" s="273"/>
      <c r="D88" s="273"/>
      <c r="E88" s="273"/>
      <c r="F88" s="273"/>
      <c r="G88" s="273"/>
      <c r="H88" s="273"/>
      <c r="I88" s="273"/>
      <c r="J88" s="85"/>
      <c r="K88" s="39"/>
      <c r="L88" s="39"/>
      <c r="M88" s="39"/>
      <c r="N88" s="39"/>
      <c r="O88" s="39"/>
      <c r="P88" s="57"/>
      <c r="Q88" s="39"/>
    </row>
    <row r="89" spans="1:17" ht="14" thickBot="1">
      <c r="A89" s="100"/>
      <c r="B89" s="100"/>
      <c r="C89" s="6" t="str">
        <f>IF(COUNTBLANK(C93:C99)&gt;0,"ERROR - Cells must not be left blank","")</f>
        <v>ERROR - Cells must not be left blank</v>
      </c>
      <c r="D89" s="100"/>
      <c r="E89" s="100"/>
      <c r="F89" s="100"/>
      <c r="G89" s="100"/>
      <c r="H89" s="100"/>
      <c r="I89" s="100"/>
      <c r="J89" s="85"/>
      <c r="K89" s="39"/>
      <c r="L89" s="39"/>
      <c r="M89" s="39"/>
      <c r="N89" s="39"/>
      <c r="O89" s="39"/>
      <c r="P89" s="57"/>
      <c r="Q89" s="39"/>
    </row>
    <row r="90" spans="1:17" ht="12" customHeight="1">
      <c r="B90" s="301" t="s">
        <v>66</v>
      </c>
      <c r="C90" s="289" t="s">
        <v>140</v>
      </c>
      <c r="D90" s="295" t="s">
        <v>47</v>
      </c>
      <c r="E90" s="295"/>
      <c r="F90" s="295"/>
      <c r="G90" s="296"/>
      <c r="I90" s="300"/>
      <c r="J90" s="300"/>
      <c r="K90" s="284" t="s">
        <v>49</v>
      </c>
      <c r="L90" s="284" t="s">
        <v>50</v>
      </c>
      <c r="M90" s="285" t="s">
        <v>51</v>
      </c>
      <c r="N90" s="286" t="s">
        <v>52</v>
      </c>
      <c r="O90" s="39"/>
      <c r="P90" s="57"/>
      <c r="Q90" s="39"/>
    </row>
    <row r="91" spans="1:17">
      <c r="B91" s="294"/>
      <c r="C91" s="291"/>
      <c r="D91" s="297"/>
      <c r="E91" s="297"/>
      <c r="F91" s="297"/>
      <c r="G91" s="298"/>
      <c r="I91" s="300"/>
      <c r="J91" s="300"/>
      <c r="K91" s="284"/>
      <c r="L91" s="284"/>
      <c r="M91" s="285"/>
      <c r="N91" s="287"/>
      <c r="O91" s="39"/>
      <c r="P91" s="57"/>
      <c r="Q91" s="39"/>
    </row>
    <row r="92" spans="1:17" ht="13" thickBot="1">
      <c r="B92" s="302"/>
      <c r="C92" s="303"/>
      <c r="D92" s="101" t="s">
        <v>14</v>
      </c>
      <c r="E92" s="102" t="s">
        <v>15</v>
      </c>
      <c r="F92" s="102" t="s">
        <v>16</v>
      </c>
      <c r="G92" s="103" t="s">
        <v>17</v>
      </c>
      <c r="I92" s="61"/>
      <c r="J92" s="61"/>
      <c r="K92" s="284"/>
      <c r="L92" s="284"/>
      <c r="M92" s="285"/>
      <c r="N92" s="288"/>
      <c r="O92" s="39"/>
      <c r="P92" s="104"/>
      <c r="Q92" s="39"/>
    </row>
    <row r="93" spans="1:17">
      <c r="B93" s="65" t="s">
        <v>53</v>
      </c>
      <c r="C93" s="160"/>
      <c r="D93" s="88">
        <f>C93</f>
        <v>0</v>
      </c>
      <c r="E93" s="66">
        <f t="shared" ref="E93:G93" si="23">D93</f>
        <v>0</v>
      </c>
      <c r="F93" s="66">
        <f t="shared" si="23"/>
        <v>0</v>
      </c>
      <c r="G93" s="89">
        <f t="shared" si="23"/>
        <v>0</v>
      </c>
      <c r="H93" s="105"/>
      <c r="I93" s="42"/>
      <c r="J93" s="42"/>
      <c r="K93" s="91"/>
      <c r="L93" s="91"/>
      <c r="M93" s="92"/>
      <c r="N93" s="91"/>
      <c r="O93" s="39"/>
      <c r="P93" s="106"/>
      <c r="Q93" s="39"/>
    </row>
    <row r="94" spans="1:17">
      <c r="B94" s="65" t="s">
        <v>67</v>
      </c>
      <c r="C94" s="157"/>
      <c r="D94" s="70">
        <f>C94*(1+$C$17)*OR(1-$C$17)</f>
        <v>0</v>
      </c>
      <c r="E94" s="71">
        <f>C94*(1+$C$18)*OR(1-$C$18)</f>
        <v>0</v>
      </c>
      <c r="F94" s="71">
        <f>C94*(1+$C$19)*OR(1-$C$19)</f>
        <v>0</v>
      </c>
      <c r="G94" s="72">
        <f>C94*(1+$C$20)*OR(1-$C$20)</f>
        <v>0</v>
      </c>
      <c r="H94" s="107"/>
      <c r="I94" s="73"/>
      <c r="J94" s="73"/>
      <c r="K94" s="74">
        <f t="shared" ref="K94:K98" si="24">AVERAGE(C94:G94)</f>
        <v>0</v>
      </c>
      <c r="L94" s="75">
        <v>2500</v>
      </c>
      <c r="M94" s="76">
        <f>K94*L94</f>
        <v>0</v>
      </c>
      <c r="N94" s="77">
        <f>IF(M94&lt;$C$93,$C$93,(IF(M94&gt;$C$99,$C$99,M94)))</f>
        <v>0</v>
      </c>
      <c r="O94" s="39"/>
      <c r="P94" s="106"/>
      <c r="Q94" s="39"/>
    </row>
    <row r="95" spans="1:17">
      <c r="B95" s="78" t="s">
        <v>68</v>
      </c>
      <c r="C95" s="158"/>
      <c r="D95" s="70">
        <f t="shared" ref="D95:D98" si="25">C95*(1+$C$17)*OR(1-$C$17)</f>
        <v>0</v>
      </c>
      <c r="E95" s="71">
        <f t="shared" ref="E95:E97" si="26">C95*(1+$C$18)*OR(1-$C$18)</f>
        <v>0</v>
      </c>
      <c r="F95" s="71">
        <f t="shared" ref="F95:F98" si="27">C95*(1+$C$19)*OR(1-$C$19)</f>
        <v>0</v>
      </c>
      <c r="G95" s="72">
        <f t="shared" ref="G95:G98" si="28">C95*(1+$C$20)*OR(1-$C$20)</f>
        <v>0</v>
      </c>
      <c r="H95" s="107"/>
      <c r="I95" s="73"/>
      <c r="J95" s="73"/>
      <c r="K95" s="74">
        <f t="shared" si="24"/>
        <v>0</v>
      </c>
      <c r="L95" s="75">
        <v>15000</v>
      </c>
      <c r="M95" s="76">
        <f t="shared" ref="M95:M98" si="29">K95*L95</f>
        <v>0</v>
      </c>
      <c r="N95" s="77">
        <f t="shared" ref="N95:N98" si="30">IF(M95&lt;$C$93,$C$93,(IF(M95&gt;$C$99,$C$99,M95)))</f>
        <v>0</v>
      </c>
      <c r="O95" s="39"/>
      <c r="P95" s="106"/>
      <c r="Q95" s="39"/>
    </row>
    <row r="96" spans="1:17">
      <c r="B96" s="78" t="s">
        <v>69</v>
      </c>
      <c r="C96" s="158"/>
      <c r="D96" s="70">
        <f t="shared" si="25"/>
        <v>0</v>
      </c>
      <c r="E96" s="71">
        <f t="shared" si="26"/>
        <v>0</v>
      </c>
      <c r="F96" s="71">
        <f t="shared" si="27"/>
        <v>0</v>
      </c>
      <c r="G96" s="72">
        <f t="shared" si="28"/>
        <v>0</v>
      </c>
      <c r="H96" s="107"/>
      <c r="I96" s="73"/>
      <c r="J96" s="73"/>
      <c r="K96" s="74">
        <f t="shared" si="24"/>
        <v>0</v>
      </c>
      <c r="L96" s="75">
        <v>65000</v>
      </c>
      <c r="M96" s="76">
        <f t="shared" si="29"/>
        <v>0</v>
      </c>
      <c r="N96" s="77">
        <f t="shared" si="30"/>
        <v>0</v>
      </c>
      <c r="O96" s="39"/>
      <c r="P96" s="106"/>
      <c r="Q96" s="39"/>
    </row>
    <row r="97" spans="1:18">
      <c r="B97" s="78" t="s">
        <v>70</v>
      </c>
      <c r="C97" s="158"/>
      <c r="D97" s="70">
        <f t="shared" si="25"/>
        <v>0</v>
      </c>
      <c r="E97" s="71">
        <f t="shared" si="26"/>
        <v>0</v>
      </c>
      <c r="F97" s="71">
        <f t="shared" si="27"/>
        <v>0</v>
      </c>
      <c r="G97" s="72">
        <f t="shared" si="28"/>
        <v>0</v>
      </c>
      <c r="H97" s="107"/>
      <c r="I97" s="73"/>
      <c r="J97" s="73"/>
      <c r="K97" s="74">
        <f t="shared" si="24"/>
        <v>0</v>
      </c>
      <c r="L97" s="75">
        <v>200000</v>
      </c>
      <c r="M97" s="76">
        <f t="shared" si="29"/>
        <v>0</v>
      </c>
      <c r="N97" s="77">
        <f t="shared" si="30"/>
        <v>0</v>
      </c>
      <c r="O97" s="39"/>
      <c r="P97" s="106"/>
      <c r="Q97" s="39"/>
    </row>
    <row r="98" spans="1:18" ht="13" thickBot="1">
      <c r="B98" s="78" t="s">
        <v>71</v>
      </c>
      <c r="C98" s="158"/>
      <c r="D98" s="70">
        <f t="shared" si="25"/>
        <v>0</v>
      </c>
      <c r="E98" s="71">
        <f>C98*(1+$C$18)*OR(1-$C$18)</f>
        <v>0</v>
      </c>
      <c r="F98" s="71">
        <f t="shared" si="27"/>
        <v>0</v>
      </c>
      <c r="G98" s="72">
        <f t="shared" si="28"/>
        <v>0</v>
      </c>
      <c r="H98" s="107"/>
      <c r="I98" s="73"/>
      <c r="J98" s="73"/>
      <c r="K98" s="74">
        <f t="shared" si="24"/>
        <v>0</v>
      </c>
      <c r="L98" s="75">
        <v>300000</v>
      </c>
      <c r="M98" s="76">
        <f t="shared" si="29"/>
        <v>0</v>
      </c>
      <c r="N98" s="77">
        <f t="shared" si="30"/>
        <v>0</v>
      </c>
      <c r="O98" s="39"/>
      <c r="P98" s="106"/>
      <c r="Q98" s="39"/>
    </row>
    <row r="99" spans="1:18" ht="13" thickBot="1">
      <c r="B99" s="80" t="s">
        <v>61</v>
      </c>
      <c r="C99" s="159"/>
      <c r="D99" s="49">
        <f>C99</f>
        <v>0</v>
      </c>
      <c r="E99" s="81">
        <f t="shared" ref="E99:G99" si="31">D99</f>
        <v>0</v>
      </c>
      <c r="F99" s="81">
        <f t="shared" si="31"/>
        <v>0</v>
      </c>
      <c r="G99" s="97">
        <f t="shared" si="31"/>
        <v>0</v>
      </c>
      <c r="H99" s="105"/>
      <c r="I99" s="42"/>
      <c r="J99" s="42"/>
      <c r="K99" s="91"/>
      <c r="L99" s="91"/>
      <c r="M99" s="91"/>
      <c r="N99" s="91"/>
      <c r="O99" s="39"/>
      <c r="P99" s="108">
        <f>AVERAGE(N94:N98)</f>
        <v>0</v>
      </c>
      <c r="Q99" s="39"/>
    </row>
    <row r="100" spans="1:18">
      <c r="B100" s="99"/>
      <c r="C100" s="84"/>
      <c r="D100" s="85"/>
      <c r="E100" s="86"/>
      <c r="F100" s="86"/>
      <c r="G100" s="86"/>
      <c r="H100" s="93"/>
      <c r="I100" s="86"/>
      <c r="J100" s="39"/>
      <c r="K100" s="39"/>
      <c r="L100" s="39"/>
      <c r="M100" s="39"/>
      <c r="N100" s="39"/>
      <c r="O100" s="39"/>
      <c r="P100" s="57"/>
      <c r="Q100" s="39"/>
    </row>
    <row r="101" spans="1:18">
      <c r="B101" s="59"/>
      <c r="C101" s="28"/>
      <c r="D101" s="28"/>
      <c r="E101" s="28"/>
      <c r="F101" s="28"/>
      <c r="G101" s="28"/>
      <c r="H101" s="90"/>
      <c r="I101" s="28"/>
      <c r="J101" s="39"/>
      <c r="K101" s="39"/>
      <c r="L101" s="39"/>
      <c r="M101" s="39"/>
      <c r="N101" s="39"/>
      <c r="O101" s="39"/>
      <c r="P101" s="57"/>
      <c r="Q101" s="39"/>
      <c r="R101" s="135"/>
    </row>
    <row r="102" spans="1:18">
      <c r="A102" s="20" t="s">
        <v>174</v>
      </c>
      <c r="B102" s="59"/>
      <c r="C102" s="28"/>
      <c r="D102" s="28"/>
      <c r="E102" s="28"/>
      <c r="F102" s="28"/>
      <c r="G102" s="28"/>
      <c r="H102" s="28"/>
      <c r="I102" s="28"/>
      <c r="J102" s="39"/>
      <c r="K102" s="39"/>
      <c r="L102" s="39"/>
      <c r="M102" s="39"/>
      <c r="N102" s="39"/>
      <c r="O102" s="39"/>
      <c r="P102" s="57"/>
      <c r="Q102" s="39"/>
    </row>
    <row r="103" spans="1:18">
      <c r="B103" s="59"/>
      <c r="C103" s="28"/>
      <c r="D103" s="28"/>
      <c r="E103" s="28"/>
      <c r="F103" s="28"/>
      <c r="G103" s="28"/>
      <c r="H103" s="28"/>
      <c r="I103" s="28"/>
      <c r="J103" s="39"/>
      <c r="K103" s="39"/>
      <c r="L103" s="39"/>
      <c r="M103" s="39"/>
      <c r="N103" s="39"/>
      <c r="O103" s="39"/>
      <c r="P103" s="57"/>
      <c r="Q103" s="39"/>
    </row>
    <row r="104" spans="1:18" ht="12" customHeight="1">
      <c r="A104" s="273" t="s">
        <v>228</v>
      </c>
      <c r="B104" s="273"/>
      <c r="C104" s="273"/>
      <c r="D104" s="273"/>
      <c r="E104" s="273"/>
      <c r="F104" s="273"/>
      <c r="G104" s="273"/>
      <c r="H104" s="273"/>
      <c r="I104" s="273"/>
      <c r="J104" s="39"/>
      <c r="K104" s="39"/>
      <c r="L104" s="39"/>
      <c r="M104" s="39"/>
      <c r="N104" s="39"/>
      <c r="O104" s="39"/>
      <c r="P104" s="57"/>
      <c r="Q104" s="39"/>
    </row>
    <row r="105" spans="1:18" ht="14" thickBot="1">
      <c r="A105" s="100"/>
      <c r="B105" s="100"/>
      <c r="C105" s="6" t="str">
        <f>IF(COUNTBLANK(C109:C118)&gt;0,"ERROR - Cells must not be left blank","")</f>
        <v>ERROR - Cells must not be left blank</v>
      </c>
      <c r="D105" s="100"/>
      <c r="E105" s="100"/>
      <c r="F105" s="100"/>
      <c r="G105" s="100"/>
      <c r="H105" s="100"/>
      <c r="I105" s="100"/>
      <c r="J105" s="39"/>
      <c r="K105" s="39"/>
      <c r="L105" s="39"/>
      <c r="M105" s="39"/>
      <c r="N105" s="39"/>
      <c r="O105" s="39"/>
      <c r="P105" s="57"/>
      <c r="Q105" s="39"/>
    </row>
    <row r="106" spans="1:18" ht="12" customHeight="1">
      <c r="B106" s="301" t="s">
        <v>62</v>
      </c>
      <c r="C106" s="304" t="s">
        <v>246</v>
      </c>
      <c r="D106" s="306" t="s">
        <v>47</v>
      </c>
      <c r="E106" s="295"/>
      <c r="F106" s="295"/>
      <c r="G106" s="296"/>
      <c r="H106" s="28"/>
      <c r="I106" s="300"/>
      <c r="J106" s="300"/>
      <c r="K106" s="284" t="s">
        <v>49</v>
      </c>
      <c r="L106" s="284" t="s">
        <v>50</v>
      </c>
      <c r="M106" s="285" t="s">
        <v>51</v>
      </c>
      <c r="N106" s="286" t="s">
        <v>52</v>
      </c>
      <c r="O106" s="39"/>
      <c r="P106" s="57"/>
      <c r="Q106" s="39"/>
    </row>
    <row r="107" spans="1:18">
      <c r="B107" s="294"/>
      <c r="C107" s="305"/>
      <c r="D107" s="307"/>
      <c r="E107" s="297"/>
      <c r="F107" s="297"/>
      <c r="G107" s="298"/>
      <c r="H107" s="28"/>
      <c r="I107" s="300"/>
      <c r="J107" s="300"/>
      <c r="K107" s="284"/>
      <c r="L107" s="284"/>
      <c r="M107" s="285"/>
      <c r="N107" s="287"/>
      <c r="O107" s="39"/>
      <c r="P107" s="57"/>
      <c r="Q107" s="39"/>
    </row>
    <row r="108" spans="1:18" ht="29" customHeight="1">
      <c r="B108" s="302"/>
      <c r="C108" s="305"/>
      <c r="D108" s="111" t="s">
        <v>14</v>
      </c>
      <c r="E108" s="111" t="s">
        <v>15</v>
      </c>
      <c r="F108" s="111" t="s">
        <v>16</v>
      </c>
      <c r="G108" s="112" t="s">
        <v>17</v>
      </c>
      <c r="H108" s="28"/>
      <c r="I108" s="61"/>
      <c r="J108" s="61"/>
      <c r="K108" s="284"/>
      <c r="L108" s="284"/>
      <c r="M108" s="285"/>
      <c r="N108" s="288"/>
      <c r="P108" s="113"/>
    </row>
    <row r="109" spans="1:18">
      <c r="B109" s="65" t="s">
        <v>53</v>
      </c>
      <c r="C109" s="161"/>
      <c r="D109" s="114">
        <f>C109</f>
        <v>0</v>
      </c>
      <c r="E109" s="114">
        <f t="shared" ref="E109:G109" si="32">D109</f>
        <v>0</v>
      </c>
      <c r="F109" s="114">
        <f t="shared" si="32"/>
        <v>0</v>
      </c>
      <c r="G109" s="115">
        <f t="shared" si="32"/>
        <v>0</v>
      </c>
      <c r="H109" s="90"/>
      <c r="I109" s="42"/>
      <c r="J109" s="42"/>
      <c r="K109" s="91"/>
      <c r="L109" s="91"/>
      <c r="M109" s="92"/>
      <c r="N109" s="91"/>
      <c r="P109" s="116"/>
    </row>
    <row r="110" spans="1:18">
      <c r="B110" s="65" t="s">
        <v>54</v>
      </c>
      <c r="C110" s="162"/>
      <c r="D110" s="71">
        <f>C110*(1+$C$17)*OR(1-$C$17)</f>
        <v>0</v>
      </c>
      <c r="E110" s="71">
        <f>C110*(1+$C$18)*OR(1-$C$18)</f>
        <v>0</v>
      </c>
      <c r="F110" s="71">
        <f>C110*(1+$C$19)*OR(1-$C$19)</f>
        <v>0</v>
      </c>
      <c r="G110" s="72">
        <f>C110*(1+$C$20)*OR(1-$C$20)</f>
        <v>0</v>
      </c>
      <c r="H110" s="93"/>
      <c r="I110" s="73"/>
      <c r="J110" s="73"/>
      <c r="K110" s="74">
        <f t="shared" ref="K110:K117" si="33">AVERAGE(C110:G110)</f>
        <v>0</v>
      </c>
      <c r="L110" s="75">
        <v>125000</v>
      </c>
      <c r="M110" s="76">
        <f>K110*L110</f>
        <v>0</v>
      </c>
      <c r="N110" s="77">
        <f>IF(M110&lt;$C$109,$C$109,(IF(M110&gt;$C$118,$C$118,M110)))</f>
        <v>0</v>
      </c>
      <c r="P110" s="117"/>
    </row>
    <row r="111" spans="1:18">
      <c r="B111" s="78" t="s">
        <v>55</v>
      </c>
      <c r="C111" s="163"/>
      <c r="D111" s="71">
        <f t="shared" ref="D111:D117" si="34">C111*(1+$C$17)*OR(1-$C$17)</f>
        <v>0</v>
      </c>
      <c r="E111" s="71">
        <f t="shared" ref="E111:E117" si="35">C111*(1+$C$18)*OR(1-$C$18)</f>
        <v>0</v>
      </c>
      <c r="F111" s="71">
        <f t="shared" ref="F111:F117" si="36">C111*(1+$C$19)*OR(1-$C$19)</f>
        <v>0</v>
      </c>
      <c r="G111" s="72">
        <f t="shared" ref="G111:G117" si="37">C111*(1+$C$20)*OR(1-$C$20)</f>
        <v>0</v>
      </c>
      <c r="H111" s="93"/>
      <c r="I111" s="73"/>
      <c r="J111" s="73"/>
      <c r="K111" s="74">
        <f t="shared" si="33"/>
        <v>0</v>
      </c>
      <c r="L111" s="75">
        <v>375000</v>
      </c>
      <c r="M111" s="76">
        <f t="shared" ref="M111:M117" si="38">K111*L111</f>
        <v>0</v>
      </c>
      <c r="N111" s="77">
        <f t="shared" ref="N111:N117" si="39">IF(M111&lt;$C$109,$C$109,(IF(M111&gt;$C$118,$C$118,M111)))</f>
        <v>0</v>
      </c>
      <c r="P111" s="113"/>
    </row>
    <row r="112" spans="1:18">
      <c r="B112" s="78" t="s">
        <v>56</v>
      </c>
      <c r="C112" s="163"/>
      <c r="D112" s="71">
        <f t="shared" si="34"/>
        <v>0</v>
      </c>
      <c r="E112" s="71">
        <f t="shared" si="35"/>
        <v>0</v>
      </c>
      <c r="F112" s="71">
        <f t="shared" si="36"/>
        <v>0</v>
      </c>
      <c r="G112" s="72">
        <f t="shared" si="37"/>
        <v>0</v>
      </c>
      <c r="H112" s="93"/>
      <c r="I112" s="73"/>
      <c r="J112" s="73"/>
      <c r="K112" s="74">
        <f t="shared" si="33"/>
        <v>0</v>
      </c>
      <c r="L112" s="75">
        <v>750000</v>
      </c>
      <c r="M112" s="76">
        <f t="shared" si="38"/>
        <v>0</v>
      </c>
      <c r="N112" s="77">
        <f t="shared" si="39"/>
        <v>0</v>
      </c>
      <c r="P112" s="113"/>
    </row>
    <row r="113" spans="1:16">
      <c r="B113" s="78" t="s">
        <v>63</v>
      </c>
      <c r="C113" s="163"/>
      <c r="D113" s="71">
        <f t="shared" si="34"/>
        <v>0</v>
      </c>
      <c r="E113" s="71">
        <f t="shared" si="35"/>
        <v>0</v>
      </c>
      <c r="F113" s="71">
        <f t="shared" si="36"/>
        <v>0</v>
      </c>
      <c r="G113" s="72">
        <f t="shared" si="37"/>
        <v>0</v>
      </c>
      <c r="H113" s="93"/>
      <c r="I113" s="73"/>
      <c r="J113" s="73"/>
      <c r="K113" s="74">
        <f t="shared" si="33"/>
        <v>0</v>
      </c>
      <c r="L113" s="75">
        <v>1750000</v>
      </c>
      <c r="M113" s="76">
        <f t="shared" si="38"/>
        <v>0</v>
      </c>
      <c r="N113" s="77">
        <f t="shared" si="39"/>
        <v>0</v>
      </c>
      <c r="P113" s="113"/>
    </row>
    <row r="114" spans="1:16">
      <c r="B114" s="78" t="s">
        <v>58</v>
      </c>
      <c r="C114" s="163"/>
      <c r="D114" s="71">
        <f t="shared" si="34"/>
        <v>0</v>
      </c>
      <c r="E114" s="71">
        <f t="shared" si="35"/>
        <v>0</v>
      </c>
      <c r="F114" s="71">
        <f t="shared" si="36"/>
        <v>0</v>
      </c>
      <c r="G114" s="72">
        <f t="shared" si="37"/>
        <v>0</v>
      </c>
      <c r="H114" s="93"/>
      <c r="I114" s="73"/>
      <c r="J114" s="73"/>
      <c r="K114" s="74">
        <f t="shared" si="33"/>
        <v>0</v>
      </c>
      <c r="L114" s="75">
        <v>3750000</v>
      </c>
      <c r="M114" s="76">
        <f t="shared" si="38"/>
        <v>0</v>
      </c>
      <c r="N114" s="77">
        <f t="shared" si="39"/>
        <v>0</v>
      </c>
      <c r="P114" s="113"/>
    </row>
    <row r="115" spans="1:16">
      <c r="B115" s="78" t="s">
        <v>59</v>
      </c>
      <c r="C115" s="163"/>
      <c r="D115" s="71">
        <f t="shared" si="34"/>
        <v>0</v>
      </c>
      <c r="E115" s="71">
        <f t="shared" si="35"/>
        <v>0</v>
      </c>
      <c r="F115" s="71">
        <f t="shared" si="36"/>
        <v>0</v>
      </c>
      <c r="G115" s="72">
        <f t="shared" si="37"/>
        <v>0</v>
      </c>
      <c r="H115" s="93"/>
      <c r="I115" s="73"/>
      <c r="J115" s="73"/>
      <c r="K115" s="74">
        <f t="shared" si="33"/>
        <v>0</v>
      </c>
      <c r="L115" s="75">
        <v>7500000</v>
      </c>
      <c r="M115" s="76">
        <f t="shared" si="38"/>
        <v>0</v>
      </c>
      <c r="N115" s="77">
        <f t="shared" si="39"/>
        <v>0</v>
      </c>
      <c r="P115" s="113"/>
    </row>
    <row r="116" spans="1:16">
      <c r="B116" s="79" t="s">
        <v>72</v>
      </c>
      <c r="C116" s="163"/>
      <c r="D116" s="71">
        <f t="shared" si="34"/>
        <v>0</v>
      </c>
      <c r="E116" s="71">
        <f t="shared" si="35"/>
        <v>0</v>
      </c>
      <c r="F116" s="71">
        <f t="shared" si="36"/>
        <v>0</v>
      </c>
      <c r="G116" s="72">
        <f t="shared" si="37"/>
        <v>0</v>
      </c>
      <c r="H116" s="93"/>
      <c r="I116" s="73"/>
      <c r="J116" s="73"/>
      <c r="K116" s="74">
        <f t="shared" si="33"/>
        <v>0</v>
      </c>
      <c r="L116" s="75">
        <v>20000000</v>
      </c>
      <c r="M116" s="76">
        <f t="shared" si="38"/>
        <v>0</v>
      </c>
      <c r="N116" s="77">
        <f t="shared" si="39"/>
        <v>0</v>
      </c>
      <c r="P116" s="113"/>
    </row>
    <row r="117" spans="1:16" ht="13" thickBot="1">
      <c r="B117" s="79" t="s">
        <v>73</v>
      </c>
      <c r="C117" s="163"/>
      <c r="D117" s="71">
        <f t="shared" si="34"/>
        <v>0</v>
      </c>
      <c r="E117" s="71">
        <f t="shared" si="35"/>
        <v>0</v>
      </c>
      <c r="F117" s="71">
        <f t="shared" si="36"/>
        <v>0</v>
      </c>
      <c r="G117" s="72">
        <f t="shared" si="37"/>
        <v>0</v>
      </c>
      <c r="H117" s="93"/>
      <c r="I117" s="73"/>
      <c r="J117" s="73"/>
      <c r="K117" s="74">
        <f t="shared" si="33"/>
        <v>0</v>
      </c>
      <c r="L117" s="75">
        <v>30000000</v>
      </c>
      <c r="M117" s="76">
        <f t="shared" si="38"/>
        <v>0</v>
      </c>
      <c r="N117" s="77">
        <f t="shared" si="39"/>
        <v>0</v>
      </c>
      <c r="P117" s="113"/>
    </row>
    <row r="118" spans="1:16" ht="13" thickBot="1">
      <c r="B118" s="80" t="s">
        <v>61</v>
      </c>
      <c r="C118" s="164"/>
      <c r="D118" s="81">
        <f>C118</f>
        <v>0</v>
      </c>
      <c r="E118" s="81">
        <f>D118</f>
        <v>0</v>
      </c>
      <c r="F118" s="81">
        <f>E118</f>
        <v>0</v>
      </c>
      <c r="G118" s="97">
        <f>F118</f>
        <v>0</v>
      </c>
      <c r="H118" s="93"/>
      <c r="I118" s="42"/>
      <c r="J118" s="42"/>
      <c r="K118" s="91"/>
      <c r="L118" s="91"/>
      <c r="M118" s="91"/>
      <c r="N118" s="91"/>
      <c r="P118" s="52">
        <f>AVERAGE(N110:N117)</f>
        <v>0</v>
      </c>
    </row>
    <row r="119" spans="1:16">
      <c r="P119" s="113"/>
    </row>
    <row r="120" spans="1:16">
      <c r="P120" s="113"/>
    </row>
    <row r="121" spans="1:16">
      <c r="A121" s="20" t="s">
        <v>175</v>
      </c>
      <c r="P121" s="113"/>
    </row>
    <row r="122" spans="1:16">
      <c r="P122" s="113"/>
    </row>
    <row r="123" spans="1:16" ht="12" customHeight="1">
      <c r="A123" s="273" t="s">
        <v>74</v>
      </c>
      <c r="B123" s="273"/>
      <c r="C123" s="273"/>
      <c r="D123" s="273"/>
      <c r="E123" s="273"/>
      <c r="F123" s="273"/>
      <c r="G123" s="273"/>
      <c r="H123" s="273"/>
      <c r="I123" s="273"/>
      <c r="P123" s="113"/>
    </row>
    <row r="124" spans="1:16" ht="14" thickBot="1">
      <c r="A124" s="100"/>
      <c r="B124" s="100"/>
      <c r="C124" s="6" t="str">
        <f>IF(COUNTBLANK(C128:C134)&gt;0,"ERROR - Cells must not be left blank","")</f>
        <v>ERROR - Cells must not be left blank</v>
      </c>
      <c r="D124" s="100"/>
      <c r="E124" s="100"/>
      <c r="F124" s="100"/>
      <c r="G124" s="100"/>
      <c r="H124" s="100"/>
      <c r="I124" s="100"/>
      <c r="P124" s="113"/>
    </row>
    <row r="125" spans="1:16" ht="12" customHeight="1">
      <c r="B125" s="301" t="s">
        <v>62</v>
      </c>
      <c r="C125" s="304" t="s">
        <v>143</v>
      </c>
      <c r="D125" s="306" t="s">
        <v>47</v>
      </c>
      <c r="E125" s="295"/>
      <c r="F125" s="295"/>
      <c r="G125" s="296"/>
      <c r="I125" s="300"/>
      <c r="J125" s="300"/>
      <c r="K125" s="284" t="s">
        <v>49</v>
      </c>
      <c r="L125" s="284" t="s">
        <v>50</v>
      </c>
      <c r="M125" s="285" t="s">
        <v>51</v>
      </c>
      <c r="N125" s="286" t="s">
        <v>52</v>
      </c>
      <c r="P125" s="113"/>
    </row>
    <row r="126" spans="1:16">
      <c r="B126" s="294"/>
      <c r="C126" s="305"/>
      <c r="D126" s="307"/>
      <c r="E126" s="297"/>
      <c r="F126" s="297"/>
      <c r="G126" s="298"/>
      <c r="I126" s="300"/>
      <c r="J126" s="300"/>
      <c r="K126" s="284"/>
      <c r="L126" s="284"/>
      <c r="M126" s="285"/>
      <c r="N126" s="287"/>
      <c r="P126" s="113"/>
    </row>
    <row r="127" spans="1:16">
      <c r="B127" s="302"/>
      <c r="C127" s="305"/>
      <c r="D127" s="111" t="s">
        <v>14</v>
      </c>
      <c r="E127" s="111" t="s">
        <v>15</v>
      </c>
      <c r="F127" s="111" t="s">
        <v>16</v>
      </c>
      <c r="G127" s="112" t="s">
        <v>17</v>
      </c>
      <c r="I127" s="61"/>
      <c r="J127" s="61"/>
      <c r="K127" s="284"/>
      <c r="L127" s="284"/>
      <c r="M127" s="285"/>
      <c r="N127" s="288"/>
      <c r="P127" s="113"/>
    </row>
    <row r="128" spans="1:16">
      <c r="B128" s="65" t="s">
        <v>53</v>
      </c>
      <c r="C128" s="161"/>
      <c r="D128" s="114">
        <f>C128</f>
        <v>0</v>
      </c>
      <c r="E128" s="114">
        <f t="shared" ref="E128:G128" si="40">D128</f>
        <v>0</v>
      </c>
      <c r="F128" s="114">
        <f t="shared" si="40"/>
        <v>0</v>
      </c>
      <c r="G128" s="114">
        <f t="shared" si="40"/>
        <v>0</v>
      </c>
      <c r="H128" s="105"/>
      <c r="I128" s="42"/>
      <c r="J128" s="42"/>
      <c r="K128" s="91"/>
      <c r="L128" s="91"/>
      <c r="M128" s="92"/>
      <c r="N128" s="91"/>
      <c r="P128" s="116"/>
    </row>
    <row r="129" spans="1:16">
      <c r="B129" s="65" t="s">
        <v>67</v>
      </c>
      <c r="C129" s="162"/>
      <c r="D129" s="71">
        <f>C129*(1+$C$17)*OR(1-$C$17)</f>
        <v>0</v>
      </c>
      <c r="E129" s="71">
        <f>C129*(1+$C$18)*OR(1-$C$18)</f>
        <v>0</v>
      </c>
      <c r="F129" s="71">
        <f>C129*(1+$C$19)*OR(1-$C$19)</f>
        <v>0</v>
      </c>
      <c r="G129" s="72">
        <f>C129*(1+$C$20)*OR(1-$C$20)</f>
        <v>0</v>
      </c>
      <c r="H129" s="107"/>
      <c r="I129" s="73"/>
      <c r="J129" s="73"/>
      <c r="K129" s="74">
        <f t="shared" ref="K129:K133" si="41">AVERAGE(C129:G129)</f>
        <v>0</v>
      </c>
      <c r="L129" s="75">
        <v>250000</v>
      </c>
      <c r="M129" s="76">
        <f>K129*L129</f>
        <v>0</v>
      </c>
      <c r="N129" s="77">
        <f>IF(M129&lt;$C$128,$C$128,(IF(M129&gt;$C$134,$C$134,M129)))</f>
        <v>0</v>
      </c>
      <c r="P129" s="117"/>
    </row>
    <row r="130" spans="1:16">
      <c r="B130" s="78" t="s">
        <v>68</v>
      </c>
      <c r="C130" s="163"/>
      <c r="D130" s="71">
        <f t="shared" ref="D130:D133" si="42">C130*(1+$C$17)*OR(1-$C$17)</f>
        <v>0</v>
      </c>
      <c r="E130" s="71">
        <f t="shared" ref="E130:E133" si="43">C130*(1+$C$18)*OR(1-$C$18)</f>
        <v>0</v>
      </c>
      <c r="F130" s="71">
        <f t="shared" ref="F130:F133" si="44">C130*(1+$C$19)*OR(1-$C$19)</f>
        <v>0</v>
      </c>
      <c r="G130" s="72">
        <f t="shared" ref="G130:G133" si="45">C130*(1+$C$20)*OR(1-$C$20)</f>
        <v>0</v>
      </c>
      <c r="H130" s="107"/>
      <c r="I130" s="73"/>
      <c r="J130" s="73"/>
      <c r="K130" s="74">
        <f t="shared" si="41"/>
        <v>0</v>
      </c>
      <c r="L130" s="75">
        <v>350000</v>
      </c>
      <c r="M130" s="76">
        <f t="shared" ref="M130:M133" si="46">K130*L130</f>
        <v>0</v>
      </c>
      <c r="N130" s="77">
        <f t="shared" ref="N130:N133" si="47">IF(M130&lt;$C$128,$C$128,(IF(M130&gt;$C$134,$C$134,M130)))</f>
        <v>0</v>
      </c>
      <c r="P130" s="113"/>
    </row>
    <row r="131" spans="1:16">
      <c r="B131" s="78" t="s">
        <v>69</v>
      </c>
      <c r="C131" s="163"/>
      <c r="D131" s="71">
        <f t="shared" si="42"/>
        <v>0</v>
      </c>
      <c r="E131" s="71">
        <f t="shared" si="43"/>
        <v>0</v>
      </c>
      <c r="F131" s="71">
        <f t="shared" si="44"/>
        <v>0</v>
      </c>
      <c r="G131" s="72">
        <f t="shared" si="45"/>
        <v>0</v>
      </c>
      <c r="H131" s="107"/>
      <c r="I131" s="73"/>
      <c r="J131" s="73"/>
      <c r="K131" s="74">
        <f t="shared" si="41"/>
        <v>0</v>
      </c>
      <c r="L131" s="75">
        <v>500000</v>
      </c>
      <c r="M131" s="76">
        <f t="shared" si="46"/>
        <v>0</v>
      </c>
      <c r="N131" s="77">
        <f t="shared" si="47"/>
        <v>0</v>
      </c>
      <c r="P131" s="113"/>
    </row>
    <row r="132" spans="1:16">
      <c r="B132" s="78" t="s">
        <v>70</v>
      </c>
      <c r="C132" s="163"/>
      <c r="D132" s="71">
        <f t="shared" si="42"/>
        <v>0</v>
      </c>
      <c r="E132" s="71">
        <f t="shared" si="43"/>
        <v>0</v>
      </c>
      <c r="F132" s="71">
        <f t="shared" si="44"/>
        <v>0</v>
      </c>
      <c r="G132" s="72">
        <f t="shared" si="45"/>
        <v>0</v>
      </c>
      <c r="H132" s="107"/>
      <c r="I132" s="73"/>
      <c r="J132" s="73"/>
      <c r="K132" s="74">
        <f t="shared" si="41"/>
        <v>0</v>
      </c>
      <c r="L132" s="75">
        <v>1000000</v>
      </c>
      <c r="M132" s="76">
        <f t="shared" si="46"/>
        <v>0</v>
      </c>
      <c r="N132" s="77">
        <f t="shared" si="47"/>
        <v>0</v>
      </c>
      <c r="P132" s="113"/>
    </row>
    <row r="133" spans="1:16" ht="13" thickBot="1">
      <c r="B133" s="78" t="s">
        <v>71</v>
      </c>
      <c r="C133" s="163"/>
      <c r="D133" s="71">
        <f t="shared" si="42"/>
        <v>0</v>
      </c>
      <c r="E133" s="71">
        <f t="shared" si="43"/>
        <v>0</v>
      </c>
      <c r="F133" s="71">
        <f t="shared" si="44"/>
        <v>0</v>
      </c>
      <c r="G133" s="72">
        <f t="shared" si="45"/>
        <v>0</v>
      </c>
      <c r="H133" s="107"/>
      <c r="I133" s="73"/>
      <c r="J133" s="73"/>
      <c r="K133" s="74">
        <f t="shared" si="41"/>
        <v>0</v>
      </c>
      <c r="L133" s="75">
        <v>2500000</v>
      </c>
      <c r="M133" s="76">
        <f t="shared" si="46"/>
        <v>0</v>
      </c>
      <c r="N133" s="77">
        <f t="shared" si="47"/>
        <v>0</v>
      </c>
      <c r="P133" s="113"/>
    </row>
    <row r="134" spans="1:16" ht="13" thickBot="1">
      <c r="B134" s="80" t="s">
        <v>61</v>
      </c>
      <c r="C134" s="164"/>
      <c r="D134" s="81">
        <f>C134</f>
        <v>0</v>
      </c>
      <c r="E134" s="81">
        <f t="shared" ref="E134:G134" si="48">D134</f>
        <v>0</v>
      </c>
      <c r="F134" s="81">
        <f t="shared" si="48"/>
        <v>0</v>
      </c>
      <c r="G134" s="81">
        <f t="shared" si="48"/>
        <v>0</v>
      </c>
      <c r="H134" s="105"/>
      <c r="I134" s="42"/>
      <c r="J134" s="42"/>
      <c r="K134" s="91"/>
      <c r="L134" s="91"/>
      <c r="M134" s="91"/>
      <c r="N134" s="91"/>
      <c r="P134" s="52">
        <f>AVERAGE(N129:N133)</f>
        <v>0</v>
      </c>
    </row>
    <row r="135" spans="1:16">
      <c r="H135" s="90"/>
      <c r="I135" s="14"/>
      <c r="J135" s="14"/>
      <c r="P135" s="113"/>
    </row>
    <row r="136" spans="1:16">
      <c r="H136" s="93"/>
      <c r="P136" s="113"/>
    </row>
    <row r="137" spans="1:16">
      <c r="A137" s="20" t="s">
        <v>176</v>
      </c>
      <c r="H137" s="93"/>
      <c r="P137" s="113"/>
    </row>
    <row r="138" spans="1:16">
      <c r="L138" s="118"/>
      <c r="M138" s="118"/>
      <c r="N138" s="118"/>
      <c r="P138" s="113"/>
    </row>
    <row r="139" spans="1:16" s="118" customFormat="1" ht="12" customHeight="1">
      <c r="A139" s="273" t="s">
        <v>75</v>
      </c>
      <c r="B139" s="273"/>
      <c r="C139" s="273"/>
      <c r="D139" s="273"/>
      <c r="E139" s="273"/>
      <c r="F139" s="273"/>
      <c r="G139" s="273"/>
      <c r="H139" s="273"/>
      <c r="I139" s="273"/>
      <c r="L139" s="7"/>
      <c r="M139" s="7"/>
      <c r="N139" s="7"/>
      <c r="P139" s="119"/>
    </row>
    <row r="140" spans="1:16" ht="14" thickBot="1">
      <c r="C140" s="6" t="str">
        <f>IF(COUNTBLANK(C144:C150)&gt;0,"ERROR - Cells must not be left blank","")</f>
        <v>ERROR - Cells must not be left blank</v>
      </c>
      <c r="P140" s="113"/>
    </row>
    <row r="141" spans="1:16" ht="12" customHeight="1">
      <c r="B141" s="301" t="s">
        <v>76</v>
      </c>
      <c r="C141" s="304" t="s">
        <v>77</v>
      </c>
      <c r="D141" s="306" t="s">
        <v>47</v>
      </c>
      <c r="E141" s="295"/>
      <c r="F141" s="295"/>
      <c r="G141" s="296"/>
      <c r="I141" s="300"/>
      <c r="J141" s="300"/>
      <c r="K141" s="284" t="s">
        <v>49</v>
      </c>
      <c r="L141" s="284" t="s">
        <v>50</v>
      </c>
      <c r="M141" s="285" t="s">
        <v>51</v>
      </c>
      <c r="N141" s="286" t="s">
        <v>52</v>
      </c>
      <c r="P141" s="113"/>
    </row>
    <row r="142" spans="1:16">
      <c r="B142" s="294"/>
      <c r="C142" s="305"/>
      <c r="D142" s="307"/>
      <c r="E142" s="297"/>
      <c r="F142" s="297"/>
      <c r="G142" s="298"/>
      <c r="I142" s="300"/>
      <c r="J142" s="300"/>
      <c r="K142" s="284"/>
      <c r="L142" s="284"/>
      <c r="M142" s="285"/>
      <c r="N142" s="287"/>
      <c r="P142" s="113"/>
    </row>
    <row r="143" spans="1:16">
      <c r="B143" s="302"/>
      <c r="C143" s="305"/>
      <c r="D143" s="111" t="s">
        <v>14</v>
      </c>
      <c r="E143" s="111" t="s">
        <v>15</v>
      </c>
      <c r="F143" s="111" t="s">
        <v>16</v>
      </c>
      <c r="G143" s="112" t="s">
        <v>17</v>
      </c>
      <c r="I143" s="61"/>
      <c r="J143" s="61"/>
      <c r="K143" s="284"/>
      <c r="L143" s="284"/>
      <c r="M143" s="285"/>
      <c r="N143" s="288"/>
      <c r="P143" s="113"/>
    </row>
    <row r="144" spans="1:16">
      <c r="B144" s="65" t="s">
        <v>53</v>
      </c>
      <c r="C144" s="161"/>
      <c r="D144" s="114">
        <f>C144</f>
        <v>0</v>
      </c>
      <c r="E144" s="114">
        <f t="shared" ref="E144:G144" si="49">D144</f>
        <v>0</v>
      </c>
      <c r="F144" s="114">
        <f t="shared" si="49"/>
        <v>0</v>
      </c>
      <c r="G144" s="114">
        <f t="shared" si="49"/>
        <v>0</v>
      </c>
      <c r="H144" s="105"/>
      <c r="I144" s="42"/>
      <c r="J144" s="42"/>
      <c r="K144" s="91"/>
      <c r="L144" s="91"/>
      <c r="M144" s="92"/>
      <c r="N144" s="91"/>
      <c r="P144" s="116"/>
    </row>
    <row r="145" spans="1:16">
      <c r="B145" s="65" t="s">
        <v>67</v>
      </c>
      <c r="C145" s="162"/>
      <c r="D145" s="71">
        <f>C145*(1+$C$17)*OR(1-$C$17)</f>
        <v>0</v>
      </c>
      <c r="E145" s="71">
        <f>C145*(1+$C$18)*OR(1-$C$18)</f>
        <v>0</v>
      </c>
      <c r="F145" s="71">
        <f>C145*(1+$C$19)*OR(1-$C$19)</f>
        <v>0</v>
      </c>
      <c r="G145" s="72">
        <f>C145*(1+$C$20)*OR(1-$C$20)</f>
        <v>0</v>
      </c>
      <c r="H145" s="107"/>
      <c r="I145" s="73"/>
      <c r="J145" s="73"/>
      <c r="K145" s="74">
        <f t="shared" ref="K145:K149" si="50">AVERAGE(C145:G145)</f>
        <v>0</v>
      </c>
      <c r="L145" s="75">
        <v>2500</v>
      </c>
      <c r="M145" s="76">
        <f>K145*L145</f>
        <v>0</v>
      </c>
      <c r="N145" s="77">
        <f>IF(M145&lt;$C$144,$C$144,(IF(M145&gt;$C$150,$C$150,M145)))</f>
        <v>0</v>
      </c>
      <c r="P145" s="117"/>
    </row>
    <row r="146" spans="1:16">
      <c r="B146" s="78" t="s">
        <v>68</v>
      </c>
      <c r="C146" s="163"/>
      <c r="D146" s="71">
        <f t="shared" ref="D146:D149" si="51">C146*(1+$C$17)*OR(1-$C$17)</f>
        <v>0</v>
      </c>
      <c r="E146" s="71">
        <f t="shared" ref="E146:E149" si="52">C146*(1+$C$18)*OR(1-$C$18)</f>
        <v>0</v>
      </c>
      <c r="F146" s="71">
        <f t="shared" ref="F146:F149" si="53">C146*(1+$C$19)*OR(1-$C$19)</f>
        <v>0</v>
      </c>
      <c r="G146" s="72">
        <f t="shared" ref="G146:G149" si="54">C146*(1+$C$20)*OR(1-$C$20)</f>
        <v>0</v>
      </c>
      <c r="H146" s="107"/>
      <c r="I146" s="73"/>
      <c r="J146" s="73"/>
      <c r="K146" s="74">
        <f t="shared" si="50"/>
        <v>0</v>
      </c>
      <c r="L146" s="75">
        <v>15000</v>
      </c>
      <c r="M146" s="76">
        <f t="shared" ref="M146:M149" si="55">K146*L146</f>
        <v>0</v>
      </c>
      <c r="N146" s="77">
        <f t="shared" ref="N146:N149" si="56">IF(M146&lt;$C$144,$C$144,(IF(M146&gt;$C$150,$C$150,M146)))</f>
        <v>0</v>
      </c>
      <c r="P146" s="117"/>
    </row>
    <row r="147" spans="1:16">
      <c r="B147" s="78" t="s">
        <v>69</v>
      </c>
      <c r="C147" s="163"/>
      <c r="D147" s="71">
        <f t="shared" si="51"/>
        <v>0</v>
      </c>
      <c r="E147" s="71">
        <f t="shared" si="52"/>
        <v>0</v>
      </c>
      <c r="F147" s="71">
        <f t="shared" si="53"/>
        <v>0</v>
      </c>
      <c r="G147" s="72">
        <f t="shared" si="54"/>
        <v>0</v>
      </c>
      <c r="H147" s="107"/>
      <c r="I147" s="73"/>
      <c r="J147" s="73"/>
      <c r="K147" s="74">
        <f t="shared" si="50"/>
        <v>0</v>
      </c>
      <c r="L147" s="75">
        <v>65000</v>
      </c>
      <c r="M147" s="76">
        <f t="shared" si="55"/>
        <v>0</v>
      </c>
      <c r="N147" s="77">
        <f t="shared" si="56"/>
        <v>0</v>
      </c>
      <c r="P147" s="117"/>
    </row>
    <row r="148" spans="1:16">
      <c r="B148" s="78" t="s">
        <v>70</v>
      </c>
      <c r="C148" s="163"/>
      <c r="D148" s="71">
        <f t="shared" si="51"/>
        <v>0</v>
      </c>
      <c r="E148" s="71">
        <f t="shared" si="52"/>
        <v>0</v>
      </c>
      <c r="F148" s="71">
        <f t="shared" si="53"/>
        <v>0</v>
      </c>
      <c r="G148" s="72">
        <f t="shared" si="54"/>
        <v>0</v>
      </c>
      <c r="H148" s="107"/>
      <c r="I148" s="73"/>
      <c r="J148" s="73"/>
      <c r="K148" s="74">
        <f t="shared" si="50"/>
        <v>0</v>
      </c>
      <c r="L148" s="75">
        <v>200000</v>
      </c>
      <c r="M148" s="76">
        <f t="shared" si="55"/>
        <v>0</v>
      </c>
      <c r="N148" s="77">
        <f t="shared" si="56"/>
        <v>0</v>
      </c>
      <c r="P148" s="117"/>
    </row>
    <row r="149" spans="1:16" ht="13" thickBot="1">
      <c r="B149" s="78" t="s">
        <v>71</v>
      </c>
      <c r="C149" s="163"/>
      <c r="D149" s="71">
        <f t="shared" si="51"/>
        <v>0</v>
      </c>
      <c r="E149" s="71">
        <f t="shared" si="52"/>
        <v>0</v>
      </c>
      <c r="F149" s="71">
        <f t="shared" si="53"/>
        <v>0</v>
      </c>
      <c r="G149" s="72">
        <f t="shared" si="54"/>
        <v>0</v>
      </c>
      <c r="H149" s="107"/>
      <c r="I149" s="73"/>
      <c r="J149" s="73"/>
      <c r="K149" s="74">
        <f t="shared" si="50"/>
        <v>0</v>
      </c>
      <c r="L149" s="75">
        <v>300000</v>
      </c>
      <c r="M149" s="76">
        <f t="shared" si="55"/>
        <v>0</v>
      </c>
      <c r="N149" s="77">
        <f t="shared" si="56"/>
        <v>0</v>
      </c>
      <c r="P149" s="117"/>
    </row>
    <row r="150" spans="1:16" ht="13" thickBot="1">
      <c r="B150" s="80" t="s">
        <v>61</v>
      </c>
      <c r="C150" s="164"/>
      <c r="D150" s="81">
        <f>C150</f>
        <v>0</v>
      </c>
      <c r="E150" s="81">
        <f t="shared" ref="E150:G150" si="57">D150</f>
        <v>0</v>
      </c>
      <c r="F150" s="81">
        <f t="shared" si="57"/>
        <v>0</v>
      </c>
      <c r="G150" s="81">
        <f t="shared" si="57"/>
        <v>0</v>
      </c>
      <c r="H150" s="105"/>
      <c r="I150" s="42"/>
      <c r="J150" s="42"/>
      <c r="K150" s="91"/>
      <c r="L150" s="91"/>
      <c r="M150" s="91"/>
      <c r="N150" s="91"/>
      <c r="P150" s="52">
        <f>AVERAGE(N145:N149)</f>
        <v>0</v>
      </c>
    </row>
    <row r="151" spans="1:16">
      <c r="P151" s="113"/>
    </row>
    <row r="152" spans="1:16">
      <c r="P152" s="113"/>
    </row>
    <row r="153" spans="1:16">
      <c r="A153" s="20" t="s">
        <v>177</v>
      </c>
      <c r="P153" s="113"/>
    </row>
    <row r="154" spans="1:16">
      <c r="L154" s="118"/>
      <c r="M154" s="118"/>
      <c r="N154" s="118"/>
      <c r="P154" s="113"/>
    </row>
    <row r="155" spans="1:16" s="118" customFormat="1" ht="12" customHeight="1">
      <c r="A155" s="273" t="s">
        <v>78</v>
      </c>
      <c r="B155" s="273"/>
      <c r="C155" s="273"/>
      <c r="D155" s="273"/>
      <c r="E155" s="273"/>
      <c r="F155" s="273"/>
      <c r="G155" s="273"/>
      <c r="H155" s="273"/>
      <c r="I155" s="273"/>
      <c r="L155" s="7"/>
      <c r="M155" s="7"/>
      <c r="N155" s="7"/>
      <c r="P155" s="119"/>
    </row>
    <row r="156" spans="1:16" ht="14" thickBot="1">
      <c r="C156" s="6" t="str">
        <f>IF(COUNTBLANK(C160:C168)&gt;0,"ERROR - Cells must not be left blank","")</f>
        <v>ERROR - Cells must not be left blank</v>
      </c>
      <c r="P156" s="113"/>
    </row>
    <row r="157" spans="1:16" ht="12" customHeight="1">
      <c r="B157" s="301" t="s">
        <v>76</v>
      </c>
      <c r="C157" s="304" t="s">
        <v>79</v>
      </c>
      <c r="D157" s="306" t="s">
        <v>47</v>
      </c>
      <c r="E157" s="295"/>
      <c r="F157" s="295"/>
      <c r="G157" s="296"/>
      <c r="I157" s="300"/>
      <c r="J157" s="300"/>
      <c r="K157" s="284" t="s">
        <v>49</v>
      </c>
      <c r="L157" s="284" t="s">
        <v>50</v>
      </c>
      <c r="M157" s="285" t="s">
        <v>51</v>
      </c>
      <c r="N157" s="286" t="s">
        <v>52</v>
      </c>
      <c r="P157" s="113"/>
    </row>
    <row r="158" spans="1:16">
      <c r="B158" s="294"/>
      <c r="C158" s="305"/>
      <c r="D158" s="307"/>
      <c r="E158" s="297"/>
      <c r="F158" s="297"/>
      <c r="G158" s="298"/>
      <c r="I158" s="300"/>
      <c r="J158" s="300"/>
      <c r="K158" s="284"/>
      <c r="L158" s="284"/>
      <c r="M158" s="285"/>
      <c r="N158" s="287"/>
      <c r="P158" s="113"/>
    </row>
    <row r="159" spans="1:16">
      <c r="B159" s="302"/>
      <c r="C159" s="305"/>
      <c r="D159" s="111" t="s">
        <v>14</v>
      </c>
      <c r="E159" s="111" t="s">
        <v>15</v>
      </c>
      <c r="F159" s="111" t="s">
        <v>16</v>
      </c>
      <c r="G159" s="112" t="s">
        <v>17</v>
      </c>
      <c r="I159" s="61"/>
      <c r="J159" s="61"/>
      <c r="K159" s="284"/>
      <c r="L159" s="284"/>
      <c r="M159" s="285"/>
      <c r="N159" s="288"/>
      <c r="P159" s="116"/>
    </row>
    <row r="160" spans="1:16">
      <c r="B160" s="65" t="s">
        <v>53</v>
      </c>
      <c r="C160" s="161"/>
      <c r="D160" s="114">
        <f>C160</f>
        <v>0</v>
      </c>
      <c r="E160" s="114">
        <f t="shared" ref="E160:G160" si="58">D160</f>
        <v>0</v>
      </c>
      <c r="F160" s="114">
        <f t="shared" si="58"/>
        <v>0</v>
      </c>
      <c r="G160" s="115">
        <f t="shared" si="58"/>
        <v>0</v>
      </c>
      <c r="H160" s="105"/>
      <c r="I160" s="42"/>
      <c r="J160" s="42"/>
      <c r="K160" s="91"/>
      <c r="L160" s="91"/>
      <c r="M160" s="92"/>
      <c r="N160" s="91"/>
      <c r="P160" s="117"/>
    </row>
    <row r="161" spans="1:16">
      <c r="B161" s="65" t="s">
        <v>80</v>
      </c>
      <c r="C161" s="162"/>
      <c r="D161" s="71">
        <f>C161*(1+$C$17)*OR(1-$C$17)</f>
        <v>0</v>
      </c>
      <c r="E161" s="71">
        <f>C161*(1+$C$18)*OR(1-$C$18)</f>
        <v>0</v>
      </c>
      <c r="F161" s="71">
        <f>C161*(1+$C$19)*OR(1-$C$19)</f>
        <v>0</v>
      </c>
      <c r="G161" s="72">
        <f>C161*(1+$C$20)*OR(1-$C$20)</f>
        <v>0</v>
      </c>
      <c r="H161" s="107"/>
      <c r="I161" s="73"/>
      <c r="J161" s="73"/>
      <c r="K161" s="74">
        <f t="shared" ref="K161:K167" si="59">AVERAGE(C161:G161)</f>
        <v>0</v>
      </c>
      <c r="L161" s="75">
        <v>25000</v>
      </c>
      <c r="M161" s="76">
        <f>K161*L161</f>
        <v>0</v>
      </c>
      <c r="N161" s="77">
        <f>IF(M161&lt;$C$160,$C$160,(IF(M161&gt;$C$168,$C$168,M161)))</f>
        <v>0</v>
      </c>
      <c r="P161" s="117"/>
    </row>
    <row r="162" spans="1:16">
      <c r="B162" s="78" t="s">
        <v>81</v>
      </c>
      <c r="C162" s="163"/>
      <c r="D162" s="71">
        <f t="shared" ref="D162:D167" si="60">C162*(1+$C$17)*OR(1-$C$17)</f>
        <v>0</v>
      </c>
      <c r="E162" s="71">
        <f t="shared" ref="E162:E167" si="61">C162*(1+$C$18)*OR(1-$C$18)</f>
        <v>0</v>
      </c>
      <c r="F162" s="71">
        <f t="shared" ref="F162:F167" si="62">C162*(1+$C$19)*OR(1-$C$19)</f>
        <v>0</v>
      </c>
      <c r="G162" s="72">
        <f t="shared" ref="G162:G167" si="63">C162*(1+$C$20)*OR(1-$C$20)</f>
        <v>0</v>
      </c>
      <c r="H162" s="107"/>
      <c r="I162" s="73"/>
      <c r="J162" s="73"/>
      <c r="K162" s="74">
        <f t="shared" si="59"/>
        <v>0</v>
      </c>
      <c r="L162" s="75">
        <v>100000</v>
      </c>
      <c r="M162" s="76">
        <f t="shared" ref="M162:M167" si="64">K162*L162</f>
        <v>0</v>
      </c>
      <c r="N162" s="77">
        <f t="shared" ref="N162:N167" si="65">IF(M162&lt;$C$160,$C$160,(IF(M162&gt;$C$168,$C$168,M162)))</f>
        <v>0</v>
      </c>
      <c r="P162" s="117"/>
    </row>
    <row r="163" spans="1:16">
      <c r="B163" s="78" t="s">
        <v>82</v>
      </c>
      <c r="C163" s="163"/>
      <c r="D163" s="71">
        <f t="shared" si="60"/>
        <v>0</v>
      </c>
      <c r="E163" s="71">
        <f t="shared" si="61"/>
        <v>0</v>
      </c>
      <c r="F163" s="71">
        <f t="shared" si="62"/>
        <v>0</v>
      </c>
      <c r="G163" s="72">
        <f t="shared" si="63"/>
        <v>0</v>
      </c>
      <c r="H163" s="107"/>
      <c r="I163" s="73"/>
      <c r="J163" s="73"/>
      <c r="K163" s="74">
        <f t="shared" si="59"/>
        <v>0</v>
      </c>
      <c r="L163" s="75">
        <v>350000</v>
      </c>
      <c r="M163" s="76">
        <f t="shared" si="64"/>
        <v>0</v>
      </c>
      <c r="N163" s="77">
        <f t="shared" si="65"/>
        <v>0</v>
      </c>
      <c r="P163" s="117"/>
    </row>
    <row r="164" spans="1:16">
      <c r="B164" s="78" t="s">
        <v>83</v>
      </c>
      <c r="C164" s="163"/>
      <c r="D164" s="71">
        <f t="shared" si="60"/>
        <v>0</v>
      </c>
      <c r="E164" s="71">
        <f t="shared" si="61"/>
        <v>0</v>
      </c>
      <c r="F164" s="71">
        <f t="shared" si="62"/>
        <v>0</v>
      </c>
      <c r="G164" s="72">
        <f t="shared" si="63"/>
        <v>0</v>
      </c>
      <c r="H164" s="107"/>
      <c r="I164" s="73"/>
      <c r="J164" s="73"/>
      <c r="K164" s="74">
        <f t="shared" si="59"/>
        <v>0</v>
      </c>
      <c r="L164" s="75">
        <v>7500000</v>
      </c>
      <c r="M164" s="76">
        <f t="shared" si="64"/>
        <v>0</v>
      </c>
      <c r="N164" s="77">
        <f t="shared" si="65"/>
        <v>0</v>
      </c>
      <c r="P164" s="117"/>
    </row>
    <row r="165" spans="1:16">
      <c r="B165" s="78" t="s">
        <v>84</v>
      </c>
      <c r="C165" s="163"/>
      <c r="D165" s="71">
        <f t="shared" si="60"/>
        <v>0</v>
      </c>
      <c r="E165" s="71">
        <f t="shared" si="61"/>
        <v>0</v>
      </c>
      <c r="F165" s="71">
        <f t="shared" si="62"/>
        <v>0</v>
      </c>
      <c r="G165" s="72">
        <f t="shared" si="63"/>
        <v>0</v>
      </c>
      <c r="H165" s="107"/>
      <c r="I165" s="73"/>
      <c r="J165" s="73"/>
      <c r="K165" s="74">
        <f t="shared" si="59"/>
        <v>0</v>
      </c>
      <c r="L165" s="75">
        <v>2000000</v>
      </c>
      <c r="M165" s="76">
        <f t="shared" si="64"/>
        <v>0</v>
      </c>
      <c r="N165" s="77">
        <f t="shared" si="65"/>
        <v>0</v>
      </c>
      <c r="P165" s="117"/>
    </row>
    <row r="166" spans="1:16">
      <c r="B166" s="79" t="s">
        <v>85</v>
      </c>
      <c r="C166" s="165"/>
      <c r="D166" s="71">
        <f t="shared" si="60"/>
        <v>0</v>
      </c>
      <c r="E166" s="71">
        <f t="shared" si="61"/>
        <v>0</v>
      </c>
      <c r="F166" s="71">
        <f t="shared" si="62"/>
        <v>0</v>
      </c>
      <c r="G166" s="72">
        <f t="shared" si="63"/>
        <v>0</v>
      </c>
      <c r="H166" s="107"/>
      <c r="I166" s="73"/>
      <c r="J166" s="73"/>
      <c r="K166" s="74">
        <f t="shared" si="59"/>
        <v>0</v>
      </c>
      <c r="L166" s="75">
        <v>4000000</v>
      </c>
      <c r="M166" s="76">
        <f t="shared" si="64"/>
        <v>0</v>
      </c>
      <c r="N166" s="77">
        <f t="shared" si="65"/>
        <v>0</v>
      </c>
      <c r="P166" s="117"/>
    </row>
    <row r="167" spans="1:16" ht="13" thickBot="1">
      <c r="B167" s="79" t="s">
        <v>86</v>
      </c>
      <c r="C167" s="165"/>
      <c r="D167" s="71">
        <f t="shared" si="60"/>
        <v>0</v>
      </c>
      <c r="E167" s="71">
        <f t="shared" si="61"/>
        <v>0</v>
      </c>
      <c r="F167" s="71">
        <f t="shared" si="62"/>
        <v>0</v>
      </c>
      <c r="G167" s="72">
        <f t="shared" si="63"/>
        <v>0</v>
      </c>
      <c r="H167" s="107"/>
      <c r="I167" s="73"/>
      <c r="J167" s="73"/>
      <c r="K167" s="74">
        <f t="shared" si="59"/>
        <v>0</v>
      </c>
      <c r="L167" s="75">
        <v>5000000</v>
      </c>
      <c r="M167" s="76">
        <f t="shared" si="64"/>
        <v>0</v>
      </c>
      <c r="N167" s="77">
        <f t="shared" si="65"/>
        <v>0</v>
      </c>
      <c r="P167" s="117"/>
    </row>
    <row r="168" spans="1:16" ht="13" thickBot="1">
      <c r="B168" s="80" t="s">
        <v>61</v>
      </c>
      <c r="C168" s="164"/>
      <c r="D168" s="81">
        <f>C168</f>
        <v>0</v>
      </c>
      <c r="E168" s="81">
        <f t="shared" ref="E168:G168" si="66">D168</f>
        <v>0</v>
      </c>
      <c r="F168" s="81">
        <f t="shared" si="66"/>
        <v>0</v>
      </c>
      <c r="G168" s="97">
        <f t="shared" si="66"/>
        <v>0</v>
      </c>
      <c r="H168" s="105"/>
      <c r="I168" s="42"/>
      <c r="J168" s="42"/>
      <c r="K168" s="91"/>
      <c r="L168" s="91"/>
      <c r="M168" s="91"/>
      <c r="N168" s="91"/>
      <c r="P168" s="52">
        <f>AVERAGE(N161:N167)</f>
        <v>0</v>
      </c>
    </row>
    <row r="169" spans="1:16">
      <c r="P169" s="14"/>
    </row>
    <row r="170" spans="1:16">
      <c r="P170" s="113"/>
    </row>
    <row r="171" spans="1:16">
      <c r="A171" s="20" t="s">
        <v>178</v>
      </c>
      <c r="P171" s="113"/>
    </row>
    <row r="172" spans="1:16">
      <c r="P172" s="113"/>
    </row>
    <row r="173" spans="1:16" ht="12" customHeight="1">
      <c r="A173" s="312" t="s">
        <v>87</v>
      </c>
      <c r="B173" s="312"/>
      <c r="C173" s="312"/>
      <c r="D173" s="312"/>
      <c r="E173" s="312"/>
      <c r="F173" s="312"/>
      <c r="G173" s="312"/>
      <c r="H173" s="312"/>
      <c r="I173" s="312"/>
      <c r="P173" s="113"/>
    </row>
    <row r="174" spans="1:16">
      <c r="P174" s="113"/>
    </row>
    <row r="175" spans="1:16" ht="14" thickBot="1">
      <c r="C175" s="6" t="str">
        <f>IF(COUNTBLANK(C179:C185)&gt;0,"ERROR - Cells must not be left blank","")</f>
        <v>ERROR - Cells must not be left blank</v>
      </c>
      <c r="P175" s="113"/>
    </row>
    <row r="176" spans="1:16" ht="12" customHeight="1">
      <c r="B176" s="301" t="s">
        <v>76</v>
      </c>
      <c r="C176" s="304" t="s">
        <v>247</v>
      </c>
      <c r="D176" s="306" t="s">
        <v>47</v>
      </c>
      <c r="E176" s="295"/>
      <c r="F176" s="295"/>
      <c r="G176" s="296"/>
      <c r="I176" s="300"/>
      <c r="J176" s="300"/>
      <c r="P176" s="113"/>
    </row>
    <row r="177" spans="1:16" ht="12" customHeight="1">
      <c r="B177" s="294"/>
      <c r="C177" s="305"/>
      <c r="D177" s="307"/>
      <c r="E177" s="297"/>
      <c r="F177" s="297"/>
      <c r="G177" s="298"/>
      <c r="I177" s="300"/>
      <c r="J177" s="300"/>
      <c r="K177" s="313" t="s">
        <v>49</v>
      </c>
      <c r="L177" s="313" t="s">
        <v>50</v>
      </c>
      <c r="M177" s="316" t="s">
        <v>51</v>
      </c>
      <c r="N177" s="286" t="s">
        <v>52</v>
      </c>
      <c r="P177" s="113"/>
    </row>
    <row r="178" spans="1:16">
      <c r="B178" s="302"/>
      <c r="C178" s="305"/>
      <c r="D178" s="111" t="s">
        <v>14</v>
      </c>
      <c r="E178" s="111" t="s">
        <v>15</v>
      </c>
      <c r="F178" s="111" t="s">
        <v>16</v>
      </c>
      <c r="G178" s="112" t="s">
        <v>17</v>
      </c>
      <c r="I178" s="61"/>
      <c r="J178" s="61"/>
      <c r="K178" s="314"/>
      <c r="L178" s="314"/>
      <c r="M178" s="317"/>
      <c r="N178" s="287"/>
      <c r="P178" s="113"/>
    </row>
    <row r="179" spans="1:16">
      <c r="B179" s="65" t="s">
        <v>53</v>
      </c>
      <c r="C179" s="161"/>
      <c r="D179" s="114">
        <f>C179</f>
        <v>0</v>
      </c>
      <c r="E179" s="114">
        <f t="shared" ref="E179:G179" si="67">D179</f>
        <v>0</v>
      </c>
      <c r="F179" s="114">
        <f t="shared" si="67"/>
        <v>0</v>
      </c>
      <c r="G179" s="115">
        <f t="shared" si="67"/>
        <v>0</v>
      </c>
      <c r="H179" s="90"/>
      <c r="I179" s="42"/>
      <c r="J179" s="42"/>
      <c r="K179" s="315"/>
      <c r="L179" s="315"/>
      <c r="M179" s="318"/>
      <c r="N179" s="288"/>
      <c r="P179" s="113"/>
    </row>
    <row r="180" spans="1:16">
      <c r="B180" s="65" t="s">
        <v>67</v>
      </c>
      <c r="C180" s="162"/>
      <c r="D180" s="71">
        <f>C180*(1+$C$17)*OR(1-$C$17)</f>
        <v>0</v>
      </c>
      <c r="E180" s="71">
        <f>C180*(1+$C$18)*OR(1-$C$18)</f>
        <v>0</v>
      </c>
      <c r="F180" s="71">
        <f>C180*(1+$C$19)*OR(1-$C$19)</f>
        <v>0</v>
      </c>
      <c r="G180" s="72">
        <f>C180*(1+$C$20)*OR(1-$C$20)</f>
        <v>0</v>
      </c>
      <c r="H180" s="93"/>
      <c r="I180" s="73"/>
      <c r="J180" s="73"/>
      <c r="K180" s="74">
        <f t="shared" ref="K180:K184" si="68">AVERAGE(C180:G180)</f>
        <v>0</v>
      </c>
      <c r="L180" s="75">
        <v>2500</v>
      </c>
      <c r="M180" s="76">
        <f>K180*L180</f>
        <v>0</v>
      </c>
      <c r="N180" s="77">
        <f>IF(M180&lt;$C$179,$C$179,(IF(M180&gt;$C$185,$C$185,M180)))</f>
        <v>0</v>
      </c>
      <c r="P180" s="116"/>
    </row>
    <row r="181" spans="1:16">
      <c r="B181" s="78" t="s">
        <v>68</v>
      </c>
      <c r="C181" s="163"/>
      <c r="D181" s="71">
        <f t="shared" ref="D181:D184" si="69">C181*(1+$C$17)*OR(1-$C$17)</f>
        <v>0</v>
      </c>
      <c r="E181" s="71">
        <f t="shared" ref="E181:E184" si="70">C181*(1+$C$18)*OR(1-$C$18)</f>
        <v>0</v>
      </c>
      <c r="F181" s="71">
        <f t="shared" ref="F181:F184" si="71">C181*(1+$C$19)*OR(1-$C$19)</f>
        <v>0</v>
      </c>
      <c r="G181" s="72">
        <f t="shared" ref="G181:G184" si="72">C181*(1+$C$20)*OR(1-$C$20)</f>
        <v>0</v>
      </c>
      <c r="H181" s="93"/>
      <c r="I181" s="73"/>
      <c r="J181" s="73"/>
      <c r="K181" s="74">
        <f t="shared" si="68"/>
        <v>0</v>
      </c>
      <c r="L181" s="75">
        <v>15000</v>
      </c>
      <c r="M181" s="76">
        <f>K181*L181</f>
        <v>0</v>
      </c>
      <c r="N181" s="77">
        <f t="shared" ref="N181:N184" si="73">IF(M181&lt;$C$179,$C$179,(IF(M181&gt;$C$185,$C$185,M181)))</f>
        <v>0</v>
      </c>
      <c r="P181" s="117"/>
    </row>
    <row r="182" spans="1:16">
      <c r="B182" s="78" t="s">
        <v>69</v>
      </c>
      <c r="C182" s="163"/>
      <c r="D182" s="71">
        <f t="shared" si="69"/>
        <v>0</v>
      </c>
      <c r="E182" s="71">
        <f t="shared" si="70"/>
        <v>0</v>
      </c>
      <c r="F182" s="71">
        <f t="shared" si="71"/>
        <v>0</v>
      </c>
      <c r="G182" s="72">
        <f t="shared" si="72"/>
        <v>0</v>
      </c>
      <c r="H182" s="93"/>
      <c r="I182" s="73"/>
      <c r="J182" s="73"/>
      <c r="K182" s="74">
        <f t="shared" si="68"/>
        <v>0</v>
      </c>
      <c r="L182" s="75">
        <v>65000</v>
      </c>
      <c r="M182" s="76">
        <f>K182*L182</f>
        <v>0</v>
      </c>
      <c r="N182" s="77">
        <f t="shared" si="73"/>
        <v>0</v>
      </c>
      <c r="P182" s="117"/>
    </row>
    <row r="183" spans="1:16">
      <c r="B183" s="78" t="s">
        <v>70</v>
      </c>
      <c r="C183" s="163"/>
      <c r="D183" s="71">
        <f t="shared" si="69"/>
        <v>0</v>
      </c>
      <c r="E183" s="71">
        <f t="shared" si="70"/>
        <v>0</v>
      </c>
      <c r="F183" s="71">
        <f t="shared" si="71"/>
        <v>0</v>
      </c>
      <c r="G183" s="72">
        <f t="shared" si="72"/>
        <v>0</v>
      </c>
      <c r="H183" s="93"/>
      <c r="I183" s="73"/>
      <c r="J183" s="73"/>
      <c r="K183" s="74">
        <f t="shared" si="68"/>
        <v>0</v>
      </c>
      <c r="L183" s="75">
        <v>200000</v>
      </c>
      <c r="M183" s="76">
        <f>K183*L183</f>
        <v>0</v>
      </c>
      <c r="N183" s="77">
        <f t="shared" si="73"/>
        <v>0</v>
      </c>
      <c r="P183" s="117"/>
    </row>
    <row r="184" spans="1:16" ht="13" thickBot="1">
      <c r="B184" s="78" t="s">
        <v>71</v>
      </c>
      <c r="C184" s="163"/>
      <c r="D184" s="71">
        <f t="shared" si="69"/>
        <v>0</v>
      </c>
      <c r="E184" s="71">
        <f t="shared" si="70"/>
        <v>0</v>
      </c>
      <c r="F184" s="71">
        <f t="shared" si="71"/>
        <v>0</v>
      </c>
      <c r="G184" s="72">
        <f t="shared" si="72"/>
        <v>0</v>
      </c>
      <c r="H184" s="93"/>
      <c r="I184" s="73"/>
      <c r="J184" s="73"/>
      <c r="K184" s="74">
        <f t="shared" si="68"/>
        <v>0</v>
      </c>
      <c r="L184" s="120">
        <v>300000</v>
      </c>
      <c r="M184" s="121">
        <f>K184*L184</f>
        <v>0</v>
      </c>
      <c r="N184" s="77">
        <f t="shared" si="73"/>
        <v>0</v>
      </c>
      <c r="P184" s="117"/>
    </row>
    <row r="185" spans="1:16" ht="13" thickBot="1">
      <c r="B185" s="80" t="s">
        <v>61</v>
      </c>
      <c r="C185" s="164"/>
      <c r="D185" s="81">
        <f>C185</f>
        <v>0</v>
      </c>
      <c r="E185" s="81">
        <f>C185</f>
        <v>0</v>
      </c>
      <c r="F185" s="81">
        <f t="shared" ref="F185:G185" si="74">D185</f>
        <v>0</v>
      </c>
      <c r="G185" s="97">
        <f t="shared" si="74"/>
        <v>0</v>
      </c>
      <c r="H185" s="90"/>
      <c r="I185" s="42"/>
      <c r="J185" s="42"/>
      <c r="K185" s="68"/>
      <c r="L185" s="68"/>
      <c r="M185" s="68"/>
      <c r="N185" s="68"/>
      <c r="P185" s="52">
        <f>AVERAGE(N180:N184)</f>
        <v>0</v>
      </c>
    </row>
    <row r="186" spans="1:16">
      <c r="P186" s="116"/>
    </row>
    <row r="187" spans="1:16">
      <c r="P187" s="113"/>
    </row>
    <row r="188" spans="1:16">
      <c r="A188" s="20" t="s">
        <v>179</v>
      </c>
      <c r="P188" s="113"/>
    </row>
    <row r="189" spans="1:16">
      <c r="A189" s="20"/>
      <c r="P189" s="113"/>
    </row>
    <row r="190" spans="1:16" ht="12" customHeight="1">
      <c r="A190" s="312" t="s">
        <v>89</v>
      </c>
      <c r="B190" s="312"/>
      <c r="C190" s="312"/>
      <c r="D190" s="312"/>
      <c r="E190" s="312"/>
      <c r="F190" s="312"/>
      <c r="G190" s="312"/>
      <c r="H190" s="312"/>
      <c r="P190" s="113"/>
    </row>
    <row r="191" spans="1:16" ht="14" thickBot="1">
      <c r="C191" s="6" t="str">
        <f>IF(COUNTBLANK(C195:C203)&gt;0,"ERROR - Cells must not be left blank","")</f>
        <v>ERROR - Cells must not be left blank</v>
      </c>
      <c r="P191" s="113"/>
    </row>
    <row r="192" spans="1:16" ht="12" customHeight="1">
      <c r="B192" s="301" t="s">
        <v>76</v>
      </c>
      <c r="C192" s="304" t="s">
        <v>90</v>
      </c>
      <c r="D192" s="306" t="s">
        <v>47</v>
      </c>
      <c r="E192" s="295"/>
      <c r="F192" s="295"/>
      <c r="G192" s="296"/>
      <c r="I192" s="300"/>
      <c r="J192" s="300"/>
      <c r="K192" s="284" t="s">
        <v>49</v>
      </c>
      <c r="L192" s="284" t="s">
        <v>50</v>
      </c>
      <c r="M192" s="285" t="s">
        <v>51</v>
      </c>
      <c r="N192" s="286" t="s">
        <v>52</v>
      </c>
      <c r="P192" s="113"/>
    </row>
    <row r="193" spans="1:16">
      <c r="B193" s="294"/>
      <c r="C193" s="305"/>
      <c r="D193" s="307"/>
      <c r="E193" s="297"/>
      <c r="F193" s="297"/>
      <c r="G193" s="298"/>
      <c r="I193" s="300"/>
      <c r="J193" s="300"/>
      <c r="K193" s="284"/>
      <c r="L193" s="284"/>
      <c r="M193" s="285"/>
      <c r="N193" s="287"/>
      <c r="P193" s="113"/>
    </row>
    <row r="194" spans="1:16">
      <c r="B194" s="302"/>
      <c r="C194" s="305"/>
      <c r="D194" s="111" t="s">
        <v>14</v>
      </c>
      <c r="E194" s="111" t="s">
        <v>15</v>
      </c>
      <c r="F194" s="111" t="s">
        <v>16</v>
      </c>
      <c r="G194" s="112" t="s">
        <v>17</v>
      </c>
      <c r="I194" s="61"/>
      <c r="J194" s="61"/>
      <c r="K194" s="284"/>
      <c r="L194" s="284"/>
      <c r="M194" s="285"/>
      <c r="N194" s="288"/>
      <c r="P194" s="113"/>
    </row>
    <row r="195" spans="1:16">
      <c r="B195" s="65" t="s">
        <v>53</v>
      </c>
      <c r="C195" s="161"/>
      <c r="D195" s="114">
        <f>C195</f>
        <v>0</v>
      </c>
      <c r="E195" s="114">
        <f t="shared" ref="E195:G195" si="75">D195</f>
        <v>0</v>
      </c>
      <c r="F195" s="114">
        <f t="shared" si="75"/>
        <v>0</v>
      </c>
      <c r="G195" s="115">
        <f t="shared" si="75"/>
        <v>0</v>
      </c>
      <c r="H195" s="90">
        <f t="shared" ref="H195:H203" si="76">AVERAGE(C195:G195)</f>
        <v>0</v>
      </c>
      <c r="I195" s="42"/>
      <c r="J195" s="42"/>
      <c r="K195" s="91"/>
      <c r="L195" s="91"/>
      <c r="M195" s="92"/>
      <c r="N195" s="91"/>
      <c r="P195" s="113"/>
    </row>
    <row r="196" spans="1:16">
      <c r="B196" s="65" t="s">
        <v>80</v>
      </c>
      <c r="C196" s="162"/>
      <c r="D196" s="71">
        <f>C196*(1+$C$17)*OR(1-$C$17)</f>
        <v>0</v>
      </c>
      <c r="E196" s="71">
        <f>C196*(1+$C$18)*OR(1-$C$18)</f>
        <v>0</v>
      </c>
      <c r="F196" s="71">
        <f>C196*(1+$C$19)*OR(1-$C$19)</f>
        <v>0</v>
      </c>
      <c r="G196" s="72">
        <f>C196*(1+$C$20)*OR(1-$C$20)</f>
        <v>0</v>
      </c>
      <c r="H196" s="93">
        <f t="shared" si="76"/>
        <v>0</v>
      </c>
      <c r="I196" s="73"/>
      <c r="J196" s="73"/>
      <c r="K196" s="74">
        <f t="shared" ref="K196:K202" si="77">AVERAGE(C196:G196)</f>
        <v>0</v>
      </c>
      <c r="L196" s="75">
        <v>2500</v>
      </c>
      <c r="M196" s="76">
        <f>K196*L196</f>
        <v>0</v>
      </c>
      <c r="N196" s="77">
        <f>IF(M196&lt;$C$195,$C$195,(IF(M196&gt;$C$203,$C$203,M196)))</f>
        <v>0</v>
      </c>
      <c r="P196" s="116"/>
    </row>
    <row r="197" spans="1:16">
      <c r="B197" s="78" t="s">
        <v>81</v>
      </c>
      <c r="C197" s="163"/>
      <c r="D197" s="71">
        <f t="shared" ref="D197:D202" si="78">C197*(1+$C$17)*OR(1-$C$17)</f>
        <v>0</v>
      </c>
      <c r="E197" s="71">
        <f t="shared" ref="E197:E202" si="79">C197*(1+$C$18)*OR(1-$C$18)</f>
        <v>0</v>
      </c>
      <c r="F197" s="71">
        <f t="shared" ref="F197:F202" si="80">C197*(1+$C$19)*OR(1-$C$19)</f>
        <v>0</v>
      </c>
      <c r="G197" s="72">
        <f t="shared" ref="G197:G202" si="81">C197*(1+$C$20)*OR(1-$C$20)</f>
        <v>0</v>
      </c>
      <c r="H197" s="93">
        <f t="shared" si="76"/>
        <v>0</v>
      </c>
      <c r="I197" s="73"/>
      <c r="J197" s="73"/>
      <c r="K197" s="74">
        <f t="shared" si="77"/>
        <v>0</v>
      </c>
      <c r="L197" s="75">
        <v>100000</v>
      </c>
      <c r="M197" s="76">
        <f t="shared" ref="M197:M202" si="82">K197*L197</f>
        <v>0</v>
      </c>
      <c r="N197" s="77">
        <f t="shared" ref="N197:N202" si="83">IF(M197&lt;$C$195,$C$195,(IF(M197&gt;$C$203,$C$203,M197)))</f>
        <v>0</v>
      </c>
      <c r="P197" s="117"/>
    </row>
    <row r="198" spans="1:16">
      <c r="B198" s="78" t="s">
        <v>82</v>
      </c>
      <c r="C198" s="163"/>
      <c r="D198" s="71">
        <f t="shared" si="78"/>
        <v>0</v>
      </c>
      <c r="E198" s="71">
        <f t="shared" si="79"/>
        <v>0</v>
      </c>
      <c r="F198" s="71">
        <f t="shared" si="80"/>
        <v>0</v>
      </c>
      <c r="G198" s="72">
        <f t="shared" si="81"/>
        <v>0</v>
      </c>
      <c r="H198" s="93">
        <f t="shared" si="76"/>
        <v>0</v>
      </c>
      <c r="I198" s="73"/>
      <c r="J198" s="73"/>
      <c r="K198" s="74">
        <f t="shared" si="77"/>
        <v>0</v>
      </c>
      <c r="L198" s="75">
        <v>350000</v>
      </c>
      <c r="M198" s="76">
        <f t="shared" si="82"/>
        <v>0</v>
      </c>
      <c r="N198" s="77">
        <f t="shared" si="83"/>
        <v>0</v>
      </c>
      <c r="P198" s="117"/>
    </row>
    <row r="199" spans="1:16">
      <c r="B199" s="78" t="s">
        <v>83</v>
      </c>
      <c r="C199" s="163"/>
      <c r="D199" s="71">
        <f t="shared" si="78"/>
        <v>0</v>
      </c>
      <c r="E199" s="71">
        <f t="shared" si="79"/>
        <v>0</v>
      </c>
      <c r="F199" s="71">
        <f t="shared" si="80"/>
        <v>0</v>
      </c>
      <c r="G199" s="72">
        <f t="shared" si="81"/>
        <v>0</v>
      </c>
      <c r="H199" s="93">
        <f t="shared" si="76"/>
        <v>0</v>
      </c>
      <c r="I199" s="73"/>
      <c r="J199" s="73"/>
      <c r="K199" s="74">
        <f t="shared" si="77"/>
        <v>0</v>
      </c>
      <c r="L199" s="75">
        <v>750000</v>
      </c>
      <c r="M199" s="76">
        <f t="shared" si="82"/>
        <v>0</v>
      </c>
      <c r="N199" s="77">
        <f t="shared" si="83"/>
        <v>0</v>
      </c>
      <c r="P199" s="117"/>
    </row>
    <row r="200" spans="1:16">
      <c r="B200" s="78" t="s">
        <v>84</v>
      </c>
      <c r="C200" s="163"/>
      <c r="D200" s="71">
        <f t="shared" si="78"/>
        <v>0</v>
      </c>
      <c r="E200" s="71">
        <f t="shared" si="79"/>
        <v>0</v>
      </c>
      <c r="F200" s="71">
        <f t="shared" si="80"/>
        <v>0</v>
      </c>
      <c r="G200" s="72">
        <f t="shared" si="81"/>
        <v>0</v>
      </c>
      <c r="H200" s="93">
        <f t="shared" si="76"/>
        <v>0</v>
      </c>
      <c r="I200" s="73"/>
      <c r="J200" s="73"/>
      <c r="K200" s="74">
        <f t="shared" si="77"/>
        <v>0</v>
      </c>
      <c r="L200" s="75">
        <v>2000000</v>
      </c>
      <c r="M200" s="76">
        <f t="shared" si="82"/>
        <v>0</v>
      </c>
      <c r="N200" s="77">
        <f t="shared" si="83"/>
        <v>0</v>
      </c>
      <c r="P200" s="117"/>
    </row>
    <row r="201" spans="1:16">
      <c r="B201" s="79" t="s">
        <v>85</v>
      </c>
      <c r="C201" s="165"/>
      <c r="D201" s="71">
        <f t="shared" si="78"/>
        <v>0</v>
      </c>
      <c r="E201" s="71">
        <f t="shared" si="79"/>
        <v>0</v>
      </c>
      <c r="F201" s="71">
        <f t="shared" si="80"/>
        <v>0</v>
      </c>
      <c r="G201" s="72">
        <f t="shared" si="81"/>
        <v>0</v>
      </c>
      <c r="H201" s="93">
        <f t="shared" si="76"/>
        <v>0</v>
      </c>
      <c r="I201" s="73"/>
      <c r="J201" s="73"/>
      <c r="K201" s="74">
        <f t="shared" si="77"/>
        <v>0</v>
      </c>
      <c r="L201" s="75">
        <v>4000000</v>
      </c>
      <c r="M201" s="76">
        <f t="shared" si="82"/>
        <v>0</v>
      </c>
      <c r="N201" s="77">
        <f t="shared" si="83"/>
        <v>0</v>
      </c>
      <c r="P201" s="117"/>
    </row>
    <row r="202" spans="1:16" ht="13" thickBot="1">
      <c r="B202" s="79" t="s">
        <v>86</v>
      </c>
      <c r="C202" s="165"/>
      <c r="D202" s="71">
        <f t="shared" si="78"/>
        <v>0</v>
      </c>
      <c r="E202" s="71">
        <f t="shared" si="79"/>
        <v>0</v>
      </c>
      <c r="F202" s="71">
        <f t="shared" si="80"/>
        <v>0</v>
      </c>
      <c r="G202" s="72">
        <f t="shared" si="81"/>
        <v>0</v>
      </c>
      <c r="H202" s="93">
        <f t="shared" si="76"/>
        <v>0</v>
      </c>
      <c r="I202" s="73"/>
      <c r="J202" s="73"/>
      <c r="K202" s="74">
        <f t="shared" si="77"/>
        <v>0</v>
      </c>
      <c r="L202" s="75">
        <v>5000000</v>
      </c>
      <c r="M202" s="76">
        <f t="shared" si="82"/>
        <v>0</v>
      </c>
      <c r="N202" s="77">
        <f t="shared" si="83"/>
        <v>0</v>
      </c>
      <c r="P202" s="117"/>
    </row>
    <row r="203" spans="1:16" ht="13" thickBot="1">
      <c r="B203" s="80" t="s">
        <v>61</v>
      </c>
      <c r="C203" s="164"/>
      <c r="D203" s="81">
        <f>C203</f>
        <v>0</v>
      </c>
      <c r="E203" s="81">
        <f t="shared" ref="E203:G203" si="84">D203</f>
        <v>0</v>
      </c>
      <c r="F203" s="81">
        <f t="shared" si="84"/>
        <v>0</v>
      </c>
      <c r="G203" s="97">
        <f t="shared" si="84"/>
        <v>0</v>
      </c>
      <c r="H203" s="90">
        <f t="shared" si="76"/>
        <v>0</v>
      </c>
      <c r="I203" s="42"/>
      <c r="J203" s="42"/>
      <c r="K203" s="91"/>
      <c r="L203" s="91"/>
      <c r="M203" s="91"/>
      <c r="N203" s="91"/>
      <c r="P203" s="52">
        <f>AVERAGE(N196:N202)</f>
        <v>0</v>
      </c>
    </row>
    <row r="204" spans="1:16">
      <c r="I204" s="14"/>
      <c r="J204" s="14"/>
      <c r="P204" s="116"/>
    </row>
    <row r="205" spans="1:16">
      <c r="P205" s="113"/>
    </row>
    <row r="206" spans="1:16">
      <c r="A206" s="20" t="s">
        <v>239</v>
      </c>
      <c r="P206" s="113"/>
    </row>
    <row r="207" spans="1:16">
      <c r="A207" s="20"/>
      <c r="P207" s="113"/>
    </row>
    <row r="208" spans="1:16" ht="25.75" customHeight="1">
      <c r="A208" s="312" t="s">
        <v>91</v>
      </c>
      <c r="B208" s="312"/>
      <c r="C208" s="312"/>
      <c r="D208" s="312"/>
      <c r="E208" s="312"/>
      <c r="F208" s="312"/>
      <c r="G208" s="312"/>
      <c r="H208" s="312"/>
      <c r="P208" s="113"/>
    </row>
    <row r="209" spans="1:16" ht="14" thickBot="1">
      <c r="C209" s="6" t="str">
        <f>IF(COUNTBLANK(C213:C219)&gt;0,"ERROR - Cells must not be left blank","")</f>
        <v>ERROR - Cells must not be left blank</v>
      </c>
      <c r="P209" s="113"/>
    </row>
    <row r="210" spans="1:16" ht="12" customHeight="1">
      <c r="B210" s="301" t="s">
        <v>76</v>
      </c>
      <c r="C210" s="304" t="s">
        <v>92</v>
      </c>
      <c r="D210" s="306" t="s">
        <v>47</v>
      </c>
      <c r="E210" s="295"/>
      <c r="F210" s="295"/>
      <c r="G210" s="296"/>
      <c r="I210" s="300"/>
      <c r="J210" s="300"/>
      <c r="K210" s="284" t="s">
        <v>49</v>
      </c>
      <c r="L210" s="284" t="s">
        <v>50</v>
      </c>
      <c r="M210" s="285" t="s">
        <v>51</v>
      </c>
      <c r="N210" s="286" t="s">
        <v>52</v>
      </c>
      <c r="P210" s="113"/>
    </row>
    <row r="211" spans="1:16">
      <c r="B211" s="294"/>
      <c r="C211" s="305"/>
      <c r="D211" s="307"/>
      <c r="E211" s="297"/>
      <c r="F211" s="297"/>
      <c r="G211" s="298"/>
      <c r="I211" s="300"/>
      <c r="J211" s="300"/>
      <c r="K211" s="284"/>
      <c r="L211" s="284"/>
      <c r="M211" s="285"/>
      <c r="N211" s="287"/>
      <c r="P211" s="113"/>
    </row>
    <row r="212" spans="1:16">
      <c r="B212" s="302"/>
      <c r="C212" s="305"/>
      <c r="D212" s="111" t="s">
        <v>14</v>
      </c>
      <c r="E212" s="111" t="s">
        <v>15</v>
      </c>
      <c r="F212" s="111" t="s">
        <v>16</v>
      </c>
      <c r="G212" s="112" t="s">
        <v>17</v>
      </c>
      <c r="I212" s="61"/>
      <c r="J212" s="61"/>
      <c r="K212" s="284"/>
      <c r="L212" s="284"/>
      <c r="M212" s="285"/>
      <c r="N212" s="288"/>
      <c r="P212" s="113"/>
    </row>
    <row r="213" spans="1:16">
      <c r="B213" s="65" t="s">
        <v>53</v>
      </c>
      <c r="C213" s="161"/>
      <c r="D213" s="114">
        <f>C213</f>
        <v>0</v>
      </c>
      <c r="E213" s="114">
        <f t="shared" ref="E213:G213" si="85">D213</f>
        <v>0</v>
      </c>
      <c r="F213" s="114">
        <f t="shared" si="85"/>
        <v>0</v>
      </c>
      <c r="G213" s="115">
        <f t="shared" si="85"/>
        <v>0</v>
      </c>
      <c r="H213" s="90"/>
      <c r="I213" s="42"/>
      <c r="J213" s="42"/>
      <c r="K213" s="91"/>
      <c r="L213" s="91"/>
      <c r="M213" s="92"/>
      <c r="N213" s="91"/>
      <c r="P213" s="113"/>
    </row>
    <row r="214" spans="1:16">
      <c r="B214" s="65" t="s">
        <v>67</v>
      </c>
      <c r="C214" s="162"/>
      <c r="D214" s="71">
        <f>C214*(1+$C$17)*OR(1-$C$17)</f>
        <v>0</v>
      </c>
      <c r="E214" s="71">
        <f>C214*(1+$C$18)*OR(1-$C$18)</f>
        <v>0</v>
      </c>
      <c r="F214" s="71">
        <f>C214*(1+$C$19)*OR(1-$C$19)</f>
        <v>0</v>
      </c>
      <c r="G214" s="72">
        <f>C214*(1+$C$20)*OR(1-$C$20)</f>
        <v>0</v>
      </c>
      <c r="H214" s="93"/>
      <c r="I214" s="73"/>
      <c r="J214" s="73"/>
      <c r="K214" s="74">
        <f t="shared" ref="K214:K218" si="86">AVERAGE(C214:G214)</f>
        <v>0</v>
      </c>
      <c r="L214" s="75">
        <v>2500</v>
      </c>
      <c r="M214" s="76">
        <f>K214*L214</f>
        <v>0</v>
      </c>
      <c r="N214" s="77">
        <f>IF(M214&lt;$C$213,$C$213,(IF(M214&gt;$C$219,$C$219,M214)))</f>
        <v>0</v>
      </c>
      <c r="P214" s="116"/>
    </row>
    <row r="215" spans="1:16">
      <c r="B215" s="78" t="s">
        <v>68</v>
      </c>
      <c r="C215" s="163"/>
      <c r="D215" s="71">
        <f t="shared" ref="D215:D218" si="87">C215*(1+$C$17)*OR(1-$C$17)</f>
        <v>0</v>
      </c>
      <c r="E215" s="71">
        <f t="shared" ref="E215:E218" si="88">C215*(1+$C$18)*OR(1-$C$18)</f>
        <v>0</v>
      </c>
      <c r="F215" s="71">
        <f t="shared" ref="F215:F218" si="89">C215*(1+$C$19)*OR(1-$C$19)</f>
        <v>0</v>
      </c>
      <c r="G215" s="72">
        <f t="shared" ref="G215:G218" si="90">C215*(1+$C$20)*OR(1-$C$20)</f>
        <v>0</v>
      </c>
      <c r="H215" s="93"/>
      <c r="I215" s="73"/>
      <c r="J215" s="73"/>
      <c r="K215" s="74">
        <f t="shared" si="86"/>
        <v>0</v>
      </c>
      <c r="L215" s="75">
        <v>15000</v>
      </c>
      <c r="M215" s="76">
        <f t="shared" ref="M215:M218" si="91">K215*L215</f>
        <v>0</v>
      </c>
      <c r="N215" s="77">
        <f t="shared" ref="N215:N218" si="92">IF(M215&lt;$C$213,$C$213,(IF(M215&gt;$C$219,$C$219,M215)))</f>
        <v>0</v>
      </c>
      <c r="P215" s="117"/>
    </row>
    <row r="216" spans="1:16">
      <c r="B216" s="78" t="s">
        <v>69</v>
      </c>
      <c r="C216" s="163"/>
      <c r="D216" s="71">
        <f t="shared" si="87"/>
        <v>0</v>
      </c>
      <c r="E216" s="71">
        <f t="shared" si="88"/>
        <v>0</v>
      </c>
      <c r="F216" s="71">
        <f t="shared" si="89"/>
        <v>0</v>
      </c>
      <c r="G216" s="72">
        <f t="shared" si="90"/>
        <v>0</v>
      </c>
      <c r="H216" s="93"/>
      <c r="I216" s="73"/>
      <c r="J216" s="73"/>
      <c r="K216" s="74">
        <f t="shared" si="86"/>
        <v>0</v>
      </c>
      <c r="L216" s="75">
        <v>65000</v>
      </c>
      <c r="M216" s="76">
        <f t="shared" si="91"/>
        <v>0</v>
      </c>
      <c r="N216" s="77">
        <f t="shared" si="92"/>
        <v>0</v>
      </c>
      <c r="P216" s="117"/>
    </row>
    <row r="217" spans="1:16">
      <c r="B217" s="78" t="s">
        <v>70</v>
      </c>
      <c r="C217" s="163"/>
      <c r="D217" s="71">
        <f t="shared" si="87"/>
        <v>0</v>
      </c>
      <c r="E217" s="71">
        <f t="shared" si="88"/>
        <v>0</v>
      </c>
      <c r="F217" s="71">
        <f t="shared" si="89"/>
        <v>0</v>
      </c>
      <c r="G217" s="72">
        <f t="shared" si="90"/>
        <v>0</v>
      </c>
      <c r="H217" s="93"/>
      <c r="I217" s="73"/>
      <c r="J217" s="73"/>
      <c r="K217" s="74">
        <f t="shared" si="86"/>
        <v>0</v>
      </c>
      <c r="L217" s="75">
        <v>200000</v>
      </c>
      <c r="M217" s="76">
        <f t="shared" si="91"/>
        <v>0</v>
      </c>
      <c r="N217" s="77">
        <f t="shared" si="92"/>
        <v>0</v>
      </c>
      <c r="P217" s="117"/>
    </row>
    <row r="218" spans="1:16" ht="13" thickBot="1">
      <c r="B218" s="78" t="s">
        <v>71</v>
      </c>
      <c r="C218" s="163"/>
      <c r="D218" s="71">
        <f t="shared" si="87"/>
        <v>0</v>
      </c>
      <c r="E218" s="71">
        <f t="shared" si="88"/>
        <v>0</v>
      </c>
      <c r="F218" s="71">
        <f t="shared" si="89"/>
        <v>0</v>
      </c>
      <c r="G218" s="72">
        <f t="shared" si="90"/>
        <v>0</v>
      </c>
      <c r="H218" s="93"/>
      <c r="I218" s="73"/>
      <c r="J218" s="73"/>
      <c r="K218" s="122">
        <f t="shared" si="86"/>
        <v>0</v>
      </c>
      <c r="L218" s="75">
        <v>300000</v>
      </c>
      <c r="M218" s="76">
        <f t="shared" si="91"/>
        <v>0</v>
      </c>
      <c r="N218" s="77">
        <f t="shared" si="92"/>
        <v>0</v>
      </c>
      <c r="P218" s="117"/>
    </row>
    <row r="219" spans="1:16" ht="13" thickBot="1">
      <c r="B219" s="80" t="s">
        <v>61</v>
      </c>
      <c r="C219" s="164"/>
      <c r="D219" s="81">
        <f>C219</f>
        <v>0</v>
      </c>
      <c r="E219" s="81">
        <f t="shared" ref="E219:G219" si="93">D219</f>
        <v>0</v>
      </c>
      <c r="F219" s="81">
        <f t="shared" si="93"/>
        <v>0</v>
      </c>
      <c r="G219" s="97">
        <f t="shared" si="93"/>
        <v>0</v>
      </c>
      <c r="H219" s="90"/>
      <c r="I219" s="42"/>
      <c r="J219" s="42"/>
      <c r="K219" s="91"/>
      <c r="L219" s="91"/>
      <c r="M219" s="91"/>
      <c r="N219" s="91"/>
      <c r="P219" s="52">
        <f>AVERAGE(N214:N218)</f>
        <v>0</v>
      </c>
    </row>
    <row r="220" spans="1:16">
      <c r="P220" s="117"/>
    </row>
    <row r="221" spans="1:16">
      <c r="P221" s="116"/>
    </row>
    <row r="222" spans="1:16">
      <c r="A222" s="20" t="s">
        <v>240</v>
      </c>
      <c r="P222" s="113"/>
    </row>
    <row r="223" spans="1:16">
      <c r="P223" s="113"/>
    </row>
    <row r="224" spans="1:16" ht="24.5" customHeight="1">
      <c r="A224" s="312" t="s">
        <v>93</v>
      </c>
      <c r="B224" s="312"/>
      <c r="C224" s="312"/>
      <c r="D224" s="312"/>
      <c r="E224" s="312"/>
      <c r="F224" s="312"/>
      <c r="G224" s="312"/>
      <c r="H224" s="312"/>
      <c r="P224" s="113"/>
    </row>
    <row r="225" spans="1:16" ht="14" thickBot="1">
      <c r="C225" s="6" t="str">
        <f>IF(COUNTBLANK(C229:C235)&gt;0,"ERROR - Cells must not be left blank","")</f>
        <v>ERROR - Cells must not be left blank</v>
      </c>
      <c r="P225" s="113"/>
    </row>
    <row r="226" spans="1:16" ht="12" customHeight="1">
      <c r="B226" s="277" t="s">
        <v>76</v>
      </c>
      <c r="C226" s="319" t="s">
        <v>124</v>
      </c>
      <c r="D226" s="306" t="s">
        <v>47</v>
      </c>
      <c r="E226" s="295"/>
      <c r="F226" s="295"/>
      <c r="G226" s="296"/>
      <c r="I226" s="300"/>
      <c r="J226" s="300"/>
      <c r="K226" s="313" t="s">
        <v>49</v>
      </c>
      <c r="L226" s="313" t="s">
        <v>50</v>
      </c>
      <c r="M226" s="316" t="s">
        <v>51</v>
      </c>
      <c r="N226" s="286" t="s">
        <v>52</v>
      </c>
      <c r="P226" s="113"/>
    </row>
    <row r="227" spans="1:16">
      <c r="B227" s="278"/>
      <c r="C227" s="320"/>
      <c r="D227" s="307"/>
      <c r="E227" s="297"/>
      <c r="F227" s="297"/>
      <c r="G227" s="298"/>
      <c r="I227" s="300"/>
      <c r="J227" s="300"/>
      <c r="K227" s="314"/>
      <c r="L227" s="314"/>
      <c r="M227" s="317"/>
      <c r="N227" s="287"/>
      <c r="P227" s="113"/>
    </row>
    <row r="228" spans="1:16">
      <c r="B228" s="290"/>
      <c r="C228" s="321"/>
      <c r="D228" s="111" t="s">
        <v>14</v>
      </c>
      <c r="E228" s="111" t="s">
        <v>15</v>
      </c>
      <c r="F228" s="111" t="s">
        <v>16</v>
      </c>
      <c r="G228" s="112" t="s">
        <v>17</v>
      </c>
      <c r="I228" s="61"/>
      <c r="J228" s="61"/>
      <c r="K228" s="315"/>
      <c r="L228" s="315"/>
      <c r="M228" s="318"/>
      <c r="N228" s="288"/>
      <c r="P228" s="113"/>
    </row>
    <row r="229" spans="1:16">
      <c r="B229" s="65" t="s">
        <v>53</v>
      </c>
      <c r="C229" s="161"/>
      <c r="D229" s="114">
        <f>C229</f>
        <v>0</v>
      </c>
      <c r="E229" s="114">
        <f t="shared" ref="E229:G229" si="94">D229</f>
        <v>0</v>
      </c>
      <c r="F229" s="114">
        <f t="shared" si="94"/>
        <v>0</v>
      </c>
      <c r="G229" s="115">
        <f t="shared" si="94"/>
        <v>0</v>
      </c>
      <c r="H229" s="90"/>
      <c r="I229" s="42"/>
      <c r="J229" s="42"/>
      <c r="K229" s="91"/>
      <c r="L229" s="91"/>
      <c r="M229" s="92"/>
      <c r="N229" s="91"/>
      <c r="P229" s="113"/>
    </row>
    <row r="230" spans="1:16">
      <c r="B230" s="65" t="s">
        <v>67</v>
      </c>
      <c r="C230" s="162"/>
      <c r="D230" s="71">
        <f>C230*(1+$C$17)*OR(1-$C$17)</f>
        <v>0</v>
      </c>
      <c r="E230" s="71">
        <f>C230*(1+$C$18)*OR(1-$C$18)</f>
        <v>0</v>
      </c>
      <c r="F230" s="71">
        <f>C230*(1+$C$19)*OR(1-$C$19)</f>
        <v>0</v>
      </c>
      <c r="G230" s="72">
        <f>C230*(1+$C$20)*OR(1-$C$20)</f>
        <v>0</v>
      </c>
      <c r="H230" s="93"/>
      <c r="I230" s="73"/>
      <c r="J230" s="73"/>
      <c r="K230" s="74">
        <f t="shared" ref="K230:K234" si="95">AVERAGE(C230:G230)</f>
        <v>0</v>
      </c>
      <c r="L230" s="75">
        <v>2500</v>
      </c>
      <c r="M230" s="76">
        <f>K230*L230</f>
        <v>0</v>
      </c>
      <c r="N230" s="77">
        <f>IF(M230&lt;$C$229,$C$229,(IF(M230&gt;$C$235,$C$235,M230)))</f>
        <v>0</v>
      </c>
      <c r="P230" s="116"/>
    </row>
    <row r="231" spans="1:16">
      <c r="B231" s="78" t="s">
        <v>68</v>
      </c>
      <c r="C231" s="163"/>
      <c r="D231" s="71">
        <f t="shared" ref="D231:D234" si="96">C231*(1+$C$17)*OR(1-$C$17)</f>
        <v>0</v>
      </c>
      <c r="E231" s="71">
        <f t="shared" ref="E231:E234" si="97">C231*(1+$C$18)*OR(1-$C$18)</f>
        <v>0</v>
      </c>
      <c r="F231" s="71">
        <f t="shared" ref="F231:F234" si="98">C231*(1+$C$19)*OR(1-$C$19)</f>
        <v>0</v>
      </c>
      <c r="G231" s="72">
        <f t="shared" ref="G231:G234" si="99">C231*(1+$C$20)*OR(1-$C$20)</f>
        <v>0</v>
      </c>
      <c r="H231" s="93"/>
      <c r="I231" s="73"/>
      <c r="J231" s="73"/>
      <c r="K231" s="74">
        <f t="shared" si="95"/>
        <v>0</v>
      </c>
      <c r="L231" s="75">
        <v>15000</v>
      </c>
      <c r="M231" s="76">
        <f t="shared" ref="M231:M234" si="100">K231*L231</f>
        <v>0</v>
      </c>
      <c r="N231" s="77">
        <f t="shared" ref="N231:N234" si="101">IF(M231&lt;$C$229,$C$229,(IF(M231&gt;$C$235,$C$235,M231)))</f>
        <v>0</v>
      </c>
      <c r="P231" s="117"/>
    </row>
    <row r="232" spans="1:16">
      <c r="B232" s="78" t="s">
        <v>69</v>
      </c>
      <c r="C232" s="163"/>
      <c r="D232" s="71">
        <f t="shared" si="96"/>
        <v>0</v>
      </c>
      <c r="E232" s="71">
        <f t="shared" si="97"/>
        <v>0</v>
      </c>
      <c r="F232" s="71">
        <f t="shared" si="98"/>
        <v>0</v>
      </c>
      <c r="G232" s="72">
        <f t="shared" si="99"/>
        <v>0</v>
      </c>
      <c r="H232" s="93"/>
      <c r="I232" s="73"/>
      <c r="J232" s="73"/>
      <c r="K232" s="74">
        <f t="shared" si="95"/>
        <v>0</v>
      </c>
      <c r="L232" s="75">
        <v>65000</v>
      </c>
      <c r="M232" s="76">
        <f t="shared" si="100"/>
        <v>0</v>
      </c>
      <c r="N232" s="77">
        <f t="shared" si="101"/>
        <v>0</v>
      </c>
      <c r="P232" s="117"/>
    </row>
    <row r="233" spans="1:16">
      <c r="B233" s="78" t="s">
        <v>70</v>
      </c>
      <c r="C233" s="163"/>
      <c r="D233" s="71">
        <f t="shared" si="96"/>
        <v>0</v>
      </c>
      <c r="E233" s="71">
        <f t="shared" si="97"/>
        <v>0</v>
      </c>
      <c r="F233" s="71">
        <f t="shared" si="98"/>
        <v>0</v>
      </c>
      <c r="G233" s="72">
        <f t="shared" si="99"/>
        <v>0</v>
      </c>
      <c r="H233" s="93"/>
      <c r="I233" s="73"/>
      <c r="J233" s="73"/>
      <c r="K233" s="74">
        <f t="shared" si="95"/>
        <v>0</v>
      </c>
      <c r="L233" s="75">
        <v>200000</v>
      </c>
      <c r="M233" s="76">
        <f t="shared" si="100"/>
        <v>0</v>
      </c>
      <c r="N233" s="77">
        <f t="shared" si="101"/>
        <v>0</v>
      </c>
      <c r="P233" s="117"/>
    </row>
    <row r="234" spans="1:16" ht="13" thickBot="1">
      <c r="B234" s="78" t="s">
        <v>71</v>
      </c>
      <c r="C234" s="163"/>
      <c r="D234" s="71">
        <f t="shared" si="96"/>
        <v>0</v>
      </c>
      <c r="E234" s="71">
        <f t="shared" si="97"/>
        <v>0</v>
      </c>
      <c r="F234" s="71">
        <f t="shared" si="98"/>
        <v>0</v>
      </c>
      <c r="G234" s="72">
        <f t="shared" si="99"/>
        <v>0</v>
      </c>
      <c r="H234" s="93"/>
      <c r="I234" s="73"/>
      <c r="J234" s="73"/>
      <c r="K234" s="74">
        <f t="shared" si="95"/>
        <v>0</v>
      </c>
      <c r="L234" s="75">
        <v>300000</v>
      </c>
      <c r="M234" s="76">
        <f t="shared" si="100"/>
        <v>0</v>
      </c>
      <c r="N234" s="77">
        <f t="shared" si="101"/>
        <v>0</v>
      </c>
      <c r="P234" s="117"/>
    </row>
    <row r="235" spans="1:16" ht="13" thickBot="1">
      <c r="B235" s="80" t="s">
        <v>61</v>
      </c>
      <c r="C235" s="164"/>
      <c r="D235" s="81">
        <f>C235</f>
        <v>0</v>
      </c>
      <c r="E235" s="81">
        <f t="shared" ref="E235:G235" si="102">D235</f>
        <v>0</v>
      </c>
      <c r="F235" s="81">
        <f t="shared" si="102"/>
        <v>0</v>
      </c>
      <c r="G235" s="97">
        <f t="shared" si="102"/>
        <v>0</v>
      </c>
      <c r="H235" s="90"/>
      <c r="I235" s="42"/>
      <c r="J235" s="42"/>
      <c r="K235" s="91"/>
      <c r="L235" s="91"/>
      <c r="M235" s="91"/>
      <c r="N235" s="91"/>
      <c r="P235" s="52">
        <f>AVERAGE(N230:N234)</f>
        <v>0</v>
      </c>
    </row>
    <row r="236" spans="1:16">
      <c r="B236" s="99"/>
      <c r="C236" s="126"/>
      <c r="D236" s="42"/>
      <c r="E236" s="42"/>
      <c r="F236" s="42"/>
      <c r="G236" s="42"/>
      <c r="H236" s="90"/>
      <c r="I236" s="42"/>
      <c r="J236" s="42"/>
      <c r="K236" s="56"/>
      <c r="L236" s="56"/>
      <c r="M236" s="56"/>
      <c r="N236" s="56"/>
      <c r="P236" s="127"/>
    </row>
    <row r="237" spans="1:16">
      <c r="A237" s="98" t="s">
        <v>180</v>
      </c>
      <c r="P237" s="113"/>
    </row>
    <row r="238" spans="1:16">
      <c r="P238" s="113"/>
    </row>
    <row r="239" spans="1:16" ht="12" customHeight="1">
      <c r="A239" s="312" t="s">
        <v>94</v>
      </c>
      <c r="B239" s="312"/>
      <c r="C239" s="312"/>
      <c r="D239" s="312"/>
      <c r="E239" s="312"/>
      <c r="F239" s="312"/>
      <c r="G239" s="312"/>
      <c r="H239" s="312"/>
      <c r="P239" s="113"/>
    </row>
    <row r="240" spans="1:16" ht="14" thickBot="1">
      <c r="C240" s="6" t="str">
        <f>IF(COUNTBLANK(C244)&gt;0,"ERROR - Cells must not be left blank","")</f>
        <v>ERROR - Cells must not be left blank</v>
      </c>
      <c r="P240" s="113"/>
    </row>
    <row r="241" spans="1:16" ht="12" customHeight="1">
      <c r="B241" s="301" t="s">
        <v>229</v>
      </c>
      <c r="C241" s="304" t="s">
        <v>95</v>
      </c>
      <c r="D241" s="306" t="s">
        <v>47</v>
      </c>
      <c r="E241" s="295"/>
      <c r="F241" s="295"/>
      <c r="G241" s="296"/>
      <c r="I241" s="300"/>
      <c r="J241" s="300"/>
      <c r="K241" s="322" t="s">
        <v>126</v>
      </c>
      <c r="L241" s="323"/>
      <c r="M241" s="323"/>
      <c r="N241" s="324"/>
      <c r="P241" s="113"/>
    </row>
    <row r="242" spans="1:16">
      <c r="B242" s="294"/>
      <c r="C242" s="305"/>
      <c r="D242" s="307"/>
      <c r="E242" s="297"/>
      <c r="F242" s="297"/>
      <c r="G242" s="298"/>
      <c r="I242" s="300"/>
      <c r="J242" s="300"/>
      <c r="K242" s="325"/>
      <c r="L242" s="326"/>
      <c r="M242" s="326"/>
      <c r="N242" s="327"/>
      <c r="P242" s="113"/>
    </row>
    <row r="243" spans="1:16" ht="13" thickBot="1">
      <c r="B243" s="302"/>
      <c r="C243" s="305"/>
      <c r="D243" s="111" t="s">
        <v>14</v>
      </c>
      <c r="E243" s="111" t="s">
        <v>15</v>
      </c>
      <c r="F243" s="111" t="s">
        <v>16</v>
      </c>
      <c r="G243" s="112" t="s">
        <v>17</v>
      </c>
      <c r="I243" s="61"/>
      <c r="J243" s="61"/>
      <c r="K243" s="328"/>
      <c r="L243" s="329"/>
      <c r="M243" s="329"/>
      <c r="N243" s="330"/>
      <c r="P243" s="113"/>
    </row>
    <row r="244" spans="1:16" ht="13" thickBot="1">
      <c r="B244" s="128" t="s">
        <v>230</v>
      </c>
      <c r="C244" s="166"/>
      <c r="D244" s="81">
        <f>C244*(1+$C$17)*OR(1-$C$17)</f>
        <v>0</v>
      </c>
      <c r="E244" s="81">
        <f>C244*(1+$C$18)*OR(1-$C$18)</f>
        <v>0</v>
      </c>
      <c r="F244" s="81">
        <f>C244*(1+$C$19)*OR(1-$C$19)</f>
        <v>0</v>
      </c>
      <c r="G244" s="97">
        <f>C244*(1+$C$20)*OR(1-$C$20)</f>
        <v>0</v>
      </c>
      <c r="H244" s="90"/>
      <c r="I244" s="42"/>
      <c r="J244" s="42"/>
      <c r="K244" s="331">
        <f>AVERAGE(C244:G244)</f>
        <v>0</v>
      </c>
      <c r="L244" s="332"/>
      <c r="M244" s="332"/>
      <c r="N244" s="333"/>
      <c r="P244" s="52">
        <f>K244</f>
        <v>0</v>
      </c>
    </row>
    <row r="245" spans="1:16">
      <c r="I245" s="56"/>
      <c r="J245" s="56"/>
      <c r="K245" s="56"/>
      <c r="L245" s="56"/>
      <c r="M245" s="129"/>
      <c r="N245" s="56"/>
      <c r="P245" s="113"/>
    </row>
    <row r="246" spans="1:16">
      <c r="K246" s="56"/>
      <c r="L246" s="56"/>
      <c r="M246" s="129"/>
      <c r="N246" s="56"/>
      <c r="P246" s="113"/>
    </row>
    <row r="247" spans="1:16">
      <c r="A247" s="98" t="s">
        <v>181</v>
      </c>
      <c r="K247" s="56"/>
      <c r="L247" s="56"/>
      <c r="M247" s="129"/>
      <c r="N247" s="56"/>
      <c r="P247" s="113"/>
    </row>
    <row r="248" spans="1:16">
      <c r="B248" s="130" t="s">
        <v>222</v>
      </c>
      <c r="C248" s="149"/>
      <c r="P248" s="113"/>
    </row>
    <row r="249" spans="1:16" ht="12" customHeight="1">
      <c r="A249" s="312" t="s">
        <v>231</v>
      </c>
      <c r="B249" s="312"/>
      <c r="C249" s="312"/>
      <c r="D249" s="312"/>
      <c r="E249" s="312"/>
      <c r="F249" s="312"/>
      <c r="G249" s="312"/>
      <c r="H249" s="312"/>
      <c r="P249" s="113"/>
    </row>
    <row r="250" spans="1:16" ht="14" thickBot="1">
      <c r="C250" s="6" t="str">
        <f>IF(COUNTBLANK(C254:D258)&gt;0,"Complete cells ONLY if option cell is marked as 'Yes'","")</f>
        <v>Complete cells ONLY if option cell is marked as 'Yes'</v>
      </c>
      <c r="P250" s="113"/>
    </row>
    <row r="251" spans="1:16" ht="12" customHeight="1">
      <c r="B251" s="301" t="s">
        <v>227</v>
      </c>
      <c r="C251" s="304" t="s">
        <v>96</v>
      </c>
      <c r="D251" s="334" t="s">
        <v>97</v>
      </c>
      <c r="E251" s="306" t="s">
        <v>47</v>
      </c>
      <c r="F251" s="295"/>
      <c r="G251" s="295"/>
      <c r="H251" s="296"/>
      <c r="J251" s="300"/>
      <c r="K251" s="313" t="s">
        <v>49</v>
      </c>
      <c r="L251" s="313" t="s">
        <v>50</v>
      </c>
      <c r="M251" s="316" t="s">
        <v>51</v>
      </c>
      <c r="N251" s="286" t="s">
        <v>52</v>
      </c>
      <c r="P251" s="113"/>
    </row>
    <row r="252" spans="1:16">
      <c r="B252" s="294"/>
      <c r="C252" s="305"/>
      <c r="D252" s="335"/>
      <c r="E252" s="307"/>
      <c r="F252" s="297"/>
      <c r="G252" s="297"/>
      <c r="H252" s="298"/>
      <c r="J252" s="300"/>
      <c r="K252" s="314"/>
      <c r="L252" s="314"/>
      <c r="M252" s="317"/>
      <c r="N252" s="287"/>
      <c r="P252" s="113"/>
    </row>
    <row r="253" spans="1:16">
      <c r="B253" s="302"/>
      <c r="C253" s="305"/>
      <c r="D253" s="336"/>
      <c r="E253" s="111" t="s">
        <v>14</v>
      </c>
      <c r="F253" s="111" t="s">
        <v>15</v>
      </c>
      <c r="G253" s="111" t="s">
        <v>16</v>
      </c>
      <c r="H253" s="112" t="s">
        <v>17</v>
      </c>
      <c r="J253" s="61"/>
      <c r="K253" s="315"/>
      <c r="L253" s="315"/>
      <c r="M253" s="318"/>
      <c r="N253" s="288"/>
      <c r="P253" s="117"/>
    </row>
    <row r="254" spans="1:16">
      <c r="B254" s="65" t="s">
        <v>98</v>
      </c>
      <c r="C254" s="162"/>
      <c r="D254" s="167"/>
      <c r="E254" s="71">
        <f>C254*(1+$C$17)*OR(1-$C$17)</f>
        <v>0</v>
      </c>
      <c r="F254" s="71">
        <f>C254*(1+$C$18)*OR(1-$C$18)</f>
        <v>0</v>
      </c>
      <c r="G254" s="71">
        <f>C254*(1+$C$19)*OR(1-$C$19)</f>
        <v>0</v>
      </c>
      <c r="H254" s="72">
        <f>C254*(1+$C$20)*OR(1-$C$20)</f>
        <v>0</v>
      </c>
      <c r="J254" s="73"/>
      <c r="K254" s="74">
        <f>AVERAGE(C254,E254,F254,G254,H254)</f>
        <v>0</v>
      </c>
      <c r="L254" s="75">
        <v>12500</v>
      </c>
      <c r="M254" s="76">
        <f>K254*L254</f>
        <v>0</v>
      </c>
      <c r="N254" s="77">
        <f>(IF(M254&gt;$D$254,$D$254,M254))</f>
        <v>0</v>
      </c>
      <c r="P254" s="116"/>
    </row>
    <row r="255" spans="1:16">
      <c r="B255" s="78" t="s">
        <v>69</v>
      </c>
      <c r="C255" s="162"/>
      <c r="D255" s="168"/>
      <c r="E255" s="71">
        <f t="shared" ref="E255:E258" si="103">C255*(1+$C$17)*OR(1-$C$17)</f>
        <v>0</v>
      </c>
      <c r="F255" s="71">
        <f t="shared" ref="F255:F258" si="104">C255*(1+$C$18)*OR(1-$C$18)</f>
        <v>0</v>
      </c>
      <c r="G255" s="71">
        <f t="shared" ref="G255:G258" si="105">C255*(1+$C$19)*OR(1-$C$19)</f>
        <v>0</v>
      </c>
      <c r="H255" s="72">
        <f t="shared" ref="H255:H258" si="106">C255*(1+$C$20)*OR(1-$C$20)</f>
        <v>0</v>
      </c>
      <c r="J255" s="73"/>
      <c r="K255" s="74">
        <f t="shared" ref="K255:K258" si="107">AVERAGE(C255,E255,F255,G255,H255)</f>
        <v>0</v>
      </c>
      <c r="L255" s="75">
        <v>65000</v>
      </c>
      <c r="M255" s="76">
        <f t="shared" ref="M255:M258" si="108">K255*L255</f>
        <v>0</v>
      </c>
      <c r="N255" s="77">
        <f t="shared" ref="N255:N258" si="109">(IF(M255&gt;$D$254,$D$254,M255))</f>
        <v>0</v>
      </c>
      <c r="P255" s="113"/>
    </row>
    <row r="256" spans="1:16">
      <c r="B256" s="78" t="s">
        <v>99</v>
      </c>
      <c r="C256" s="162"/>
      <c r="D256" s="168"/>
      <c r="E256" s="71">
        <f t="shared" si="103"/>
        <v>0</v>
      </c>
      <c r="F256" s="71">
        <f t="shared" si="104"/>
        <v>0</v>
      </c>
      <c r="G256" s="71">
        <f t="shared" si="105"/>
        <v>0</v>
      </c>
      <c r="H256" s="72">
        <f t="shared" si="106"/>
        <v>0</v>
      </c>
      <c r="J256" s="73"/>
      <c r="K256" s="74">
        <f t="shared" si="107"/>
        <v>0</v>
      </c>
      <c r="L256" s="75">
        <v>300000</v>
      </c>
      <c r="M256" s="76">
        <f t="shared" si="108"/>
        <v>0</v>
      </c>
      <c r="N256" s="77">
        <f t="shared" si="109"/>
        <v>0</v>
      </c>
      <c r="P256" s="113"/>
    </row>
    <row r="257" spans="1:16">
      <c r="B257" s="78" t="s">
        <v>125</v>
      </c>
      <c r="C257" s="162"/>
      <c r="D257" s="168"/>
      <c r="E257" s="71">
        <f t="shared" si="103"/>
        <v>0</v>
      </c>
      <c r="F257" s="71">
        <f t="shared" si="104"/>
        <v>0</v>
      </c>
      <c r="G257" s="71">
        <f t="shared" si="105"/>
        <v>0</v>
      </c>
      <c r="H257" s="72">
        <f t="shared" si="106"/>
        <v>0</v>
      </c>
      <c r="J257" s="73"/>
      <c r="K257" s="74">
        <f t="shared" si="107"/>
        <v>0</v>
      </c>
      <c r="L257" s="75">
        <v>1250000</v>
      </c>
      <c r="M257" s="76">
        <f t="shared" si="108"/>
        <v>0</v>
      </c>
      <c r="N257" s="77">
        <f t="shared" si="109"/>
        <v>0</v>
      </c>
      <c r="P257" s="113"/>
    </row>
    <row r="258" spans="1:16" ht="13" thickBot="1">
      <c r="B258" s="80" t="s">
        <v>101</v>
      </c>
      <c r="C258" s="162"/>
      <c r="D258" s="169"/>
      <c r="E258" s="131">
        <f t="shared" si="103"/>
        <v>0</v>
      </c>
      <c r="F258" s="131">
        <f t="shared" si="104"/>
        <v>0</v>
      </c>
      <c r="G258" s="131">
        <f t="shared" si="105"/>
        <v>0</v>
      </c>
      <c r="H258" s="132">
        <f t="shared" si="106"/>
        <v>0</v>
      </c>
      <c r="J258" s="73"/>
      <c r="K258" s="74">
        <f t="shared" si="107"/>
        <v>0</v>
      </c>
      <c r="L258" s="75">
        <v>200000</v>
      </c>
      <c r="M258" s="76">
        <f t="shared" si="108"/>
        <v>0</v>
      </c>
      <c r="N258" s="77">
        <f t="shared" si="109"/>
        <v>0</v>
      </c>
      <c r="P258" s="133"/>
    </row>
    <row r="259" spans="1:16">
      <c r="C259" s="134"/>
      <c r="D259" s="135"/>
      <c r="P259" s="113"/>
    </row>
    <row r="260" spans="1:16">
      <c r="P260" s="113"/>
    </row>
    <row r="261" spans="1:16">
      <c r="P261" s="113"/>
    </row>
    <row r="262" spans="1:16">
      <c r="A262" s="98" t="s">
        <v>182</v>
      </c>
      <c r="P262" s="113"/>
    </row>
    <row r="263" spans="1:16">
      <c r="P263" s="113"/>
    </row>
    <row r="264" spans="1:16" ht="12" customHeight="1">
      <c r="A264" s="312" t="s">
        <v>102</v>
      </c>
      <c r="B264" s="312"/>
      <c r="C264" s="312"/>
      <c r="D264" s="312"/>
      <c r="E264" s="312"/>
      <c r="F264" s="312"/>
      <c r="G264" s="312"/>
      <c r="H264" s="312"/>
      <c r="P264" s="113"/>
    </row>
    <row r="265" spans="1:16" ht="14" thickBot="1">
      <c r="C265" s="6" t="str">
        <f>IF(COUNTBLANK(C269)&gt;0,"ERROR - Cells must not be left blank","")</f>
        <v>ERROR - Cells must not be left blank</v>
      </c>
      <c r="P265" s="113"/>
    </row>
    <row r="266" spans="1:16" ht="13" customHeight="1">
      <c r="B266" s="301" t="s">
        <v>229</v>
      </c>
      <c r="C266" s="304" t="s">
        <v>95</v>
      </c>
      <c r="D266" s="306" t="s">
        <v>47</v>
      </c>
      <c r="E266" s="295"/>
      <c r="F266" s="295"/>
      <c r="G266" s="296"/>
      <c r="I266" s="300"/>
      <c r="J266" s="300"/>
      <c r="K266" s="322" t="s">
        <v>126</v>
      </c>
      <c r="L266" s="323"/>
      <c r="M266" s="323"/>
      <c r="N266" s="324"/>
      <c r="P266" s="113"/>
    </row>
    <row r="267" spans="1:16">
      <c r="B267" s="294"/>
      <c r="C267" s="305"/>
      <c r="D267" s="307"/>
      <c r="E267" s="297"/>
      <c r="F267" s="297"/>
      <c r="G267" s="298"/>
      <c r="I267" s="300"/>
      <c r="J267" s="300"/>
      <c r="K267" s="325"/>
      <c r="L267" s="326"/>
      <c r="M267" s="326"/>
      <c r="N267" s="327"/>
      <c r="P267" s="113"/>
    </row>
    <row r="268" spans="1:16" ht="13" thickBot="1">
      <c r="B268" s="302"/>
      <c r="C268" s="305"/>
      <c r="D268" s="111" t="s">
        <v>14</v>
      </c>
      <c r="E268" s="111" t="s">
        <v>15</v>
      </c>
      <c r="F268" s="111" t="s">
        <v>16</v>
      </c>
      <c r="G268" s="112" t="s">
        <v>17</v>
      </c>
      <c r="I268" s="61"/>
      <c r="J268" s="61"/>
      <c r="K268" s="328"/>
      <c r="L268" s="329"/>
      <c r="M268" s="329"/>
      <c r="N268" s="330"/>
      <c r="P268" s="113"/>
    </row>
    <row r="269" spans="1:16" ht="13" thickBot="1">
      <c r="B269" s="128" t="s">
        <v>230</v>
      </c>
      <c r="C269" s="166"/>
      <c r="D269" s="81">
        <f>C269*(1+$C$17)*OR(1-$C$17)</f>
        <v>0</v>
      </c>
      <c r="E269" s="81">
        <f>C269*(1+$C$18)*OR(1-$C$18)</f>
        <v>0</v>
      </c>
      <c r="F269" s="81">
        <f>C269*(1+$C$19)*OR(1-$C$19)</f>
        <v>0</v>
      </c>
      <c r="G269" s="97">
        <f>C269*(1+$C$20)*OR(1-$C$20)</f>
        <v>0</v>
      </c>
      <c r="I269" s="42"/>
      <c r="J269" s="42"/>
      <c r="K269" s="331">
        <f>AVERAGE((C269:G269))</f>
        <v>0</v>
      </c>
      <c r="L269" s="337"/>
      <c r="M269" s="337"/>
      <c r="N269" s="338"/>
      <c r="P269" s="52">
        <f>K269</f>
        <v>0</v>
      </c>
    </row>
    <row r="270" spans="1:16">
      <c r="P270" s="113"/>
    </row>
    <row r="271" spans="1:16">
      <c r="P271" s="113"/>
    </row>
    <row r="272" spans="1:16">
      <c r="A272" s="98" t="s">
        <v>183</v>
      </c>
      <c r="P272" s="113"/>
    </row>
    <row r="273" spans="1:16">
      <c r="B273" s="130" t="s">
        <v>222</v>
      </c>
      <c r="C273" s="149"/>
      <c r="P273" s="113"/>
    </row>
    <row r="274" spans="1:16" ht="26.5" customHeight="1">
      <c r="A274" s="312" t="s">
        <v>232</v>
      </c>
      <c r="B274" s="312"/>
      <c r="C274" s="312"/>
      <c r="D274" s="312"/>
      <c r="E274" s="312"/>
      <c r="F274" s="312"/>
      <c r="G274" s="312"/>
      <c r="H274" s="312"/>
      <c r="P274" s="113"/>
    </row>
    <row r="275" spans="1:16" ht="14" thickBot="1">
      <c r="C275" s="6" t="str">
        <f>IF(COUNTBLANK(C279:E283)&gt;0,"Complete cells ONLY if option cell is marked as 'Yes'","")</f>
        <v>Complete cells ONLY if option cell is marked as 'Yes'</v>
      </c>
      <c r="P275" s="113"/>
    </row>
    <row r="276" spans="1:16" ht="24" customHeight="1">
      <c r="B276" s="301" t="s">
        <v>227</v>
      </c>
      <c r="C276" s="277" t="s">
        <v>103</v>
      </c>
      <c r="D276" s="304" t="s">
        <v>233</v>
      </c>
      <c r="E276" s="334" t="s">
        <v>104</v>
      </c>
      <c r="F276" s="136" t="s">
        <v>47</v>
      </c>
      <c r="G276" s="137"/>
      <c r="H276" s="137"/>
      <c r="I276" s="138"/>
      <c r="L276" s="284" t="s">
        <v>128</v>
      </c>
      <c r="M276" s="284" t="s">
        <v>50</v>
      </c>
      <c r="N276" s="285" t="s">
        <v>129</v>
      </c>
      <c r="O276" s="286" t="s">
        <v>130</v>
      </c>
      <c r="P276" s="113"/>
    </row>
    <row r="277" spans="1:16">
      <c r="B277" s="294"/>
      <c r="C277" s="278"/>
      <c r="D277" s="305"/>
      <c r="E277" s="335"/>
      <c r="F277" s="139"/>
      <c r="G277" s="140"/>
      <c r="H277" s="140"/>
      <c r="I277" s="141"/>
      <c r="L277" s="284"/>
      <c r="M277" s="284"/>
      <c r="N277" s="285"/>
      <c r="O277" s="287"/>
      <c r="P277" s="113"/>
    </row>
    <row r="278" spans="1:16">
      <c r="B278" s="302"/>
      <c r="C278" s="290"/>
      <c r="D278" s="305"/>
      <c r="E278" s="336"/>
      <c r="F278" s="111" t="s">
        <v>14</v>
      </c>
      <c r="G278" s="111" t="s">
        <v>15</v>
      </c>
      <c r="H278" s="111" t="s">
        <v>16</v>
      </c>
      <c r="I278" s="112" t="s">
        <v>17</v>
      </c>
      <c r="L278" s="284"/>
      <c r="M278" s="284"/>
      <c r="N278" s="285"/>
      <c r="O278" s="288"/>
      <c r="P278" s="113"/>
    </row>
    <row r="279" spans="1:16">
      <c r="B279" s="65" t="s">
        <v>98</v>
      </c>
      <c r="C279" s="170"/>
      <c r="D279" s="162"/>
      <c r="E279" s="167"/>
      <c r="F279" s="71">
        <f>D279*(1+$C$17)*OR(1-$C$17)</f>
        <v>0</v>
      </c>
      <c r="G279" s="71">
        <f>D279*(1+$C$18)*OR(1-$C$18)</f>
        <v>0</v>
      </c>
      <c r="H279" s="71">
        <f>D279*(1+$C$19)*OR(1-$C$19)</f>
        <v>0</v>
      </c>
      <c r="I279" s="72">
        <f>D279*(1+$C$20)*OR(1-$C$20)</f>
        <v>0</v>
      </c>
      <c r="L279" s="74">
        <f>AVERAGE(D293,F293,G293,H293,I293)</f>
        <v>0</v>
      </c>
      <c r="M279" s="75">
        <v>12500</v>
      </c>
      <c r="N279" s="76">
        <f>L279*M279</f>
        <v>0</v>
      </c>
      <c r="O279" s="77">
        <f>(IF(N279&gt;$E$279,$E$279,N279))+C279</f>
        <v>0</v>
      </c>
      <c r="P279" s="113"/>
    </row>
    <row r="280" spans="1:16">
      <c r="B280" s="78" t="s">
        <v>69</v>
      </c>
      <c r="C280" s="171"/>
      <c r="D280" s="163"/>
      <c r="E280" s="168"/>
      <c r="F280" s="71">
        <f t="shared" ref="F280:F283" si="110">D280*(1+$C$17)*OR(1-$C$17)</f>
        <v>0</v>
      </c>
      <c r="G280" s="71">
        <f t="shared" ref="G280:G283" si="111">D280*(1+$C$18)*OR(1-$C$18)</f>
        <v>0</v>
      </c>
      <c r="H280" s="71">
        <f t="shared" ref="H280:H283" si="112">D280*(1+$C$19)*OR(1-$C$19)</f>
        <v>0</v>
      </c>
      <c r="I280" s="72">
        <f t="shared" ref="I280:I283" si="113">D280*(1+$C$20)*OR(1-$C$20)</f>
        <v>0</v>
      </c>
      <c r="L280" s="74">
        <f>AVERAGE(D294,F294,G294,H294,I294)</f>
        <v>0</v>
      </c>
      <c r="M280" s="75">
        <v>65000</v>
      </c>
      <c r="N280" s="76">
        <f t="shared" ref="N280:N283" si="114">L280*M280</f>
        <v>0</v>
      </c>
      <c r="O280" s="77">
        <f>(IF(N280&gt;$E$280,$E$280,N280))+C280</f>
        <v>0</v>
      </c>
      <c r="P280" s="113"/>
    </row>
    <row r="281" spans="1:16">
      <c r="B281" s="78" t="s">
        <v>99</v>
      </c>
      <c r="C281" s="171"/>
      <c r="D281" s="163"/>
      <c r="E281" s="168"/>
      <c r="F281" s="71">
        <f t="shared" si="110"/>
        <v>0</v>
      </c>
      <c r="G281" s="71">
        <f t="shared" si="111"/>
        <v>0</v>
      </c>
      <c r="H281" s="71">
        <f t="shared" si="112"/>
        <v>0</v>
      </c>
      <c r="I281" s="72">
        <f t="shared" si="113"/>
        <v>0</v>
      </c>
      <c r="L281" s="74">
        <f>AVERAGE(D295,F295,G295,H295,I295)</f>
        <v>0</v>
      </c>
      <c r="M281" s="75">
        <v>300000</v>
      </c>
      <c r="N281" s="76">
        <f t="shared" si="114"/>
        <v>0</v>
      </c>
      <c r="O281" s="77">
        <f>(IF(N281&gt;$E$281,$E$281,N281))+C281</f>
        <v>0</v>
      </c>
      <c r="P281" s="113"/>
    </row>
    <row r="282" spans="1:16">
      <c r="B282" s="78" t="s">
        <v>100</v>
      </c>
      <c r="C282" s="171"/>
      <c r="D282" s="163"/>
      <c r="E282" s="168"/>
      <c r="F282" s="71">
        <f t="shared" si="110"/>
        <v>0</v>
      </c>
      <c r="G282" s="71">
        <f t="shared" si="111"/>
        <v>0</v>
      </c>
      <c r="H282" s="71">
        <f t="shared" si="112"/>
        <v>0</v>
      </c>
      <c r="I282" s="72">
        <f t="shared" si="113"/>
        <v>0</v>
      </c>
      <c r="L282" s="74">
        <f>AVERAGE(D296,F296,G296,H296,I296)</f>
        <v>0</v>
      </c>
      <c r="M282" s="75">
        <v>1250000</v>
      </c>
      <c r="N282" s="76">
        <f t="shared" si="114"/>
        <v>0</v>
      </c>
      <c r="O282" s="77">
        <f>(IF(N282&gt;$E$282,$E$282,N282))+C282</f>
        <v>0</v>
      </c>
      <c r="P282" s="113"/>
    </row>
    <row r="283" spans="1:16" ht="13" thickBot="1">
      <c r="B283" s="80" t="s">
        <v>101</v>
      </c>
      <c r="C283" s="172"/>
      <c r="D283" s="173"/>
      <c r="E283" s="169"/>
      <c r="F283" s="71">
        <f t="shared" si="110"/>
        <v>0</v>
      </c>
      <c r="G283" s="71">
        <f t="shared" si="111"/>
        <v>0</v>
      </c>
      <c r="H283" s="71">
        <f t="shared" si="112"/>
        <v>0</v>
      </c>
      <c r="I283" s="72">
        <f t="shared" si="113"/>
        <v>0</v>
      </c>
      <c r="L283" s="74">
        <f>AVERAGE(D297,F297,G297,H297,I297)</f>
        <v>0</v>
      </c>
      <c r="M283" s="75">
        <v>2000000</v>
      </c>
      <c r="N283" s="76">
        <f t="shared" si="114"/>
        <v>0</v>
      </c>
      <c r="O283" s="77">
        <f>(IF(N283&gt;$E$283,$E$283,N283))+C283</f>
        <v>0</v>
      </c>
      <c r="P283" s="113"/>
    </row>
    <row r="284" spans="1:16">
      <c r="P284" s="133"/>
    </row>
    <row r="285" spans="1:16">
      <c r="P285" s="113"/>
    </row>
    <row r="286" spans="1:16">
      <c r="A286" s="98" t="s">
        <v>184</v>
      </c>
      <c r="P286" s="113"/>
    </row>
    <row r="287" spans="1:16">
      <c r="B287" s="130" t="s">
        <v>222</v>
      </c>
      <c r="C287" s="149"/>
      <c r="P287" s="113"/>
    </row>
    <row r="288" spans="1:16" ht="27" customHeight="1">
      <c r="A288" s="312" t="s">
        <v>234</v>
      </c>
      <c r="B288" s="312"/>
      <c r="C288" s="312"/>
      <c r="D288" s="312"/>
      <c r="E288" s="312"/>
      <c r="F288" s="312"/>
      <c r="G288" s="312"/>
      <c r="H288" s="312"/>
      <c r="P288" s="113"/>
    </row>
    <row r="289" spans="1:16" ht="14" thickBot="1">
      <c r="C289" s="6" t="str">
        <f>IF(COUNTBLANK(C293:E297)&gt;0,"Complete cells ONLY if option cell is marked as 'Yes'","")</f>
        <v>Complete cells ONLY if option cell is marked as 'Yes'</v>
      </c>
      <c r="P289" s="113"/>
    </row>
    <row r="290" spans="1:16" ht="24" customHeight="1">
      <c r="B290" s="301" t="s">
        <v>227</v>
      </c>
      <c r="C290" s="277" t="s">
        <v>103</v>
      </c>
      <c r="D290" s="304" t="s">
        <v>105</v>
      </c>
      <c r="E290" s="334" t="s">
        <v>104</v>
      </c>
      <c r="F290" s="136" t="s">
        <v>47</v>
      </c>
      <c r="G290" s="137"/>
      <c r="H290" s="137"/>
      <c r="I290" s="138"/>
      <c r="L290" s="284" t="s">
        <v>128</v>
      </c>
      <c r="M290" s="284" t="s">
        <v>50</v>
      </c>
      <c r="N290" s="285" t="s">
        <v>129</v>
      </c>
      <c r="O290" s="286" t="s">
        <v>130</v>
      </c>
      <c r="P290" s="113"/>
    </row>
    <row r="291" spans="1:16">
      <c r="B291" s="294"/>
      <c r="C291" s="278"/>
      <c r="D291" s="305"/>
      <c r="E291" s="335"/>
      <c r="F291" s="139"/>
      <c r="G291" s="140"/>
      <c r="H291" s="140"/>
      <c r="I291" s="141"/>
      <c r="L291" s="284"/>
      <c r="M291" s="284"/>
      <c r="N291" s="285"/>
      <c r="O291" s="287"/>
      <c r="P291" s="113"/>
    </row>
    <row r="292" spans="1:16">
      <c r="B292" s="302"/>
      <c r="C292" s="290"/>
      <c r="D292" s="305"/>
      <c r="E292" s="336"/>
      <c r="F292" s="111" t="s">
        <v>14</v>
      </c>
      <c r="G292" s="111" t="s">
        <v>15</v>
      </c>
      <c r="H292" s="111" t="s">
        <v>16</v>
      </c>
      <c r="I292" s="112" t="s">
        <v>17</v>
      </c>
      <c r="L292" s="284"/>
      <c r="M292" s="284"/>
      <c r="N292" s="285"/>
      <c r="O292" s="288"/>
      <c r="P292" s="113"/>
    </row>
    <row r="293" spans="1:16">
      <c r="B293" s="65" t="s">
        <v>98</v>
      </c>
      <c r="C293" s="174"/>
      <c r="D293" s="162"/>
      <c r="E293" s="175"/>
      <c r="F293" s="71">
        <f>D293*(1+$C$17)*OR(1-$C$17)</f>
        <v>0</v>
      </c>
      <c r="G293" s="71">
        <f>D293*(1+$C$18)*OR(1-$C$18)</f>
        <v>0</v>
      </c>
      <c r="H293" s="71">
        <f>D293*(1+$C$19)*OR(1-$C$19)</f>
        <v>0</v>
      </c>
      <c r="I293" s="72">
        <f>D293*(1+$C$20)*OR(1-$C$20)</f>
        <v>0</v>
      </c>
      <c r="L293" s="74">
        <f>AVERAGE(D293,F293,G293,H293,I293)</f>
        <v>0</v>
      </c>
      <c r="M293" s="75">
        <v>12500</v>
      </c>
      <c r="N293" s="76">
        <f>L293*M293</f>
        <v>0</v>
      </c>
      <c r="O293" s="77">
        <f>(IF(N293&gt;$E$293,$E$293,N293))+C293</f>
        <v>0</v>
      </c>
      <c r="P293" s="113"/>
    </row>
    <row r="294" spans="1:16">
      <c r="B294" s="78" t="s">
        <v>69</v>
      </c>
      <c r="C294" s="176"/>
      <c r="D294" s="163"/>
      <c r="E294" s="177"/>
      <c r="F294" s="71">
        <f t="shared" ref="F294:F297" si="115">D294*(1+$C$17)*OR(1-$C$17)</f>
        <v>0</v>
      </c>
      <c r="G294" s="71">
        <f t="shared" ref="G294:G297" si="116">D294*(1+$C$18)*OR(1-$C$18)</f>
        <v>0</v>
      </c>
      <c r="H294" s="71">
        <f t="shared" ref="H294:H297" si="117">D294*(1+$C$19)*OR(1-$C$19)</f>
        <v>0</v>
      </c>
      <c r="I294" s="72">
        <f t="shared" ref="I294:I297" si="118">D294*(1+$C$20)*OR(1-$C$20)</f>
        <v>0</v>
      </c>
      <c r="L294" s="74">
        <f>AVERAGE(D294,F294,G294,H294,I294)</f>
        <v>0</v>
      </c>
      <c r="M294" s="75">
        <v>65000</v>
      </c>
      <c r="N294" s="76">
        <f t="shared" ref="N294:N297" si="119">L294*M294</f>
        <v>0</v>
      </c>
      <c r="O294" s="77">
        <f>(IF(N294&gt;$E$294,$E$294,N294))+C294</f>
        <v>0</v>
      </c>
      <c r="P294" s="113"/>
    </row>
    <row r="295" spans="1:16">
      <c r="B295" s="78" t="s">
        <v>99</v>
      </c>
      <c r="C295" s="176"/>
      <c r="D295" s="163"/>
      <c r="E295" s="177"/>
      <c r="F295" s="71">
        <f t="shared" si="115"/>
        <v>0</v>
      </c>
      <c r="G295" s="71">
        <f t="shared" si="116"/>
        <v>0</v>
      </c>
      <c r="H295" s="71">
        <f t="shared" si="117"/>
        <v>0</v>
      </c>
      <c r="I295" s="72">
        <f t="shared" si="118"/>
        <v>0</v>
      </c>
      <c r="L295" s="74">
        <f>AVERAGE(D295,F295,G295,H295,I295)</f>
        <v>0</v>
      </c>
      <c r="M295" s="75">
        <v>300000</v>
      </c>
      <c r="N295" s="76">
        <f t="shared" si="119"/>
        <v>0</v>
      </c>
      <c r="O295" s="77">
        <f>(IF(N295&gt;$E$295,$E$295,N295))+C295</f>
        <v>0</v>
      </c>
      <c r="P295" s="113"/>
    </row>
    <row r="296" spans="1:16">
      <c r="B296" s="78" t="s">
        <v>100</v>
      </c>
      <c r="C296" s="176"/>
      <c r="D296" s="163"/>
      <c r="E296" s="177"/>
      <c r="F296" s="71">
        <f t="shared" si="115"/>
        <v>0</v>
      </c>
      <c r="G296" s="71">
        <f t="shared" si="116"/>
        <v>0</v>
      </c>
      <c r="H296" s="71">
        <f t="shared" si="117"/>
        <v>0</v>
      </c>
      <c r="I296" s="72">
        <f t="shared" si="118"/>
        <v>0</v>
      </c>
      <c r="L296" s="74">
        <f>AVERAGE(D296,F296,G296,H296,I296)</f>
        <v>0</v>
      </c>
      <c r="M296" s="75">
        <v>1250000</v>
      </c>
      <c r="N296" s="76">
        <f t="shared" si="119"/>
        <v>0</v>
      </c>
      <c r="O296" s="77">
        <f>(IF(N296&gt;$E$296,$E$296,N296))+C296</f>
        <v>0</v>
      </c>
      <c r="P296" s="113"/>
    </row>
    <row r="297" spans="1:16" ht="13" thickBot="1">
      <c r="B297" s="80" t="s">
        <v>101</v>
      </c>
      <c r="C297" s="178"/>
      <c r="D297" s="173"/>
      <c r="E297" s="179"/>
      <c r="F297" s="131">
        <f t="shared" si="115"/>
        <v>0</v>
      </c>
      <c r="G297" s="131">
        <f t="shared" si="116"/>
        <v>0</v>
      </c>
      <c r="H297" s="131">
        <f t="shared" si="117"/>
        <v>0</v>
      </c>
      <c r="I297" s="132">
        <f t="shared" si="118"/>
        <v>0</v>
      </c>
      <c r="L297" s="74">
        <f>AVERAGE(D297,F297,G297,H297,I297)</f>
        <v>0</v>
      </c>
      <c r="M297" s="75">
        <v>2000000</v>
      </c>
      <c r="N297" s="76">
        <f t="shared" si="119"/>
        <v>0</v>
      </c>
      <c r="O297" s="77">
        <f>(IF(N297&gt;$E$297,$E$297,N297))+C297</f>
        <v>0</v>
      </c>
      <c r="P297" s="113"/>
    </row>
    <row r="298" spans="1:16">
      <c r="P298" s="133"/>
    </row>
    <row r="299" spans="1:16">
      <c r="L299" s="142"/>
      <c r="M299" s="142"/>
      <c r="N299" s="142"/>
    </row>
    <row r="300" spans="1:16">
      <c r="K300" s="142"/>
      <c r="P300" s="47"/>
    </row>
    <row r="301" spans="1:16">
      <c r="A301" s="20" t="s">
        <v>242</v>
      </c>
    </row>
    <row r="303" spans="1:16" s="142" customFormat="1" ht="12" customHeight="1">
      <c r="A303" s="265" t="s">
        <v>106</v>
      </c>
      <c r="B303" s="265"/>
      <c r="C303" s="265"/>
      <c r="D303" s="265"/>
      <c r="E303" s="265"/>
      <c r="F303" s="265"/>
      <c r="G303" s="265"/>
      <c r="H303" s="265"/>
      <c r="K303" s="7"/>
      <c r="L303" s="7"/>
      <c r="M303" s="7"/>
      <c r="N303" s="7"/>
      <c r="P303" s="8"/>
    </row>
    <row r="304" spans="1:16" ht="14" thickBot="1">
      <c r="C304" s="6" t="str">
        <f>IF(COUNTBLANK(C308:C315)&gt;0,"ERROR - Cells must not be left blank","")</f>
        <v>ERROR - Cells must not be left blank</v>
      </c>
    </row>
    <row r="305" spans="2:16" ht="12" customHeight="1">
      <c r="B305" s="301" t="s">
        <v>107</v>
      </c>
      <c r="C305" s="304" t="s">
        <v>108</v>
      </c>
      <c r="D305" s="306" t="s">
        <v>47</v>
      </c>
      <c r="E305" s="295"/>
      <c r="F305" s="295"/>
      <c r="G305" s="296"/>
      <c r="I305" s="300"/>
      <c r="J305" s="300"/>
      <c r="L305" s="284" t="s">
        <v>49</v>
      </c>
      <c r="M305" s="284" t="s">
        <v>50</v>
      </c>
      <c r="N305" s="285" t="s">
        <v>51</v>
      </c>
      <c r="O305" s="286" t="s">
        <v>52</v>
      </c>
    </row>
    <row r="306" spans="2:16">
      <c r="B306" s="294"/>
      <c r="C306" s="305"/>
      <c r="D306" s="307"/>
      <c r="E306" s="297"/>
      <c r="F306" s="297"/>
      <c r="G306" s="298"/>
      <c r="I306" s="300"/>
      <c r="J306" s="300"/>
      <c r="L306" s="284"/>
      <c r="M306" s="284"/>
      <c r="N306" s="285"/>
      <c r="O306" s="287"/>
    </row>
    <row r="307" spans="2:16">
      <c r="B307" s="302"/>
      <c r="C307" s="305"/>
      <c r="D307" s="111" t="s">
        <v>14</v>
      </c>
      <c r="E307" s="111" t="s">
        <v>15</v>
      </c>
      <c r="F307" s="111" t="s">
        <v>16</v>
      </c>
      <c r="G307" s="112" t="s">
        <v>17</v>
      </c>
      <c r="I307" s="61"/>
      <c r="J307" s="61"/>
      <c r="L307" s="284"/>
      <c r="M307" s="284"/>
      <c r="N307" s="285"/>
      <c r="O307" s="288"/>
    </row>
    <row r="308" spans="2:16">
      <c r="B308" s="65" t="s">
        <v>110</v>
      </c>
      <c r="C308" s="162"/>
      <c r="D308" s="71">
        <f>C308*(1+$C$17)*OR(1-$C$17)</f>
        <v>0</v>
      </c>
      <c r="E308" s="71">
        <f>C308*(1+$C$18)*OR(1-$C$18)</f>
        <v>0</v>
      </c>
      <c r="F308" s="71">
        <f>C308*(1+$C$19)*OR(1-$C$19)</f>
        <v>0</v>
      </c>
      <c r="G308" s="72">
        <f>C308*(1+$C$20)*OR(1-$C$20)</f>
        <v>0</v>
      </c>
      <c r="I308" s="73"/>
      <c r="J308" s="73"/>
      <c r="L308" s="74">
        <f t="shared" ref="L308:L314" si="120">AVERAGE(C308:G308)</f>
        <v>0</v>
      </c>
      <c r="M308" s="75">
        <v>100000</v>
      </c>
      <c r="N308" s="76">
        <f>L308*M308</f>
        <v>0</v>
      </c>
      <c r="O308" s="77">
        <f>(IF(N308&gt;$E$315,$E$315,N308))</f>
        <v>0</v>
      </c>
    </row>
    <row r="309" spans="2:16">
      <c r="B309" s="65" t="s">
        <v>111</v>
      </c>
      <c r="C309" s="162"/>
      <c r="D309" s="71">
        <f t="shared" ref="D309:D314" si="121">C309*(1+$C$17)*OR(1-$C$17)</f>
        <v>0</v>
      </c>
      <c r="E309" s="71">
        <f t="shared" ref="E309:E314" si="122">C309*(1+$C$18)*OR(1-$C$18)</f>
        <v>0</v>
      </c>
      <c r="F309" s="71">
        <f t="shared" ref="F309:F314" si="123">C309*(1+$C$19)*OR(1-$C$19)</f>
        <v>0</v>
      </c>
      <c r="G309" s="72">
        <f t="shared" ref="G309:G314" si="124">C309*(1+$C$20)*OR(1-$C$20)</f>
        <v>0</v>
      </c>
      <c r="I309" s="73"/>
      <c r="J309" s="73"/>
      <c r="L309" s="74">
        <f t="shared" si="120"/>
        <v>0</v>
      </c>
      <c r="M309" s="75">
        <v>175000</v>
      </c>
      <c r="N309" s="76">
        <f>L309*M309</f>
        <v>0</v>
      </c>
      <c r="O309" s="77">
        <f t="shared" ref="O309:O314" si="125">(IF(N309&gt;$E$315,$E$315,N309))</f>
        <v>0</v>
      </c>
    </row>
    <row r="310" spans="2:16">
      <c r="B310" s="65" t="s">
        <v>112</v>
      </c>
      <c r="C310" s="163"/>
      <c r="D310" s="71">
        <f t="shared" si="121"/>
        <v>0</v>
      </c>
      <c r="E310" s="71">
        <f t="shared" si="122"/>
        <v>0</v>
      </c>
      <c r="F310" s="71">
        <f t="shared" si="123"/>
        <v>0</v>
      </c>
      <c r="G310" s="72">
        <f t="shared" si="124"/>
        <v>0</v>
      </c>
      <c r="I310" s="73"/>
      <c r="J310" s="73"/>
      <c r="L310" s="74">
        <f t="shared" si="120"/>
        <v>0</v>
      </c>
      <c r="M310" s="75">
        <v>375000</v>
      </c>
      <c r="N310" s="76">
        <f t="shared" ref="N310:N314" si="126">L310*M310</f>
        <v>0</v>
      </c>
      <c r="O310" s="77">
        <f t="shared" si="125"/>
        <v>0</v>
      </c>
    </row>
    <row r="311" spans="2:16">
      <c r="B311" s="65" t="s">
        <v>113</v>
      </c>
      <c r="C311" s="163"/>
      <c r="D311" s="71">
        <f t="shared" si="121"/>
        <v>0</v>
      </c>
      <c r="E311" s="71">
        <f t="shared" si="122"/>
        <v>0</v>
      </c>
      <c r="F311" s="71">
        <f t="shared" si="123"/>
        <v>0</v>
      </c>
      <c r="G311" s="72">
        <f t="shared" si="124"/>
        <v>0</v>
      </c>
      <c r="I311" s="73"/>
      <c r="J311" s="73"/>
      <c r="L311" s="74">
        <f t="shared" si="120"/>
        <v>0</v>
      </c>
      <c r="M311" s="75">
        <v>1000000</v>
      </c>
      <c r="N311" s="76">
        <f t="shared" si="126"/>
        <v>0</v>
      </c>
      <c r="O311" s="77">
        <f t="shared" si="125"/>
        <v>0</v>
      </c>
    </row>
    <row r="312" spans="2:16">
      <c r="B312" s="65" t="s">
        <v>114</v>
      </c>
      <c r="C312" s="163"/>
      <c r="D312" s="71">
        <f t="shared" si="121"/>
        <v>0</v>
      </c>
      <c r="E312" s="71">
        <f t="shared" si="122"/>
        <v>0</v>
      </c>
      <c r="F312" s="71">
        <f t="shared" si="123"/>
        <v>0</v>
      </c>
      <c r="G312" s="72">
        <f t="shared" si="124"/>
        <v>0</v>
      </c>
      <c r="I312" s="73"/>
      <c r="J312" s="73"/>
      <c r="L312" s="74">
        <f t="shared" si="120"/>
        <v>0</v>
      </c>
      <c r="M312" s="75">
        <v>5000000</v>
      </c>
      <c r="N312" s="76">
        <f t="shared" si="126"/>
        <v>0</v>
      </c>
      <c r="O312" s="77">
        <f t="shared" si="125"/>
        <v>0</v>
      </c>
    </row>
    <row r="313" spans="2:16">
      <c r="B313" s="65" t="s">
        <v>115</v>
      </c>
      <c r="C313" s="163"/>
      <c r="D313" s="71">
        <f t="shared" si="121"/>
        <v>0</v>
      </c>
      <c r="E313" s="71">
        <f t="shared" si="122"/>
        <v>0</v>
      </c>
      <c r="F313" s="71">
        <f t="shared" si="123"/>
        <v>0</v>
      </c>
      <c r="G313" s="72">
        <f t="shared" si="124"/>
        <v>0</v>
      </c>
      <c r="I313" s="73"/>
      <c r="J313" s="73"/>
      <c r="L313" s="74">
        <f t="shared" si="120"/>
        <v>0</v>
      </c>
      <c r="M313" s="75">
        <v>2000000</v>
      </c>
      <c r="N313" s="76">
        <f t="shared" si="126"/>
        <v>0</v>
      </c>
      <c r="O313" s="77">
        <f t="shared" si="125"/>
        <v>0</v>
      </c>
    </row>
    <row r="314" spans="2:16" ht="13" thickBot="1">
      <c r="B314" s="65" t="s">
        <v>73</v>
      </c>
      <c r="C314" s="163"/>
      <c r="D314" s="71">
        <f t="shared" si="121"/>
        <v>0</v>
      </c>
      <c r="E314" s="71">
        <f t="shared" si="122"/>
        <v>0</v>
      </c>
      <c r="F314" s="71">
        <f t="shared" si="123"/>
        <v>0</v>
      </c>
      <c r="G314" s="72">
        <f t="shared" si="124"/>
        <v>0</v>
      </c>
      <c r="I314" s="73"/>
      <c r="J314" s="73"/>
      <c r="L314" s="74">
        <f t="shared" si="120"/>
        <v>0</v>
      </c>
      <c r="M314" s="75">
        <v>30000000</v>
      </c>
      <c r="N314" s="76">
        <f t="shared" si="126"/>
        <v>0</v>
      </c>
      <c r="O314" s="77">
        <f t="shared" si="125"/>
        <v>0</v>
      </c>
    </row>
    <row r="315" spans="2:16" ht="13" thickBot="1">
      <c r="B315" s="80" t="s">
        <v>61</v>
      </c>
      <c r="C315" s="180"/>
      <c r="D315" s="81">
        <f>C315</f>
        <v>0</v>
      </c>
      <c r="E315" s="81">
        <f t="shared" ref="E315:G315" si="127">D315</f>
        <v>0</v>
      </c>
      <c r="F315" s="81">
        <f t="shared" si="127"/>
        <v>0</v>
      </c>
      <c r="G315" s="97">
        <f t="shared" si="127"/>
        <v>0</v>
      </c>
      <c r="I315" s="42"/>
      <c r="J315" s="42"/>
      <c r="L315" s="143"/>
      <c r="M315" s="144"/>
      <c r="N315" s="145"/>
      <c r="O315" s="146"/>
      <c r="P315" s="52">
        <f>AVERAGE(O308:O314)</f>
        <v>0</v>
      </c>
    </row>
    <row r="323" spans="1:16">
      <c r="P323" s="7"/>
    </row>
    <row r="324" spans="1:16">
      <c r="P324" s="7"/>
    </row>
    <row r="325" spans="1:16">
      <c r="P325" s="7"/>
    </row>
    <row r="326" spans="1:16">
      <c r="P326" s="7"/>
    </row>
    <row r="327" spans="1:16">
      <c r="A327" s="147"/>
      <c r="B327" s="148"/>
      <c r="P327" s="7"/>
    </row>
    <row r="328" spans="1:16">
      <c r="A328" s="148"/>
      <c r="B328" s="148"/>
      <c r="P328" s="7"/>
    </row>
    <row r="329" spans="1:16">
      <c r="B329" s="7"/>
      <c r="P329" s="7"/>
    </row>
    <row r="330" spans="1:16">
      <c r="B330" s="7"/>
      <c r="P330" s="7"/>
    </row>
    <row r="331" spans="1:16">
      <c r="B331" s="7"/>
      <c r="P331" s="7"/>
    </row>
    <row r="332" spans="1:16">
      <c r="B332" s="7"/>
      <c r="P332" s="7"/>
    </row>
    <row r="333" spans="1:16">
      <c r="B333" s="7"/>
      <c r="P333" s="7"/>
    </row>
    <row r="334" spans="1:16">
      <c r="B334" s="7"/>
      <c r="P334" s="7"/>
    </row>
    <row r="335" spans="1:16">
      <c r="B335" s="7"/>
      <c r="P335" s="7"/>
    </row>
    <row r="336" spans="1:16">
      <c r="B336" s="7"/>
      <c r="P336" s="7"/>
    </row>
    <row r="337" spans="2:16">
      <c r="B337" s="7"/>
      <c r="P337" s="7"/>
    </row>
    <row r="338" spans="2:16">
      <c r="B338" s="7"/>
      <c r="P338" s="7"/>
    </row>
    <row r="339" spans="2:16">
      <c r="B339" s="7"/>
      <c r="P339" s="7"/>
    </row>
    <row r="340" spans="2:16">
      <c r="B340" s="7"/>
      <c r="P340" s="7"/>
    </row>
    <row r="341" spans="2:16">
      <c r="B341" s="7"/>
      <c r="P341" s="7"/>
    </row>
    <row r="342" spans="2:16">
      <c r="B342" s="7"/>
      <c r="P342" s="7"/>
    </row>
    <row r="344" spans="2:16">
      <c r="B344" s="7"/>
      <c r="P344" s="7"/>
    </row>
    <row r="345" spans="2:16">
      <c r="B345" s="7"/>
      <c r="P345" s="7"/>
    </row>
    <row r="346" spans="2:16">
      <c r="B346" s="7"/>
      <c r="P346" s="7"/>
    </row>
    <row r="347" spans="2:16">
      <c r="B347" s="7"/>
      <c r="P347" s="7"/>
    </row>
    <row r="348" spans="2:16">
      <c r="B348" s="7"/>
      <c r="P348" s="7"/>
    </row>
    <row r="349" spans="2:16">
      <c r="B349" s="7"/>
      <c r="P349" s="7"/>
    </row>
    <row r="350" spans="2:16">
      <c r="B350" s="7"/>
      <c r="P350" s="7"/>
    </row>
    <row r="351" spans="2:16">
      <c r="B351" s="7"/>
      <c r="P351" s="7"/>
    </row>
    <row r="352" spans="2:16">
      <c r="B352" s="7"/>
      <c r="P352" s="7"/>
    </row>
    <row r="353" spans="2:16">
      <c r="B353" s="7"/>
      <c r="P353" s="7"/>
    </row>
    <row r="354" spans="2:16">
      <c r="B354" s="7"/>
      <c r="P354" s="7"/>
    </row>
    <row r="355" spans="2:16">
      <c r="B355" s="7"/>
      <c r="P355" s="7"/>
    </row>
    <row r="356" spans="2:16">
      <c r="B356" s="7"/>
      <c r="P356" s="7"/>
    </row>
    <row r="364" spans="2:16">
      <c r="B364" s="7"/>
      <c r="P364" s="7"/>
    </row>
    <row r="365" spans="2:16">
      <c r="B365" s="7"/>
      <c r="P365" s="7"/>
    </row>
    <row r="366" spans="2:16">
      <c r="B366" s="7"/>
      <c r="P366" s="7"/>
    </row>
    <row r="367" spans="2:16">
      <c r="B367" s="7"/>
      <c r="P367" s="7"/>
    </row>
    <row r="368" spans="2:16">
      <c r="B368" s="7"/>
      <c r="P368" s="7"/>
    </row>
    <row r="369" spans="2:16">
      <c r="B369" s="7"/>
      <c r="P369" s="7"/>
    </row>
  </sheetData>
  <sheetProtection password="DFFE" sheet="1" objects="1" scenarios="1"/>
  <mergeCells count="177">
    <mergeCell ref="A303:H303"/>
    <mergeCell ref="B305:B307"/>
    <mergeCell ref="C305:C307"/>
    <mergeCell ref="D305:G306"/>
    <mergeCell ref="I305:J306"/>
    <mergeCell ref="L305:L307"/>
    <mergeCell ref="M305:M307"/>
    <mergeCell ref="N305:N307"/>
    <mergeCell ref="O305:O307"/>
    <mergeCell ref="K266:N268"/>
    <mergeCell ref="I266:J267"/>
    <mergeCell ref="K269:N269"/>
    <mergeCell ref="L276:L278"/>
    <mergeCell ref="M276:M278"/>
    <mergeCell ref="N276:N278"/>
    <mergeCell ref="O276:O278"/>
    <mergeCell ref="A288:H288"/>
    <mergeCell ref="B290:B292"/>
    <mergeCell ref="C290:C292"/>
    <mergeCell ref="D290:D292"/>
    <mergeCell ref="E290:E292"/>
    <mergeCell ref="L290:L292"/>
    <mergeCell ref="M290:M292"/>
    <mergeCell ref="N290:N292"/>
    <mergeCell ref="O290:O292"/>
    <mergeCell ref="A249:H249"/>
    <mergeCell ref="B251:B253"/>
    <mergeCell ref="C251:C253"/>
    <mergeCell ref="D251:D253"/>
    <mergeCell ref="E251:H252"/>
    <mergeCell ref="A274:H274"/>
    <mergeCell ref="B276:B278"/>
    <mergeCell ref="C276:C278"/>
    <mergeCell ref="D276:D278"/>
    <mergeCell ref="E276:E278"/>
    <mergeCell ref="A264:H264"/>
    <mergeCell ref="B266:B268"/>
    <mergeCell ref="C266:C268"/>
    <mergeCell ref="D266:G267"/>
    <mergeCell ref="K192:K194"/>
    <mergeCell ref="L192:L194"/>
    <mergeCell ref="M192:M194"/>
    <mergeCell ref="N192:N194"/>
    <mergeCell ref="I210:J211"/>
    <mergeCell ref="K210:K212"/>
    <mergeCell ref="L210:L212"/>
    <mergeCell ref="A239:H239"/>
    <mergeCell ref="B241:B243"/>
    <mergeCell ref="C241:C243"/>
    <mergeCell ref="D241:G242"/>
    <mergeCell ref="A224:H224"/>
    <mergeCell ref="B226:B228"/>
    <mergeCell ref="C226:C228"/>
    <mergeCell ref="D226:G227"/>
    <mergeCell ref="M210:M212"/>
    <mergeCell ref="N210:N212"/>
    <mergeCell ref="I226:J227"/>
    <mergeCell ref="K226:K228"/>
    <mergeCell ref="L226:L228"/>
    <mergeCell ref="M226:M228"/>
    <mergeCell ref="A208:H208"/>
    <mergeCell ref="B210:B212"/>
    <mergeCell ref="C210:C212"/>
    <mergeCell ref="D210:G211"/>
    <mergeCell ref="A190:H190"/>
    <mergeCell ref="B192:B194"/>
    <mergeCell ref="C192:C194"/>
    <mergeCell ref="D192:G193"/>
    <mergeCell ref="I192:J193"/>
    <mergeCell ref="A173:I173"/>
    <mergeCell ref="B176:B178"/>
    <mergeCell ref="C176:C178"/>
    <mergeCell ref="D176:G177"/>
    <mergeCell ref="I176:J177"/>
    <mergeCell ref="K177:K179"/>
    <mergeCell ref="L177:L179"/>
    <mergeCell ref="M177:M179"/>
    <mergeCell ref="N177:N179"/>
    <mergeCell ref="K125:K127"/>
    <mergeCell ref="L125:L127"/>
    <mergeCell ref="M125:M127"/>
    <mergeCell ref="N125:N127"/>
    <mergeCell ref="I141:J142"/>
    <mergeCell ref="K141:K143"/>
    <mergeCell ref="L141:L143"/>
    <mergeCell ref="A155:I155"/>
    <mergeCell ref="B157:B159"/>
    <mergeCell ref="C157:C159"/>
    <mergeCell ref="D157:G158"/>
    <mergeCell ref="M141:M143"/>
    <mergeCell ref="N141:N143"/>
    <mergeCell ref="I157:J158"/>
    <mergeCell ref="K157:K159"/>
    <mergeCell ref="L157:L159"/>
    <mergeCell ref="M157:M159"/>
    <mergeCell ref="N157:N159"/>
    <mergeCell ref="A139:I139"/>
    <mergeCell ref="B141:B143"/>
    <mergeCell ref="C141:C143"/>
    <mergeCell ref="D141:G142"/>
    <mergeCell ref="A123:I123"/>
    <mergeCell ref="B125:B127"/>
    <mergeCell ref="C125:C127"/>
    <mergeCell ref="D125:G126"/>
    <mergeCell ref="I125:J126"/>
    <mergeCell ref="A104:I104"/>
    <mergeCell ref="B106:B108"/>
    <mergeCell ref="C106:C108"/>
    <mergeCell ref="D106:G107"/>
    <mergeCell ref="I106:J107"/>
    <mergeCell ref="K106:K108"/>
    <mergeCell ref="L106:L108"/>
    <mergeCell ref="M106:M108"/>
    <mergeCell ref="N106:N108"/>
    <mergeCell ref="A88:I88"/>
    <mergeCell ref="B90:B92"/>
    <mergeCell ref="C90:C92"/>
    <mergeCell ref="D90:G91"/>
    <mergeCell ref="I90:J91"/>
    <mergeCell ref="K90:K92"/>
    <mergeCell ref="L90:L92"/>
    <mergeCell ref="M90:M92"/>
    <mergeCell ref="N90:N92"/>
    <mergeCell ref="A69:I69"/>
    <mergeCell ref="B72:B74"/>
    <mergeCell ref="C72:C74"/>
    <mergeCell ref="D72:G73"/>
    <mergeCell ref="I72:J73"/>
    <mergeCell ref="K72:K74"/>
    <mergeCell ref="L72:L74"/>
    <mergeCell ref="M72:M74"/>
    <mergeCell ref="N72:N74"/>
    <mergeCell ref="K37:N37"/>
    <mergeCell ref="B38:B43"/>
    <mergeCell ref="A39:A43"/>
    <mergeCell ref="A51:I51"/>
    <mergeCell ref="B53:B55"/>
    <mergeCell ref="C53:C55"/>
    <mergeCell ref="D53:G54"/>
    <mergeCell ref="H53:H55"/>
    <mergeCell ref="O39:O43"/>
    <mergeCell ref="I53:J54"/>
    <mergeCell ref="K53:K55"/>
    <mergeCell ref="L53:L55"/>
    <mergeCell ref="M53:M55"/>
    <mergeCell ref="N53:N55"/>
    <mergeCell ref="A1:B1"/>
    <mergeCell ref="D32:I32"/>
    <mergeCell ref="D33:I33"/>
    <mergeCell ref="D34:I34"/>
    <mergeCell ref="D35:I35"/>
    <mergeCell ref="D37:J37"/>
    <mergeCell ref="D26:I26"/>
    <mergeCell ref="D27:I27"/>
    <mergeCell ref="D28:I28"/>
    <mergeCell ref="D29:I29"/>
    <mergeCell ref="D30:I30"/>
    <mergeCell ref="D31:I31"/>
    <mergeCell ref="A10:B10"/>
    <mergeCell ref="A25:B25"/>
    <mergeCell ref="A2:B2"/>
    <mergeCell ref="A6:B6"/>
    <mergeCell ref="C6:I6"/>
    <mergeCell ref="A8:B8"/>
    <mergeCell ref="C8:I8"/>
    <mergeCell ref="A14:J14"/>
    <mergeCell ref="A4:B4"/>
    <mergeCell ref="C2:I2"/>
    <mergeCell ref="N226:N228"/>
    <mergeCell ref="I241:J242"/>
    <mergeCell ref="K241:N243"/>
    <mergeCell ref="K244:N244"/>
    <mergeCell ref="J251:J252"/>
    <mergeCell ref="K251:K253"/>
    <mergeCell ref="L251:L253"/>
    <mergeCell ref="M251:M253"/>
    <mergeCell ref="N251:N253"/>
  </mergeCells>
  <phoneticPr fontId="14" type="noConversion"/>
  <conditionalFormatting sqref="C248">
    <cfRule type="containsText" dxfId="205" priority="39" operator="containsText" text="No">
      <formula>NOT(ISERROR(SEARCH("No",C248)))</formula>
    </cfRule>
    <cfRule type="containsText" dxfId="204" priority="40" operator="containsText" text="Yes">
      <formula>NOT(ISERROR(SEARCH("Yes",C248)))</formula>
    </cfRule>
  </conditionalFormatting>
  <conditionalFormatting sqref="C273">
    <cfRule type="containsText" dxfId="203" priority="37" operator="containsText" text="No">
      <formula>NOT(ISERROR(SEARCH("No",C273)))</formula>
    </cfRule>
    <cfRule type="containsText" dxfId="202" priority="38" operator="containsText" text="Yes">
      <formula>NOT(ISERROR(SEARCH("Yes",C273)))</formula>
    </cfRule>
  </conditionalFormatting>
  <conditionalFormatting sqref="C287">
    <cfRule type="containsText" dxfId="201" priority="35" operator="containsText" text="No">
      <formula>NOT(ISERROR(SEARCH("No",C287)))</formula>
    </cfRule>
    <cfRule type="containsText" dxfId="200" priority="36" operator="containsText" text="Yes">
      <formula>NOT(ISERROR(SEARCH("Yes",C287)))</formula>
    </cfRule>
  </conditionalFormatting>
  <conditionalFormatting sqref="C256:H257">
    <cfRule type="expression" dxfId="199" priority="34">
      <formula>$C250="No"</formula>
    </cfRule>
  </conditionalFormatting>
  <conditionalFormatting sqref="C254:H254">
    <cfRule type="expression" dxfId="198" priority="33">
      <formula>$C248="No"</formula>
    </cfRule>
  </conditionalFormatting>
  <conditionalFormatting sqref="C255:H255">
    <cfRule type="expression" dxfId="197" priority="32">
      <formula>$C248="No"</formula>
    </cfRule>
  </conditionalFormatting>
  <conditionalFormatting sqref="C256:H256">
    <cfRule type="expression" dxfId="196" priority="31">
      <formula>$C248="No"</formula>
    </cfRule>
  </conditionalFormatting>
  <conditionalFormatting sqref="C257:H257">
    <cfRule type="expression" dxfId="195" priority="30">
      <formula>$C248="No"</formula>
    </cfRule>
  </conditionalFormatting>
  <conditionalFormatting sqref="C258:H258">
    <cfRule type="expression" dxfId="194" priority="29">
      <formula>$C248="No"</formula>
    </cfRule>
  </conditionalFormatting>
  <conditionalFormatting sqref="K254:N254 N255:N258">
    <cfRule type="expression" dxfId="193" priority="28">
      <formula>$C248="No"</formula>
    </cfRule>
  </conditionalFormatting>
  <conditionalFormatting sqref="K255:M255">
    <cfRule type="expression" dxfId="192" priority="27">
      <formula>$C248="No"</formula>
    </cfRule>
  </conditionalFormatting>
  <conditionalFormatting sqref="K256:M256">
    <cfRule type="expression" dxfId="191" priority="26">
      <formula>$C248="No"</formula>
    </cfRule>
  </conditionalFormatting>
  <conditionalFormatting sqref="K257:M257">
    <cfRule type="expression" dxfId="190" priority="25">
      <formula>$C248="No"</formula>
    </cfRule>
  </conditionalFormatting>
  <conditionalFormatting sqref="K258:M258">
    <cfRule type="expression" dxfId="189" priority="24">
      <formula>$C248="No"</formula>
    </cfRule>
  </conditionalFormatting>
  <conditionalFormatting sqref="C279:I279">
    <cfRule type="expression" dxfId="188" priority="23">
      <formula>$C273="No"</formula>
    </cfRule>
  </conditionalFormatting>
  <conditionalFormatting sqref="C280:I280">
    <cfRule type="expression" dxfId="187" priority="22">
      <formula>$C273="No"</formula>
    </cfRule>
  </conditionalFormatting>
  <conditionalFormatting sqref="C281:I281">
    <cfRule type="expression" dxfId="186" priority="21">
      <formula>$C273="No"</formula>
    </cfRule>
  </conditionalFormatting>
  <conditionalFormatting sqref="C282:I282">
    <cfRule type="expression" dxfId="185" priority="20">
      <formula>$C273="No"</formula>
    </cfRule>
  </conditionalFormatting>
  <conditionalFormatting sqref="C283:I283">
    <cfRule type="expression" dxfId="184" priority="19">
      <formula>$C273="No"</formula>
    </cfRule>
  </conditionalFormatting>
  <conditionalFormatting sqref="L279:O279">
    <cfRule type="expression" dxfId="183" priority="18">
      <formula>$C273="No"</formula>
    </cfRule>
  </conditionalFormatting>
  <conditionalFormatting sqref="L280:O280">
    <cfRule type="expression" dxfId="182" priority="17">
      <formula>$C273="No"</formula>
    </cfRule>
  </conditionalFormatting>
  <conditionalFormatting sqref="L281:O281">
    <cfRule type="expression" dxfId="181" priority="16">
      <formula>$C273="No"</formula>
    </cfRule>
  </conditionalFormatting>
  <conditionalFormatting sqref="L282:O282">
    <cfRule type="expression" dxfId="180" priority="15">
      <formula>$C273="No"</formula>
    </cfRule>
  </conditionalFormatting>
  <conditionalFormatting sqref="L283:O283">
    <cfRule type="expression" dxfId="179" priority="14">
      <formula>$C273="No"</formula>
    </cfRule>
  </conditionalFormatting>
  <conditionalFormatting sqref="C293:I293">
    <cfRule type="expression" dxfId="178" priority="13">
      <formula>$C287="No"</formula>
    </cfRule>
  </conditionalFormatting>
  <conditionalFormatting sqref="C294:I294">
    <cfRule type="expression" dxfId="177" priority="12">
      <formula>$C287="No"</formula>
    </cfRule>
  </conditionalFormatting>
  <conditionalFormatting sqref="C295:I295">
    <cfRule type="expression" dxfId="176" priority="11">
      <formula>$C287="No"</formula>
    </cfRule>
  </conditionalFormatting>
  <conditionalFormatting sqref="C296:I296">
    <cfRule type="expression" dxfId="175" priority="10">
      <formula>$C287="No"</formula>
    </cfRule>
  </conditionalFormatting>
  <conditionalFormatting sqref="C297:I297">
    <cfRule type="expression" dxfId="174" priority="9">
      <formula>$C287="No"</formula>
    </cfRule>
  </conditionalFormatting>
  <conditionalFormatting sqref="L293:O293">
    <cfRule type="expression" dxfId="173" priority="8">
      <formula>$C287="No"</formula>
    </cfRule>
  </conditionalFormatting>
  <conditionalFormatting sqref="L294:O294">
    <cfRule type="expression" dxfId="172" priority="7">
      <formula>$C287="No"</formula>
    </cfRule>
  </conditionalFormatting>
  <conditionalFormatting sqref="L295:O295">
    <cfRule type="expression" dxfId="171" priority="6">
      <formula>$C287="No"</formula>
    </cfRule>
  </conditionalFormatting>
  <conditionalFormatting sqref="L296:O296">
    <cfRule type="expression" dxfId="170" priority="5">
      <formula>$C287="No"</formula>
    </cfRule>
  </conditionalFormatting>
  <conditionalFormatting sqref="L297:O297">
    <cfRule type="expression" dxfId="169" priority="4">
      <formula>$C287="No"</formula>
    </cfRule>
  </conditionalFormatting>
  <conditionalFormatting sqref="C4">
    <cfRule type="containsText" dxfId="168" priority="2" operator="containsText" text="No">
      <formula>NOT(ISERROR(SEARCH("No",C4)))</formula>
    </cfRule>
    <cfRule type="containsText" dxfId="167" priority="3" operator="containsText" text="Yes">
      <formula>NOT(ISERROR(SEARCH("Yes",C4)))</formula>
    </cfRule>
  </conditionalFormatting>
  <conditionalFormatting sqref="C2">
    <cfRule type="expression" dxfId="166" priority="1">
      <formula>$C$4="No"</formula>
    </cfRule>
  </conditionalFormatting>
  <dataValidations count="1">
    <dataValidation type="decimal" operator="greaterThan" allowBlank="1" showInputMessage="1" showErrorMessage="1" sqref="D39:J39 C56:C64 C75:C83 C93:C99 C109:C118 C128:C134 C144:C150 C160:C168 C179:C185 C195:C203 C213:C219 C229:C235 C244 C308:C315 C269 C254:D258 C279:E283 C293:E297">
      <formula1>0</formula1>
    </dataValidation>
  </dataValidations>
  <pageMargins left="0.75000000000000011" right="0.75000000000000011" top="1" bottom="1" header="0.5" footer="0.5"/>
  <pageSetup paperSize="8" scale="32" orientation="portrait" verticalDpi="0"/>
  <extLst>
    <ext xmlns:x14="http://schemas.microsoft.com/office/spreadsheetml/2009/9/main" uri="{CCE6A557-97BC-4b89-ADB6-D9C93CAAB3DF}">
      <x14:dataValidations xmlns:xm="http://schemas.microsoft.com/office/excel/2006/main" count="2">
        <x14:dataValidation type="list" allowBlank="1" showInputMessage="1" showErrorMessage="1">
          <x14:formula1>
            <xm:f>'Calc Sheet'!$B$3:$B$4</xm:f>
          </x14:formula1>
          <xm:sqref>C287 C248 C273 C4</xm:sqref>
        </x14:dataValidation>
        <x14:dataValidation type="list" allowBlank="1" showInputMessage="1" showErrorMessage="1">
          <x14:formula1>
            <xm:f>'Calc Sheet'!$B$3</xm:f>
          </x14:formula1>
          <xm:sqref>C10</xm:sqref>
        </x14:dataValidation>
      </x14:dataValidations>
    </ex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R369"/>
  <sheetViews>
    <sheetView showGridLines="0" zoomScale="75" zoomScaleNormal="75" zoomScalePageLayoutView="75" workbookViewId="0">
      <selection activeCell="C176" sqref="C176:C178"/>
    </sheetView>
  </sheetViews>
  <sheetFormatPr baseColWidth="10" defaultColWidth="10.83203125" defaultRowHeight="12" x14ac:dyDescent="0"/>
  <cols>
    <col min="1" max="1" width="12.5" style="7" customWidth="1"/>
    <col min="2" max="2" width="70" style="21" customWidth="1"/>
    <col min="3" max="12" width="14.1640625" style="7" customWidth="1"/>
    <col min="13" max="13" width="14.1640625" style="7" bestFit="1" customWidth="1"/>
    <col min="14" max="14" width="11" style="7" bestFit="1" customWidth="1"/>
    <col min="15" max="15" width="10.83203125" style="7"/>
    <col min="16" max="16" width="10.83203125" style="8"/>
    <col min="17" max="16384" width="10.83203125" style="7"/>
  </cols>
  <sheetData>
    <row r="1" spans="1:17">
      <c r="A1" s="259" t="s">
        <v>194</v>
      </c>
      <c r="B1" s="259"/>
    </row>
    <row r="2" spans="1:17" ht="12" customHeight="1">
      <c r="A2" s="259" t="s">
        <v>0</v>
      </c>
      <c r="B2" s="259"/>
      <c r="C2" s="271" t="s">
        <v>226</v>
      </c>
      <c r="D2" s="272"/>
      <c r="E2" s="272"/>
      <c r="F2" s="272"/>
      <c r="G2" s="272"/>
      <c r="H2" s="272"/>
      <c r="I2" s="272"/>
    </row>
    <row r="3" spans="1:17">
      <c r="A3" s="9"/>
      <c r="B3" s="9"/>
    </row>
    <row r="4" spans="1:17" ht="13">
      <c r="A4" s="259" t="s">
        <v>225</v>
      </c>
      <c r="B4" s="270"/>
      <c r="C4" s="257"/>
      <c r="D4" s="5" t="str">
        <f>IF(COUNTBLANK(C4)=1,"ERROR - Please complete - Yes or No","")</f>
        <v>ERROR - Please complete - Yes or No</v>
      </c>
    </row>
    <row r="5" spans="1:17">
      <c r="A5" s="10"/>
      <c r="B5" s="12"/>
    </row>
    <row r="6" spans="1:17" ht="12" customHeight="1">
      <c r="A6" s="260" t="s">
        <v>119</v>
      </c>
      <c r="B6" s="261"/>
      <c r="C6" s="262"/>
      <c r="D6" s="340"/>
      <c r="E6" s="340"/>
      <c r="F6" s="340"/>
      <c r="G6" s="340"/>
      <c r="H6" s="340"/>
      <c r="I6" s="341"/>
      <c r="J6" s="5" t="str">
        <f>IF(COUNTBLANK(C6)=1,"ERROR - Please fill in Potential Provider Name","")</f>
        <v>ERROR - Please fill in Potential Provider Name</v>
      </c>
    </row>
    <row r="7" spans="1:17">
      <c r="A7" s="10"/>
      <c r="B7" s="12"/>
      <c r="C7" s="13"/>
      <c r="D7" s="13"/>
      <c r="E7" s="13"/>
      <c r="F7" s="13"/>
      <c r="G7" s="13"/>
      <c r="H7" s="13"/>
      <c r="I7" s="13"/>
    </row>
    <row r="8" spans="1:17" ht="12" customHeight="1">
      <c r="A8" s="260" t="s">
        <v>120</v>
      </c>
      <c r="B8" s="261"/>
      <c r="C8" s="262"/>
      <c r="D8" s="268"/>
      <c r="E8" s="268"/>
      <c r="F8" s="268"/>
      <c r="G8" s="268"/>
      <c r="H8" s="268"/>
      <c r="I8" s="269"/>
      <c r="J8" s="5" t="str">
        <f>IF(COUNTBLANK(C8)=1,"ERROR - Please complete name and role","")</f>
        <v>ERROR - Please complete name and role</v>
      </c>
    </row>
    <row r="9" spans="1:17">
      <c r="A9" s="10"/>
      <c r="B9" s="12"/>
    </row>
    <row r="10" spans="1:17" ht="12" customHeight="1">
      <c r="A10" s="265" t="s">
        <v>224</v>
      </c>
      <c r="B10" s="265"/>
      <c r="C10" s="258"/>
      <c r="D10" s="5" t="str">
        <f>IF(COUNTBLANK(C10)=1,"ERROR - Please complete","")</f>
        <v>ERROR - Please complete</v>
      </c>
      <c r="E10" s="15"/>
      <c r="F10" s="15"/>
      <c r="G10" s="15"/>
      <c r="H10" s="15"/>
      <c r="I10" s="19"/>
      <c r="J10" s="17"/>
      <c r="K10" s="17"/>
      <c r="L10" s="17"/>
      <c r="M10" s="17"/>
      <c r="N10" s="17"/>
      <c r="O10" s="17"/>
      <c r="P10" s="18"/>
      <c r="Q10" s="17"/>
    </row>
    <row r="11" spans="1:17">
      <c r="A11" s="15"/>
      <c r="B11" s="15"/>
      <c r="C11" s="17"/>
      <c r="D11" s="17"/>
      <c r="E11" s="17"/>
      <c r="F11" s="17"/>
      <c r="G11" s="17"/>
      <c r="H11" s="17"/>
      <c r="I11" s="17"/>
      <c r="J11" s="17"/>
      <c r="K11" s="17"/>
      <c r="L11" s="17"/>
      <c r="M11" s="17"/>
      <c r="N11" s="17"/>
      <c r="O11" s="17"/>
      <c r="P11" s="18"/>
      <c r="Q11" s="17"/>
    </row>
    <row r="12" spans="1:17">
      <c r="A12" s="20" t="s">
        <v>7</v>
      </c>
      <c r="K12" s="17"/>
      <c r="L12" s="17"/>
      <c r="M12" s="17"/>
      <c r="N12" s="17"/>
      <c r="O12" s="17"/>
      <c r="P12" s="18"/>
      <c r="Q12" s="17"/>
    </row>
    <row r="13" spans="1:17">
      <c r="A13" s="15"/>
      <c r="B13" s="15"/>
      <c r="C13" s="17"/>
      <c r="D13" s="17"/>
      <c r="E13" s="17"/>
      <c r="F13" s="17"/>
      <c r="G13" s="17"/>
      <c r="H13" s="17"/>
      <c r="I13" s="17"/>
      <c r="J13" s="17"/>
      <c r="K13" s="17"/>
      <c r="L13" s="17"/>
      <c r="M13" s="17"/>
      <c r="N13" s="17"/>
      <c r="O13" s="17"/>
      <c r="P13" s="18"/>
      <c r="Q13" s="17"/>
    </row>
    <row r="14" spans="1:17" ht="12" customHeight="1">
      <c r="A14" s="265" t="s">
        <v>12</v>
      </c>
      <c r="B14" s="265"/>
      <c r="C14" s="265"/>
      <c r="D14" s="265"/>
      <c r="E14" s="265"/>
      <c r="F14" s="265"/>
      <c r="G14" s="265"/>
      <c r="H14" s="265"/>
      <c r="I14" s="265"/>
      <c r="J14" s="265"/>
      <c r="K14" s="17"/>
      <c r="L14" s="17"/>
      <c r="M14" s="17"/>
      <c r="N14" s="17"/>
      <c r="O14" s="17"/>
      <c r="P14" s="18"/>
      <c r="Q14" s="17"/>
    </row>
    <row r="15" spans="1:17" ht="13" thickBot="1">
      <c r="A15" s="15"/>
      <c r="B15" s="15"/>
      <c r="C15" s="15"/>
      <c r="D15" s="15"/>
      <c r="E15" s="15"/>
      <c r="F15" s="15"/>
      <c r="G15" s="15"/>
      <c r="H15" s="15"/>
      <c r="I15" s="15"/>
      <c r="J15" s="15"/>
      <c r="K15" s="17"/>
      <c r="L15" s="17"/>
      <c r="M15" s="17"/>
      <c r="N15" s="17"/>
      <c r="O15" s="17"/>
      <c r="P15" s="18"/>
      <c r="Q15" s="17"/>
    </row>
    <row r="16" spans="1:17" ht="13" thickBot="1">
      <c r="A16" s="15"/>
      <c r="B16" s="22" t="s">
        <v>13</v>
      </c>
      <c r="C16" s="23" t="s">
        <v>10</v>
      </c>
      <c r="D16" s="17"/>
      <c r="E16" s="17"/>
      <c r="F16" s="17"/>
      <c r="G16" s="17"/>
      <c r="H16" s="17"/>
      <c r="I16" s="17"/>
      <c r="J16" s="17"/>
      <c r="K16" s="17"/>
      <c r="L16" s="17"/>
      <c r="M16" s="17"/>
      <c r="N16" s="17"/>
    </row>
    <row r="17" spans="1:17" ht="13">
      <c r="A17" s="15"/>
      <c r="B17" s="24" t="s">
        <v>14</v>
      </c>
      <c r="C17" s="150"/>
      <c r="D17" s="6" t="str">
        <f t="shared" ref="D17:D20" si="0">IF(COUNTBLANK(C17)&gt;0,"ERROR - All cells in this table need a value. Cells must not be left blank","")</f>
        <v>ERROR - All cells in this table need a value. Cells must not be left blank</v>
      </c>
      <c r="E17" s="17"/>
      <c r="F17" s="17"/>
      <c r="G17" s="17"/>
      <c r="H17" s="17"/>
      <c r="I17" s="17"/>
      <c r="J17" s="17"/>
      <c r="K17" s="17"/>
      <c r="L17" s="17"/>
      <c r="M17" s="17"/>
      <c r="N17" s="17"/>
    </row>
    <row r="18" spans="1:17" ht="13">
      <c r="A18" s="15"/>
      <c r="B18" s="25" t="s">
        <v>15</v>
      </c>
      <c r="C18" s="151"/>
      <c r="D18" s="6" t="str">
        <f t="shared" si="0"/>
        <v>ERROR - All cells in this table need a value. Cells must not be left blank</v>
      </c>
      <c r="E18" s="17"/>
      <c r="F18" s="17"/>
      <c r="G18" s="17"/>
      <c r="H18" s="17"/>
      <c r="I18" s="17"/>
      <c r="J18" s="17"/>
      <c r="K18" s="17"/>
      <c r="L18" s="17"/>
      <c r="M18" s="17"/>
      <c r="N18" s="17"/>
    </row>
    <row r="19" spans="1:17" ht="13">
      <c r="A19" s="15"/>
      <c r="B19" s="25" t="s">
        <v>16</v>
      </c>
      <c r="C19" s="151"/>
      <c r="D19" s="6" t="str">
        <f t="shared" si="0"/>
        <v>ERROR - All cells in this table need a value. Cells must not be left blank</v>
      </c>
      <c r="E19" s="17"/>
      <c r="F19" s="17"/>
      <c r="G19" s="17"/>
      <c r="H19" s="17"/>
      <c r="I19" s="17"/>
      <c r="J19" s="17"/>
      <c r="K19" s="17"/>
      <c r="L19" s="17"/>
      <c r="M19" s="17"/>
      <c r="N19" s="17"/>
    </row>
    <row r="20" spans="1:17" ht="14" thickBot="1">
      <c r="A20" s="15"/>
      <c r="B20" s="26" t="s">
        <v>17</v>
      </c>
      <c r="C20" s="152"/>
      <c r="D20" s="6" t="str">
        <f t="shared" si="0"/>
        <v>ERROR - All cells in this table need a value. Cells must not be left blank</v>
      </c>
      <c r="E20" s="17"/>
      <c r="F20" s="17"/>
      <c r="G20" s="17"/>
      <c r="H20" s="17"/>
      <c r="I20" s="17"/>
      <c r="J20" s="17"/>
      <c r="K20" s="17"/>
      <c r="L20" s="17"/>
      <c r="M20" s="17"/>
      <c r="N20" s="17"/>
    </row>
    <row r="21" spans="1:17">
      <c r="A21" s="15"/>
      <c r="B21" s="15"/>
      <c r="C21" s="17"/>
      <c r="D21" s="17"/>
      <c r="E21" s="17"/>
      <c r="F21" s="17"/>
      <c r="G21" s="17"/>
      <c r="H21" s="17"/>
      <c r="I21" s="17"/>
      <c r="J21" s="17"/>
      <c r="K21" s="17"/>
      <c r="L21" s="17"/>
      <c r="M21" s="17"/>
      <c r="N21" s="17"/>
      <c r="O21" s="17"/>
      <c r="P21" s="18"/>
      <c r="Q21" s="17"/>
    </row>
    <row r="22" spans="1:17">
      <c r="A22" s="15"/>
      <c r="B22" s="15"/>
      <c r="C22" s="17"/>
      <c r="D22" s="17"/>
      <c r="E22" s="17"/>
      <c r="F22" s="17"/>
      <c r="G22" s="17"/>
      <c r="H22" s="17"/>
      <c r="I22" s="17"/>
      <c r="J22" s="17"/>
      <c r="K22" s="17"/>
      <c r="L22" s="17"/>
      <c r="M22" s="17"/>
      <c r="N22" s="17"/>
      <c r="O22" s="17"/>
      <c r="P22" s="18"/>
      <c r="Q22" s="17"/>
    </row>
    <row r="23" spans="1:17">
      <c r="A23" s="20" t="s">
        <v>18</v>
      </c>
      <c r="B23" s="15"/>
      <c r="C23" s="17"/>
      <c r="D23" s="17"/>
      <c r="E23" s="17"/>
      <c r="F23" s="17"/>
      <c r="G23" s="17"/>
      <c r="H23" s="17"/>
      <c r="I23" s="17"/>
      <c r="J23" s="17"/>
      <c r="K23" s="17"/>
      <c r="L23" s="17"/>
      <c r="M23" s="17"/>
      <c r="N23" s="17"/>
      <c r="O23" s="17"/>
      <c r="P23" s="18"/>
      <c r="Q23" s="17"/>
    </row>
    <row r="24" spans="1:17">
      <c r="A24" s="15"/>
      <c r="B24" s="15"/>
      <c r="C24" s="17"/>
      <c r="D24" s="17"/>
      <c r="E24" s="17"/>
      <c r="F24" s="17"/>
      <c r="G24" s="17"/>
      <c r="H24" s="17"/>
      <c r="I24" s="17"/>
      <c r="J24" s="17"/>
      <c r="K24" s="17"/>
      <c r="L24" s="17"/>
      <c r="M24" s="17"/>
      <c r="N24" s="17"/>
      <c r="O24" s="17"/>
      <c r="P24" s="18"/>
      <c r="Q24" s="17"/>
    </row>
    <row r="25" spans="1:17" ht="12" customHeight="1">
      <c r="A25" s="266" t="s">
        <v>19</v>
      </c>
      <c r="B25" s="266"/>
      <c r="C25" s="17"/>
      <c r="J25" s="17"/>
      <c r="N25" s="17"/>
      <c r="O25" s="17"/>
      <c r="P25" s="18"/>
      <c r="Q25" s="17"/>
    </row>
    <row r="26" spans="1:17" ht="12" customHeight="1">
      <c r="A26" s="27"/>
      <c r="B26" s="28" t="s">
        <v>20</v>
      </c>
      <c r="C26" s="29"/>
      <c r="D26" s="266" t="s">
        <v>21</v>
      </c>
      <c r="E26" s="266"/>
      <c r="F26" s="266"/>
      <c r="G26" s="266"/>
      <c r="H26" s="266"/>
      <c r="I26" s="266"/>
      <c r="J26" s="17"/>
      <c r="N26" s="17"/>
      <c r="O26" s="17"/>
      <c r="P26" s="18"/>
      <c r="Q26" s="17"/>
    </row>
    <row r="27" spans="1:17">
      <c r="A27" s="27"/>
      <c r="B27" s="28" t="s">
        <v>1</v>
      </c>
      <c r="C27" s="29"/>
      <c r="D27" s="267" t="s">
        <v>22</v>
      </c>
      <c r="E27" s="267"/>
      <c r="F27" s="267"/>
      <c r="G27" s="267"/>
      <c r="H27" s="267"/>
      <c r="I27" s="267"/>
      <c r="N27" s="17"/>
      <c r="O27" s="17"/>
      <c r="P27" s="18"/>
      <c r="Q27" s="17"/>
    </row>
    <row r="28" spans="1:17">
      <c r="A28" s="27"/>
      <c r="B28" s="28" t="s">
        <v>2</v>
      </c>
      <c r="C28" s="29"/>
      <c r="D28" s="267" t="s">
        <v>23</v>
      </c>
      <c r="E28" s="267"/>
      <c r="F28" s="267"/>
      <c r="G28" s="267"/>
      <c r="H28" s="267"/>
      <c r="I28" s="267"/>
      <c r="J28" s="17"/>
      <c r="N28" s="17"/>
      <c r="O28" s="17"/>
      <c r="P28" s="18"/>
      <c r="Q28" s="17"/>
    </row>
    <row r="29" spans="1:17" ht="12" customHeight="1">
      <c r="A29" s="27"/>
      <c r="B29" s="30" t="s">
        <v>3</v>
      </c>
      <c r="C29" s="29"/>
      <c r="D29" s="266" t="s">
        <v>24</v>
      </c>
      <c r="E29" s="266"/>
      <c r="F29" s="266"/>
      <c r="G29" s="266"/>
      <c r="H29" s="266"/>
      <c r="I29" s="266"/>
      <c r="J29" s="17"/>
      <c r="N29" s="17"/>
      <c r="O29" s="17"/>
      <c r="P29" s="18"/>
      <c r="Q29" s="17"/>
    </row>
    <row r="30" spans="1:17">
      <c r="A30" s="27"/>
      <c r="B30" s="28" t="s">
        <v>25</v>
      </c>
      <c r="C30" s="29"/>
      <c r="D30" s="267" t="s">
        <v>5</v>
      </c>
      <c r="E30" s="267"/>
      <c r="F30" s="267"/>
      <c r="G30" s="267"/>
      <c r="H30" s="267"/>
      <c r="I30" s="267"/>
      <c r="J30" s="17"/>
      <c r="N30" s="17"/>
      <c r="O30" s="17"/>
      <c r="P30" s="18"/>
      <c r="Q30" s="17"/>
    </row>
    <row r="31" spans="1:17">
      <c r="A31" s="27"/>
      <c r="B31" s="31" t="s">
        <v>4</v>
      </c>
      <c r="C31" s="29"/>
      <c r="D31" s="267" t="s">
        <v>26</v>
      </c>
      <c r="E31" s="267"/>
      <c r="F31" s="267"/>
      <c r="G31" s="267"/>
      <c r="H31" s="267"/>
      <c r="I31" s="267"/>
      <c r="J31" s="17"/>
      <c r="N31" s="17"/>
      <c r="O31" s="17"/>
      <c r="P31" s="18"/>
      <c r="Q31" s="17"/>
    </row>
    <row r="32" spans="1:17">
      <c r="A32" s="27"/>
      <c r="B32" s="31" t="s">
        <v>27</v>
      </c>
      <c r="C32" s="29"/>
      <c r="D32" s="267" t="s">
        <v>28</v>
      </c>
      <c r="E32" s="267"/>
      <c r="F32" s="267"/>
      <c r="G32" s="267"/>
      <c r="H32" s="267"/>
      <c r="I32" s="267"/>
      <c r="J32" s="17"/>
      <c r="N32" s="17"/>
      <c r="O32" s="17"/>
      <c r="P32" s="18"/>
      <c r="Q32" s="17"/>
    </row>
    <row r="33" spans="1:18">
      <c r="A33" s="27"/>
      <c r="B33" s="28" t="s">
        <v>29</v>
      </c>
      <c r="C33" s="29"/>
      <c r="D33" s="267" t="s">
        <v>30</v>
      </c>
      <c r="E33" s="267"/>
      <c r="F33" s="267"/>
      <c r="G33" s="267"/>
      <c r="H33" s="267"/>
      <c r="I33" s="267"/>
      <c r="J33" s="17"/>
      <c r="N33" s="17"/>
      <c r="O33" s="17"/>
      <c r="P33" s="18"/>
      <c r="Q33" s="17"/>
    </row>
    <row r="34" spans="1:18">
      <c r="A34" s="27"/>
      <c r="B34" s="31" t="s">
        <v>31</v>
      </c>
      <c r="C34" s="29"/>
      <c r="D34" s="267" t="s">
        <v>32</v>
      </c>
      <c r="E34" s="267"/>
      <c r="F34" s="267"/>
      <c r="G34" s="267"/>
      <c r="H34" s="267"/>
      <c r="I34" s="267"/>
      <c r="J34" s="17"/>
      <c r="N34" s="17"/>
      <c r="O34" s="17"/>
      <c r="P34" s="18"/>
      <c r="Q34" s="17"/>
    </row>
    <row r="35" spans="1:18">
      <c r="A35" s="27"/>
      <c r="B35" s="28" t="s">
        <v>33</v>
      </c>
      <c r="C35" s="29"/>
      <c r="D35" s="267" t="s">
        <v>235</v>
      </c>
      <c r="E35" s="267"/>
      <c r="F35" s="267"/>
      <c r="G35" s="267"/>
      <c r="H35" s="267"/>
      <c r="I35" s="267"/>
      <c r="J35" s="17"/>
      <c r="N35" s="17"/>
      <c r="O35" s="17"/>
      <c r="P35" s="18"/>
      <c r="Q35" s="17"/>
    </row>
    <row r="36" spans="1:18" ht="13" thickBot="1">
      <c r="A36" s="27"/>
      <c r="B36" s="32" t="s">
        <v>170</v>
      </c>
      <c r="C36" s="17"/>
      <c r="J36" s="17"/>
      <c r="N36" s="17"/>
      <c r="O36" s="17"/>
      <c r="P36" s="18"/>
      <c r="Q36" s="17"/>
    </row>
    <row r="37" spans="1:18" ht="15" customHeight="1" thickBot="1">
      <c r="A37" s="27"/>
      <c r="C37" s="17"/>
      <c r="D37" s="274" t="s">
        <v>35</v>
      </c>
      <c r="E37" s="275"/>
      <c r="F37" s="275"/>
      <c r="G37" s="275"/>
      <c r="H37" s="275"/>
      <c r="I37" s="275"/>
      <c r="J37" s="276"/>
      <c r="K37" s="339"/>
      <c r="L37" s="339"/>
      <c r="M37" s="339"/>
      <c r="N37" s="339"/>
      <c r="O37" s="17"/>
      <c r="P37" s="18"/>
      <c r="Q37" s="17"/>
    </row>
    <row r="38" spans="1:18" ht="118" customHeight="1" thickBot="1">
      <c r="A38" s="33"/>
      <c r="B38" s="277" t="s">
        <v>121</v>
      </c>
      <c r="C38" s="22" t="s">
        <v>37</v>
      </c>
      <c r="D38" s="60" t="s">
        <v>38</v>
      </c>
      <c r="E38" s="109" t="s">
        <v>39</v>
      </c>
      <c r="F38" s="109" t="s">
        <v>40</v>
      </c>
      <c r="G38" s="109" t="s">
        <v>41</v>
      </c>
      <c r="H38" s="109" t="s">
        <v>42</v>
      </c>
      <c r="I38" s="37" t="s">
        <v>43</v>
      </c>
      <c r="J38" s="37" t="s">
        <v>44</v>
      </c>
      <c r="K38" s="61"/>
      <c r="L38" s="61"/>
      <c r="M38" s="61"/>
      <c r="N38" s="61"/>
      <c r="P38" s="8" t="str">
        <f>A1</f>
        <v>Lot 2  Regional Panel 2E - North West England &amp; North Wales</v>
      </c>
      <c r="Q38" s="39"/>
      <c r="R38" s="39"/>
    </row>
    <row r="39" spans="1:18" ht="15" customHeight="1">
      <c r="A39" s="280"/>
      <c r="B39" s="278"/>
      <c r="C39" s="41" t="s">
        <v>45</v>
      </c>
      <c r="D39" s="153"/>
      <c r="E39" s="154"/>
      <c r="F39" s="154"/>
      <c r="G39" s="154"/>
      <c r="H39" s="154"/>
      <c r="I39" s="154"/>
      <c r="J39" s="155"/>
      <c r="K39" s="6" t="str">
        <f>IF(COUNTBLANK(D39:J39)&gt;0,"ERROR - Cells must not be left blank","")</f>
        <v>ERROR - Cells must not be left blank</v>
      </c>
      <c r="L39" s="42"/>
      <c r="M39" s="42"/>
      <c r="N39" s="42"/>
      <c r="O39" s="282"/>
      <c r="Q39" s="39"/>
      <c r="R39" s="39"/>
    </row>
    <row r="40" spans="1:18" ht="16" customHeight="1">
      <c r="A40" s="280"/>
      <c r="B40" s="278"/>
      <c r="C40" s="43" t="s">
        <v>14</v>
      </c>
      <c r="D40" s="44">
        <f>D39*(1+$C$17)*OR(1-$C$17)</f>
        <v>0</v>
      </c>
      <c r="E40" s="45">
        <f t="shared" ref="E40:J40" si="1">E39*(1+$C$17)*OR(1-$C$17)</f>
        <v>0</v>
      </c>
      <c r="F40" s="45">
        <f t="shared" si="1"/>
        <v>0</v>
      </c>
      <c r="G40" s="45">
        <f t="shared" si="1"/>
        <v>0</v>
      </c>
      <c r="H40" s="45">
        <f t="shared" si="1"/>
        <v>0</v>
      </c>
      <c r="I40" s="45">
        <f t="shared" si="1"/>
        <v>0</v>
      </c>
      <c r="J40" s="46">
        <f t="shared" si="1"/>
        <v>0</v>
      </c>
      <c r="K40" s="42"/>
      <c r="L40" s="42"/>
      <c r="M40" s="42"/>
      <c r="N40" s="42"/>
      <c r="O40" s="283"/>
      <c r="Q40" s="39"/>
      <c r="R40" s="39"/>
    </row>
    <row r="41" spans="1:18" ht="15" customHeight="1">
      <c r="A41" s="280"/>
      <c r="B41" s="278"/>
      <c r="C41" s="43" t="s">
        <v>15</v>
      </c>
      <c r="D41" s="44">
        <f>D39*(1+$C$18)*OR(1-$C$18)</f>
        <v>0</v>
      </c>
      <c r="E41" s="45">
        <f t="shared" ref="E41:J41" si="2">E39*(1+$C$18)*OR(1-$C$18)</f>
        <v>0</v>
      </c>
      <c r="F41" s="45">
        <f t="shared" si="2"/>
        <v>0</v>
      </c>
      <c r="G41" s="45">
        <f t="shared" si="2"/>
        <v>0</v>
      </c>
      <c r="H41" s="45">
        <f t="shared" si="2"/>
        <v>0</v>
      </c>
      <c r="I41" s="45">
        <f t="shared" si="2"/>
        <v>0</v>
      </c>
      <c r="J41" s="46">
        <f t="shared" si="2"/>
        <v>0</v>
      </c>
      <c r="K41" s="42"/>
      <c r="L41" s="42"/>
      <c r="M41" s="42"/>
      <c r="N41" s="42"/>
      <c r="O41" s="283"/>
      <c r="P41" s="47"/>
      <c r="Q41" s="39"/>
      <c r="R41" s="39"/>
    </row>
    <row r="42" spans="1:18" ht="15" customHeight="1" thickBot="1">
      <c r="A42" s="280"/>
      <c r="B42" s="278"/>
      <c r="C42" s="43" t="s">
        <v>16</v>
      </c>
      <c r="D42" s="44">
        <f>D39*(1+$C$19)*OR(1-$C$19)</f>
        <v>0</v>
      </c>
      <c r="E42" s="45">
        <f t="shared" ref="E42:J42" si="3">E39*(1+$C$19)*OR(1-$C$19)</f>
        <v>0</v>
      </c>
      <c r="F42" s="45">
        <f t="shared" si="3"/>
        <v>0</v>
      </c>
      <c r="G42" s="45">
        <f t="shared" si="3"/>
        <v>0</v>
      </c>
      <c r="H42" s="45">
        <f t="shared" si="3"/>
        <v>0</v>
      </c>
      <c r="I42" s="45">
        <f t="shared" si="3"/>
        <v>0</v>
      </c>
      <c r="J42" s="46">
        <f t="shared" si="3"/>
        <v>0</v>
      </c>
      <c r="K42" s="42"/>
      <c r="L42" s="42"/>
      <c r="M42" s="42"/>
      <c r="N42" s="42"/>
      <c r="O42" s="283"/>
      <c r="Q42" s="39"/>
      <c r="R42" s="39"/>
    </row>
    <row r="43" spans="1:18" ht="16" customHeight="1" thickBot="1">
      <c r="A43" s="280"/>
      <c r="B43" s="279"/>
      <c r="C43" s="48" t="s">
        <v>17</v>
      </c>
      <c r="D43" s="49">
        <f>D39*(1+$C$20)*OR(1+$C$20)</f>
        <v>0</v>
      </c>
      <c r="E43" s="50">
        <f t="shared" ref="E43:J43" si="4">E39*(1+$C$20)*OR(1+$C$20)</f>
        <v>0</v>
      </c>
      <c r="F43" s="50">
        <f t="shared" si="4"/>
        <v>0</v>
      </c>
      <c r="G43" s="50">
        <f t="shared" si="4"/>
        <v>0</v>
      </c>
      <c r="H43" s="50">
        <f t="shared" si="4"/>
        <v>0</v>
      </c>
      <c r="I43" s="50">
        <f t="shared" si="4"/>
        <v>0</v>
      </c>
      <c r="J43" s="51">
        <f t="shared" si="4"/>
        <v>0</v>
      </c>
      <c r="K43" s="42"/>
      <c r="L43" s="42"/>
      <c r="M43" s="42"/>
      <c r="N43" s="42"/>
      <c r="O43" s="283"/>
      <c r="P43" s="52">
        <f>AVERAGE(D39:J43)</f>
        <v>0</v>
      </c>
      <c r="Q43" s="39"/>
      <c r="R43" s="39"/>
    </row>
    <row r="44" spans="1:18" s="56" customFormat="1">
      <c r="A44" s="53"/>
      <c r="B44" s="54"/>
      <c r="C44" s="55"/>
      <c r="D44" s="55"/>
      <c r="E44" s="55"/>
      <c r="F44" s="55"/>
      <c r="G44" s="55"/>
      <c r="H44" s="55"/>
      <c r="I44" s="55"/>
      <c r="K44" s="55"/>
      <c r="L44" s="55"/>
      <c r="P44" s="57"/>
    </row>
    <row r="45" spans="1:18">
      <c r="A45" s="58"/>
    </row>
    <row r="46" spans="1:18" ht="12" customHeight="1">
      <c r="A46" s="58"/>
    </row>
    <row r="47" spans="1:18">
      <c r="A47" s="58"/>
    </row>
    <row r="49" spans="1:17">
      <c r="A49" s="20" t="s">
        <v>171</v>
      </c>
    </row>
    <row r="51" spans="1:17" ht="12" customHeight="1">
      <c r="A51" s="273" t="s">
        <v>198</v>
      </c>
      <c r="B51" s="273"/>
      <c r="C51" s="273"/>
      <c r="D51" s="273"/>
      <c r="E51" s="273"/>
      <c r="F51" s="273"/>
      <c r="G51" s="273"/>
      <c r="H51" s="273"/>
      <c r="I51" s="273"/>
    </row>
    <row r="52" spans="1:17" ht="14" thickBot="1">
      <c r="B52" s="59"/>
      <c r="C52" s="6" t="str">
        <f>IF(COUNTBLANK(C56:C64)&gt;0,"ERROR - Cells must not be left blank","")</f>
        <v>ERROR - Cells must not be left blank</v>
      </c>
      <c r="D52" s="28"/>
      <c r="E52" s="28"/>
      <c r="F52" s="28"/>
      <c r="G52" s="28"/>
      <c r="H52" s="28"/>
      <c r="I52" s="28"/>
      <c r="J52" s="39"/>
      <c r="K52" s="39"/>
      <c r="L52" s="39"/>
      <c r="M52" s="39"/>
      <c r="N52" s="39"/>
      <c r="O52" s="39"/>
      <c r="P52" s="47"/>
      <c r="Q52" s="39"/>
    </row>
    <row r="53" spans="1:17" ht="12" customHeight="1">
      <c r="B53" s="292" t="s">
        <v>46</v>
      </c>
      <c r="C53" s="292" t="s">
        <v>143</v>
      </c>
      <c r="D53" s="292" t="s">
        <v>47</v>
      </c>
      <c r="E53" s="295"/>
      <c r="F53" s="295"/>
      <c r="G53" s="296"/>
      <c r="H53" s="300"/>
      <c r="I53" s="300"/>
      <c r="J53" s="300"/>
      <c r="K53" s="284" t="s">
        <v>49</v>
      </c>
      <c r="L53" s="284" t="s">
        <v>50</v>
      </c>
      <c r="M53" s="285" t="s">
        <v>51</v>
      </c>
      <c r="N53" s="286" t="s">
        <v>52</v>
      </c>
      <c r="O53" s="39"/>
      <c r="P53" s="47"/>
      <c r="Q53" s="39"/>
    </row>
    <row r="54" spans="1:17">
      <c r="B54" s="293"/>
      <c r="C54" s="293"/>
      <c r="D54" s="294"/>
      <c r="E54" s="297"/>
      <c r="F54" s="297"/>
      <c r="G54" s="298"/>
      <c r="H54" s="300"/>
      <c r="I54" s="300"/>
      <c r="J54" s="300"/>
      <c r="K54" s="284"/>
      <c r="L54" s="284"/>
      <c r="M54" s="285"/>
      <c r="N54" s="287"/>
      <c r="O54" s="39"/>
      <c r="P54" s="47"/>
      <c r="Q54" s="39"/>
    </row>
    <row r="55" spans="1:17" ht="13" thickBot="1">
      <c r="B55" s="294"/>
      <c r="C55" s="299"/>
      <c r="D55" s="62" t="s">
        <v>14</v>
      </c>
      <c r="E55" s="63" t="s">
        <v>15</v>
      </c>
      <c r="F55" s="63" t="s">
        <v>16</v>
      </c>
      <c r="G55" s="64" t="s">
        <v>17</v>
      </c>
      <c r="H55" s="300"/>
      <c r="I55" s="61"/>
      <c r="J55" s="61"/>
      <c r="K55" s="284"/>
      <c r="L55" s="284"/>
      <c r="M55" s="285"/>
      <c r="N55" s="288"/>
      <c r="O55" s="39"/>
      <c r="P55" s="47"/>
      <c r="Q55" s="39"/>
    </row>
    <row r="56" spans="1:17">
      <c r="B56" s="65" t="s">
        <v>53</v>
      </c>
      <c r="C56" s="156"/>
      <c r="D56" s="66">
        <f>C56</f>
        <v>0</v>
      </c>
      <c r="E56" s="66">
        <f>C56</f>
        <v>0</v>
      </c>
      <c r="F56" s="66">
        <f t="shared" ref="F56:G56" si="5">D56</f>
        <v>0</v>
      </c>
      <c r="G56" s="66">
        <f t="shared" si="5"/>
        <v>0</v>
      </c>
      <c r="H56" s="67"/>
      <c r="I56" s="42"/>
      <c r="J56" s="42"/>
      <c r="K56" s="68"/>
      <c r="L56" s="68"/>
      <c r="M56" s="69"/>
      <c r="N56" s="68"/>
      <c r="Q56" s="39"/>
    </row>
    <row r="57" spans="1:17">
      <c r="B57" s="65" t="s">
        <v>54</v>
      </c>
      <c r="C57" s="157"/>
      <c r="D57" s="70">
        <f t="shared" ref="D57:D63" si="6">C57*(1+$C$17)*OR(1-$C$17)</f>
        <v>0</v>
      </c>
      <c r="E57" s="71">
        <f t="shared" ref="E57:E63" si="7">C57*(1+$C$18)*OR(1-$C$18)</f>
        <v>0</v>
      </c>
      <c r="F57" s="71">
        <f t="shared" ref="F57:F63" si="8">C57*(1+$C$19)*OR(1-$C$19)</f>
        <v>0</v>
      </c>
      <c r="G57" s="72">
        <f t="shared" ref="G57:G63" si="9">C57*(1+$C$20)*OR(1-$C$20)</f>
        <v>0</v>
      </c>
      <c r="H57" s="67"/>
      <c r="I57" s="73"/>
      <c r="J57" s="73"/>
      <c r="K57" s="74">
        <f>AVERAGE(C57:G57)</f>
        <v>0</v>
      </c>
      <c r="L57" s="75">
        <v>125000</v>
      </c>
      <c r="M57" s="76">
        <f>K57*L57</f>
        <v>0</v>
      </c>
      <c r="N57" s="77">
        <f t="shared" ref="N57:N63" si="10">IF(M57&lt;$C$56,$C$56,(IF(M57&gt;$C$64,$C$64,M57)))</f>
        <v>0</v>
      </c>
      <c r="P57" s="42"/>
      <c r="Q57" s="39"/>
    </row>
    <row r="58" spans="1:17">
      <c r="B58" s="78" t="s">
        <v>55</v>
      </c>
      <c r="C58" s="158"/>
      <c r="D58" s="70">
        <f t="shared" si="6"/>
        <v>0</v>
      </c>
      <c r="E58" s="71">
        <f t="shared" si="7"/>
        <v>0</v>
      </c>
      <c r="F58" s="71">
        <f t="shared" si="8"/>
        <v>0</v>
      </c>
      <c r="G58" s="72">
        <f t="shared" si="9"/>
        <v>0</v>
      </c>
      <c r="H58" s="67"/>
      <c r="I58" s="73"/>
      <c r="J58" s="73"/>
      <c r="K58" s="74">
        <f t="shared" ref="K58:K63" si="11">AVERAGE(C58:G58)</f>
        <v>0</v>
      </c>
      <c r="L58" s="75">
        <v>375000</v>
      </c>
      <c r="M58" s="76">
        <f t="shared" ref="M58:M63" si="12">K58*L58</f>
        <v>0</v>
      </c>
      <c r="N58" s="77">
        <f t="shared" si="10"/>
        <v>0</v>
      </c>
      <c r="P58" s="42"/>
      <c r="Q58" s="39"/>
    </row>
    <row r="59" spans="1:17">
      <c r="B59" s="78" t="s">
        <v>56</v>
      </c>
      <c r="C59" s="158"/>
      <c r="D59" s="70">
        <f t="shared" si="6"/>
        <v>0</v>
      </c>
      <c r="E59" s="71">
        <f t="shared" si="7"/>
        <v>0</v>
      </c>
      <c r="F59" s="71">
        <f t="shared" si="8"/>
        <v>0</v>
      </c>
      <c r="G59" s="72">
        <f t="shared" si="9"/>
        <v>0</v>
      </c>
      <c r="H59" s="67"/>
      <c r="I59" s="73"/>
      <c r="J59" s="73"/>
      <c r="K59" s="74">
        <f t="shared" si="11"/>
        <v>0</v>
      </c>
      <c r="L59" s="75">
        <v>750000</v>
      </c>
      <c r="M59" s="76">
        <f t="shared" si="12"/>
        <v>0</v>
      </c>
      <c r="N59" s="77">
        <f t="shared" si="10"/>
        <v>0</v>
      </c>
      <c r="P59" s="42"/>
      <c r="Q59" s="39"/>
    </row>
    <row r="60" spans="1:17">
      <c r="B60" s="78" t="s">
        <v>57</v>
      </c>
      <c r="C60" s="158"/>
      <c r="D60" s="70">
        <f t="shared" si="6"/>
        <v>0</v>
      </c>
      <c r="E60" s="71">
        <f t="shared" si="7"/>
        <v>0</v>
      </c>
      <c r="F60" s="71">
        <f t="shared" si="8"/>
        <v>0</v>
      </c>
      <c r="G60" s="72">
        <f t="shared" si="9"/>
        <v>0</v>
      </c>
      <c r="H60" s="67"/>
      <c r="I60" s="73"/>
      <c r="J60" s="73"/>
      <c r="K60" s="74">
        <f t="shared" si="11"/>
        <v>0</v>
      </c>
      <c r="L60" s="75">
        <v>1750000</v>
      </c>
      <c r="M60" s="76">
        <f t="shared" si="12"/>
        <v>0</v>
      </c>
      <c r="N60" s="77">
        <f t="shared" si="10"/>
        <v>0</v>
      </c>
      <c r="P60" s="42"/>
      <c r="Q60" s="39"/>
    </row>
    <row r="61" spans="1:17">
      <c r="B61" s="78" t="s">
        <v>58</v>
      </c>
      <c r="C61" s="158"/>
      <c r="D61" s="70">
        <f t="shared" si="6"/>
        <v>0</v>
      </c>
      <c r="E61" s="71">
        <f t="shared" si="7"/>
        <v>0</v>
      </c>
      <c r="F61" s="71">
        <f t="shared" si="8"/>
        <v>0</v>
      </c>
      <c r="G61" s="72">
        <f t="shared" si="9"/>
        <v>0</v>
      </c>
      <c r="H61" s="67"/>
      <c r="I61" s="73"/>
      <c r="J61" s="73"/>
      <c r="K61" s="74">
        <f t="shared" si="11"/>
        <v>0</v>
      </c>
      <c r="L61" s="75">
        <v>3750000</v>
      </c>
      <c r="M61" s="76">
        <f t="shared" si="12"/>
        <v>0</v>
      </c>
      <c r="N61" s="77">
        <f t="shared" si="10"/>
        <v>0</v>
      </c>
      <c r="P61" s="42"/>
      <c r="Q61" s="39"/>
    </row>
    <row r="62" spans="1:17">
      <c r="B62" s="78" t="s">
        <v>59</v>
      </c>
      <c r="C62" s="158"/>
      <c r="D62" s="70">
        <f t="shared" si="6"/>
        <v>0</v>
      </c>
      <c r="E62" s="71">
        <f t="shared" si="7"/>
        <v>0</v>
      </c>
      <c r="F62" s="71">
        <f t="shared" si="8"/>
        <v>0</v>
      </c>
      <c r="G62" s="72">
        <f t="shared" si="9"/>
        <v>0</v>
      </c>
      <c r="H62" s="67"/>
      <c r="I62" s="73"/>
      <c r="J62" s="73"/>
      <c r="K62" s="74">
        <f t="shared" si="11"/>
        <v>0</v>
      </c>
      <c r="L62" s="75">
        <v>7500000</v>
      </c>
      <c r="M62" s="76">
        <f t="shared" si="12"/>
        <v>0</v>
      </c>
      <c r="N62" s="77">
        <f t="shared" si="10"/>
        <v>0</v>
      </c>
      <c r="P62" s="42"/>
      <c r="Q62" s="39"/>
    </row>
    <row r="63" spans="1:17" ht="13" thickBot="1">
      <c r="B63" s="79" t="s">
        <v>60</v>
      </c>
      <c r="C63" s="158"/>
      <c r="D63" s="70">
        <f t="shared" si="6"/>
        <v>0</v>
      </c>
      <c r="E63" s="71">
        <f t="shared" si="7"/>
        <v>0</v>
      </c>
      <c r="F63" s="71">
        <f t="shared" si="8"/>
        <v>0</v>
      </c>
      <c r="G63" s="72">
        <f t="shared" si="9"/>
        <v>0</v>
      </c>
      <c r="H63" s="67"/>
      <c r="I63" s="73"/>
      <c r="J63" s="73"/>
      <c r="K63" s="74">
        <f t="shared" si="11"/>
        <v>0</v>
      </c>
      <c r="L63" s="75">
        <v>10000000</v>
      </c>
      <c r="M63" s="76">
        <f t="shared" si="12"/>
        <v>0</v>
      </c>
      <c r="N63" s="77">
        <f t="shared" si="10"/>
        <v>0</v>
      </c>
      <c r="P63" s="42"/>
      <c r="Q63" s="39"/>
    </row>
    <row r="64" spans="1:17" ht="13" thickBot="1">
      <c r="B64" s="80" t="s">
        <v>61</v>
      </c>
      <c r="C64" s="159"/>
      <c r="D64" s="49">
        <f>C64</f>
        <v>0</v>
      </c>
      <c r="E64" s="81">
        <f>C64</f>
        <v>0</v>
      </c>
      <c r="F64" s="81">
        <f t="shared" ref="F64:G64" si="13">D64</f>
        <v>0</v>
      </c>
      <c r="G64" s="81">
        <f t="shared" si="13"/>
        <v>0</v>
      </c>
      <c r="H64" s="67"/>
      <c r="I64" s="42"/>
      <c r="J64" s="42"/>
      <c r="K64" s="82"/>
      <c r="L64" s="82"/>
      <c r="M64" s="82"/>
      <c r="N64" s="82"/>
      <c r="P64" s="52">
        <f>AVERAGE(N57:N63)</f>
        <v>0</v>
      </c>
      <c r="Q64" s="39"/>
    </row>
    <row r="65" spans="1:16" s="39" customFormat="1">
      <c r="B65" s="83"/>
      <c r="C65" s="84"/>
      <c r="D65" s="85"/>
      <c r="E65" s="86"/>
      <c r="F65" s="86"/>
      <c r="G65" s="86"/>
      <c r="H65" s="84"/>
      <c r="I65" s="86"/>
      <c r="J65" s="85"/>
      <c r="P65" s="47"/>
    </row>
    <row r="66" spans="1:16" s="39" customFormat="1">
      <c r="B66" s="83"/>
      <c r="C66" s="84"/>
      <c r="D66" s="85"/>
      <c r="E66" s="86"/>
      <c r="F66" s="86"/>
      <c r="G66" s="86"/>
      <c r="H66" s="84"/>
      <c r="I66" s="86"/>
      <c r="J66" s="85"/>
      <c r="P66" s="47"/>
    </row>
    <row r="67" spans="1:16">
      <c r="A67" s="20" t="s">
        <v>172</v>
      </c>
      <c r="K67" s="39"/>
    </row>
    <row r="69" spans="1:16" ht="12" customHeight="1">
      <c r="A69" s="273" t="s">
        <v>228</v>
      </c>
      <c r="B69" s="273"/>
      <c r="C69" s="273"/>
      <c r="D69" s="273"/>
      <c r="E69" s="273"/>
      <c r="F69" s="273"/>
      <c r="G69" s="273"/>
      <c r="H69" s="273"/>
      <c r="I69" s="273"/>
    </row>
    <row r="70" spans="1:16" s="39" customFormat="1">
      <c r="B70" s="83"/>
      <c r="C70" s="84"/>
      <c r="D70" s="85"/>
      <c r="E70" s="86"/>
      <c r="F70" s="86"/>
      <c r="G70" s="86"/>
      <c r="H70" s="84"/>
      <c r="I70" s="86"/>
      <c r="J70" s="85"/>
      <c r="K70" s="7"/>
      <c r="P70" s="47"/>
    </row>
    <row r="71" spans="1:16" s="39" customFormat="1" ht="14" thickBot="1">
      <c r="B71" s="83"/>
      <c r="C71" s="6" t="str">
        <f>IF(COUNTBLANK(C75:C83)&gt;0,"ERROR - Cells must not be left blank","")</f>
        <v>ERROR - Cells must not be left blank</v>
      </c>
      <c r="D71" s="85"/>
      <c r="E71" s="86"/>
      <c r="F71" s="86"/>
      <c r="G71" s="86"/>
      <c r="H71" s="84"/>
      <c r="I71" s="86"/>
      <c r="J71" s="85"/>
      <c r="P71" s="47"/>
    </row>
    <row r="72" spans="1:16" s="39" customFormat="1" ht="12" customHeight="1">
      <c r="B72" s="289" t="s">
        <v>123</v>
      </c>
      <c r="C72" s="292" t="s">
        <v>141</v>
      </c>
      <c r="D72" s="292" t="s">
        <v>47</v>
      </c>
      <c r="E72" s="295"/>
      <c r="F72" s="295"/>
      <c r="G72" s="296"/>
      <c r="H72" s="84"/>
      <c r="I72" s="300"/>
      <c r="J72" s="300"/>
      <c r="K72" s="284" t="s">
        <v>49</v>
      </c>
      <c r="L72" s="284" t="s">
        <v>50</v>
      </c>
      <c r="M72" s="285" t="s">
        <v>51</v>
      </c>
      <c r="N72" s="286" t="s">
        <v>52</v>
      </c>
      <c r="P72" s="47"/>
    </row>
    <row r="73" spans="1:16" s="39" customFormat="1">
      <c r="B73" s="290"/>
      <c r="C73" s="293"/>
      <c r="D73" s="294"/>
      <c r="E73" s="297"/>
      <c r="F73" s="297"/>
      <c r="G73" s="298"/>
      <c r="H73" s="84"/>
      <c r="I73" s="300"/>
      <c r="J73" s="300"/>
      <c r="K73" s="284"/>
      <c r="L73" s="284"/>
      <c r="M73" s="285"/>
      <c r="N73" s="287"/>
      <c r="P73" s="47"/>
    </row>
    <row r="74" spans="1:16" s="39" customFormat="1" ht="13" thickBot="1">
      <c r="B74" s="291"/>
      <c r="C74" s="294"/>
      <c r="D74" s="62" t="s">
        <v>14</v>
      </c>
      <c r="E74" s="63" t="s">
        <v>15</v>
      </c>
      <c r="F74" s="63" t="s">
        <v>16</v>
      </c>
      <c r="G74" s="64" t="s">
        <v>17</v>
      </c>
      <c r="H74" s="84"/>
      <c r="I74" s="61"/>
      <c r="J74" s="61"/>
      <c r="K74" s="284"/>
      <c r="L74" s="284"/>
      <c r="M74" s="285"/>
      <c r="N74" s="288"/>
      <c r="P74" s="47"/>
    </row>
    <row r="75" spans="1:16" s="39" customFormat="1">
      <c r="B75" s="25" t="s">
        <v>53</v>
      </c>
      <c r="C75" s="160"/>
      <c r="D75" s="88">
        <f>C75</f>
        <v>0</v>
      </c>
      <c r="E75" s="66">
        <f t="shared" ref="E75:G75" si="14">D75</f>
        <v>0</v>
      </c>
      <c r="F75" s="66">
        <f t="shared" si="14"/>
        <v>0</v>
      </c>
      <c r="G75" s="89">
        <f t="shared" si="14"/>
        <v>0</v>
      </c>
      <c r="H75" s="90"/>
      <c r="I75" s="42"/>
      <c r="J75" s="42"/>
      <c r="K75" s="91"/>
      <c r="L75" s="91"/>
      <c r="M75" s="92"/>
      <c r="N75" s="91"/>
      <c r="P75" s="42"/>
    </row>
    <row r="76" spans="1:16" s="39" customFormat="1">
      <c r="B76" s="25" t="s">
        <v>54</v>
      </c>
      <c r="C76" s="157"/>
      <c r="D76" s="70">
        <f>C76*(1+$C$17)*OR(1-$C$17)</f>
        <v>0</v>
      </c>
      <c r="E76" s="71">
        <f>C76*(1+$C$18)*OR(1-$C$18)</f>
        <v>0</v>
      </c>
      <c r="F76" s="71">
        <f>C76*(1+$C$19)*OR(1-$C$19)</f>
        <v>0</v>
      </c>
      <c r="G76" s="72">
        <f>C76*(1+$C$20)*OR(1-$C$20)</f>
        <v>0</v>
      </c>
      <c r="H76" s="93"/>
      <c r="I76" s="73"/>
      <c r="J76" s="73"/>
      <c r="K76" s="74">
        <f t="shared" ref="K76:K82" si="15">AVERAGE(C76:G76)</f>
        <v>0</v>
      </c>
      <c r="L76" s="75">
        <v>125000</v>
      </c>
      <c r="M76" s="76">
        <f>K76*L76</f>
        <v>0</v>
      </c>
      <c r="N76" s="77">
        <f>IF(M76&lt;$C$75,$C$75,(IF(M76&gt;$C$83,$C$83,M76)))</f>
        <v>0</v>
      </c>
      <c r="P76" s="42"/>
    </row>
    <row r="77" spans="1:16" s="39" customFormat="1">
      <c r="B77" s="94" t="s">
        <v>55</v>
      </c>
      <c r="C77" s="158"/>
      <c r="D77" s="70">
        <f t="shared" ref="D77:D82" si="16">C77*(1+$C$17)*OR(1-$C$17)</f>
        <v>0</v>
      </c>
      <c r="E77" s="71">
        <f t="shared" ref="E77:E82" si="17">C77*(1+$C$18)*OR(1-$C$18)</f>
        <v>0</v>
      </c>
      <c r="F77" s="71">
        <f t="shared" ref="F77:F82" si="18">C77*(1+$C$19)*OR(1-$C$19)</f>
        <v>0</v>
      </c>
      <c r="G77" s="72">
        <f t="shared" ref="G77:G82" si="19">C77*(1+$C$20)*OR(1-$C$20)</f>
        <v>0</v>
      </c>
      <c r="H77" s="93"/>
      <c r="I77" s="73"/>
      <c r="J77" s="73"/>
      <c r="K77" s="74">
        <f t="shared" si="15"/>
        <v>0</v>
      </c>
      <c r="L77" s="75">
        <v>375000</v>
      </c>
      <c r="M77" s="76">
        <f t="shared" ref="M77:M82" si="20">K77*L77</f>
        <v>0</v>
      </c>
      <c r="N77" s="77">
        <f t="shared" ref="N77:N82" si="21">IF(M77&lt;$C$75,$C$75,(IF(M77&gt;$C$83,$C$83,M77)))</f>
        <v>0</v>
      </c>
      <c r="P77" s="73"/>
    </row>
    <row r="78" spans="1:16" s="39" customFormat="1">
      <c r="B78" s="94" t="s">
        <v>56</v>
      </c>
      <c r="C78" s="158"/>
      <c r="D78" s="70">
        <f t="shared" si="16"/>
        <v>0</v>
      </c>
      <c r="E78" s="71">
        <f t="shared" si="17"/>
        <v>0</v>
      </c>
      <c r="F78" s="71">
        <f t="shared" si="18"/>
        <v>0</v>
      </c>
      <c r="G78" s="72">
        <f t="shared" si="19"/>
        <v>0</v>
      </c>
      <c r="H78" s="93"/>
      <c r="I78" s="73"/>
      <c r="J78" s="73"/>
      <c r="K78" s="74">
        <f t="shared" si="15"/>
        <v>0</v>
      </c>
      <c r="L78" s="75">
        <v>750000</v>
      </c>
      <c r="M78" s="76">
        <f t="shared" si="20"/>
        <v>0</v>
      </c>
      <c r="N78" s="77">
        <f t="shared" si="21"/>
        <v>0</v>
      </c>
      <c r="P78" s="73"/>
    </row>
    <row r="79" spans="1:16" s="39" customFormat="1">
      <c r="B79" s="94" t="s">
        <v>63</v>
      </c>
      <c r="C79" s="158"/>
      <c r="D79" s="70">
        <f t="shared" si="16"/>
        <v>0</v>
      </c>
      <c r="E79" s="71">
        <f t="shared" si="17"/>
        <v>0</v>
      </c>
      <c r="F79" s="71">
        <f t="shared" si="18"/>
        <v>0</v>
      </c>
      <c r="G79" s="72">
        <f t="shared" si="19"/>
        <v>0</v>
      </c>
      <c r="H79" s="93"/>
      <c r="I79" s="73"/>
      <c r="J79" s="73"/>
      <c r="K79" s="74">
        <f t="shared" si="15"/>
        <v>0</v>
      </c>
      <c r="L79" s="75">
        <v>1750000</v>
      </c>
      <c r="M79" s="76">
        <f t="shared" si="20"/>
        <v>0</v>
      </c>
      <c r="N79" s="77">
        <f t="shared" si="21"/>
        <v>0</v>
      </c>
      <c r="P79" s="73"/>
    </row>
    <row r="80" spans="1:16" s="39" customFormat="1">
      <c r="B80" s="94" t="s">
        <v>58</v>
      </c>
      <c r="C80" s="158"/>
      <c r="D80" s="70">
        <f t="shared" si="16"/>
        <v>0</v>
      </c>
      <c r="E80" s="71">
        <f t="shared" si="17"/>
        <v>0</v>
      </c>
      <c r="F80" s="71">
        <f t="shared" si="18"/>
        <v>0</v>
      </c>
      <c r="G80" s="72">
        <f t="shared" si="19"/>
        <v>0</v>
      </c>
      <c r="H80" s="93"/>
      <c r="I80" s="73"/>
      <c r="J80" s="73"/>
      <c r="K80" s="74">
        <f t="shared" si="15"/>
        <v>0</v>
      </c>
      <c r="L80" s="75">
        <v>3750000</v>
      </c>
      <c r="M80" s="76">
        <f t="shared" si="20"/>
        <v>0</v>
      </c>
      <c r="N80" s="77">
        <f t="shared" si="21"/>
        <v>0</v>
      </c>
      <c r="P80" s="73"/>
    </row>
    <row r="81" spans="1:17" s="39" customFormat="1">
      <c r="B81" s="94" t="s">
        <v>59</v>
      </c>
      <c r="C81" s="158"/>
      <c r="D81" s="70">
        <f t="shared" si="16"/>
        <v>0</v>
      </c>
      <c r="E81" s="71">
        <f t="shared" si="17"/>
        <v>0</v>
      </c>
      <c r="F81" s="71">
        <f t="shared" si="18"/>
        <v>0</v>
      </c>
      <c r="G81" s="72">
        <f t="shared" si="19"/>
        <v>0</v>
      </c>
      <c r="H81" s="93"/>
      <c r="I81" s="73"/>
      <c r="J81" s="73"/>
      <c r="K81" s="74">
        <f t="shared" si="15"/>
        <v>0</v>
      </c>
      <c r="L81" s="75">
        <v>7500000</v>
      </c>
      <c r="M81" s="76">
        <f t="shared" si="20"/>
        <v>0</v>
      </c>
      <c r="N81" s="77">
        <f t="shared" si="21"/>
        <v>0</v>
      </c>
      <c r="P81" s="73"/>
    </row>
    <row r="82" spans="1:17" s="39" customFormat="1" ht="13" thickBot="1">
      <c r="B82" s="95" t="s">
        <v>60</v>
      </c>
      <c r="C82" s="158"/>
      <c r="D82" s="70">
        <f t="shared" si="16"/>
        <v>0</v>
      </c>
      <c r="E82" s="71">
        <f t="shared" si="17"/>
        <v>0</v>
      </c>
      <c r="F82" s="71">
        <f t="shared" si="18"/>
        <v>0</v>
      </c>
      <c r="G82" s="72">
        <f t="shared" si="19"/>
        <v>0</v>
      </c>
      <c r="H82" s="93"/>
      <c r="I82" s="73"/>
      <c r="J82" s="73"/>
      <c r="K82" s="74">
        <f t="shared" si="15"/>
        <v>0</v>
      </c>
      <c r="L82" s="75">
        <v>10000000</v>
      </c>
      <c r="M82" s="76">
        <f t="shared" si="20"/>
        <v>0</v>
      </c>
      <c r="N82" s="77">
        <f t="shared" si="21"/>
        <v>0</v>
      </c>
      <c r="P82" s="73"/>
    </row>
    <row r="83" spans="1:17" s="39" customFormat="1" ht="13" thickBot="1">
      <c r="B83" s="96" t="s">
        <v>61</v>
      </c>
      <c r="C83" s="159">
        <v>35000</v>
      </c>
      <c r="D83" s="49">
        <f>C83</f>
        <v>35000</v>
      </c>
      <c r="E83" s="81">
        <f t="shared" ref="E83:G83" si="22">D83</f>
        <v>35000</v>
      </c>
      <c r="F83" s="81">
        <f t="shared" si="22"/>
        <v>35000</v>
      </c>
      <c r="G83" s="97">
        <f t="shared" si="22"/>
        <v>35000</v>
      </c>
      <c r="H83" s="90"/>
      <c r="I83" s="42"/>
      <c r="J83" s="42"/>
      <c r="K83" s="91"/>
      <c r="L83" s="91"/>
      <c r="M83" s="91"/>
      <c r="N83" s="91"/>
      <c r="P83" s="52">
        <f>AVERAGE(N76:N82)</f>
        <v>0</v>
      </c>
    </row>
    <row r="84" spans="1:17" s="39" customFormat="1">
      <c r="B84" s="83"/>
      <c r="C84" s="84"/>
      <c r="D84" s="85"/>
      <c r="E84" s="86"/>
      <c r="F84" s="86"/>
      <c r="G84" s="86"/>
      <c r="H84" s="84"/>
      <c r="I84" s="86"/>
      <c r="J84" s="85"/>
      <c r="P84" s="57"/>
    </row>
    <row r="85" spans="1:17" s="39" customFormat="1">
      <c r="B85" s="83"/>
      <c r="C85" s="84"/>
      <c r="D85" s="85"/>
      <c r="E85" s="86"/>
      <c r="F85" s="86"/>
      <c r="G85" s="86"/>
      <c r="H85" s="84"/>
      <c r="I85" s="86"/>
      <c r="J85" s="85"/>
      <c r="P85" s="57"/>
    </row>
    <row r="86" spans="1:17" s="39" customFormat="1">
      <c r="A86" s="98" t="s">
        <v>173</v>
      </c>
      <c r="B86" s="83"/>
      <c r="C86" s="84"/>
      <c r="D86" s="85"/>
      <c r="E86" s="86"/>
      <c r="F86" s="86"/>
      <c r="G86" s="86"/>
      <c r="H86" s="84"/>
      <c r="I86" s="86"/>
      <c r="J86" s="85"/>
      <c r="P86" s="57"/>
    </row>
    <row r="87" spans="1:17">
      <c r="B87" s="99"/>
      <c r="C87" s="84"/>
      <c r="D87" s="85"/>
      <c r="E87" s="86"/>
      <c r="F87" s="86"/>
      <c r="G87" s="86"/>
      <c r="H87" s="84"/>
      <c r="I87" s="86"/>
      <c r="J87" s="85"/>
      <c r="K87" s="39"/>
      <c r="L87" s="39"/>
      <c r="M87" s="39"/>
      <c r="N87" s="39"/>
      <c r="O87" s="39"/>
      <c r="P87" s="57"/>
      <c r="Q87" s="39"/>
    </row>
    <row r="88" spans="1:17" ht="12" customHeight="1">
      <c r="A88" s="273" t="s">
        <v>65</v>
      </c>
      <c r="B88" s="273"/>
      <c r="C88" s="273"/>
      <c r="D88" s="273"/>
      <c r="E88" s="273"/>
      <c r="F88" s="273"/>
      <c r="G88" s="273"/>
      <c r="H88" s="273"/>
      <c r="I88" s="273"/>
      <c r="J88" s="85"/>
      <c r="K88" s="39"/>
      <c r="L88" s="39"/>
      <c r="M88" s="39"/>
      <c r="N88" s="39"/>
      <c r="O88" s="39"/>
      <c r="P88" s="57"/>
      <c r="Q88" s="39"/>
    </row>
    <row r="89" spans="1:17" ht="14" thickBot="1">
      <c r="A89" s="100"/>
      <c r="B89" s="100"/>
      <c r="C89" s="6" t="str">
        <f>IF(COUNTBLANK(C93:C99)&gt;0,"ERROR - Cells must not be left blank","")</f>
        <v>ERROR - Cells must not be left blank</v>
      </c>
      <c r="D89" s="100"/>
      <c r="E89" s="100"/>
      <c r="F89" s="100"/>
      <c r="G89" s="100"/>
      <c r="H89" s="100"/>
      <c r="I89" s="100"/>
      <c r="J89" s="85"/>
      <c r="K89" s="39"/>
      <c r="L89" s="39"/>
      <c r="M89" s="39"/>
      <c r="N89" s="39"/>
      <c r="O89" s="39"/>
      <c r="P89" s="57"/>
      <c r="Q89" s="39"/>
    </row>
    <row r="90" spans="1:17" ht="12" customHeight="1">
      <c r="B90" s="301" t="s">
        <v>66</v>
      </c>
      <c r="C90" s="289" t="s">
        <v>140</v>
      </c>
      <c r="D90" s="295" t="s">
        <v>47</v>
      </c>
      <c r="E90" s="295"/>
      <c r="F90" s="295"/>
      <c r="G90" s="296"/>
      <c r="I90" s="300"/>
      <c r="J90" s="300"/>
      <c r="K90" s="284" t="s">
        <v>49</v>
      </c>
      <c r="L90" s="284" t="s">
        <v>50</v>
      </c>
      <c r="M90" s="285" t="s">
        <v>51</v>
      </c>
      <c r="N90" s="286" t="s">
        <v>52</v>
      </c>
      <c r="O90" s="39"/>
      <c r="P90" s="57"/>
      <c r="Q90" s="39"/>
    </row>
    <row r="91" spans="1:17">
      <c r="B91" s="294"/>
      <c r="C91" s="291"/>
      <c r="D91" s="297"/>
      <c r="E91" s="297"/>
      <c r="F91" s="297"/>
      <c r="G91" s="298"/>
      <c r="I91" s="300"/>
      <c r="J91" s="300"/>
      <c r="K91" s="284"/>
      <c r="L91" s="284"/>
      <c r="M91" s="285"/>
      <c r="N91" s="287"/>
      <c r="O91" s="39"/>
      <c r="P91" s="57"/>
      <c r="Q91" s="39"/>
    </row>
    <row r="92" spans="1:17" ht="13" thickBot="1">
      <c r="B92" s="302"/>
      <c r="C92" s="303"/>
      <c r="D92" s="101" t="s">
        <v>14</v>
      </c>
      <c r="E92" s="102" t="s">
        <v>15</v>
      </c>
      <c r="F92" s="102" t="s">
        <v>16</v>
      </c>
      <c r="G92" s="103" t="s">
        <v>17</v>
      </c>
      <c r="I92" s="61"/>
      <c r="J92" s="61"/>
      <c r="K92" s="284"/>
      <c r="L92" s="284"/>
      <c r="M92" s="285"/>
      <c r="N92" s="288"/>
      <c r="O92" s="39"/>
      <c r="P92" s="104"/>
      <c r="Q92" s="39"/>
    </row>
    <row r="93" spans="1:17">
      <c r="B93" s="65" t="s">
        <v>53</v>
      </c>
      <c r="C93" s="160"/>
      <c r="D93" s="88">
        <f>C93</f>
        <v>0</v>
      </c>
      <c r="E93" s="66">
        <f t="shared" ref="E93:G93" si="23">D93</f>
        <v>0</v>
      </c>
      <c r="F93" s="66">
        <f t="shared" si="23"/>
        <v>0</v>
      </c>
      <c r="G93" s="89">
        <f t="shared" si="23"/>
        <v>0</v>
      </c>
      <c r="H93" s="105"/>
      <c r="I93" s="42"/>
      <c r="J93" s="42"/>
      <c r="K93" s="91"/>
      <c r="L93" s="91"/>
      <c r="M93" s="92"/>
      <c r="N93" s="91"/>
      <c r="O93" s="39"/>
      <c r="P93" s="106"/>
      <c r="Q93" s="39"/>
    </row>
    <row r="94" spans="1:17">
      <c r="B94" s="65" t="s">
        <v>67</v>
      </c>
      <c r="C94" s="157"/>
      <c r="D94" s="70">
        <f>C94*(1+$C$17)*OR(1-$C$17)</f>
        <v>0</v>
      </c>
      <c r="E94" s="71">
        <f>C94*(1+$C$18)*OR(1-$C$18)</f>
        <v>0</v>
      </c>
      <c r="F94" s="71">
        <f>C94*(1+$C$19)*OR(1-$C$19)</f>
        <v>0</v>
      </c>
      <c r="G94" s="72">
        <f>C94*(1+$C$20)*OR(1-$C$20)</f>
        <v>0</v>
      </c>
      <c r="H94" s="107"/>
      <c r="I94" s="73"/>
      <c r="J94" s="73"/>
      <c r="K94" s="74">
        <f t="shared" ref="K94:K98" si="24">AVERAGE(C94:G94)</f>
        <v>0</v>
      </c>
      <c r="L94" s="75">
        <v>2500</v>
      </c>
      <c r="M94" s="76">
        <f>K94*L94</f>
        <v>0</v>
      </c>
      <c r="N94" s="77">
        <f>IF(M94&lt;$C$93,$C$93,(IF(M94&gt;$C$99,$C$99,M94)))</f>
        <v>0</v>
      </c>
      <c r="O94" s="39"/>
      <c r="P94" s="106"/>
      <c r="Q94" s="39"/>
    </row>
    <row r="95" spans="1:17">
      <c r="B95" s="78" t="s">
        <v>68</v>
      </c>
      <c r="C95" s="158"/>
      <c r="D95" s="70">
        <f t="shared" ref="D95:D98" si="25">C95*(1+$C$17)*OR(1-$C$17)</f>
        <v>0</v>
      </c>
      <c r="E95" s="71">
        <f t="shared" ref="E95:E97" si="26">C95*(1+$C$18)*OR(1-$C$18)</f>
        <v>0</v>
      </c>
      <c r="F95" s="71">
        <f t="shared" ref="F95:F98" si="27">C95*(1+$C$19)*OR(1-$C$19)</f>
        <v>0</v>
      </c>
      <c r="G95" s="72">
        <f t="shared" ref="G95:G98" si="28">C95*(1+$C$20)*OR(1-$C$20)</f>
        <v>0</v>
      </c>
      <c r="H95" s="107"/>
      <c r="I95" s="73"/>
      <c r="J95" s="73"/>
      <c r="K95" s="74">
        <f t="shared" si="24"/>
        <v>0</v>
      </c>
      <c r="L95" s="75">
        <v>15000</v>
      </c>
      <c r="M95" s="76">
        <f t="shared" ref="M95:M98" si="29">K95*L95</f>
        <v>0</v>
      </c>
      <c r="N95" s="77">
        <f t="shared" ref="N95:N98" si="30">IF(M95&lt;$C$93,$C$93,(IF(M95&gt;$C$99,$C$99,M95)))</f>
        <v>0</v>
      </c>
      <c r="O95" s="39"/>
      <c r="P95" s="106"/>
      <c r="Q95" s="39"/>
    </row>
    <row r="96" spans="1:17">
      <c r="B96" s="78" t="s">
        <v>69</v>
      </c>
      <c r="C96" s="158"/>
      <c r="D96" s="70">
        <f t="shared" si="25"/>
        <v>0</v>
      </c>
      <c r="E96" s="71">
        <f t="shared" si="26"/>
        <v>0</v>
      </c>
      <c r="F96" s="71">
        <f t="shared" si="27"/>
        <v>0</v>
      </c>
      <c r="G96" s="72">
        <f t="shared" si="28"/>
        <v>0</v>
      </c>
      <c r="H96" s="107"/>
      <c r="I96" s="73"/>
      <c r="J96" s="73"/>
      <c r="K96" s="74">
        <f t="shared" si="24"/>
        <v>0</v>
      </c>
      <c r="L96" s="75">
        <v>65000</v>
      </c>
      <c r="M96" s="76">
        <f t="shared" si="29"/>
        <v>0</v>
      </c>
      <c r="N96" s="77">
        <f t="shared" si="30"/>
        <v>0</v>
      </c>
      <c r="O96" s="39"/>
      <c r="P96" s="106"/>
      <c r="Q96" s="39"/>
    </row>
    <row r="97" spans="1:17">
      <c r="B97" s="78" t="s">
        <v>70</v>
      </c>
      <c r="C97" s="158"/>
      <c r="D97" s="70">
        <f t="shared" si="25"/>
        <v>0</v>
      </c>
      <c r="E97" s="71">
        <f t="shared" si="26"/>
        <v>0</v>
      </c>
      <c r="F97" s="71">
        <f t="shared" si="27"/>
        <v>0</v>
      </c>
      <c r="G97" s="72">
        <f t="shared" si="28"/>
        <v>0</v>
      </c>
      <c r="H97" s="107"/>
      <c r="I97" s="73"/>
      <c r="J97" s="73"/>
      <c r="K97" s="74">
        <f t="shared" si="24"/>
        <v>0</v>
      </c>
      <c r="L97" s="75">
        <v>200000</v>
      </c>
      <c r="M97" s="76">
        <f t="shared" si="29"/>
        <v>0</v>
      </c>
      <c r="N97" s="77">
        <f t="shared" si="30"/>
        <v>0</v>
      </c>
      <c r="O97" s="39"/>
      <c r="P97" s="106"/>
      <c r="Q97" s="39"/>
    </row>
    <row r="98" spans="1:17" ht="13" thickBot="1">
      <c r="B98" s="78" t="s">
        <v>71</v>
      </c>
      <c r="C98" s="158"/>
      <c r="D98" s="70">
        <f t="shared" si="25"/>
        <v>0</v>
      </c>
      <c r="E98" s="71">
        <f>C98*(1+$C$18)*OR(1-$C$18)</f>
        <v>0</v>
      </c>
      <c r="F98" s="71">
        <f t="shared" si="27"/>
        <v>0</v>
      </c>
      <c r="G98" s="72">
        <f t="shared" si="28"/>
        <v>0</v>
      </c>
      <c r="H98" s="107"/>
      <c r="I98" s="73"/>
      <c r="J98" s="73"/>
      <c r="K98" s="74">
        <f t="shared" si="24"/>
        <v>0</v>
      </c>
      <c r="L98" s="75">
        <v>300000</v>
      </c>
      <c r="M98" s="76">
        <f t="shared" si="29"/>
        <v>0</v>
      </c>
      <c r="N98" s="77">
        <f t="shared" si="30"/>
        <v>0</v>
      </c>
      <c r="O98" s="39"/>
      <c r="P98" s="106"/>
      <c r="Q98" s="39"/>
    </row>
    <row r="99" spans="1:17" ht="13" thickBot="1">
      <c r="B99" s="80" t="s">
        <v>61</v>
      </c>
      <c r="C99" s="159"/>
      <c r="D99" s="49">
        <f>C99</f>
        <v>0</v>
      </c>
      <c r="E99" s="81">
        <f t="shared" ref="E99:G99" si="31">D99</f>
        <v>0</v>
      </c>
      <c r="F99" s="81">
        <f t="shared" si="31"/>
        <v>0</v>
      </c>
      <c r="G99" s="97">
        <f t="shared" si="31"/>
        <v>0</v>
      </c>
      <c r="H99" s="105"/>
      <c r="I99" s="42"/>
      <c r="J99" s="42"/>
      <c r="K99" s="91"/>
      <c r="L99" s="91"/>
      <c r="M99" s="91"/>
      <c r="N99" s="91"/>
      <c r="O99" s="39"/>
      <c r="P99" s="108">
        <f>AVERAGE(N94:N98)</f>
        <v>0</v>
      </c>
      <c r="Q99" s="39"/>
    </row>
    <row r="100" spans="1:17">
      <c r="B100" s="99"/>
      <c r="C100" s="84"/>
      <c r="D100" s="85"/>
      <c r="E100" s="86"/>
      <c r="F100" s="86"/>
      <c r="G100" s="86"/>
      <c r="H100" s="93"/>
      <c r="I100" s="86"/>
      <c r="J100" s="39"/>
      <c r="K100" s="39"/>
      <c r="L100" s="39"/>
      <c r="M100" s="39"/>
      <c r="N100" s="39"/>
      <c r="O100" s="39"/>
      <c r="P100" s="57"/>
      <c r="Q100" s="39"/>
    </row>
    <row r="101" spans="1:17">
      <c r="B101" s="59"/>
      <c r="C101" s="28"/>
      <c r="D101" s="28"/>
      <c r="E101" s="28"/>
      <c r="F101" s="28"/>
      <c r="G101" s="28"/>
      <c r="H101" s="90"/>
      <c r="I101" s="28"/>
      <c r="J101" s="39"/>
      <c r="K101" s="39"/>
      <c r="L101" s="39"/>
      <c r="M101" s="39"/>
      <c r="N101" s="39"/>
      <c r="O101" s="39"/>
      <c r="P101" s="57"/>
      <c r="Q101" s="39"/>
    </row>
    <row r="102" spans="1:17">
      <c r="A102" s="20" t="s">
        <v>174</v>
      </c>
      <c r="B102" s="59"/>
      <c r="C102" s="28"/>
      <c r="D102" s="28"/>
      <c r="E102" s="28"/>
      <c r="F102" s="28"/>
      <c r="G102" s="28"/>
      <c r="H102" s="28"/>
      <c r="I102" s="28"/>
      <c r="J102" s="39"/>
      <c r="K102" s="39"/>
      <c r="L102" s="39"/>
      <c r="M102" s="39"/>
      <c r="N102" s="39"/>
      <c r="O102" s="39"/>
      <c r="P102" s="57"/>
      <c r="Q102" s="39"/>
    </row>
    <row r="103" spans="1:17">
      <c r="B103" s="59"/>
      <c r="C103" s="28"/>
      <c r="D103" s="28"/>
      <c r="E103" s="28"/>
      <c r="F103" s="28"/>
      <c r="G103" s="28"/>
      <c r="H103" s="28"/>
      <c r="I103" s="28"/>
      <c r="J103" s="39"/>
      <c r="K103" s="39"/>
      <c r="L103" s="39"/>
      <c r="M103" s="39"/>
      <c r="N103" s="39"/>
      <c r="O103" s="39"/>
      <c r="P103" s="57"/>
      <c r="Q103" s="39"/>
    </row>
    <row r="104" spans="1:17" ht="12" customHeight="1">
      <c r="A104" s="273" t="s">
        <v>228</v>
      </c>
      <c r="B104" s="273"/>
      <c r="C104" s="273"/>
      <c r="D104" s="273"/>
      <c r="E104" s="273"/>
      <c r="F104" s="273"/>
      <c r="G104" s="273"/>
      <c r="H104" s="273"/>
      <c r="I104" s="273"/>
      <c r="J104" s="39"/>
      <c r="K104" s="39"/>
      <c r="L104" s="39"/>
      <c r="M104" s="39"/>
      <c r="N104" s="39"/>
      <c r="O104" s="39"/>
      <c r="P104" s="57"/>
      <c r="Q104" s="39"/>
    </row>
    <row r="105" spans="1:17" ht="14" thickBot="1">
      <c r="A105" s="100"/>
      <c r="B105" s="100"/>
      <c r="C105" s="6" t="str">
        <f>IF(COUNTBLANK(C109:C118)&gt;0,"ERROR - Cells must not be left blank","")</f>
        <v>ERROR - Cells must not be left blank</v>
      </c>
      <c r="D105" s="100"/>
      <c r="E105" s="100"/>
      <c r="F105" s="100"/>
      <c r="G105" s="100"/>
      <c r="H105" s="100"/>
      <c r="I105" s="100"/>
      <c r="J105" s="39"/>
      <c r="K105" s="39"/>
      <c r="L105" s="39"/>
      <c r="M105" s="39"/>
      <c r="N105" s="39"/>
      <c r="O105" s="39"/>
      <c r="P105" s="57"/>
      <c r="Q105" s="39"/>
    </row>
    <row r="106" spans="1:17" ht="12" customHeight="1">
      <c r="B106" s="301" t="s">
        <v>62</v>
      </c>
      <c r="C106" s="304" t="s">
        <v>246</v>
      </c>
      <c r="D106" s="306" t="s">
        <v>47</v>
      </c>
      <c r="E106" s="295"/>
      <c r="F106" s="295"/>
      <c r="G106" s="296"/>
      <c r="H106" s="28"/>
      <c r="I106" s="300"/>
      <c r="J106" s="300"/>
      <c r="K106" s="284" t="s">
        <v>49</v>
      </c>
      <c r="L106" s="284" t="s">
        <v>50</v>
      </c>
      <c r="M106" s="285" t="s">
        <v>51</v>
      </c>
      <c r="N106" s="286" t="s">
        <v>52</v>
      </c>
      <c r="O106" s="39"/>
      <c r="P106" s="57"/>
      <c r="Q106" s="39"/>
    </row>
    <row r="107" spans="1:17">
      <c r="B107" s="294"/>
      <c r="C107" s="305"/>
      <c r="D107" s="307"/>
      <c r="E107" s="297"/>
      <c r="F107" s="297"/>
      <c r="G107" s="298"/>
      <c r="H107" s="28"/>
      <c r="I107" s="300"/>
      <c r="J107" s="300"/>
      <c r="K107" s="284"/>
      <c r="L107" s="284"/>
      <c r="M107" s="285"/>
      <c r="N107" s="287"/>
      <c r="O107" s="39"/>
      <c r="P107" s="57"/>
      <c r="Q107" s="39"/>
    </row>
    <row r="108" spans="1:17">
      <c r="B108" s="302"/>
      <c r="C108" s="305"/>
      <c r="D108" s="111" t="s">
        <v>14</v>
      </c>
      <c r="E108" s="111" t="s">
        <v>15</v>
      </c>
      <c r="F108" s="111" t="s">
        <v>16</v>
      </c>
      <c r="G108" s="112" t="s">
        <v>17</v>
      </c>
      <c r="H108" s="28"/>
      <c r="I108" s="61"/>
      <c r="J108" s="61"/>
      <c r="K108" s="284"/>
      <c r="L108" s="284"/>
      <c r="M108" s="285"/>
      <c r="N108" s="288"/>
      <c r="P108" s="113"/>
    </row>
    <row r="109" spans="1:17">
      <c r="B109" s="65" t="s">
        <v>53</v>
      </c>
      <c r="C109" s="161"/>
      <c r="D109" s="114">
        <f>C109</f>
        <v>0</v>
      </c>
      <c r="E109" s="114">
        <f t="shared" ref="E109:G109" si="32">D109</f>
        <v>0</v>
      </c>
      <c r="F109" s="114">
        <f t="shared" si="32"/>
        <v>0</v>
      </c>
      <c r="G109" s="115">
        <f t="shared" si="32"/>
        <v>0</v>
      </c>
      <c r="H109" s="90"/>
      <c r="I109" s="42"/>
      <c r="J109" s="42"/>
      <c r="K109" s="91"/>
      <c r="L109" s="91"/>
      <c r="M109" s="92"/>
      <c r="N109" s="91"/>
      <c r="P109" s="116"/>
    </row>
    <row r="110" spans="1:17">
      <c r="B110" s="65" t="s">
        <v>54</v>
      </c>
      <c r="C110" s="162"/>
      <c r="D110" s="71">
        <f>C110*(1+$C$17)*OR(1-$C$17)</f>
        <v>0</v>
      </c>
      <c r="E110" s="71">
        <f>C110*(1+$C$18)*OR(1-$C$18)</f>
        <v>0</v>
      </c>
      <c r="F110" s="71">
        <f>C110*(1+$C$19)*OR(1-$C$19)</f>
        <v>0</v>
      </c>
      <c r="G110" s="72">
        <f>C110*(1+$C$20)*OR(1-$C$20)</f>
        <v>0</v>
      </c>
      <c r="H110" s="93"/>
      <c r="I110" s="73"/>
      <c r="J110" s="73"/>
      <c r="K110" s="74">
        <f t="shared" ref="K110:K117" si="33">AVERAGE(C110:G110)</f>
        <v>0</v>
      </c>
      <c r="L110" s="75">
        <v>125000</v>
      </c>
      <c r="M110" s="76">
        <f>K110*L110</f>
        <v>0</v>
      </c>
      <c r="N110" s="77">
        <f>IF(M110&lt;$C$109,$C$109,(IF(M110&gt;$C$118,$C$118,M110)))</f>
        <v>0</v>
      </c>
      <c r="P110" s="117"/>
    </row>
    <row r="111" spans="1:17">
      <c r="B111" s="78" t="s">
        <v>55</v>
      </c>
      <c r="C111" s="163"/>
      <c r="D111" s="71">
        <f t="shared" ref="D111:D117" si="34">C111*(1+$C$17)*OR(1-$C$17)</f>
        <v>0</v>
      </c>
      <c r="E111" s="71">
        <f t="shared" ref="E111:E117" si="35">C111*(1+$C$18)*OR(1-$C$18)</f>
        <v>0</v>
      </c>
      <c r="F111" s="71">
        <f t="shared" ref="F111:F117" si="36">C111*(1+$C$19)*OR(1-$C$19)</f>
        <v>0</v>
      </c>
      <c r="G111" s="72">
        <f t="shared" ref="G111:G117" si="37">C111*(1+$C$20)*OR(1-$C$20)</f>
        <v>0</v>
      </c>
      <c r="H111" s="93"/>
      <c r="I111" s="73"/>
      <c r="J111" s="73"/>
      <c r="K111" s="74">
        <f t="shared" si="33"/>
        <v>0</v>
      </c>
      <c r="L111" s="75">
        <v>375000</v>
      </c>
      <c r="M111" s="76">
        <f t="shared" ref="M111:M117" si="38">K111*L111</f>
        <v>0</v>
      </c>
      <c r="N111" s="77">
        <f t="shared" ref="N111:N117" si="39">IF(M111&lt;$C$109,$C$109,(IF(M111&gt;$C$118,$C$118,M111)))</f>
        <v>0</v>
      </c>
      <c r="P111" s="113"/>
    </row>
    <row r="112" spans="1:17">
      <c r="B112" s="78" t="s">
        <v>56</v>
      </c>
      <c r="C112" s="163"/>
      <c r="D112" s="71">
        <f t="shared" si="34"/>
        <v>0</v>
      </c>
      <c r="E112" s="71">
        <f t="shared" si="35"/>
        <v>0</v>
      </c>
      <c r="F112" s="71">
        <f t="shared" si="36"/>
        <v>0</v>
      </c>
      <c r="G112" s="72">
        <f t="shared" si="37"/>
        <v>0</v>
      </c>
      <c r="H112" s="93"/>
      <c r="I112" s="73"/>
      <c r="J112" s="73"/>
      <c r="K112" s="74">
        <f t="shared" si="33"/>
        <v>0</v>
      </c>
      <c r="L112" s="75">
        <v>750000</v>
      </c>
      <c r="M112" s="76">
        <f t="shared" si="38"/>
        <v>0</v>
      </c>
      <c r="N112" s="77">
        <f t="shared" si="39"/>
        <v>0</v>
      </c>
      <c r="P112" s="113"/>
    </row>
    <row r="113" spans="1:16">
      <c r="B113" s="78" t="s">
        <v>63</v>
      </c>
      <c r="C113" s="163"/>
      <c r="D113" s="71">
        <f t="shared" si="34"/>
        <v>0</v>
      </c>
      <c r="E113" s="71">
        <f t="shared" si="35"/>
        <v>0</v>
      </c>
      <c r="F113" s="71">
        <f t="shared" si="36"/>
        <v>0</v>
      </c>
      <c r="G113" s="72">
        <f t="shared" si="37"/>
        <v>0</v>
      </c>
      <c r="H113" s="93"/>
      <c r="I113" s="73"/>
      <c r="J113" s="73"/>
      <c r="K113" s="74">
        <f t="shared" si="33"/>
        <v>0</v>
      </c>
      <c r="L113" s="75">
        <v>1750000</v>
      </c>
      <c r="M113" s="76">
        <f t="shared" si="38"/>
        <v>0</v>
      </c>
      <c r="N113" s="77">
        <f t="shared" si="39"/>
        <v>0</v>
      </c>
      <c r="P113" s="113"/>
    </row>
    <row r="114" spans="1:16">
      <c r="B114" s="78" t="s">
        <v>58</v>
      </c>
      <c r="C114" s="163"/>
      <c r="D114" s="71">
        <f t="shared" si="34"/>
        <v>0</v>
      </c>
      <c r="E114" s="71">
        <f t="shared" si="35"/>
        <v>0</v>
      </c>
      <c r="F114" s="71">
        <f t="shared" si="36"/>
        <v>0</v>
      </c>
      <c r="G114" s="72">
        <f t="shared" si="37"/>
        <v>0</v>
      </c>
      <c r="H114" s="93"/>
      <c r="I114" s="73"/>
      <c r="J114" s="73"/>
      <c r="K114" s="74">
        <f t="shared" si="33"/>
        <v>0</v>
      </c>
      <c r="L114" s="75">
        <v>3750000</v>
      </c>
      <c r="M114" s="76">
        <f t="shared" si="38"/>
        <v>0</v>
      </c>
      <c r="N114" s="77">
        <f t="shared" si="39"/>
        <v>0</v>
      </c>
      <c r="P114" s="113"/>
    </row>
    <row r="115" spans="1:16">
      <c r="B115" s="78" t="s">
        <v>59</v>
      </c>
      <c r="C115" s="163"/>
      <c r="D115" s="71">
        <f t="shared" si="34"/>
        <v>0</v>
      </c>
      <c r="E115" s="71">
        <f t="shared" si="35"/>
        <v>0</v>
      </c>
      <c r="F115" s="71">
        <f t="shared" si="36"/>
        <v>0</v>
      </c>
      <c r="G115" s="72">
        <f t="shared" si="37"/>
        <v>0</v>
      </c>
      <c r="H115" s="93"/>
      <c r="I115" s="73"/>
      <c r="J115" s="73"/>
      <c r="K115" s="74">
        <f t="shared" si="33"/>
        <v>0</v>
      </c>
      <c r="L115" s="75">
        <v>7500000</v>
      </c>
      <c r="M115" s="76">
        <f t="shared" si="38"/>
        <v>0</v>
      </c>
      <c r="N115" s="77">
        <f t="shared" si="39"/>
        <v>0</v>
      </c>
      <c r="P115" s="113"/>
    </row>
    <row r="116" spans="1:16">
      <c r="B116" s="79" t="s">
        <v>72</v>
      </c>
      <c r="C116" s="163"/>
      <c r="D116" s="71">
        <f t="shared" si="34"/>
        <v>0</v>
      </c>
      <c r="E116" s="71">
        <f t="shared" si="35"/>
        <v>0</v>
      </c>
      <c r="F116" s="71">
        <f t="shared" si="36"/>
        <v>0</v>
      </c>
      <c r="G116" s="72">
        <f t="shared" si="37"/>
        <v>0</v>
      </c>
      <c r="H116" s="93"/>
      <c r="I116" s="73"/>
      <c r="J116" s="73"/>
      <c r="K116" s="74">
        <f t="shared" si="33"/>
        <v>0</v>
      </c>
      <c r="L116" s="75">
        <v>20000000</v>
      </c>
      <c r="M116" s="76">
        <f t="shared" si="38"/>
        <v>0</v>
      </c>
      <c r="N116" s="77">
        <f t="shared" si="39"/>
        <v>0</v>
      </c>
      <c r="P116" s="113"/>
    </row>
    <row r="117" spans="1:16" ht="13" thickBot="1">
      <c r="B117" s="79" t="s">
        <v>73</v>
      </c>
      <c r="C117" s="163"/>
      <c r="D117" s="71">
        <f t="shared" si="34"/>
        <v>0</v>
      </c>
      <c r="E117" s="71">
        <f t="shared" si="35"/>
        <v>0</v>
      </c>
      <c r="F117" s="71">
        <f t="shared" si="36"/>
        <v>0</v>
      </c>
      <c r="G117" s="72">
        <f t="shared" si="37"/>
        <v>0</v>
      </c>
      <c r="H117" s="93"/>
      <c r="I117" s="73"/>
      <c r="J117" s="73"/>
      <c r="K117" s="74">
        <f t="shared" si="33"/>
        <v>0</v>
      </c>
      <c r="L117" s="75">
        <v>30000000</v>
      </c>
      <c r="M117" s="76">
        <f t="shared" si="38"/>
        <v>0</v>
      </c>
      <c r="N117" s="77">
        <f t="shared" si="39"/>
        <v>0</v>
      </c>
      <c r="P117" s="113"/>
    </row>
    <row r="118" spans="1:16" ht="13" thickBot="1">
      <c r="B118" s="80" t="s">
        <v>61</v>
      </c>
      <c r="C118" s="164"/>
      <c r="D118" s="81">
        <f>C118</f>
        <v>0</v>
      </c>
      <c r="E118" s="81">
        <f>D118</f>
        <v>0</v>
      </c>
      <c r="F118" s="81">
        <f>E118</f>
        <v>0</v>
      </c>
      <c r="G118" s="97">
        <f>F118</f>
        <v>0</v>
      </c>
      <c r="H118" s="93"/>
      <c r="I118" s="42"/>
      <c r="J118" s="42"/>
      <c r="K118" s="91"/>
      <c r="L118" s="91"/>
      <c r="M118" s="91"/>
      <c r="N118" s="91"/>
      <c r="P118" s="52">
        <f>AVERAGE(N110:N117)</f>
        <v>0</v>
      </c>
    </row>
    <row r="119" spans="1:16">
      <c r="P119" s="113"/>
    </row>
    <row r="120" spans="1:16">
      <c r="P120" s="113"/>
    </row>
    <row r="121" spans="1:16">
      <c r="A121" s="20" t="s">
        <v>175</v>
      </c>
      <c r="P121" s="113"/>
    </row>
    <row r="122" spans="1:16">
      <c r="P122" s="113"/>
    </row>
    <row r="123" spans="1:16" ht="12" customHeight="1">
      <c r="A123" s="273" t="s">
        <v>74</v>
      </c>
      <c r="B123" s="273"/>
      <c r="C123" s="273"/>
      <c r="D123" s="273"/>
      <c r="E123" s="273"/>
      <c r="F123" s="273"/>
      <c r="G123" s="273"/>
      <c r="H123" s="273"/>
      <c r="I123" s="273"/>
      <c r="P123" s="113"/>
    </row>
    <row r="124" spans="1:16" ht="14" thickBot="1">
      <c r="A124" s="100"/>
      <c r="B124" s="100"/>
      <c r="C124" s="6" t="str">
        <f>IF(COUNTBLANK(C128:C134)&gt;0,"ERROR - Cells must not be left blank","")</f>
        <v>ERROR - Cells must not be left blank</v>
      </c>
      <c r="D124" s="100"/>
      <c r="E124" s="100"/>
      <c r="F124" s="100"/>
      <c r="G124" s="100"/>
      <c r="H124" s="100"/>
      <c r="I124" s="100"/>
      <c r="P124" s="113"/>
    </row>
    <row r="125" spans="1:16" ht="12" customHeight="1">
      <c r="B125" s="301" t="s">
        <v>62</v>
      </c>
      <c r="C125" s="304" t="s">
        <v>143</v>
      </c>
      <c r="D125" s="306" t="s">
        <v>47</v>
      </c>
      <c r="E125" s="295"/>
      <c r="F125" s="295"/>
      <c r="G125" s="296"/>
      <c r="I125" s="300"/>
      <c r="J125" s="300"/>
      <c r="K125" s="284" t="s">
        <v>49</v>
      </c>
      <c r="L125" s="284" t="s">
        <v>50</v>
      </c>
      <c r="M125" s="285" t="s">
        <v>51</v>
      </c>
      <c r="N125" s="286" t="s">
        <v>52</v>
      </c>
      <c r="P125" s="113"/>
    </row>
    <row r="126" spans="1:16">
      <c r="B126" s="294"/>
      <c r="C126" s="305"/>
      <c r="D126" s="307"/>
      <c r="E126" s="297"/>
      <c r="F126" s="297"/>
      <c r="G126" s="298"/>
      <c r="I126" s="300"/>
      <c r="J126" s="300"/>
      <c r="K126" s="284"/>
      <c r="L126" s="284"/>
      <c r="M126" s="285"/>
      <c r="N126" s="287"/>
      <c r="P126" s="113"/>
    </row>
    <row r="127" spans="1:16">
      <c r="B127" s="302"/>
      <c r="C127" s="305"/>
      <c r="D127" s="111" t="s">
        <v>14</v>
      </c>
      <c r="E127" s="111" t="s">
        <v>15</v>
      </c>
      <c r="F127" s="111" t="s">
        <v>16</v>
      </c>
      <c r="G127" s="112" t="s">
        <v>17</v>
      </c>
      <c r="I127" s="61"/>
      <c r="J127" s="61"/>
      <c r="K127" s="284"/>
      <c r="L127" s="284"/>
      <c r="M127" s="285"/>
      <c r="N127" s="288"/>
      <c r="P127" s="113"/>
    </row>
    <row r="128" spans="1:16">
      <c r="B128" s="65" t="s">
        <v>53</v>
      </c>
      <c r="C128" s="161"/>
      <c r="D128" s="114">
        <f>C128</f>
        <v>0</v>
      </c>
      <c r="E128" s="114">
        <f t="shared" ref="E128:G128" si="40">D128</f>
        <v>0</v>
      </c>
      <c r="F128" s="114">
        <f t="shared" si="40"/>
        <v>0</v>
      </c>
      <c r="G128" s="114">
        <f t="shared" si="40"/>
        <v>0</v>
      </c>
      <c r="H128" s="105"/>
      <c r="I128" s="42"/>
      <c r="J128" s="42"/>
      <c r="K128" s="91"/>
      <c r="L128" s="91"/>
      <c r="M128" s="92"/>
      <c r="N128" s="91"/>
      <c r="P128" s="116"/>
    </row>
    <row r="129" spans="1:16">
      <c r="B129" s="65" t="s">
        <v>67</v>
      </c>
      <c r="C129" s="162"/>
      <c r="D129" s="71">
        <f>C129*(1+$C$17)*OR(1-$C$17)</f>
        <v>0</v>
      </c>
      <c r="E129" s="71">
        <f>C129*(1+$C$18)*OR(1-$C$18)</f>
        <v>0</v>
      </c>
      <c r="F129" s="71">
        <f>C129*(1+$C$19)*OR(1-$C$19)</f>
        <v>0</v>
      </c>
      <c r="G129" s="72">
        <f>C129*(1+$C$20)*OR(1-$C$20)</f>
        <v>0</v>
      </c>
      <c r="H129" s="107"/>
      <c r="I129" s="73"/>
      <c r="J129" s="73"/>
      <c r="K129" s="74">
        <f t="shared" ref="K129:K133" si="41">AVERAGE(C129:G129)</f>
        <v>0</v>
      </c>
      <c r="L129" s="75">
        <v>250000</v>
      </c>
      <c r="M129" s="76">
        <f>K129*L129</f>
        <v>0</v>
      </c>
      <c r="N129" s="77">
        <f>IF(M129&lt;$C$128,$C$128,(IF(M129&gt;$C$134,$C$134,M129)))</f>
        <v>0</v>
      </c>
      <c r="P129" s="117"/>
    </row>
    <row r="130" spans="1:16">
      <c r="B130" s="78" t="s">
        <v>68</v>
      </c>
      <c r="C130" s="163"/>
      <c r="D130" s="71">
        <f t="shared" ref="D130:D133" si="42">C130*(1+$C$17)*OR(1-$C$17)</f>
        <v>0</v>
      </c>
      <c r="E130" s="71">
        <f t="shared" ref="E130:E133" si="43">C130*(1+$C$18)*OR(1-$C$18)</f>
        <v>0</v>
      </c>
      <c r="F130" s="71">
        <f t="shared" ref="F130:F133" si="44">C130*(1+$C$19)*OR(1-$C$19)</f>
        <v>0</v>
      </c>
      <c r="G130" s="72">
        <f t="shared" ref="G130:G133" si="45">C130*(1+$C$20)*OR(1-$C$20)</f>
        <v>0</v>
      </c>
      <c r="H130" s="107"/>
      <c r="I130" s="73"/>
      <c r="J130" s="73"/>
      <c r="K130" s="74">
        <f t="shared" si="41"/>
        <v>0</v>
      </c>
      <c r="L130" s="75">
        <v>350000</v>
      </c>
      <c r="M130" s="76">
        <f t="shared" ref="M130:M133" si="46">K130*L130</f>
        <v>0</v>
      </c>
      <c r="N130" s="77">
        <f t="shared" ref="N130:N133" si="47">IF(M130&lt;$C$128,$C$128,(IF(M130&gt;$C$134,$C$134,M130)))</f>
        <v>0</v>
      </c>
      <c r="P130" s="113"/>
    </row>
    <row r="131" spans="1:16">
      <c r="B131" s="78" t="s">
        <v>69</v>
      </c>
      <c r="C131" s="163"/>
      <c r="D131" s="71">
        <f t="shared" si="42"/>
        <v>0</v>
      </c>
      <c r="E131" s="71">
        <f t="shared" si="43"/>
        <v>0</v>
      </c>
      <c r="F131" s="71">
        <f t="shared" si="44"/>
        <v>0</v>
      </c>
      <c r="G131" s="72">
        <f t="shared" si="45"/>
        <v>0</v>
      </c>
      <c r="H131" s="107"/>
      <c r="I131" s="73"/>
      <c r="J131" s="73"/>
      <c r="K131" s="74">
        <f t="shared" si="41"/>
        <v>0</v>
      </c>
      <c r="L131" s="75">
        <v>500000</v>
      </c>
      <c r="M131" s="76">
        <f t="shared" si="46"/>
        <v>0</v>
      </c>
      <c r="N131" s="77">
        <f t="shared" si="47"/>
        <v>0</v>
      </c>
      <c r="P131" s="113"/>
    </row>
    <row r="132" spans="1:16">
      <c r="B132" s="78" t="s">
        <v>70</v>
      </c>
      <c r="C132" s="163"/>
      <c r="D132" s="71">
        <f t="shared" si="42"/>
        <v>0</v>
      </c>
      <c r="E132" s="71">
        <f t="shared" si="43"/>
        <v>0</v>
      </c>
      <c r="F132" s="71">
        <f t="shared" si="44"/>
        <v>0</v>
      </c>
      <c r="G132" s="72">
        <f t="shared" si="45"/>
        <v>0</v>
      </c>
      <c r="H132" s="107"/>
      <c r="I132" s="73"/>
      <c r="J132" s="73"/>
      <c r="K132" s="74">
        <f t="shared" si="41"/>
        <v>0</v>
      </c>
      <c r="L132" s="75">
        <v>1000000</v>
      </c>
      <c r="M132" s="76">
        <f t="shared" si="46"/>
        <v>0</v>
      </c>
      <c r="N132" s="77">
        <f t="shared" si="47"/>
        <v>0</v>
      </c>
      <c r="P132" s="113"/>
    </row>
    <row r="133" spans="1:16" ht="13" thickBot="1">
      <c r="B133" s="78" t="s">
        <v>71</v>
      </c>
      <c r="C133" s="163"/>
      <c r="D133" s="71">
        <f t="shared" si="42"/>
        <v>0</v>
      </c>
      <c r="E133" s="71">
        <f t="shared" si="43"/>
        <v>0</v>
      </c>
      <c r="F133" s="71">
        <f t="shared" si="44"/>
        <v>0</v>
      </c>
      <c r="G133" s="72">
        <f t="shared" si="45"/>
        <v>0</v>
      </c>
      <c r="H133" s="107"/>
      <c r="I133" s="73"/>
      <c r="J133" s="73"/>
      <c r="K133" s="74">
        <f t="shared" si="41"/>
        <v>0</v>
      </c>
      <c r="L133" s="75">
        <v>2500000</v>
      </c>
      <c r="M133" s="76">
        <f t="shared" si="46"/>
        <v>0</v>
      </c>
      <c r="N133" s="77">
        <f t="shared" si="47"/>
        <v>0</v>
      </c>
      <c r="P133" s="113"/>
    </row>
    <row r="134" spans="1:16" ht="13" thickBot="1">
      <c r="B134" s="80" t="s">
        <v>61</v>
      </c>
      <c r="C134" s="164"/>
      <c r="D134" s="81">
        <f>C134</f>
        <v>0</v>
      </c>
      <c r="E134" s="81">
        <f t="shared" ref="E134:G134" si="48">D134</f>
        <v>0</v>
      </c>
      <c r="F134" s="81">
        <f t="shared" si="48"/>
        <v>0</v>
      </c>
      <c r="G134" s="81">
        <f t="shared" si="48"/>
        <v>0</v>
      </c>
      <c r="H134" s="105"/>
      <c r="I134" s="42"/>
      <c r="J134" s="42"/>
      <c r="K134" s="91"/>
      <c r="L134" s="91"/>
      <c r="M134" s="91"/>
      <c r="N134" s="91"/>
      <c r="P134" s="52">
        <f>AVERAGE(N129:N133)</f>
        <v>0</v>
      </c>
    </row>
    <row r="135" spans="1:16">
      <c r="H135" s="90"/>
      <c r="I135" s="14"/>
      <c r="J135" s="14"/>
      <c r="P135" s="113"/>
    </row>
    <row r="136" spans="1:16">
      <c r="H136" s="93"/>
      <c r="P136" s="113"/>
    </row>
    <row r="137" spans="1:16">
      <c r="A137" s="20" t="s">
        <v>176</v>
      </c>
      <c r="H137" s="93"/>
      <c r="P137" s="113"/>
    </row>
    <row r="138" spans="1:16">
      <c r="L138" s="118"/>
      <c r="M138" s="118"/>
      <c r="N138" s="118"/>
      <c r="P138" s="113"/>
    </row>
    <row r="139" spans="1:16" s="118" customFormat="1" ht="12" customHeight="1">
      <c r="A139" s="273" t="s">
        <v>75</v>
      </c>
      <c r="B139" s="273"/>
      <c r="C139" s="273"/>
      <c r="D139" s="273"/>
      <c r="E139" s="273"/>
      <c r="F139" s="273"/>
      <c r="G139" s="273"/>
      <c r="H139" s="273"/>
      <c r="I139" s="273"/>
      <c r="L139" s="7"/>
      <c r="M139" s="7"/>
      <c r="N139" s="7"/>
      <c r="P139" s="119"/>
    </row>
    <row r="140" spans="1:16" ht="14" thickBot="1">
      <c r="C140" s="6" t="str">
        <f>IF(COUNTBLANK(C144:C150)&gt;0,"ERROR - Cells must not be left blank","")</f>
        <v>ERROR - Cells must not be left blank</v>
      </c>
      <c r="P140" s="113"/>
    </row>
    <row r="141" spans="1:16" ht="12" customHeight="1">
      <c r="B141" s="301" t="s">
        <v>76</v>
      </c>
      <c r="C141" s="304" t="s">
        <v>77</v>
      </c>
      <c r="D141" s="306" t="s">
        <v>47</v>
      </c>
      <c r="E141" s="295"/>
      <c r="F141" s="295"/>
      <c r="G141" s="296"/>
      <c r="I141" s="300"/>
      <c r="J141" s="300"/>
      <c r="K141" s="284" t="s">
        <v>49</v>
      </c>
      <c r="L141" s="284" t="s">
        <v>50</v>
      </c>
      <c r="M141" s="285" t="s">
        <v>51</v>
      </c>
      <c r="N141" s="286" t="s">
        <v>52</v>
      </c>
      <c r="P141" s="113"/>
    </row>
    <row r="142" spans="1:16">
      <c r="B142" s="294"/>
      <c r="C142" s="305"/>
      <c r="D142" s="307"/>
      <c r="E142" s="297"/>
      <c r="F142" s="297"/>
      <c r="G142" s="298"/>
      <c r="I142" s="300"/>
      <c r="J142" s="300"/>
      <c r="K142" s="284"/>
      <c r="L142" s="284"/>
      <c r="M142" s="285"/>
      <c r="N142" s="287"/>
      <c r="P142" s="113"/>
    </row>
    <row r="143" spans="1:16">
      <c r="B143" s="302"/>
      <c r="C143" s="305"/>
      <c r="D143" s="111" t="s">
        <v>14</v>
      </c>
      <c r="E143" s="111" t="s">
        <v>15</v>
      </c>
      <c r="F143" s="111" t="s">
        <v>16</v>
      </c>
      <c r="G143" s="112" t="s">
        <v>17</v>
      </c>
      <c r="I143" s="61"/>
      <c r="J143" s="61"/>
      <c r="K143" s="284"/>
      <c r="L143" s="284"/>
      <c r="M143" s="285"/>
      <c r="N143" s="288"/>
      <c r="P143" s="113"/>
    </row>
    <row r="144" spans="1:16">
      <c r="B144" s="65" t="s">
        <v>53</v>
      </c>
      <c r="C144" s="161"/>
      <c r="D144" s="114">
        <f>C144</f>
        <v>0</v>
      </c>
      <c r="E144" s="114">
        <f t="shared" ref="E144:G144" si="49">D144</f>
        <v>0</v>
      </c>
      <c r="F144" s="114">
        <f t="shared" si="49"/>
        <v>0</v>
      </c>
      <c r="G144" s="114">
        <f t="shared" si="49"/>
        <v>0</v>
      </c>
      <c r="H144" s="105"/>
      <c r="I144" s="42"/>
      <c r="J144" s="42"/>
      <c r="K144" s="91"/>
      <c r="L144" s="91"/>
      <c r="M144" s="92"/>
      <c r="N144" s="91"/>
      <c r="P144" s="116"/>
    </row>
    <row r="145" spans="1:16">
      <c r="B145" s="65" t="s">
        <v>67</v>
      </c>
      <c r="C145" s="162"/>
      <c r="D145" s="71">
        <f>C145*(1+$C$17)*OR(1-$C$17)</f>
        <v>0</v>
      </c>
      <c r="E145" s="71">
        <f>C145*(1+$C$18)*OR(1-$C$18)</f>
        <v>0</v>
      </c>
      <c r="F145" s="71">
        <f>C145*(1+$C$19)*OR(1-$C$19)</f>
        <v>0</v>
      </c>
      <c r="G145" s="72">
        <f>C145*(1+$C$20)*OR(1-$C$20)</f>
        <v>0</v>
      </c>
      <c r="H145" s="107"/>
      <c r="I145" s="73"/>
      <c r="J145" s="73"/>
      <c r="K145" s="74">
        <f t="shared" ref="K145:K149" si="50">AVERAGE(C145:G145)</f>
        <v>0</v>
      </c>
      <c r="L145" s="75">
        <v>2500</v>
      </c>
      <c r="M145" s="76">
        <f>K145*L145</f>
        <v>0</v>
      </c>
      <c r="N145" s="77">
        <f>IF(M145&lt;$C$144,$C$144,(IF(M145&gt;$C$150,$C$150,M145)))</f>
        <v>0</v>
      </c>
      <c r="P145" s="117"/>
    </row>
    <row r="146" spans="1:16">
      <c r="B146" s="78" t="s">
        <v>68</v>
      </c>
      <c r="C146" s="163"/>
      <c r="D146" s="71">
        <f t="shared" ref="D146:D149" si="51">C146*(1+$C$17)*OR(1-$C$17)</f>
        <v>0</v>
      </c>
      <c r="E146" s="71">
        <f t="shared" ref="E146:E149" si="52">C146*(1+$C$18)*OR(1-$C$18)</f>
        <v>0</v>
      </c>
      <c r="F146" s="71">
        <f t="shared" ref="F146:F149" si="53">C146*(1+$C$19)*OR(1-$C$19)</f>
        <v>0</v>
      </c>
      <c r="G146" s="72">
        <f t="shared" ref="G146:G149" si="54">C146*(1+$C$20)*OR(1-$C$20)</f>
        <v>0</v>
      </c>
      <c r="H146" s="107"/>
      <c r="I146" s="73"/>
      <c r="J146" s="73"/>
      <c r="K146" s="74">
        <f t="shared" si="50"/>
        <v>0</v>
      </c>
      <c r="L146" s="75">
        <v>15000</v>
      </c>
      <c r="M146" s="76">
        <f t="shared" ref="M146:M149" si="55">K146*L146</f>
        <v>0</v>
      </c>
      <c r="N146" s="77">
        <f t="shared" ref="N146:N149" si="56">IF(M146&lt;$C$144,$C$144,(IF(M146&gt;$C$150,$C$150,M146)))</f>
        <v>0</v>
      </c>
      <c r="P146" s="117"/>
    </row>
    <row r="147" spans="1:16">
      <c r="B147" s="78" t="s">
        <v>69</v>
      </c>
      <c r="C147" s="163"/>
      <c r="D147" s="71">
        <f t="shared" si="51"/>
        <v>0</v>
      </c>
      <c r="E147" s="71">
        <f t="shared" si="52"/>
        <v>0</v>
      </c>
      <c r="F147" s="71">
        <f t="shared" si="53"/>
        <v>0</v>
      </c>
      <c r="G147" s="72">
        <f t="shared" si="54"/>
        <v>0</v>
      </c>
      <c r="H147" s="107"/>
      <c r="I147" s="73"/>
      <c r="J147" s="73"/>
      <c r="K147" s="74">
        <f t="shared" si="50"/>
        <v>0</v>
      </c>
      <c r="L147" s="75">
        <v>65000</v>
      </c>
      <c r="M147" s="76">
        <f t="shared" si="55"/>
        <v>0</v>
      </c>
      <c r="N147" s="77">
        <f t="shared" si="56"/>
        <v>0</v>
      </c>
      <c r="P147" s="117"/>
    </row>
    <row r="148" spans="1:16">
      <c r="B148" s="78" t="s">
        <v>70</v>
      </c>
      <c r="C148" s="163"/>
      <c r="D148" s="71">
        <f t="shared" si="51"/>
        <v>0</v>
      </c>
      <c r="E148" s="71">
        <f t="shared" si="52"/>
        <v>0</v>
      </c>
      <c r="F148" s="71">
        <f t="shared" si="53"/>
        <v>0</v>
      </c>
      <c r="G148" s="72">
        <f t="shared" si="54"/>
        <v>0</v>
      </c>
      <c r="H148" s="107"/>
      <c r="I148" s="73"/>
      <c r="J148" s="73"/>
      <c r="K148" s="74">
        <f t="shared" si="50"/>
        <v>0</v>
      </c>
      <c r="L148" s="75">
        <v>200000</v>
      </c>
      <c r="M148" s="76">
        <f t="shared" si="55"/>
        <v>0</v>
      </c>
      <c r="N148" s="77">
        <f t="shared" si="56"/>
        <v>0</v>
      </c>
      <c r="P148" s="117"/>
    </row>
    <row r="149" spans="1:16" ht="13" thickBot="1">
      <c r="B149" s="78" t="s">
        <v>71</v>
      </c>
      <c r="C149" s="163"/>
      <c r="D149" s="71">
        <f t="shared" si="51"/>
        <v>0</v>
      </c>
      <c r="E149" s="71">
        <f t="shared" si="52"/>
        <v>0</v>
      </c>
      <c r="F149" s="71">
        <f t="shared" si="53"/>
        <v>0</v>
      </c>
      <c r="G149" s="72">
        <f t="shared" si="54"/>
        <v>0</v>
      </c>
      <c r="H149" s="107"/>
      <c r="I149" s="73"/>
      <c r="J149" s="73"/>
      <c r="K149" s="74">
        <f t="shared" si="50"/>
        <v>0</v>
      </c>
      <c r="L149" s="75">
        <v>300000</v>
      </c>
      <c r="M149" s="76">
        <f t="shared" si="55"/>
        <v>0</v>
      </c>
      <c r="N149" s="77">
        <f t="shared" si="56"/>
        <v>0</v>
      </c>
      <c r="P149" s="117"/>
    </row>
    <row r="150" spans="1:16" ht="13" thickBot="1">
      <c r="B150" s="80" t="s">
        <v>61</v>
      </c>
      <c r="C150" s="164"/>
      <c r="D150" s="81">
        <f>C150</f>
        <v>0</v>
      </c>
      <c r="E150" s="81">
        <f t="shared" ref="E150:G150" si="57">D150</f>
        <v>0</v>
      </c>
      <c r="F150" s="81">
        <f t="shared" si="57"/>
        <v>0</v>
      </c>
      <c r="G150" s="81">
        <f t="shared" si="57"/>
        <v>0</v>
      </c>
      <c r="H150" s="105"/>
      <c r="I150" s="42"/>
      <c r="J150" s="42"/>
      <c r="K150" s="91"/>
      <c r="L150" s="91"/>
      <c r="M150" s="91"/>
      <c r="N150" s="91"/>
      <c r="P150" s="52">
        <f>AVERAGE(N145:N149)</f>
        <v>0</v>
      </c>
    </row>
    <row r="151" spans="1:16">
      <c r="P151" s="113"/>
    </row>
    <row r="152" spans="1:16">
      <c r="P152" s="113"/>
    </row>
    <row r="153" spans="1:16">
      <c r="A153" s="20" t="s">
        <v>177</v>
      </c>
      <c r="P153" s="113"/>
    </row>
    <row r="154" spans="1:16">
      <c r="L154" s="118"/>
      <c r="M154" s="118"/>
      <c r="N154" s="118"/>
      <c r="P154" s="113"/>
    </row>
    <row r="155" spans="1:16" s="118" customFormat="1" ht="12" customHeight="1">
      <c r="A155" s="273" t="s">
        <v>78</v>
      </c>
      <c r="B155" s="273"/>
      <c r="C155" s="273"/>
      <c r="D155" s="273"/>
      <c r="E155" s="273"/>
      <c r="F155" s="273"/>
      <c r="G155" s="273"/>
      <c r="H155" s="273"/>
      <c r="I155" s="273"/>
      <c r="L155" s="7"/>
      <c r="M155" s="7"/>
      <c r="N155" s="7"/>
      <c r="P155" s="119"/>
    </row>
    <row r="156" spans="1:16" ht="14" thickBot="1">
      <c r="C156" s="6" t="str">
        <f>IF(COUNTBLANK(C160:C168)&gt;0,"ERROR - Cells must not be left blank","")</f>
        <v>ERROR - Cells must not be left blank</v>
      </c>
      <c r="P156" s="113"/>
    </row>
    <row r="157" spans="1:16" ht="12" customHeight="1">
      <c r="B157" s="301" t="s">
        <v>76</v>
      </c>
      <c r="C157" s="304" t="s">
        <v>79</v>
      </c>
      <c r="D157" s="306" t="s">
        <v>47</v>
      </c>
      <c r="E157" s="295"/>
      <c r="F157" s="295"/>
      <c r="G157" s="296"/>
      <c r="I157" s="300"/>
      <c r="J157" s="300"/>
      <c r="K157" s="284" t="s">
        <v>49</v>
      </c>
      <c r="L157" s="284" t="s">
        <v>50</v>
      </c>
      <c r="M157" s="285" t="s">
        <v>51</v>
      </c>
      <c r="N157" s="286" t="s">
        <v>52</v>
      </c>
      <c r="P157" s="113"/>
    </row>
    <row r="158" spans="1:16">
      <c r="B158" s="294"/>
      <c r="C158" s="305"/>
      <c r="D158" s="307"/>
      <c r="E158" s="297"/>
      <c r="F158" s="297"/>
      <c r="G158" s="298"/>
      <c r="I158" s="300"/>
      <c r="J158" s="300"/>
      <c r="K158" s="284"/>
      <c r="L158" s="284"/>
      <c r="M158" s="285"/>
      <c r="N158" s="287"/>
      <c r="P158" s="113"/>
    </row>
    <row r="159" spans="1:16">
      <c r="B159" s="302"/>
      <c r="C159" s="305"/>
      <c r="D159" s="111" t="s">
        <v>14</v>
      </c>
      <c r="E159" s="111" t="s">
        <v>15</v>
      </c>
      <c r="F159" s="111" t="s">
        <v>16</v>
      </c>
      <c r="G159" s="112" t="s">
        <v>17</v>
      </c>
      <c r="I159" s="61"/>
      <c r="J159" s="61"/>
      <c r="K159" s="284"/>
      <c r="L159" s="284"/>
      <c r="M159" s="285"/>
      <c r="N159" s="288"/>
      <c r="P159" s="116"/>
    </row>
    <row r="160" spans="1:16">
      <c r="B160" s="65" t="s">
        <v>53</v>
      </c>
      <c r="C160" s="161"/>
      <c r="D160" s="114">
        <f>C160</f>
        <v>0</v>
      </c>
      <c r="E160" s="114">
        <f t="shared" ref="E160:G160" si="58">D160</f>
        <v>0</v>
      </c>
      <c r="F160" s="114">
        <f t="shared" si="58"/>
        <v>0</v>
      </c>
      <c r="G160" s="115">
        <f t="shared" si="58"/>
        <v>0</v>
      </c>
      <c r="H160" s="105"/>
      <c r="I160" s="42"/>
      <c r="J160" s="42"/>
      <c r="K160" s="91"/>
      <c r="L160" s="91"/>
      <c r="M160" s="92"/>
      <c r="N160" s="91"/>
      <c r="P160" s="117"/>
    </row>
    <row r="161" spans="1:16">
      <c r="B161" s="65" t="s">
        <v>80</v>
      </c>
      <c r="C161" s="162"/>
      <c r="D161" s="71">
        <f>C161*(1+$C$17)*OR(1-$C$17)</f>
        <v>0</v>
      </c>
      <c r="E161" s="71">
        <f>C161*(1+$C$18)*OR(1-$C$18)</f>
        <v>0</v>
      </c>
      <c r="F161" s="71">
        <f>C161*(1+$C$19)*OR(1-$C$19)</f>
        <v>0</v>
      </c>
      <c r="G161" s="72">
        <f>C161*(1+$C$20)*OR(1-$C$20)</f>
        <v>0</v>
      </c>
      <c r="H161" s="107"/>
      <c r="I161" s="73"/>
      <c r="J161" s="73"/>
      <c r="K161" s="74">
        <f t="shared" ref="K161:K167" si="59">AVERAGE(C161:G161)</f>
        <v>0</v>
      </c>
      <c r="L161" s="75">
        <v>25000</v>
      </c>
      <c r="M161" s="76">
        <f>K161*L161</f>
        <v>0</v>
      </c>
      <c r="N161" s="77">
        <f>IF(M161&lt;$C$160,$C$160,(IF(M161&gt;$C$168,$C$168,M161)))</f>
        <v>0</v>
      </c>
      <c r="P161" s="117"/>
    </row>
    <row r="162" spans="1:16">
      <c r="B162" s="78" t="s">
        <v>81</v>
      </c>
      <c r="C162" s="163"/>
      <c r="D162" s="71">
        <f t="shared" ref="D162:D167" si="60">C162*(1+$C$17)*OR(1-$C$17)</f>
        <v>0</v>
      </c>
      <c r="E162" s="71">
        <f t="shared" ref="E162:E167" si="61">C162*(1+$C$18)*OR(1-$C$18)</f>
        <v>0</v>
      </c>
      <c r="F162" s="71">
        <f t="shared" ref="F162:F167" si="62">C162*(1+$C$19)*OR(1-$C$19)</f>
        <v>0</v>
      </c>
      <c r="G162" s="72">
        <f t="shared" ref="G162:G167" si="63">C162*(1+$C$20)*OR(1-$C$20)</f>
        <v>0</v>
      </c>
      <c r="H162" s="107"/>
      <c r="I162" s="73"/>
      <c r="J162" s="73"/>
      <c r="K162" s="74">
        <f t="shared" si="59"/>
        <v>0</v>
      </c>
      <c r="L162" s="75">
        <v>100000</v>
      </c>
      <c r="M162" s="76">
        <f t="shared" ref="M162:M167" si="64">K162*L162</f>
        <v>0</v>
      </c>
      <c r="N162" s="77">
        <f t="shared" ref="N162:N167" si="65">IF(M162&lt;$C$160,$C$160,(IF(M162&gt;$C$168,$C$168,M162)))</f>
        <v>0</v>
      </c>
      <c r="P162" s="117"/>
    </row>
    <row r="163" spans="1:16">
      <c r="B163" s="78" t="s">
        <v>82</v>
      </c>
      <c r="C163" s="163"/>
      <c r="D163" s="71">
        <f t="shared" si="60"/>
        <v>0</v>
      </c>
      <c r="E163" s="71">
        <f t="shared" si="61"/>
        <v>0</v>
      </c>
      <c r="F163" s="71">
        <f t="shared" si="62"/>
        <v>0</v>
      </c>
      <c r="G163" s="72">
        <f t="shared" si="63"/>
        <v>0</v>
      </c>
      <c r="H163" s="107"/>
      <c r="I163" s="73"/>
      <c r="J163" s="73"/>
      <c r="K163" s="74">
        <f t="shared" si="59"/>
        <v>0</v>
      </c>
      <c r="L163" s="75">
        <v>350000</v>
      </c>
      <c r="M163" s="76">
        <f t="shared" si="64"/>
        <v>0</v>
      </c>
      <c r="N163" s="77">
        <f t="shared" si="65"/>
        <v>0</v>
      </c>
      <c r="P163" s="117"/>
    </row>
    <row r="164" spans="1:16">
      <c r="B164" s="78" t="s">
        <v>83</v>
      </c>
      <c r="C164" s="163"/>
      <c r="D164" s="71">
        <f t="shared" si="60"/>
        <v>0</v>
      </c>
      <c r="E164" s="71">
        <f t="shared" si="61"/>
        <v>0</v>
      </c>
      <c r="F164" s="71">
        <f t="shared" si="62"/>
        <v>0</v>
      </c>
      <c r="G164" s="72">
        <f t="shared" si="63"/>
        <v>0</v>
      </c>
      <c r="H164" s="107"/>
      <c r="I164" s="73"/>
      <c r="J164" s="73"/>
      <c r="K164" s="74">
        <f t="shared" si="59"/>
        <v>0</v>
      </c>
      <c r="L164" s="75">
        <v>7500000</v>
      </c>
      <c r="M164" s="76">
        <f t="shared" si="64"/>
        <v>0</v>
      </c>
      <c r="N164" s="77">
        <f t="shared" si="65"/>
        <v>0</v>
      </c>
      <c r="P164" s="117"/>
    </row>
    <row r="165" spans="1:16">
      <c r="B165" s="78" t="s">
        <v>84</v>
      </c>
      <c r="C165" s="163"/>
      <c r="D165" s="71">
        <f t="shared" si="60"/>
        <v>0</v>
      </c>
      <c r="E165" s="71">
        <f t="shared" si="61"/>
        <v>0</v>
      </c>
      <c r="F165" s="71">
        <f t="shared" si="62"/>
        <v>0</v>
      </c>
      <c r="G165" s="72">
        <f t="shared" si="63"/>
        <v>0</v>
      </c>
      <c r="H165" s="107"/>
      <c r="I165" s="73"/>
      <c r="J165" s="73"/>
      <c r="K165" s="74">
        <f t="shared" si="59"/>
        <v>0</v>
      </c>
      <c r="L165" s="75">
        <v>2000000</v>
      </c>
      <c r="M165" s="76">
        <f t="shared" si="64"/>
        <v>0</v>
      </c>
      <c r="N165" s="77">
        <f t="shared" si="65"/>
        <v>0</v>
      </c>
      <c r="P165" s="117"/>
    </row>
    <row r="166" spans="1:16">
      <c r="B166" s="79" t="s">
        <v>85</v>
      </c>
      <c r="C166" s="165"/>
      <c r="D166" s="71">
        <f t="shared" si="60"/>
        <v>0</v>
      </c>
      <c r="E166" s="71">
        <f t="shared" si="61"/>
        <v>0</v>
      </c>
      <c r="F166" s="71">
        <f t="shared" si="62"/>
        <v>0</v>
      </c>
      <c r="G166" s="72">
        <f t="shared" si="63"/>
        <v>0</v>
      </c>
      <c r="H166" s="107"/>
      <c r="I166" s="73"/>
      <c r="J166" s="73"/>
      <c r="K166" s="74">
        <f t="shared" si="59"/>
        <v>0</v>
      </c>
      <c r="L166" s="75">
        <v>4000000</v>
      </c>
      <c r="M166" s="76">
        <f t="shared" si="64"/>
        <v>0</v>
      </c>
      <c r="N166" s="77">
        <f t="shared" si="65"/>
        <v>0</v>
      </c>
      <c r="P166" s="117"/>
    </row>
    <row r="167" spans="1:16" ht="13" thickBot="1">
      <c r="B167" s="79" t="s">
        <v>86</v>
      </c>
      <c r="C167" s="165"/>
      <c r="D167" s="71">
        <f t="shared" si="60"/>
        <v>0</v>
      </c>
      <c r="E167" s="71">
        <f t="shared" si="61"/>
        <v>0</v>
      </c>
      <c r="F167" s="71">
        <f t="shared" si="62"/>
        <v>0</v>
      </c>
      <c r="G167" s="72">
        <f t="shared" si="63"/>
        <v>0</v>
      </c>
      <c r="H167" s="107"/>
      <c r="I167" s="73"/>
      <c r="J167" s="73"/>
      <c r="K167" s="74">
        <f t="shared" si="59"/>
        <v>0</v>
      </c>
      <c r="L167" s="75">
        <v>5000000</v>
      </c>
      <c r="M167" s="76">
        <f t="shared" si="64"/>
        <v>0</v>
      </c>
      <c r="N167" s="77">
        <f t="shared" si="65"/>
        <v>0</v>
      </c>
      <c r="P167" s="117"/>
    </row>
    <row r="168" spans="1:16" ht="13" thickBot="1">
      <c r="B168" s="80" t="s">
        <v>61</v>
      </c>
      <c r="C168" s="164"/>
      <c r="D168" s="81">
        <f>C168</f>
        <v>0</v>
      </c>
      <c r="E168" s="81">
        <f t="shared" ref="E168:G168" si="66">D168</f>
        <v>0</v>
      </c>
      <c r="F168" s="81">
        <f t="shared" si="66"/>
        <v>0</v>
      </c>
      <c r="G168" s="97">
        <f t="shared" si="66"/>
        <v>0</v>
      </c>
      <c r="H168" s="105"/>
      <c r="I168" s="42"/>
      <c r="J168" s="42"/>
      <c r="K168" s="91"/>
      <c r="L168" s="91"/>
      <c r="M168" s="91"/>
      <c r="N168" s="91"/>
      <c r="P168" s="52">
        <f>AVERAGE(N161:N167)</f>
        <v>0</v>
      </c>
    </row>
    <row r="169" spans="1:16">
      <c r="P169" s="14"/>
    </row>
    <row r="170" spans="1:16">
      <c r="P170" s="113"/>
    </row>
    <row r="171" spans="1:16">
      <c r="A171" s="20" t="s">
        <v>178</v>
      </c>
      <c r="P171" s="113"/>
    </row>
    <row r="172" spans="1:16">
      <c r="P172" s="113"/>
    </row>
    <row r="173" spans="1:16" ht="12" customHeight="1">
      <c r="A173" s="312" t="s">
        <v>87</v>
      </c>
      <c r="B173" s="312"/>
      <c r="C173" s="312"/>
      <c r="D173" s="312"/>
      <c r="E173" s="312"/>
      <c r="F173" s="312"/>
      <c r="G173" s="312"/>
      <c r="H173" s="312"/>
      <c r="I173" s="312"/>
      <c r="P173" s="113"/>
    </row>
    <row r="174" spans="1:16">
      <c r="P174" s="113"/>
    </row>
    <row r="175" spans="1:16" ht="14" thickBot="1">
      <c r="C175" s="6" t="str">
        <f>IF(COUNTBLANK(C179:C185)&gt;0,"ERROR - Cells must not be left blank","")</f>
        <v>ERROR - Cells must not be left blank</v>
      </c>
      <c r="P175" s="113"/>
    </row>
    <row r="176" spans="1:16" ht="12" customHeight="1">
      <c r="B176" s="301" t="s">
        <v>76</v>
      </c>
      <c r="C176" s="304" t="s">
        <v>247</v>
      </c>
      <c r="D176" s="306" t="s">
        <v>47</v>
      </c>
      <c r="E176" s="295"/>
      <c r="F176" s="295"/>
      <c r="G176" s="296"/>
      <c r="I176" s="300"/>
      <c r="J176" s="300"/>
      <c r="P176" s="113"/>
    </row>
    <row r="177" spans="1:16" ht="12" customHeight="1">
      <c r="B177" s="294"/>
      <c r="C177" s="305"/>
      <c r="D177" s="307"/>
      <c r="E177" s="297"/>
      <c r="F177" s="297"/>
      <c r="G177" s="298"/>
      <c r="I177" s="300"/>
      <c r="J177" s="300"/>
      <c r="K177" s="313" t="s">
        <v>49</v>
      </c>
      <c r="L177" s="313" t="s">
        <v>50</v>
      </c>
      <c r="M177" s="316" t="s">
        <v>51</v>
      </c>
      <c r="N177" s="286" t="s">
        <v>52</v>
      </c>
      <c r="P177" s="113"/>
    </row>
    <row r="178" spans="1:16">
      <c r="B178" s="302"/>
      <c r="C178" s="305"/>
      <c r="D178" s="111" t="s">
        <v>14</v>
      </c>
      <c r="E178" s="111" t="s">
        <v>15</v>
      </c>
      <c r="F178" s="111" t="s">
        <v>16</v>
      </c>
      <c r="G178" s="112" t="s">
        <v>17</v>
      </c>
      <c r="I178" s="61"/>
      <c r="J178" s="61"/>
      <c r="K178" s="314"/>
      <c r="L178" s="314"/>
      <c r="M178" s="317"/>
      <c r="N178" s="287"/>
      <c r="P178" s="113"/>
    </row>
    <row r="179" spans="1:16">
      <c r="B179" s="65" t="s">
        <v>53</v>
      </c>
      <c r="C179" s="161"/>
      <c r="D179" s="114">
        <f>C179</f>
        <v>0</v>
      </c>
      <c r="E179" s="114">
        <f t="shared" ref="E179:G179" si="67">D179</f>
        <v>0</v>
      </c>
      <c r="F179" s="114">
        <f t="shared" si="67"/>
        <v>0</v>
      </c>
      <c r="G179" s="115">
        <f t="shared" si="67"/>
        <v>0</v>
      </c>
      <c r="H179" s="90"/>
      <c r="I179" s="42"/>
      <c r="J179" s="42"/>
      <c r="K179" s="315"/>
      <c r="L179" s="315"/>
      <c r="M179" s="318"/>
      <c r="N179" s="288"/>
      <c r="P179" s="113"/>
    </row>
    <row r="180" spans="1:16">
      <c r="B180" s="65" t="s">
        <v>67</v>
      </c>
      <c r="C180" s="162"/>
      <c r="D180" s="71">
        <f>C180*(1+$C$17)*OR(1-$C$17)</f>
        <v>0</v>
      </c>
      <c r="E180" s="71">
        <f>C180*(1+$C$18)*OR(1-$C$18)</f>
        <v>0</v>
      </c>
      <c r="F180" s="71">
        <f>C180*(1+$C$19)*OR(1-$C$19)</f>
        <v>0</v>
      </c>
      <c r="G180" s="72">
        <f>C180*(1+$C$20)*OR(1-$C$20)</f>
        <v>0</v>
      </c>
      <c r="H180" s="93"/>
      <c r="I180" s="73"/>
      <c r="J180" s="73"/>
      <c r="K180" s="74">
        <f t="shared" ref="K180:K184" si="68">AVERAGE(C180:G180)</f>
        <v>0</v>
      </c>
      <c r="L180" s="75">
        <v>2500</v>
      </c>
      <c r="M180" s="76">
        <f>K180*L180</f>
        <v>0</v>
      </c>
      <c r="N180" s="77">
        <f>IF(M180&lt;$C$179,$C$179,(IF(M180&gt;$C$185,$C$185,M180)))</f>
        <v>0</v>
      </c>
      <c r="P180" s="116"/>
    </row>
    <row r="181" spans="1:16">
      <c r="B181" s="78" t="s">
        <v>68</v>
      </c>
      <c r="C181" s="163"/>
      <c r="D181" s="71">
        <f t="shared" ref="D181:D184" si="69">C181*(1+$C$17)*OR(1-$C$17)</f>
        <v>0</v>
      </c>
      <c r="E181" s="71">
        <f t="shared" ref="E181:E184" si="70">C181*(1+$C$18)*OR(1-$C$18)</f>
        <v>0</v>
      </c>
      <c r="F181" s="71">
        <f t="shared" ref="F181:F184" si="71">C181*(1+$C$19)*OR(1-$C$19)</f>
        <v>0</v>
      </c>
      <c r="G181" s="72">
        <f t="shared" ref="G181:G184" si="72">C181*(1+$C$20)*OR(1-$C$20)</f>
        <v>0</v>
      </c>
      <c r="H181" s="93"/>
      <c r="I181" s="73"/>
      <c r="J181" s="73"/>
      <c r="K181" s="74">
        <f t="shared" si="68"/>
        <v>0</v>
      </c>
      <c r="L181" s="75">
        <v>15000</v>
      </c>
      <c r="M181" s="76">
        <f>K181*L181</f>
        <v>0</v>
      </c>
      <c r="N181" s="77">
        <f t="shared" ref="N181:N184" si="73">IF(M181&lt;$C$179,$C$179,(IF(M181&gt;$C$185,$C$185,M181)))</f>
        <v>0</v>
      </c>
      <c r="P181" s="117"/>
    </row>
    <row r="182" spans="1:16">
      <c r="B182" s="78" t="s">
        <v>69</v>
      </c>
      <c r="C182" s="163"/>
      <c r="D182" s="71">
        <f t="shared" si="69"/>
        <v>0</v>
      </c>
      <c r="E182" s="71">
        <f t="shared" si="70"/>
        <v>0</v>
      </c>
      <c r="F182" s="71">
        <f t="shared" si="71"/>
        <v>0</v>
      </c>
      <c r="G182" s="72">
        <f t="shared" si="72"/>
        <v>0</v>
      </c>
      <c r="H182" s="93"/>
      <c r="I182" s="73"/>
      <c r="J182" s="73"/>
      <c r="K182" s="74">
        <f t="shared" si="68"/>
        <v>0</v>
      </c>
      <c r="L182" s="75">
        <v>65000</v>
      </c>
      <c r="M182" s="76">
        <f>K182*L182</f>
        <v>0</v>
      </c>
      <c r="N182" s="77">
        <f t="shared" si="73"/>
        <v>0</v>
      </c>
      <c r="P182" s="117"/>
    </row>
    <row r="183" spans="1:16">
      <c r="B183" s="78" t="s">
        <v>70</v>
      </c>
      <c r="C183" s="163"/>
      <c r="D183" s="71">
        <f t="shared" si="69"/>
        <v>0</v>
      </c>
      <c r="E183" s="71">
        <f t="shared" si="70"/>
        <v>0</v>
      </c>
      <c r="F183" s="71">
        <f t="shared" si="71"/>
        <v>0</v>
      </c>
      <c r="G183" s="72">
        <f t="shared" si="72"/>
        <v>0</v>
      </c>
      <c r="H183" s="93"/>
      <c r="I183" s="73"/>
      <c r="J183" s="73"/>
      <c r="K183" s="74">
        <f t="shared" si="68"/>
        <v>0</v>
      </c>
      <c r="L183" s="75">
        <v>200000</v>
      </c>
      <c r="M183" s="76">
        <f>K183*L183</f>
        <v>0</v>
      </c>
      <c r="N183" s="77">
        <f t="shared" si="73"/>
        <v>0</v>
      </c>
      <c r="P183" s="117"/>
    </row>
    <row r="184" spans="1:16" ht="13" thickBot="1">
      <c r="B184" s="78" t="s">
        <v>71</v>
      </c>
      <c r="C184" s="163"/>
      <c r="D184" s="71">
        <f t="shared" si="69"/>
        <v>0</v>
      </c>
      <c r="E184" s="71">
        <f t="shared" si="70"/>
        <v>0</v>
      </c>
      <c r="F184" s="71">
        <f t="shared" si="71"/>
        <v>0</v>
      </c>
      <c r="G184" s="72">
        <f t="shared" si="72"/>
        <v>0</v>
      </c>
      <c r="H184" s="93"/>
      <c r="I184" s="73"/>
      <c r="J184" s="73"/>
      <c r="K184" s="74">
        <f t="shared" si="68"/>
        <v>0</v>
      </c>
      <c r="L184" s="120">
        <v>300000</v>
      </c>
      <c r="M184" s="121">
        <f>K184*L184</f>
        <v>0</v>
      </c>
      <c r="N184" s="77">
        <f t="shared" si="73"/>
        <v>0</v>
      </c>
      <c r="P184" s="117"/>
    </row>
    <row r="185" spans="1:16" ht="13" thickBot="1">
      <c r="B185" s="80" t="s">
        <v>61</v>
      </c>
      <c r="C185" s="164"/>
      <c r="D185" s="81">
        <f>C185</f>
        <v>0</v>
      </c>
      <c r="E185" s="81">
        <f>C185</f>
        <v>0</v>
      </c>
      <c r="F185" s="81">
        <f t="shared" ref="F185:G185" si="74">D185</f>
        <v>0</v>
      </c>
      <c r="G185" s="97">
        <f t="shared" si="74"/>
        <v>0</v>
      </c>
      <c r="H185" s="90"/>
      <c r="I185" s="42"/>
      <c r="J185" s="42"/>
      <c r="K185" s="68"/>
      <c r="L185" s="68"/>
      <c r="M185" s="68"/>
      <c r="N185" s="68"/>
      <c r="P185" s="52">
        <f>AVERAGE(N180:N184)</f>
        <v>0</v>
      </c>
    </row>
    <row r="186" spans="1:16">
      <c r="P186" s="116"/>
    </row>
    <row r="187" spans="1:16">
      <c r="P187" s="113"/>
    </row>
    <row r="188" spans="1:16">
      <c r="A188" s="20" t="s">
        <v>179</v>
      </c>
      <c r="P188" s="113"/>
    </row>
    <row r="189" spans="1:16">
      <c r="A189" s="20"/>
      <c r="P189" s="113"/>
    </row>
    <row r="190" spans="1:16" ht="12" customHeight="1">
      <c r="A190" s="312" t="s">
        <v>89</v>
      </c>
      <c r="B190" s="312"/>
      <c r="C190" s="312"/>
      <c r="D190" s="312"/>
      <c r="E190" s="312"/>
      <c r="F190" s="312"/>
      <c r="G190" s="312"/>
      <c r="H190" s="312"/>
      <c r="P190" s="113"/>
    </row>
    <row r="191" spans="1:16" ht="14" thickBot="1">
      <c r="C191" s="6" t="str">
        <f>IF(COUNTBLANK(C195:C203)&gt;0,"ERROR - Cells must not be left blank","")</f>
        <v>ERROR - Cells must not be left blank</v>
      </c>
      <c r="P191" s="113"/>
    </row>
    <row r="192" spans="1:16" ht="12" customHeight="1">
      <c r="B192" s="301" t="s">
        <v>76</v>
      </c>
      <c r="C192" s="304" t="s">
        <v>90</v>
      </c>
      <c r="D192" s="306" t="s">
        <v>47</v>
      </c>
      <c r="E192" s="295"/>
      <c r="F192" s="295"/>
      <c r="G192" s="296"/>
      <c r="I192" s="300"/>
      <c r="J192" s="300"/>
      <c r="K192" s="284" t="s">
        <v>49</v>
      </c>
      <c r="L192" s="284" t="s">
        <v>50</v>
      </c>
      <c r="M192" s="285" t="s">
        <v>51</v>
      </c>
      <c r="N192" s="286" t="s">
        <v>52</v>
      </c>
      <c r="P192" s="113"/>
    </row>
    <row r="193" spans="1:16">
      <c r="B193" s="294"/>
      <c r="C193" s="305"/>
      <c r="D193" s="307"/>
      <c r="E193" s="297"/>
      <c r="F193" s="297"/>
      <c r="G193" s="298"/>
      <c r="I193" s="300"/>
      <c r="J193" s="300"/>
      <c r="K193" s="284"/>
      <c r="L193" s="284"/>
      <c r="M193" s="285"/>
      <c r="N193" s="287"/>
      <c r="P193" s="113"/>
    </row>
    <row r="194" spans="1:16">
      <c r="B194" s="302"/>
      <c r="C194" s="305"/>
      <c r="D194" s="111" t="s">
        <v>14</v>
      </c>
      <c r="E194" s="111" t="s">
        <v>15</v>
      </c>
      <c r="F194" s="111" t="s">
        <v>16</v>
      </c>
      <c r="G194" s="112" t="s">
        <v>17</v>
      </c>
      <c r="I194" s="61"/>
      <c r="J194" s="61"/>
      <c r="K194" s="284"/>
      <c r="L194" s="284"/>
      <c r="M194" s="285"/>
      <c r="N194" s="288"/>
      <c r="P194" s="113"/>
    </row>
    <row r="195" spans="1:16">
      <c r="B195" s="65" t="s">
        <v>53</v>
      </c>
      <c r="C195" s="161"/>
      <c r="D195" s="114">
        <f>C195</f>
        <v>0</v>
      </c>
      <c r="E195" s="114">
        <f t="shared" ref="E195:G195" si="75">D195</f>
        <v>0</v>
      </c>
      <c r="F195" s="114">
        <f t="shared" si="75"/>
        <v>0</v>
      </c>
      <c r="G195" s="115">
        <f t="shared" si="75"/>
        <v>0</v>
      </c>
      <c r="H195" s="90">
        <f t="shared" ref="H195:H203" si="76">AVERAGE(C195:G195)</f>
        <v>0</v>
      </c>
      <c r="I195" s="42"/>
      <c r="J195" s="42"/>
      <c r="K195" s="91"/>
      <c r="L195" s="91"/>
      <c r="M195" s="92"/>
      <c r="N195" s="91"/>
      <c r="P195" s="113"/>
    </row>
    <row r="196" spans="1:16">
      <c r="B196" s="65" t="s">
        <v>80</v>
      </c>
      <c r="C196" s="162"/>
      <c r="D196" s="71">
        <f>C196*(1+$C$17)*OR(1-$C$17)</f>
        <v>0</v>
      </c>
      <c r="E196" s="71">
        <f>C196*(1+$C$18)*OR(1-$C$18)</f>
        <v>0</v>
      </c>
      <c r="F196" s="71">
        <f>C196*(1+$C$19)*OR(1-$C$19)</f>
        <v>0</v>
      </c>
      <c r="G196" s="72">
        <f>C196*(1+$C$20)*OR(1-$C$20)</f>
        <v>0</v>
      </c>
      <c r="H196" s="93">
        <f t="shared" si="76"/>
        <v>0</v>
      </c>
      <c r="I196" s="73"/>
      <c r="J196" s="73"/>
      <c r="K196" s="74">
        <f t="shared" ref="K196:K202" si="77">AVERAGE(C196:G196)</f>
        <v>0</v>
      </c>
      <c r="L196" s="75">
        <v>2500</v>
      </c>
      <c r="M196" s="76">
        <f>K196*L196</f>
        <v>0</v>
      </c>
      <c r="N196" s="77">
        <f>IF(M196&lt;$C$195,$C$195,(IF(M196&gt;$C$203,$C$203,M196)))</f>
        <v>0</v>
      </c>
      <c r="P196" s="116"/>
    </row>
    <row r="197" spans="1:16">
      <c r="B197" s="78" t="s">
        <v>81</v>
      </c>
      <c r="C197" s="163"/>
      <c r="D197" s="71">
        <f t="shared" ref="D197:D202" si="78">C197*(1+$C$17)*OR(1-$C$17)</f>
        <v>0</v>
      </c>
      <c r="E197" s="71">
        <f t="shared" ref="E197:E202" si="79">C197*(1+$C$18)*OR(1-$C$18)</f>
        <v>0</v>
      </c>
      <c r="F197" s="71">
        <f t="shared" ref="F197:F202" si="80">C197*(1+$C$19)*OR(1-$C$19)</f>
        <v>0</v>
      </c>
      <c r="G197" s="72">
        <f t="shared" ref="G197:G202" si="81">C197*(1+$C$20)*OR(1-$C$20)</f>
        <v>0</v>
      </c>
      <c r="H197" s="93">
        <f t="shared" si="76"/>
        <v>0</v>
      </c>
      <c r="I197" s="73"/>
      <c r="J197" s="73"/>
      <c r="K197" s="74">
        <f t="shared" si="77"/>
        <v>0</v>
      </c>
      <c r="L197" s="75">
        <v>100000</v>
      </c>
      <c r="M197" s="76">
        <f t="shared" ref="M197:M202" si="82">K197*L197</f>
        <v>0</v>
      </c>
      <c r="N197" s="77">
        <f t="shared" ref="N197:N202" si="83">IF(M197&lt;$C$195,$C$195,(IF(M197&gt;$C$203,$C$203,M197)))</f>
        <v>0</v>
      </c>
      <c r="P197" s="117"/>
    </row>
    <row r="198" spans="1:16">
      <c r="B198" s="78" t="s">
        <v>82</v>
      </c>
      <c r="C198" s="163"/>
      <c r="D198" s="71">
        <f t="shared" si="78"/>
        <v>0</v>
      </c>
      <c r="E198" s="71">
        <f t="shared" si="79"/>
        <v>0</v>
      </c>
      <c r="F198" s="71">
        <f t="shared" si="80"/>
        <v>0</v>
      </c>
      <c r="G198" s="72">
        <f t="shared" si="81"/>
        <v>0</v>
      </c>
      <c r="H198" s="93">
        <f t="shared" si="76"/>
        <v>0</v>
      </c>
      <c r="I198" s="73"/>
      <c r="J198" s="73"/>
      <c r="K198" s="74">
        <f t="shared" si="77"/>
        <v>0</v>
      </c>
      <c r="L198" s="75">
        <v>350000</v>
      </c>
      <c r="M198" s="76">
        <f t="shared" si="82"/>
        <v>0</v>
      </c>
      <c r="N198" s="77">
        <f t="shared" si="83"/>
        <v>0</v>
      </c>
      <c r="P198" s="117"/>
    </row>
    <row r="199" spans="1:16">
      <c r="B199" s="78" t="s">
        <v>83</v>
      </c>
      <c r="C199" s="163"/>
      <c r="D199" s="71">
        <f t="shared" si="78"/>
        <v>0</v>
      </c>
      <c r="E199" s="71">
        <f t="shared" si="79"/>
        <v>0</v>
      </c>
      <c r="F199" s="71">
        <f t="shared" si="80"/>
        <v>0</v>
      </c>
      <c r="G199" s="72">
        <f t="shared" si="81"/>
        <v>0</v>
      </c>
      <c r="H199" s="93">
        <f t="shared" si="76"/>
        <v>0</v>
      </c>
      <c r="I199" s="73"/>
      <c r="J199" s="73"/>
      <c r="K199" s="74">
        <f t="shared" si="77"/>
        <v>0</v>
      </c>
      <c r="L199" s="75">
        <v>750000</v>
      </c>
      <c r="M199" s="76">
        <f t="shared" si="82"/>
        <v>0</v>
      </c>
      <c r="N199" s="77">
        <f t="shared" si="83"/>
        <v>0</v>
      </c>
      <c r="P199" s="117"/>
    </row>
    <row r="200" spans="1:16">
      <c r="B200" s="78" t="s">
        <v>84</v>
      </c>
      <c r="C200" s="163"/>
      <c r="D200" s="71">
        <f t="shared" si="78"/>
        <v>0</v>
      </c>
      <c r="E200" s="71">
        <f t="shared" si="79"/>
        <v>0</v>
      </c>
      <c r="F200" s="71">
        <f t="shared" si="80"/>
        <v>0</v>
      </c>
      <c r="G200" s="72">
        <f t="shared" si="81"/>
        <v>0</v>
      </c>
      <c r="H200" s="93">
        <f t="shared" si="76"/>
        <v>0</v>
      </c>
      <c r="I200" s="73"/>
      <c r="J200" s="73"/>
      <c r="K200" s="74">
        <f t="shared" si="77"/>
        <v>0</v>
      </c>
      <c r="L200" s="75">
        <v>2000000</v>
      </c>
      <c r="M200" s="76">
        <f t="shared" si="82"/>
        <v>0</v>
      </c>
      <c r="N200" s="77">
        <f t="shared" si="83"/>
        <v>0</v>
      </c>
      <c r="P200" s="117"/>
    </row>
    <row r="201" spans="1:16">
      <c r="B201" s="79" t="s">
        <v>85</v>
      </c>
      <c r="C201" s="165"/>
      <c r="D201" s="71">
        <f t="shared" si="78"/>
        <v>0</v>
      </c>
      <c r="E201" s="71">
        <f t="shared" si="79"/>
        <v>0</v>
      </c>
      <c r="F201" s="71">
        <f t="shared" si="80"/>
        <v>0</v>
      </c>
      <c r="G201" s="72">
        <f t="shared" si="81"/>
        <v>0</v>
      </c>
      <c r="H201" s="93">
        <f t="shared" si="76"/>
        <v>0</v>
      </c>
      <c r="I201" s="73"/>
      <c r="J201" s="73"/>
      <c r="K201" s="74">
        <f t="shared" si="77"/>
        <v>0</v>
      </c>
      <c r="L201" s="75">
        <v>4000000</v>
      </c>
      <c r="M201" s="76">
        <f t="shared" si="82"/>
        <v>0</v>
      </c>
      <c r="N201" s="77">
        <f t="shared" si="83"/>
        <v>0</v>
      </c>
      <c r="P201" s="117"/>
    </row>
    <row r="202" spans="1:16" ht="13" thickBot="1">
      <c r="B202" s="79" t="s">
        <v>86</v>
      </c>
      <c r="C202" s="165"/>
      <c r="D202" s="71">
        <f t="shared" si="78"/>
        <v>0</v>
      </c>
      <c r="E202" s="71">
        <f t="shared" si="79"/>
        <v>0</v>
      </c>
      <c r="F202" s="71">
        <f t="shared" si="80"/>
        <v>0</v>
      </c>
      <c r="G202" s="72">
        <f t="shared" si="81"/>
        <v>0</v>
      </c>
      <c r="H202" s="93">
        <f t="shared" si="76"/>
        <v>0</v>
      </c>
      <c r="I202" s="73"/>
      <c r="J202" s="73"/>
      <c r="K202" s="74">
        <f t="shared" si="77"/>
        <v>0</v>
      </c>
      <c r="L202" s="75">
        <v>5000000</v>
      </c>
      <c r="M202" s="76">
        <f t="shared" si="82"/>
        <v>0</v>
      </c>
      <c r="N202" s="77">
        <f t="shared" si="83"/>
        <v>0</v>
      </c>
      <c r="P202" s="117"/>
    </row>
    <row r="203" spans="1:16" ht="13" thickBot="1">
      <c r="B203" s="80" t="s">
        <v>61</v>
      </c>
      <c r="C203" s="164"/>
      <c r="D203" s="81">
        <f>C203</f>
        <v>0</v>
      </c>
      <c r="E203" s="81">
        <f t="shared" ref="E203:G203" si="84">D203</f>
        <v>0</v>
      </c>
      <c r="F203" s="81">
        <f t="shared" si="84"/>
        <v>0</v>
      </c>
      <c r="G203" s="97">
        <f t="shared" si="84"/>
        <v>0</v>
      </c>
      <c r="H203" s="90">
        <f t="shared" si="76"/>
        <v>0</v>
      </c>
      <c r="I203" s="42"/>
      <c r="J203" s="42"/>
      <c r="K203" s="91"/>
      <c r="L203" s="91"/>
      <c r="M203" s="91"/>
      <c r="N203" s="91"/>
      <c r="P203" s="52">
        <f>AVERAGE(N196:N202)</f>
        <v>0</v>
      </c>
    </row>
    <row r="204" spans="1:16">
      <c r="I204" s="14"/>
      <c r="J204" s="14"/>
      <c r="P204" s="116"/>
    </row>
    <row r="205" spans="1:16">
      <c r="P205" s="113"/>
    </row>
    <row r="206" spans="1:16">
      <c r="A206" s="20" t="s">
        <v>239</v>
      </c>
      <c r="P206" s="113"/>
    </row>
    <row r="207" spans="1:16">
      <c r="A207" s="20"/>
      <c r="P207" s="113"/>
    </row>
    <row r="208" spans="1:16" ht="27" customHeight="1">
      <c r="A208" s="312" t="s">
        <v>91</v>
      </c>
      <c r="B208" s="312"/>
      <c r="C208" s="312"/>
      <c r="D208" s="312"/>
      <c r="E208" s="312"/>
      <c r="F208" s="312"/>
      <c r="G208" s="312"/>
      <c r="H208" s="312"/>
      <c r="P208" s="113"/>
    </row>
    <row r="209" spans="1:16" ht="14" thickBot="1">
      <c r="C209" s="6" t="str">
        <f>IF(COUNTBLANK(C213:C219)&gt;0,"ERROR - Cells must not be left blank","")</f>
        <v>ERROR - Cells must not be left blank</v>
      </c>
      <c r="P209" s="113"/>
    </row>
    <row r="210" spans="1:16" ht="12" customHeight="1">
      <c r="B210" s="301" t="s">
        <v>76</v>
      </c>
      <c r="C210" s="304" t="s">
        <v>92</v>
      </c>
      <c r="D210" s="306" t="s">
        <v>47</v>
      </c>
      <c r="E210" s="295"/>
      <c r="F210" s="295"/>
      <c r="G210" s="296"/>
      <c r="I210" s="300"/>
      <c r="J210" s="300"/>
      <c r="K210" s="284" t="s">
        <v>49</v>
      </c>
      <c r="L210" s="284" t="s">
        <v>50</v>
      </c>
      <c r="M210" s="285" t="s">
        <v>51</v>
      </c>
      <c r="N210" s="286" t="s">
        <v>52</v>
      </c>
      <c r="P210" s="113"/>
    </row>
    <row r="211" spans="1:16">
      <c r="B211" s="294"/>
      <c r="C211" s="305"/>
      <c r="D211" s="307"/>
      <c r="E211" s="297"/>
      <c r="F211" s="297"/>
      <c r="G211" s="298"/>
      <c r="I211" s="300"/>
      <c r="J211" s="300"/>
      <c r="K211" s="284"/>
      <c r="L211" s="284"/>
      <c r="M211" s="285"/>
      <c r="N211" s="287"/>
      <c r="P211" s="113"/>
    </row>
    <row r="212" spans="1:16">
      <c r="B212" s="302"/>
      <c r="C212" s="305"/>
      <c r="D212" s="111" t="s">
        <v>14</v>
      </c>
      <c r="E212" s="111" t="s">
        <v>15</v>
      </c>
      <c r="F212" s="111" t="s">
        <v>16</v>
      </c>
      <c r="G212" s="112" t="s">
        <v>17</v>
      </c>
      <c r="I212" s="61"/>
      <c r="J212" s="61"/>
      <c r="K212" s="284"/>
      <c r="L212" s="284"/>
      <c r="M212" s="285"/>
      <c r="N212" s="288"/>
      <c r="P212" s="113"/>
    </row>
    <row r="213" spans="1:16">
      <c r="B213" s="65" t="s">
        <v>53</v>
      </c>
      <c r="C213" s="161"/>
      <c r="D213" s="114">
        <f>C213</f>
        <v>0</v>
      </c>
      <c r="E213" s="114">
        <f t="shared" ref="E213:G213" si="85">D213</f>
        <v>0</v>
      </c>
      <c r="F213" s="114">
        <f t="shared" si="85"/>
        <v>0</v>
      </c>
      <c r="G213" s="115">
        <f t="shared" si="85"/>
        <v>0</v>
      </c>
      <c r="H213" s="90"/>
      <c r="I213" s="42"/>
      <c r="J213" s="42"/>
      <c r="K213" s="91"/>
      <c r="L213" s="91"/>
      <c r="M213" s="92"/>
      <c r="N213" s="91"/>
      <c r="P213" s="113"/>
    </row>
    <row r="214" spans="1:16">
      <c r="B214" s="65" t="s">
        <v>67</v>
      </c>
      <c r="C214" s="162"/>
      <c r="D214" s="71">
        <f>C214*(1+$C$17)*OR(1-$C$17)</f>
        <v>0</v>
      </c>
      <c r="E214" s="71">
        <f>C214*(1+$C$18)*OR(1-$C$18)</f>
        <v>0</v>
      </c>
      <c r="F214" s="71">
        <f>C214*(1+$C$19)*OR(1-$C$19)</f>
        <v>0</v>
      </c>
      <c r="G214" s="72">
        <f>C214*(1+$C$20)*OR(1-$C$20)</f>
        <v>0</v>
      </c>
      <c r="H214" s="93"/>
      <c r="I214" s="73"/>
      <c r="J214" s="73"/>
      <c r="K214" s="74">
        <f t="shared" ref="K214:K218" si="86">AVERAGE(C214:G214)</f>
        <v>0</v>
      </c>
      <c r="L214" s="75">
        <v>2500</v>
      </c>
      <c r="M214" s="76">
        <f>K214*L214</f>
        <v>0</v>
      </c>
      <c r="N214" s="77">
        <f>IF(M214&lt;$C$213,$C$213,(IF(M214&gt;$C$219,$C$219,M214)))</f>
        <v>0</v>
      </c>
      <c r="P214" s="116"/>
    </row>
    <row r="215" spans="1:16">
      <c r="B215" s="78" t="s">
        <v>68</v>
      </c>
      <c r="C215" s="163"/>
      <c r="D215" s="71">
        <f t="shared" ref="D215:D218" si="87">C215*(1+$C$17)*OR(1-$C$17)</f>
        <v>0</v>
      </c>
      <c r="E215" s="71">
        <f t="shared" ref="E215:E218" si="88">C215*(1+$C$18)*OR(1-$C$18)</f>
        <v>0</v>
      </c>
      <c r="F215" s="71">
        <f t="shared" ref="F215:F218" si="89">C215*(1+$C$19)*OR(1-$C$19)</f>
        <v>0</v>
      </c>
      <c r="G215" s="72">
        <f t="shared" ref="G215:G218" si="90">C215*(1+$C$20)*OR(1-$C$20)</f>
        <v>0</v>
      </c>
      <c r="H215" s="93"/>
      <c r="I215" s="73"/>
      <c r="J215" s="73"/>
      <c r="K215" s="74">
        <f t="shared" si="86"/>
        <v>0</v>
      </c>
      <c r="L215" s="75">
        <v>15000</v>
      </c>
      <c r="M215" s="76">
        <f t="shared" ref="M215:M218" si="91">K215*L215</f>
        <v>0</v>
      </c>
      <c r="N215" s="77">
        <f t="shared" ref="N215:N218" si="92">IF(M215&lt;$C$213,$C$213,(IF(M215&gt;$C$219,$C$219,M215)))</f>
        <v>0</v>
      </c>
      <c r="P215" s="117"/>
    </row>
    <row r="216" spans="1:16">
      <c r="B216" s="78" t="s">
        <v>69</v>
      </c>
      <c r="C216" s="163"/>
      <c r="D216" s="71">
        <f t="shared" si="87"/>
        <v>0</v>
      </c>
      <c r="E216" s="71">
        <f t="shared" si="88"/>
        <v>0</v>
      </c>
      <c r="F216" s="71">
        <f t="shared" si="89"/>
        <v>0</v>
      </c>
      <c r="G216" s="72">
        <f t="shared" si="90"/>
        <v>0</v>
      </c>
      <c r="H216" s="93"/>
      <c r="I216" s="73"/>
      <c r="J216" s="73"/>
      <c r="K216" s="74">
        <f t="shared" si="86"/>
        <v>0</v>
      </c>
      <c r="L216" s="75">
        <v>65000</v>
      </c>
      <c r="M216" s="76">
        <f t="shared" si="91"/>
        <v>0</v>
      </c>
      <c r="N216" s="77">
        <f t="shared" si="92"/>
        <v>0</v>
      </c>
      <c r="P216" s="117"/>
    </row>
    <row r="217" spans="1:16">
      <c r="B217" s="78" t="s">
        <v>70</v>
      </c>
      <c r="C217" s="163"/>
      <c r="D217" s="71">
        <f t="shared" si="87"/>
        <v>0</v>
      </c>
      <c r="E217" s="71">
        <f t="shared" si="88"/>
        <v>0</v>
      </c>
      <c r="F217" s="71">
        <f t="shared" si="89"/>
        <v>0</v>
      </c>
      <c r="G217" s="72">
        <f t="shared" si="90"/>
        <v>0</v>
      </c>
      <c r="H217" s="93"/>
      <c r="I217" s="73"/>
      <c r="J217" s="73"/>
      <c r="K217" s="74">
        <f t="shared" si="86"/>
        <v>0</v>
      </c>
      <c r="L217" s="75">
        <v>200000</v>
      </c>
      <c r="M217" s="76">
        <f t="shared" si="91"/>
        <v>0</v>
      </c>
      <c r="N217" s="77">
        <f t="shared" si="92"/>
        <v>0</v>
      </c>
      <c r="P217" s="117"/>
    </row>
    <row r="218" spans="1:16" ht="13" thickBot="1">
      <c r="B218" s="78" t="s">
        <v>71</v>
      </c>
      <c r="C218" s="163"/>
      <c r="D218" s="71">
        <f t="shared" si="87"/>
        <v>0</v>
      </c>
      <c r="E218" s="71">
        <f t="shared" si="88"/>
        <v>0</v>
      </c>
      <c r="F218" s="71">
        <f t="shared" si="89"/>
        <v>0</v>
      </c>
      <c r="G218" s="72">
        <f t="shared" si="90"/>
        <v>0</v>
      </c>
      <c r="H218" s="93"/>
      <c r="I218" s="73"/>
      <c r="J218" s="73"/>
      <c r="K218" s="122">
        <f t="shared" si="86"/>
        <v>0</v>
      </c>
      <c r="L218" s="123">
        <v>300000</v>
      </c>
      <c r="M218" s="124">
        <f t="shared" si="91"/>
        <v>0</v>
      </c>
      <c r="N218" s="125">
        <f t="shared" si="92"/>
        <v>0</v>
      </c>
      <c r="P218" s="117"/>
    </row>
    <row r="219" spans="1:16" ht="13" thickBot="1">
      <c r="B219" s="80" t="s">
        <v>61</v>
      </c>
      <c r="C219" s="164"/>
      <c r="D219" s="81">
        <f>C219</f>
        <v>0</v>
      </c>
      <c r="E219" s="81">
        <f t="shared" ref="E219:G219" si="93">D219</f>
        <v>0</v>
      </c>
      <c r="F219" s="81">
        <f t="shared" si="93"/>
        <v>0</v>
      </c>
      <c r="G219" s="97">
        <f t="shared" si="93"/>
        <v>0</v>
      </c>
      <c r="H219" s="90"/>
      <c r="I219" s="42"/>
      <c r="J219" s="42"/>
      <c r="K219" s="91"/>
      <c r="L219" s="91"/>
      <c r="M219" s="91"/>
      <c r="N219" s="91"/>
      <c r="P219" s="52">
        <f>AVERAGE(N214:N218)</f>
        <v>0</v>
      </c>
    </row>
    <row r="220" spans="1:16">
      <c r="P220" s="117"/>
    </row>
    <row r="221" spans="1:16">
      <c r="P221" s="116"/>
    </row>
    <row r="222" spans="1:16">
      <c r="A222" s="20" t="s">
        <v>240</v>
      </c>
      <c r="P222" s="113"/>
    </row>
    <row r="223" spans="1:16">
      <c r="P223" s="113"/>
    </row>
    <row r="224" spans="1:16" ht="27" customHeight="1">
      <c r="A224" s="312" t="s">
        <v>93</v>
      </c>
      <c r="B224" s="312"/>
      <c r="C224" s="312"/>
      <c r="D224" s="312"/>
      <c r="E224" s="312"/>
      <c r="F224" s="312"/>
      <c r="G224" s="312"/>
      <c r="H224" s="312"/>
      <c r="P224" s="113"/>
    </row>
    <row r="225" spans="1:16" ht="14" thickBot="1">
      <c r="C225" s="6" t="str">
        <f>IF(COUNTBLANK(C229:C235)&gt;0,"ERROR - Cells must not be left blank","")</f>
        <v>ERROR - Cells must not be left blank</v>
      </c>
      <c r="P225" s="113"/>
    </row>
    <row r="226" spans="1:16" ht="12" customHeight="1">
      <c r="B226" s="277" t="s">
        <v>76</v>
      </c>
      <c r="C226" s="319" t="s">
        <v>124</v>
      </c>
      <c r="D226" s="306" t="s">
        <v>47</v>
      </c>
      <c r="E226" s="295"/>
      <c r="F226" s="295"/>
      <c r="G226" s="296"/>
      <c r="I226" s="300"/>
      <c r="J226" s="300"/>
      <c r="K226" s="313" t="s">
        <v>49</v>
      </c>
      <c r="L226" s="313" t="s">
        <v>50</v>
      </c>
      <c r="M226" s="316" t="s">
        <v>51</v>
      </c>
      <c r="N226" s="286" t="s">
        <v>52</v>
      </c>
      <c r="P226" s="113"/>
    </row>
    <row r="227" spans="1:16">
      <c r="B227" s="278"/>
      <c r="C227" s="320"/>
      <c r="D227" s="307"/>
      <c r="E227" s="297"/>
      <c r="F227" s="297"/>
      <c r="G227" s="298"/>
      <c r="I227" s="300"/>
      <c r="J227" s="300"/>
      <c r="K227" s="314"/>
      <c r="L227" s="314"/>
      <c r="M227" s="317"/>
      <c r="N227" s="287"/>
      <c r="P227" s="113"/>
    </row>
    <row r="228" spans="1:16">
      <c r="B228" s="290"/>
      <c r="C228" s="321"/>
      <c r="D228" s="111" t="s">
        <v>14</v>
      </c>
      <c r="E228" s="111" t="s">
        <v>15</v>
      </c>
      <c r="F228" s="111" t="s">
        <v>16</v>
      </c>
      <c r="G228" s="112" t="s">
        <v>17</v>
      </c>
      <c r="I228" s="61"/>
      <c r="J228" s="61"/>
      <c r="K228" s="315"/>
      <c r="L228" s="315"/>
      <c r="M228" s="318"/>
      <c r="N228" s="288"/>
      <c r="P228" s="113"/>
    </row>
    <row r="229" spans="1:16">
      <c r="B229" s="65" t="s">
        <v>53</v>
      </c>
      <c r="C229" s="161"/>
      <c r="D229" s="114">
        <f>C229</f>
        <v>0</v>
      </c>
      <c r="E229" s="114">
        <f t="shared" ref="E229:G229" si="94">D229</f>
        <v>0</v>
      </c>
      <c r="F229" s="114">
        <f t="shared" si="94"/>
        <v>0</v>
      </c>
      <c r="G229" s="115">
        <f t="shared" si="94"/>
        <v>0</v>
      </c>
      <c r="H229" s="90"/>
      <c r="I229" s="42"/>
      <c r="J229" s="42"/>
      <c r="K229" s="91"/>
      <c r="L229" s="91"/>
      <c r="M229" s="92"/>
      <c r="N229" s="91"/>
      <c r="P229" s="113"/>
    </row>
    <row r="230" spans="1:16">
      <c r="B230" s="65" t="s">
        <v>67</v>
      </c>
      <c r="C230" s="162"/>
      <c r="D230" s="71">
        <f>C230*(1+$C$17)*OR(1-$C$17)</f>
        <v>0</v>
      </c>
      <c r="E230" s="71">
        <f>C230*(1+$C$18)*OR(1-$C$18)</f>
        <v>0</v>
      </c>
      <c r="F230" s="71">
        <f>C230*(1+$C$19)*OR(1-$C$19)</f>
        <v>0</v>
      </c>
      <c r="G230" s="72">
        <f>C230*(1+$C$20)*OR(1-$C$20)</f>
        <v>0</v>
      </c>
      <c r="H230" s="93"/>
      <c r="I230" s="73"/>
      <c r="J230" s="73"/>
      <c r="K230" s="74">
        <f t="shared" ref="K230:K234" si="95">AVERAGE(C230:G230)</f>
        <v>0</v>
      </c>
      <c r="L230" s="75">
        <v>2500</v>
      </c>
      <c r="M230" s="76">
        <f>K230*L230</f>
        <v>0</v>
      </c>
      <c r="N230" s="77">
        <f>IF(M230&lt;$C$229,$C$229,(IF(M230&gt;$C$235,$C$235,M230)))</f>
        <v>0</v>
      </c>
      <c r="P230" s="116"/>
    </row>
    <row r="231" spans="1:16">
      <c r="B231" s="78" t="s">
        <v>68</v>
      </c>
      <c r="C231" s="163"/>
      <c r="D231" s="71">
        <f t="shared" ref="D231:D234" si="96">C231*(1+$C$17)*OR(1-$C$17)</f>
        <v>0</v>
      </c>
      <c r="E231" s="71">
        <f t="shared" ref="E231:E234" si="97">C231*(1+$C$18)*OR(1-$C$18)</f>
        <v>0</v>
      </c>
      <c r="F231" s="71">
        <f t="shared" ref="F231:F234" si="98">C231*(1+$C$19)*OR(1-$C$19)</f>
        <v>0</v>
      </c>
      <c r="G231" s="72">
        <f t="shared" ref="G231:G234" si="99">C231*(1+$C$20)*OR(1-$C$20)</f>
        <v>0</v>
      </c>
      <c r="H231" s="93"/>
      <c r="I231" s="73"/>
      <c r="J231" s="73"/>
      <c r="K231" s="74">
        <f t="shared" si="95"/>
        <v>0</v>
      </c>
      <c r="L231" s="75">
        <v>15000</v>
      </c>
      <c r="M231" s="76">
        <f t="shared" ref="M231:M234" si="100">K231*L231</f>
        <v>0</v>
      </c>
      <c r="N231" s="77">
        <f t="shared" ref="N231:N234" si="101">IF(M231&lt;$C$229,$C$229,(IF(M231&gt;$C$235,$C$235,M231)))</f>
        <v>0</v>
      </c>
      <c r="P231" s="117"/>
    </row>
    <row r="232" spans="1:16">
      <c r="B232" s="78" t="s">
        <v>69</v>
      </c>
      <c r="C232" s="163"/>
      <c r="D232" s="71">
        <f t="shared" si="96"/>
        <v>0</v>
      </c>
      <c r="E232" s="71">
        <f t="shared" si="97"/>
        <v>0</v>
      </c>
      <c r="F232" s="71">
        <f t="shared" si="98"/>
        <v>0</v>
      </c>
      <c r="G232" s="72">
        <f t="shared" si="99"/>
        <v>0</v>
      </c>
      <c r="H232" s="93"/>
      <c r="I232" s="73"/>
      <c r="J232" s="73"/>
      <c r="K232" s="74">
        <f t="shared" si="95"/>
        <v>0</v>
      </c>
      <c r="L232" s="75">
        <v>65000</v>
      </c>
      <c r="M232" s="76">
        <f t="shared" si="100"/>
        <v>0</v>
      </c>
      <c r="N232" s="77">
        <f t="shared" si="101"/>
        <v>0</v>
      </c>
      <c r="P232" s="117"/>
    </row>
    <row r="233" spans="1:16">
      <c r="B233" s="78" t="s">
        <v>70</v>
      </c>
      <c r="C233" s="163"/>
      <c r="D233" s="71">
        <f t="shared" si="96"/>
        <v>0</v>
      </c>
      <c r="E233" s="71">
        <f t="shared" si="97"/>
        <v>0</v>
      </c>
      <c r="F233" s="71">
        <f t="shared" si="98"/>
        <v>0</v>
      </c>
      <c r="G233" s="72">
        <f t="shared" si="99"/>
        <v>0</v>
      </c>
      <c r="H233" s="93"/>
      <c r="I233" s="73"/>
      <c r="J233" s="73"/>
      <c r="K233" s="74">
        <f t="shared" si="95"/>
        <v>0</v>
      </c>
      <c r="L233" s="75">
        <v>200000</v>
      </c>
      <c r="M233" s="76">
        <f t="shared" si="100"/>
        <v>0</v>
      </c>
      <c r="N233" s="77">
        <f t="shared" si="101"/>
        <v>0</v>
      </c>
      <c r="P233" s="117"/>
    </row>
    <row r="234" spans="1:16" ht="13" thickBot="1">
      <c r="B234" s="78" t="s">
        <v>71</v>
      </c>
      <c r="C234" s="163"/>
      <c r="D234" s="71">
        <f t="shared" si="96"/>
        <v>0</v>
      </c>
      <c r="E234" s="71">
        <f t="shared" si="97"/>
        <v>0</v>
      </c>
      <c r="F234" s="71">
        <f t="shared" si="98"/>
        <v>0</v>
      </c>
      <c r="G234" s="72">
        <f t="shared" si="99"/>
        <v>0</v>
      </c>
      <c r="H234" s="93"/>
      <c r="I234" s="73"/>
      <c r="J234" s="73"/>
      <c r="K234" s="74">
        <f t="shared" si="95"/>
        <v>0</v>
      </c>
      <c r="L234" s="75">
        <v>300000</v>
      </c>
      <c r="M234" s="76">
        <f t="shared" si="100"/>
        <v>0</v>
      </c>
      <c r="N234" s="77">
        <f t="shared" si="101"/>
        <v>0</v>
      </c>
      <c r="P234" s="117"/>
    </row>
    <row r="235" spans="1:16" ht="13" thickBot="1">
      <c r="B235" s="80" t="s">
        <v>61</v>
      </c>
      <c r="C235" s="164"/>
      <c r="D235" s="81">
        <f>C235</f>
        <v>0</v>
      </c>
      <c r="E235" s="81">
        <f t="shared" ref="E235:G235" si="102">D235</f>
        <v>0</v>
      </c>
      <c r="F235" s="81">
        <f t="shared" si="102"/>
        <v>0</v>
      </c>
      <c r="G235" s="97">
        <f t="shared" si="102"/>
        <v>0</v>
      </c>
      <c r="H235" s="90"/>
      <c r="I235" s="42"/>
      <c r="J235" s="42"/>
      <c r="K235" s="91"/>
      <c r="L235" s="91"/>
      <c r="M235" s="91"/>
      <c r="N235" s="91"/>
      <c r="P235" s="52">
        <f>AVERAGE(N230:N234)</f>
        <v>0</v>
      </c>
    </row>
    <row r="236" spans="1:16">
      <c r="B236" s="99"/>
      <c r="C236" s="126"/>
      <c r="D236" s="42"/>
      <c r="E236" s="42"/>
      <c r="F236" s="42"/>
      <c r="G236" s="42"/>
      <c r="H236" s="90"/>
      <c r="I236" s="42"/>
      <c r="J236" s="42"/>
      <c r="K236" s="56"/>
      <c r="L236" s="56"/>
      <c r="M236" s="56"/>
      <c r="N236" s="56"/>
      <c r="P236" s="127"/>
    </row>
    <row r="237" spans="1:16">
      <c r="A237" s="98" t="s">
        <v>180</v>
      </c>
      <c r="P237" s="113"/>
    </row>
    <row r="238" spans="1:16">
      <c r="P238" s="113"/>
    </row>
    <row r="239" spans="1:16" ht="12" customHeight="1">
      <c r="A239" s="312" t="s">
        <v>94</v>
      </c>
      <c r="B239" s="312"/>
      <c r="C239" s="312"/>
      <c r="D239" s="312"/>
      <c r="E239" s="312"/>
      <c r="F239" s="312"/>
      <c r="G239" s="312"/>
      <c r="H239" s="312"/>
      <c r="P239" s="113"/>
    </row>
    <row r="240" spans="1:16" ht="14" thickBot="1">
      <c r="C240" s="6" t="str">
        <f>IF(COUNTBLANK(C244)&gt;0,"ERROR - Cells must not be left blank","")</f>
        <v>ERROR - Cells must not be left blank</v>
      </c>
      <c r="P240" s="113"/>
    </row>
    <row r="241" spans="1:16" ht="12" customHeight="1">
      <c r="B241" s="301" t="s">
        <v>229</v>
      </c>
      <c r="C241" s="304" t="s">
        <v>95</v>
      </c>
      <c r="D241" s="306" t="s">
        <v>47</v>
      </c>
      <c r="E241" s="295"/>
      <c r="F241" s="295"/>
      <c r="G241" s="296"/>
      <c r="I241" s="300"/>
      <c r="J241" s="300"/>
      <c r="K241" s="322" t="s">
        <v>126</v>
      </c>
      <c r="L241" s="323"/>
      <c r="M241" s="323"/>
      <c r="N241" s="324"/>
      <c r="P241" s="113"/>
    </row>
    <row r="242" spans="1:16">
      <c r="B242" s="294"/>
      <c r="C242" s="305"/>
      <c r="D242" s="307"/>
      <c r="E242" s="297"/>
      <c r="F242" s="297"/>
      <c r="G242" s="298"/>
      <c r="I242" s="300"/>
      <c r="J242" s="300"/>
      <c r="K242" s="325"/>
      <c r="L242" s="326"/>
      <c r="M242" s="326"/>
      <c r="N242" s="327"/>
      <c r="P242" s="113"/>
    </row>
    <row r="243" spans="1:16" ht="13" thickBot="1">
      <c r="B243" s="302"/>
      <c r="C243" s="305"/>
      <c r="D243" s="111" t="s">
        <v>14</v>
      </c>
      <c r="E243" s="111" t="s">
        <v>15</v>
      </c>
      <c r="F243" s="111" t="s">
        <v>16</v>
      </c>
      <c r="G243" s="112" t="s">
        <v>17</v>
      </c>
      <c r="I243" s="61"/>
      <c r="J243" s="61"/>
      <c r="K243" s="328"/>
      <c r="L243" s="329"/>
      <c r="M243" s="329"/>
      <c r="N243" s="330"/>
      <c r="P243" s="113"/>
    </row>
    <row r="244" spans="1:16" ht="13" thickBot="1">
      <c r="B244" s="128" t="s">
        <v>230</v>
      </c>
      <c r="C244" s="166"/>
      <c r="D244" s="81">
        <f>C244*(1+$C$17)*OR(1-$C$17)</f>
        <v>0</v>
      </c>
      <c r="E244" s="81">
        <f>C244*(1+$C$18)*OR(1-$C$18)</f>
        <v>0</v>
      </c>
      <c r="F244" s="81">
        <f>C244*(1+$C$19)*OR(1-$C$19)</f>
        <v>0</v>
      </c>
      <c r="G244" s="97">
        <f>C244*(1+$C$20)*OR(1-$C$20)</f>
        <v>0</v>
      </c>
      <c r="H244" s="90"/>
      <c r="I244" s="42"/>
      <c r="J244" s="42"/>
      <c r="K244" s="331">
        <f>AVERAGE(C244:G244)</f>
        <v>0</v>
      </c>
      <c r="L244" s="332"/>
      <c r="M244" s="332"/>
      <c r="N244" s="333"/>
      <c r="P244" s="52">
        <f>K244</f>
        <v>0</v>
      </c>
    </row>
    <row r="245" spans="1:16">
      <c r="I245" s="56"/>
      <c r="J245" s="56"/>
      <c r="K245" s="56"/>
      <c r="L245" s="56"/>
      <c r="M245" s="129"/>
      <c r="N245" s="56"/>
      <c r="P245" s="113"/>
    </row>
    <row r="246" spans="1:16">
      <c r="K246" s="56"/>
      <c r="L246" s="56"/>
      <c r="M246" s="129"/>
      <c r="N246" s="56"/>
      <c r="P246" s="113"/>
    </row>
    <row r="247" spans="1:16">
      <c r="A247" s="98" t="s">
        <v>181</v>
      </c>
      <c r="K247" s="56"/>
      <c r="L247" s="56"/>
      <c r="M247" s="129"/>
      <c r="N247" s="56"/>
      <c r="P247" s="113"/>
    </row>
    <row r="248" spans="1:16">
      <c r="B248" s="130" t="s">
        <v>222</v>
      </c>
      <c r="C248" s="149"/>
      <c r="P248" s="113"/>
    </row>
    <row r="249" spans="1:16" ht="12" customHeight="1">
      <c r="A249" s="312" t="s">
        <v>231</v>
      </c>
      <c r="B249" s="312"/>
      <c r="C249" s="312"/>
      <c r="D249" s="312"/>
      <c r="E249" s="312"/>
      <c r="F249" s="312"/>
      <c r="G249" s="312"/>
      <c r="H249" s="312"/>
      <c r="P249" s="113"/>
    </row>
    <row r="250" spans="1:16" ht="14" thickBot="1">
      <c r="C250" s="6" t="str">
        <f>IF(COUNTBLANK(C254:D258)&gt;0,"Complete cells ONLY if option cell is marked as 'Yes'","")</f>
        <v>Complete cells ONLY if option cell is marked as 'Yes'</v>
      </c>
      <c r="P250" s="113"/>
    </row>
    <row r="251" spans="1:16" ht="12" customHeight="1">
      <c r="B251" s="301" t="s">
        <v>227</v>
      </c>
      <c r="C251" s="304" t="s">
        <v>96</v>
      </c>
      <c r="D251" s="334" t="s">
        <v>97</v>
      </c>
      <c r="E251" s="306" t="s">
        <v>47</v>
      </c>
      <c r="F251" s="295"/>
      <c r="G251" s="295"/>
      <c r="H251" s="296"/>
      <c r="J251" s="300"/>
      <c r="K251" s="313" t="s">
        <v>49</v>
      </c>
      <c r="L251" s="313" t="s">
        <v>50</v>
      </c>
      <c r="M251" s="316" t="s">
        <v>51</v>
      </c>
      <c r="N251" s="286" t="s">
        <v>52</v>
      </c>
      <c r="P251" s="113"/>
    </row>
    <row r="252" spans="1:16">
      <c r="B252" s="294"/>
      <c r="C252" s="305"/>
      <c r="D252" s="335"/>
      <c r="E252" s="307"/>
      <c r="F252" s="297"/>
      <c r="G252" s="297"/>
      <c r="H252" s="298"/>
      <c r="J252" s="300"/>
      <c r="K252" s="314"/>
      <c r="L252" s="314"/>
      <c r="M252" s="317"/>
      <c r="N252" s="287"/>
      <c r="P252" s="113"/>
    </row>
    <row r="253" spans="1:16">
      <c r="B253" s="302"/>
      <c r="C253" s="305"/>
      <c r="D253" s="336"/>
      <c r="E253" s="111" t="s">
        <v>14</v>
      </c>
      <c r="F253" s="111" t="s">
        <v>15</v>
      </c>
      <c r="G253" s="111" t="s">
        <v>16</v>
      </c>
      <c r="H253" s="112" t="s">
        <v>17</v>
      </c>
      <c r="J253" s="61"/>
      <c r="K253" s="315"/>
      <c r="L253" s="315"/>
      <c r="M253" s="318"/>
      <c r="N253" s="288"/>
      <c r="P253" s="117"/>
    </row>
    <row r="254" spans="1:16">
      <c r="B254" s="65" t="s">
        <v>98</v>
      </c>
      <c r="C254" s="162"/>
      <c r="D254" s="167"/>
      <c r="E254" s="71">
        <f>C254*(1+$C$17)*OR(1-$C$17)</f>
        <v>0</v>
      </c>
      <c r="F254" s="71">
        <f>C254*(1+$C$18)*OR(1-$C$18)</f>
        <v>0</v>
      </c>
      <c r="G254" s="71">
        <f>C254*(1+$C$19)*OR(1-$C$19)</f>
        <v>0</v>
      </c>
      <c r="H254" s="72">
        <f>C254*(1+$C$20)*OR(1-$C$20)</f>
        <v>0</v>
      </c>
      <c r="J254" s="73"/>
      <c r="K254" s="74">
        <f>AVERAGE(C254,E254,F254,G254,H254)</f>
        <v>0</v>
      </c>
      <c r="L254" s="75">
        <v>12500</v>
      </c>
      <c r="M254" s="76">
        <f>K254*L254</f>
        <v>0</v>
      </c>
      <c r="N254" s="77">
        <f>(IF(M254&gt;$D$254,$D$254,M254))</f>
        <v>0</v>
      </c>
      <c r="P254" s="116"/>
    </row>
    <row r="255" spans="1:16">
      <c r="B255" s="78" t="s">
        <v>69</v>
      </c>
      <c r="C255" s="162"/>
      <c r="D255" s="168"/>
      <c r="E255" s="71">
        <f t="shared" ref="E255:E258" si="103">C255*(1+$C$17)*OR(1-$C$17)</f>
        <v>0</v>
      </c>
      <c r="F255" s="71">
        <f t="shared" ref="F255:F258" si="104">C255*(1+$C$18)*OR(1-$C$18)</f>
        <v>0</v>
      </c>
      <c r="G255" s="71">
        <f t="shared" ref="G255:G258" si="105">C255*(1+$C$19)*OR(1-$C$19)</f>
        <v>0</v>
      </c>
      <c r="H255" s="72">
        <f t="shared" ref="H255:H258" si="106">C255*(1+$C$20)*OR(1-$C$20)</f>
        <v>0</v>
      </c>
      <c r="J255" s="73"/>
      <c r="K255" s="74">
        <f t="shared" ref="K255:K258" si="107">AVERAGE(C255,E255,F255,G255,H255)</f>
        <v>0</v>
      </c>
      <c r="L255" s="75">
        <v>65000</v>
      </c>
      <c r="M255" s="76">
        <f t="shared" ref="M255:M258" si="108">K255*L255</f>
        <v>0</v>
      </c>
      <c r="N255" s="77">
        <f>(IF(M255&gt;$D$255,$D$255,M255))</f>
        <v>0</v>
      </c>
      <c r="P255" s="113"/>
    </row>
    <row r="256" spans="1:16">
      <c r="B256" s="78" t="s">
        <v>99</v>
      </c>
      <c r="C256" s="162"/>
      <c r="D256" s="168"/>
      <c r="E256" s="71">
        <f t="shared" si="103"/>
        <v>0</v>
      </c>
      <c r="F256" s="71">
        <f t="shared" si="104"/>
        <v>0</v>
      </c>
      <c r="G256" s="71">
        <f t="shared" si="105"/>
        <v>0</v>
      </c>
      <c r="H256" s="72">
        <f t="shared" si="106"/>
        <v>0</v>
      </c>
      <c r="J256" s="73"/>
      <c r="K256" s="74">
        <f t="shared" si="107"/>
        <v>0</v>
      </c>
      <c r="L256" s="75">
        <v>300000</v>
      </c>
      <c r="M256" s="76">
        <f t="shared" si="108"/>
        <v>0</v>
      </c>
      <c r="N256" s="77">
        <f>(IF(M256&gt;$D$256,$D$256,M256))</f>
        <v>0</v>
      </c>
      <c r="P256" s="113"/>
    </row>
    <row r="257" spans="1:16">
      <c r="B257" s="78" t="s">
        <v>125</v>
      </c>
      <c r="C257" s="162"/>
      <c r="D257" s="168"/>
      <c r="E257" s="71">
        <f t="shared" si="103"/>
        <v>0</v>
      </c>
      <c r="F257" s="71">
        <f t="shared" si="104"/>
        <v>0</v>
      </c>
      <c r="G257" s="71">
        <f t="shared" si="105"/>
        <v>0</v>
      </c>
      <c r="H257" s="72">
        <f t="shared" si="106"/>
        <v>0</v>
      </c>
      <c r="J257" s="73"/>
      <c r="K257" s="74">
        <f t="shared" si="107"/>
        <v>0</v>
      </c>
      <c r="L257" s="75">
        <v>1250000</v>
      </c>
      <c r="M257" s="76">
        <f t="shared" si="108"/>
        <v>0</v>
      </c>
      <c r="N257" s="77">
        <f>(IF(M257&gt;$D$257,$D$257,M257))</f>
        <v>0</v>
      </c>
      <c r="P257" s="113"/>
    </row>
    <row r="258" spans="1:16" ht="13" thickBot="1">
      <c r="B258" s="80" t="s">
        <v>101</v>
      </c>
      <c r="C258" s="162"/>
      <c r="D258" s="169"/>
      <c r="E258" s="131">
        <f t="shared" si="103"/>
        <v>0</v>
      </c>
      <c r="F258" s="131">
        <f t="shared" si="104"/>
        <v>0</v>
      </c>
      <c r="G258" s="131">
        <f t="shared" si="105"/>
        <v>0</v>
      </c>
      <c r="H258" s="132">
        <f t="shared" si="106"/>
        <v>0</v>
      </c>
      <c r="J258" s="73"/>
      <c r="K258" s="74">
        <f t="shared" si="107"/>
        <v>0</v>
      </c>
      <c r="L258" s="75">
        <v>200000</v>
      </c>
      <c r="M258" s="76">
        <f t="shared" si="108"/>
        <v>0</v>
      </c>
      <c r="N258" s="77">
        <f>(IF(M258&gt;$D$258,$D$258,M258))</f>
        <v>0</v>
      </c>
      <c r="P258" s="133"/>
    </row>
    <row r="259" spans="1:16">
      <c r="C259" s="134"/>
      <c r="D259" s="135"/>
      <c r="P259" s="113"/>
    </row>
    <row r="260" spans="1:16">
      <c r="P260" s="113"/>
    </row>
    <row r="261" spans="1:16">
      <c r="P261" s="113"/>
    </row>
    <row r="262" spans="1:16">
      <c r="A262" s="98" t="s">
        <v>182</v>
      </c>
      <c r="P262" s="113"/>
    </row>
    <row r="263" spans="1:16">
      <c r="P263" s="113"/>
    </row>
    <row r="264" spans="1:16" ht="12" customHeight="1">
      <c r="A264" s="312" t="s">
        <v>102</v>
      </c>
      <c r="B264" s="312"/>
      <c r="C264" s="312"/>
      <c r="D264" s="312"/>
      <c r="E264" s="312"/>
      <c r="F264" s="312"/>
      <c r="G264" s="312"/>
      <c r="H264" s="312"/>
      <c r="P264" s="113"/>
    </row>
    <row r="265" spans="1:16" ht="14" thickBot="1">
      <c r="C265" s="6" t="str">
        <f>IF(COUNTBLANK(C269)&gt;0,"ERROR - Cells must not be left blank","")</f>
        <v>ERROR - Cells must not be left blank</v>
      </c>
      <c r="P265" s="113"/>
    </row>
    <row r="266" spans="1:16" ht="13" customHeight="1">
      <c r="B266" s="301" t="s">
        <v>229</v>
      </c>
      <c r="C266" s="304" t="s">
        <v>95</v>
      </c>
      <c r="D266" s="306" t="s">
        <v>47</v>
      </c>
      <c r="E266" s="295"/>
      <c r="F266" s="295"/>
      <c r="G266" s="296"/>
      <c r="I266" s="300"/>
      <c r="J266" s="300"/>
      <c r="K266" s="322" t="s">
        <v>126</v>
      </c>
      <c r="L266" s="323"/>
      <c r="M266" s="323"/>
      <c r="N266" s="324"/>
      <c r="P266" s="113"/>
    </row>
    <row r="267" spans="1:16">
      <c r="B267" s="294"/>
      <c r="C267" s="305"/>
      <c r="D267" s="307"/>
      <c r="E267" s="297"/>
      <c r="F267" s="297"/>
      <c r="G267" s="298"/>
      <c r="I267" s="300"/>
      <c r="J267" s="300"/>
      <c r="K267" s="325"/>
      <c r="L267" s="326"/>
      <c r="M267" s="326"/>
      <c r="N267" s="327"/>
      <c r="P267" s="113"/>
    </row>
    <row r="268" spans="1:16" ht="13" thickBot="1">
      <c r="B268" s="302"/>
      <c r="C268" s="305"/>
      <c r="D268" s="111" t="s">
        <v>14</v>
      </c>
      <c r="E268" s="111" t="s">
        <v>15</v>
      </c>
      <c r="F268" s="111" t="s">
        <v>16</v>
      </c>
      <c r="G268" s="112" t="s">
        <v>17</v>
      </c>
      <c r="I268" s="61"/>
      <c r="J268" s="61"/>
      <c r="K268" s="328"/>
      <c r="L268" s="329"/>
      <c r="M268" s="329"/>
      <c r="N268" s="330"/>
      <c r="P268" s="113"/>
    </row>
    <row r="269" spans="1:16" ht="13" thickBot="1">
      <c r="B269" s="128" t="s">
        <v>230</v>
      </c>
      <c r="C269" s="166"/>
      <c r="D269" s="81">
        <f>C269*(1+$C$17)*OR(1-$C$17)</f>
        <v>0</v>
      </c>
      <c r="E269" s="81">
        <f>C269*(1+$C$18)*OR(1-$C$18)</f>
        <v>0</v>
      </c>
      <c r="F269" s="81">
        <f>C269*(1+$C$19)*OR(1-$C$19)</f>
        <v>0</v>
      </c>
      <c r="G269" s="97">
        <f>C269*(1+$C$20)*OR(1-$C$20)</f>
        <v>0</v>
      </c>
      <c r="I269" s="42"/>
      <c r="J269" s="42"/>
      <c r="K269" s="331">
        <f>AVERAGE((C269:G269))</f>
        <v>0</v>
      </c>
      <c r="L269" s="337"/>
      <c r="M269" s="337"/>
      <c r="N269" s="338"/>
      <c r="P269" s="52">
        <f>K269</f>
        <v>0</v>
      </c>
    </row>
    <row r="270" spans="1:16">
      <c r="P270" s="113"/>
    </row>
    <row r="271" spans="1:16">
      <c r="P271" s="113"/>
    </row>
    <row r="272" spans="1:16">
      <c r="A272" s="98" t="s">
        <v>183</v>
      </c>
      <c r="P272" s="113"/>
    </row>
    <row r="273" spans="1:16">
      <c r="B273" s="130" t="s">
        <v>222</v>
      </c>
      <c r="C273" s="149"/>
      <c r="P273" s="113"/>
    </row>
    <row r="274" spans="1:16" ht="26.5" customHeight="1">
      <c r="A274" s="312" t="s">
        <v>232</v>
      </c>
      <c r="B274" s="312"/>
      <c r="C274" s="312"/>
      <c r="D274" s="312"/>
      <c r="E274" s="312"/>
      <c r="F274" s="312"/>
      <c r="G274" s="312"/>
      <c r="H274" s="312"/>
      <c r="P274" s="113"/>
    </row>
    <row r="275" spans="1:16" ht="14" thickBot="1">
      <c r="C275" s="6" t="str">
        <f>IF(COUNTBLANK(C279:E283)&gt;0,"Complete cells ONLY if option cell is marked as 'Yes'","")</f>
        <v>Complete cells ONLY if option cell is marked as 'Yes'</v>
      </c>
      <c r="P275" s="113"/>
    </row>
    <row r="276" spans="1:16" ht="24" customHeight="1">
      <c r="B276" s="301" t="s">
        <v>227</v>
      </c>
      <c r="C276" s="277" t="s">
        <v>103</v>
      </c>
      <c r="D276" s="304" t="s">
        <v>233</v>
      </c>
      <c r="E276" s="334" t="s">
        <v>104</v>
      </c>
      <c r="F276" s="136" t="s">
        <v>47</v>
      </c>
      <c r="G276" s="137"/>
      <c r="H276" s="137"/>
      <c r="I276" s="138"/>
      <c r="L276" s="284" t="s">
        <v>128</v>
      </c>
      <c r="M276" s="284" t="s">
        <v>50</v>
      </c>
      <c r="N276" s="285" t="s">
        <v>129</v>
      </c>
      <c r="O276" s="286" t="s">
        <v>130</v>
      </c>
      <c r="P276" s="113"/>
    </row>
    <row r="277" spans="1:16">
      <c r="B277" s="294"/>
      <c r="C277" s="278"/>
      <c r="D277" s="305"/>
      <c r="E277" s="335"/>
      <c r="F277" s="139"/>
      <c r="G277" s="140"/>
      <c r="H277" s="140"/>
      <c r="I277" s="141"/>
      <c r="L277" s="284"/>
      <c r="M277" s="284"/>
      <c r="N277" s="285"/>
      <c r="O277" s="287"/>
      <c r="P277" s="113"/>
    </row>
    <row r="278" spans="1:16">
      <c r="B278" s="302"/>
      <c r="C278" s="290"/>
      <c r="D278" s="305"/>
      <c r="E278" s="336"/>
      <c r="F278" s="111" t="s">
        <v>14</v>
      </c>
      <c r="G278" s="111" t="s">
        <v>15</v>
      </c>
      <c r="H278" s="111" t="s">
        <v>16</v>
      </c>
      <c r="I278" s="112" t="s">
        <v>17</v>
      </c>
      <c r="L278" s="284"/>
      <c r="M278" s="284"/>
      <c r="N278" s="285"/>
      <c r="O278" s="288"/>
      <c r="P278" s="113"/>
    </row>
    <row r="279" spans="1:16">
      <c r="B279" s="65" t="s">
        <v>98</v>
      </c>
      <c r="C279" s="170"/>
      <c r="D279" s="162"/>
      <c r="E279" s="167"/>
      <c r="F279" s="71">
        <f>D279*(1+$C$17)*OR(1-$C$17)</f>
        <v>0</v>
      </c>
      <c r="G279" s="71">
        <f>D279*(1+$C$18)*OR(1-$C$18)</f>
        <v>0</v>
      </c>
      <c r="H279" s="71">
        <f>D279*(1+$C$19)*OR(1-$C$19)</f>
        <v>0</v>
      </c>
      <c r="I279" s="72">
        <f>D279*(1+$C$20)*OR(1-$C$20)</f>
        <v>0</v>
      </c>
      <c r="L279" s="74">
        <f>AVERAGE(D293,F293,G293,H293,I293)</f>
        <v>0</v>
      </c>
      <c r="M279" s="75">
        <v>12500</v>
      </c>
      <c r="N279" s="76">
        <f>L279*M279</f>
        <v>0</v>
      </c>
      <c r="O279" s="77">
        <f>(IF(N279&gt;$E$279,$E$279,N279))+C279</f>
        <v>0</v>
      </c>
      <c r="P279" s="113"/>
    </row>
    <row r="280" spans="1:16">
      <c r="B280" s="78" t="s">
        <v>69</v>
      </c>
      <c r="C280" s="171"/>
      <c r="D280" s="163"/>
      <c r="E280" s="168"/>
      <c r="F280" s="71">
        <f t="shared" ref="F280:F283" si="109">D280*(1+$C$17)*OR(1-$C$17)</f>
        <v>0</v>
      </c>
      <c r="G280" s="71">
        <f t="shared" ref="G280:G283" si="110">D280*(1+$C$18)*OR(1-$C$18)</f>
        <v>0</v>
      </c>
      <c r="H280" s="71">
        <f t="shared" ref="H280:H283" si="111">D280*(1+$C$19)*OR(1-$C$19)</f>
        <v>0</v>
      </c>
      <c r="I280" s="72">
        <f t="shared" ref="I280:I283" si="112">D280*(1+$C$20)*OR(1-$C$20)</f>
        <v>0</v>
      </c>
      <c r="L280" s="74">
        <f>AVERAGE(D294,F294,G294,H294,I294)</f>
        <v>0</v>
      </c>
      <c r="M280" s="75">
        <v>65000</v>
      </c>
      <c r="N280" s="76">
        <f t="shared" ref="N280:N283" si="113">L280*M280</f>
        <v>0</v>
      </c>
      <c r="O280" s="77">
        <f>(IF(N280&gt;$E$280,$E$280,N280))+C280</f>
        <v>0</v>
      </c>
      <c r="P280" s="113"/>
    </row>
    <row r="281" spans="1:16">
      <c r="B281" s="78" t="s">
        <v>99</v>
      </c>
      <c r="C281" s="171"/>
      <c r="D281" s="163"/>
      <c r="E281" s="168"/>
      <c r="F281" s="71">
        <f t="shared" si="109"/>
        <v>0</v>
      </c>
      <c r="G281" s="71">
        <f t="shared" si="110"/>
        <v>0</v>
      </c>
      <c r="H281" s="71">
        <f t="shared" si="111"/>
        <v>0</v>
      </c>
      <c r="I281" s="72">
        <f t="shared" si="112"/>
        <v>0</v>
      </c>
      <c r="L281" s="74">
        <f>AVERAGE(D295,F295,G295,H295,I295)</f>
        <v>0</v>
      </c>
      <c r="M281" s="75">
        <v>300000</v>
      </c>
      <c r="N281" s="76">
        <f t="shared" si="113"/>
        <v>0</v>
      </c>
      <c r="O281" s="77">
        <f>(IF(N281&gt;$E$281,$E$281,N281))+C281</f>
        <v>0</v>
      </c>
      <c r="P281" s="113"/>
    </row>
    <row r="282" spans="1:16">
      <c r="B282" s="78" t="s">
        <v>100</v>
      </c>
      <c r="C282" s="171"/>
      <c r="D282" s="163"/>
      <c r="E282" s="168"/>
      <c r="F282" s="71">
        <f t="shared" si="109"/>
        <v>0</v>
      </c>
      <c r="G282" s="71">
        <f t="shared" si="110"/>
        <v>0</v>
      </c>
      <c r="H282" s="71">
        <f t="shared" si="111"/>
        <v>0</v>
      </c>
      <c r="I282" s="72">
        <f t="shared" si="112"/>
        <v>0</v>
      </c>
      <c r="L282" s="74">
        <f>AVERAGE(D296,F296,G296,H296,I296)</f>
        <v>0</v>
      </c>
      <c r="M282" s="75">
        <v>1250000</v>
      </c>
      <c r="N282" s="76">
        <f t="shared" si="113"/>
        <v>0</v>
      </c>
      <c r="O282" s="77">
        <f>(IF(N282&gt;$E$282,$E$282,N282))+C282</f>
        <v>0</v>
      </c>
      <c r="P282" s="113"/>
    </row>
    <row r="283" spans="1:16" ht="13" thickBot="1">
      <c r="B283" s="80" t="s">
        <v>101</v>
      </c>
      <c r="C283" s="172"/>
      <c r="D283" s="173"/>
      <c r="E283" s="169"/>
      <c r="F283" s="71">
        <f t="shared" si="109"/>
        <v>0</v>
      </c>
      <c r="G283" s="71">
        <f t="shared" si="110"/>
        <v>0</v>
      </c>
      <c r="H283" s="71">
        <f t="shared" si="111"/>
        <v>0</v>
      </c>
      <c r="I283" s="72">
        <f t="shared" si="112"/>
        <v>0</v>
      </c>
      <c r="L283" s="74">
        <f>AVERAGE(D297,F297,G297,H297,I297)</f>
        <v>0</v>
      </c>
      <c r="M283" s="75">
        <v>2000000</v>
      </c>
      <c r="N283" s="76">
        <f t="shared" si="113"/>
        <v>0</v>
      </c>
      <c r="O283" s="77">
        <f>(IF(N283&gt;$E$283,$E$283,N283))+C283</f>
        <v>0</v>
      </c>
      <c r="P283" s="133"/>
    </row>
    <row r="284" spans="1:16">
      <c r="P284" s="113"/>
    </row>
    <row r="285" spans="1:16">
      <c r="P285" s="113"/>
    </row>
    <row r="286" spans="1:16">
      <c r="A286" s="98" t="s">
        <v>184</v>
      </c>
      <c r="P286" s="113"/>
    </row>
    <row r="287" spans="1:16">
      <c r="B287" s="130" t="s">
        <v>222</v>
      </c>
      <c r="C287" s="149"/>
      <c r="P287" s="113"/>
    </row>
    <row r="288" spans="1:16" ht="26.5" customHeight="1">
      <c r="A288" s="312" t="s">
        <v>234</v>
      </c>
      <c r="B288" s="312"/>
      <c r="C288" s="312"/>
      <c r="D288" s="312"/>
      <c r="E288" s="312"/>
      <c r="F288" s="312"/>
      <c r="G288" s="312"/>
      <c r="H288" s="312"/>
      <c r="P288" s="113"/>
    </row>
    <row r="289" spans="1:16" ht="14" thickBot="1">
      <c r="C289" s="6" t="str">
        <f>IF(COUNTBLANK(C293:E297)&gt;0,"Complete cells ONLY if option cell is marked as 'Yes'","")</f>
        <v>Complete cells ONLY if option cell is marked as 'Yes'</v>
      </c>
      <c r="P289" s="113"/>
    </row>
    <row r="290" spans="1:16" ht="24" customHeight="1">
      <c r="B290" s="301" t="s">
        <v>227</v>
      </c>
      <c r="C290" s="277" t="s">
        <v>103</v>
      </c>
      <c r="D290" s="304" t="s">
        <v>105</v>
      </c>
      <c r="E290" s="334" t="s">
        <v>104</v>
      </c>
      <c r="F290" s="136" t="s">
        <v>47</v>
      </c>
      <c r="G290" s="137"/>
      <c r="H290" s="137"/>
      <c r="I290" s="138"/>
      <c r="L290" s="284" t="s">
        <v>128</v>
      </c>
      <c r="M290" s="284" t="s">
        <v>50</v>
      </c>
      <c r="N290" s="285" t="s">
        <v>129</v>
      </c>
      <c r="O290" s="286" t="s">
        <v>130</v>
      </c>
      <c r="P290" s="113"/>
    </row>
    <row r="291" spans="1:16">
      <c r="B291" s="294"/>
      <c r="C291" s="278"/>
      <c r="D291" s="305"/>
      <c r="E291" s="335"/>
      <c r="F291" s="139"/>
      <c r="G291" s="140"/>
      <c r="H291" s="140"/>
      <c r="I291" s="141"/>
      <c r="L291" s="284"/>
      <c r="M291" s="284"/>
      <c r="N291" s="285"/>
      <c r="O291" s="287"/>
      <c r="P291" s="113"/>
    </row>
    <row r="292" spans="1:16">
      <c r="B292" s="302"/>
      <c r="C292" s="290"/>
      <c r="D292" s="305"/>
      <c r="E292" s="336"/>
      <c r="F292" s="111" t="s">
        <v>14</v>
      </c>
      <c r="G292" s="111" t="s">
        <v>15</v>
      </c>
      <c r="H292" s="111" t="s">
        <v>16</v>
      </c>
      <c r="I292" s="112" t="s">
        <v>17</v>
      </c>
      <c r="L292" s="284"/>
      <c r="M292" s="284"/>
      <c r="N292" s="285"/>
      <c r="O292" s="288"/>
      <c r="P292" s="113"/>
    </row>
    <row r="293" spans="1:16">
      <c r="B293" s="65" t="s">
        <v>98</v>
      </c>
      <c r="C293" s="174"/>
      <c r="D293" s="162"/>
      <c r="E293" s="175"/>
      <c r="F293" s="71">
        <f>D293*(1+$C$17)*OR(1-$C$17)</f>
        <v>0</v>
      </c>
      <c r="G293" s="71">
        <f>D293*(1+$C$18)*OR(1-$C$18)</f>
        <v>0</v>
      </c>
      <c r="H293" s="71">
        <f>D293*(1+$C$19)*OR(1-$C$19)</f>
        <v>0</v>
      </c>
      <c r="I293" s="72">
        <f>D293*(1+$C$20)*OR(1-$C$20)</f>
        <v>0</v>
      </c>
      <c r="L293" s="74">
        <f>AVERAGE(D293,F293,G293,H293,I293)</f>
        <v>0</v>
      </c>
      <c r="M293" s="75">
        <v>12500</v>
      </c>
      <c r="N293" s="76">
        <f>L293*M293</f>
        <v>0</v>
      </c>
      <c r="O293" s="77">
        <f>(IF(N293&gt;$E$293,$E$293,N293))+C293</f>
        <v>0</v>
      </c>
      <c r="P293" s="113"/>
    </row>
    <row r="294" spans="1:16">
      <c r="B294" s="78" t="s">
        <v>69</v>
      </c>
      <c r="C294" s="176"/>
      <c r="D294" s="163"/>
      <c r="E294" s="177"/>
      <c r="F294" s="71">
        <f t="shared" ref="F294:F297" si="114">D294*(1+$C$17)*OR(1-$C$17)</f>
        <v>0</v>
      </c>
      <c r="G294" s="71">
        <f t="shared" ref="G294:G297" si="115">D294*(1+$C$18)*OR(1-$C$18)</f>
        <v>0</v>
      </c>
      <c r="H294" s="71">
        <f t="shared" ref="H294:H297" si="116">D294*(1+$C$19)*OR(1-$C$19)</f>
        <v>0</v>
      </c>
      <c r="I294" s="72">
        <f t="shared" ref="I294:I297" si="117">D294*(1+$C$20)*OR(1-$C$20)</f>
        <v>0</v>
      </c>
      <c r="L294" s="74">
        <f>AVERAGE(D294,F294,G294,H294,I294)</f>
        <v>0</v>
      </c>
      <c r="M294" s="75">
        <v>65000</v>
      </c>
      <c r="N294" s="76">
        <f t="shared" ref="N294:N297" si="118">L294*M294</f>
        <v>0</v>
      </c>
      <c r="O294" s="77">
        <f>(IF(N294&gt;$E$294,$E$294,N294))+C294</f>
        <v>0</v>
      </c>
      <c r="P294" s="113"/>
    </row>
    <row r="295" spans="1:16">
      <c r="B295" s="78" t="s">
        <v>99</v>
      </c>
      <c r="C295" s="176"/>
      <c r="D295" s="163"/>
      <c r="E295" s="177"/>
      <c r="F295" s="71">
        <f t="shared" si="114"/>
        <v>0</v>
      </c>
      <c r="G295" s="71">
        <f t="shared" si="115"/>
        <v>0</v>
      </c>
      <c r="H295" s="71">
        <f t="shared" si="116"/>
        <v>0</v>
      </c>
      <c r="I295" s="72">
        <f t="shared" si="117"/>
        <v>0</v>
      </c>
      <c r="L295" s="74">
        <f>AVERAGE(D295,F295,G295,H295,I295)</f>
        <v>0</v>
      </c>
      <c r="M295" s="75">
        <v>300000</v>
      </c>
      <c r="N295" s="76">
        <f t="shared" si="118"/>
        <v>0</v>
      </c>
      <c r="O295" s="77">
        <f>(IF(N295&gt;$E$295,$E$295,N295))+C295</f>
        <v>0</v>
      </c>
      <c r="P295" s="113"/>
    </row>
    <row r="296" spans="1:16">
      <c r="B296" s="78" t="s">
        <v>100</v>
      </c>
      <c r="C296" s="176"/>
      <c r="D296" s="163"/>
      <c r="E296" s="177"/>
      <c r="F296" s="71">
        <f t="shared" si="114"/>
        <v>0</v>
      </c>
      <c r="G296" s="71">
        <f t="shared" si="115"/>
        <v>0</v>
      </c>
      <c r="H296" s="71">
        <f t="shared" si="116"/>
        <v>0</v>
      </c>
      <c r="I296" s="72">
        <f t="shared" si="117"/>
        <v>0</v>
      </c>
      <c r="L296" s="74">
        <f>AVERAGE(D296,F296,G296,H296,I296)</f>
        <v>0</v>
      </c>
      <c r="M296" s="75">
        <v>1250000</v>
      </c>
      <c r="N296" s="76">
        <f t="shared" si="118"/>
        <v>0</v>
      </c>
      <c r="O296" s="77">
        <f>(IF(N296&gt;$E$296,$E$296,N296))+C296</f>
        <v>0</v>
      </c>
      <c r="P296" s="113"/>
    </row>
    <row r="297" spans="1:16" ht="13" thickBot="1">
      <c r="B297" s="80" t="s">
        <v>101</v>
      </c>
      <c r="C297" s="178"/>
      <c r="D297" s="173"/>
      <c r="E297" s="179"/>
      <c r="F297" s="131">
        <f t="shared" si="114"/>
        <v>0</v>
      </c>
      <c r="G297" s="131">
        <f t="shared" si="115"/>
        <v>0</v>
      </c>
      <c r="H297" s="131">
        <f t="shared" si="116"/>
        <v>0</v>
      </c>
      <c r="I297" s="132">
        <f t="shared" si="117"/>
        <v>0</v>
      </c>
      <c r="L297" s="74">
        <f>AVERAGE(D297,F297,G297,H297,I297)</f>
        <v>0</v>
      </c>
      <c r="M297" s="75">
        <v>2000000</v>
      </c>
      <c r="N297" s="76">
        <f t="shared" si="118"/>
        <v>0</v>
      </c>
      <c r="O297" s="77">
        <f>(IF(N297&gt;$E$297,$E$297,N297))+C297</f>
        <v>0</v>
      </c>
      <c r="P297" s="133"/>
    </row>
    <row r="299" spans="1:16">
      <c r="L299" s="142"/>
      <c r="M299" s="142"/>
      <c r="N299" s="142"/>
      <c r="P299" s="47"/>
    </row>
    <row r="300" spans="1:16">
      <c r="K300" s="142"/>
    </row>
    <row r="301" spans="1:16">
      <c r="A301" s="20" t="s">
        <v>241</v>
      </c>
    </row>
    <row r="303" spans="1:16" s="142" customFormat="1" ht="12" customHeight="1">
      <c r="A303" s="265" t="s">
        <v>106</v>
      </c>
      <c r="B303" s="265"/>
      <c r="C303" s="265"/>
      <c r="D303" s="265"/>
      <c r="E303" s="265"/>
      <c r="F303" s="265"/>
      <c r="G303" s="265"/>
      <c r="H303" s="265"/>
      <c r="K303" s="7"/>
      <c r="L303" s="7"/>
      <c r="M303" s="7"/>
      <c r="N303" s="7"/>
      <c r="P303" s="8"/>
    </row>
    <row r="304" spans="1:16" ht="14" thickBot="1">
      <c r="C304" s="6" t="str">
        <f>IF(COUNTBLANK(C308:C315)&gt;0,"ERROR - Cells must not be left blank","")</f>
        <v>ERROR - Cells must not be left blank</v>
      </c>
    </row>
    <row r="305" spans="2:16" ht="12" customHeight="1">
      <c r="B305" s="301" t="s">
        <v>107</v>
      </c>
      <c r="C305" s="304" t="s">
        <v>108</v>
      </c>
      <c r="D305" s="306" t="s">
        <v>47</v>
      </c>
      <c r="E305" s="295"/>
      <c r="F305" s="295"/>
      <c r="G305" s="296"/>
      <c r="I305" s="300"/>
      <c r="J305" s="300"/>
      <c r="L305" s="284" t="s">
        <v>49</v>
      </c>
      <c r="M305" s="284" t="s">
        <v>50</v>
      </c>
      <c r="N305" s="285" t="s">
        <v>51</v>
      </c>
      <c r="O305" s="286" t="s">
        <v>52</v>
      </c>
    </row>
    <row r="306" spans="2:16">
      <c r="B306" s="294"/>
      <c r="C306" s="305"/>
      <c r="D306" s="307"/>
      <c r="E306" s="297"/>
      <c r="F306" s="297"/>
      <c r="G306" s="298"/>
      <c r="I306" s="300"/>
      <c r="J306" s="300"/>
      <c r="L306" s="284"/>
      <c r="M306" s="284"/>
      <c r="N306" s="285"/>
      <c r="O306" s="287"/>
    </row>
    <row r="307" spans="2:16">
      <c r="B307" s="302"/>
      <c r="C307" s="305"/>
      <c r="D307" s="111" t="s">
        <v>14</v>
      </c>
      <c r="E307" s="111" t="s">
        <v>15</v>
      </c>
      <c r="F307" s="111" t="s">
        <v>16</v>
      </c>
      <c r="G307" s="112" t="s">
        <v>17</v>
      </c>
      <c r="I307" s="61"/>
      <c r="J307" s="61"/>
      <c r="L307" s="284"/>
      <c r="M307" s="284"/>
      <c r="N307" s="285"/>
      <c r="O307" s="288"/>
    </row>
    <row r="308" spans="2:16">
      <c r="B308" s="65" t="s">
        <v>110</v>
      </c>
      <c r="C308" s="162"/>
      <c r="D308" s="71">
        <f>C308*(1+$C$17)*OR(1-$C$17)</f>
        <v>0</v>
      </c>
      <c r="E308" s="71">
        <f>C308*(1+$C$18)*OR(1-$C$18)</f>
        <v>0</v>
      </c>
      <c r="F308" s="71">
        <f>C308*(1+$C$19)*OR(1-$C$19)</f>
        <v>0</v>
      </c>
      <c r="G308" s="72">
        <f>C308*(1+$C$20)*OR(1-$C$20)</f>
        <v>0</v>
      </c>
      <c r="I308" s="73"/>
      <c r="J308" s="73"/>
      <c r="L308" s="74">
        <f t="shared" ref="L308:L314" si="119">AVERAGE(C308:G308)</f>
        <v>0</v>
      </c>
      <c r="M308" s="75">
        <v>100000</v>
      </c>
      <c r="N308" s="76">
        <f>L308*M308</f>
        <v>0</v>
      </c>
      <c r="O308" s="77">
        <f>(IF(N308&gt;$E$315,$E$315,N308))</f>
        <v>0</v>
      </c>
    </row>
    <row r="309" spans="2:16">
      <c r="B309" s="65" t="s">
        <v>111</v>
      </c>
      <c r="C309" s="162"/>
      <c r="D309" s="71">
        <f t="shared" ref="D309:D314" si="120">C309*(1+$C$17)*OR(1-$C$17)</f>
        <v>0</v>
      </c>
      <c r="E309" s="71">
        <f t="shared" ref="E309:E314" si="121">C309*(1+$C$18)*OR(1-$C$18)</f>
        <v>0</v>
      </c>
      <c r="F309" s="71">
        <f t="shared" ref="F309:F314" si="122">C309*(1+$C$19)*OR(1-$C$19)</f>
        <v>0</v>
      </c>
      <c r="G309" s="72">
        <f t="shared" ref="G309:G314" si="123">C309*(1+$C$20)*OR(1-$C$20)</f>
        <v>0</v>
      </c>
      <c r="I309" s="73"/>
      <c r="J309" s="73"/>
      <c r="L309" s="74">
        <f t="shared" si="119"/>
        <v>0</v>
      </c>
      <c r="M309" s="75">
        <v>175000</v>
      </c>
      <c r="N309" s="76">
        <f>L309*M309</f>
        <v>0</v>
      </c>
      <c r="O309" s="77">
        <f t="shared" ref="O309:O314" si="124">(IF(N309&gt;$E$315,$E$315,N309))</f>
        <v>0</v>
      </c>
    </row>
    <row r="310" spans="2:16">
      <c r="B310" s="65" t="s">
        <v>112</v>
      </c>
      <c r="C310" s="163"/>
      <c r="D310" s="71">
        <f t="shared" si="120"/>
        <v>0</v>
      </c>
      <c r="E310" s="71">
        <f t="shared" si="121"/>
        <v>0</v>
      </c>
      <c r="F310" s="71">
        <f t="shared" si="122"/>
        <v>0</v>
      </c>
      <c r="G310" s="72">
        <f t="shared" si="123"/>
        <v>0</v>
      </c>
      <c r="I310" s="73"/>
      <c r="J310" s="73"/>
      <c r="L310" s="74">
        <f t="shared" si="119"/>
        <v>0</v>
      </c>
      <c r="M310" s="75">
        <v>375000</v>
      </c>
      <c r="N310" s="76">
        <f t="shared" ref="N310:N314" si="125">L310*M310</f>
        <v>0</v>
      </c>
      <c r="O310" s="77">
        <f t="shared" si="124"/>
        <v>0</v>
      </c>
    </row>
    <row r="311" spans="2:16">
      <c r="B311" s="65" t="s">
        <v>113</v>
      </c>
      <c r="C311" s="163"/>
      <c r="D311" s="71">
        <f t="shared" si="120"/>
        <v>0</v>
      </c>
      <c r="E311" s="71">
        <f t="shared" si="121"/>
        <v>0</v>
      </c>
      <c r="F311" s="71">
        <f t="shared" si="122"/>
        <v>0</v>
      </c>
      <c r="G311" s="72">
        <f t="shared" si="123"/>
        <v>0</v>
      </c>
      <c r="I311" s="73"/>
      <c r="J311" s="73"/>
      <c r="L311" s="74">
        <f t="shared" si="119"/>
        <v>0</v>
      </c>
      <c r="M311" s="75">
        <v>1000000</v>
      </c>
      <c r="N311" s="76">
        <f t="shared" si="125"/>
        <v>0</v>
      </c>
      <c r="O311" s="77">
        <f t="shared" si="124"/>
        <v>0</v>
      </c>
    </row>
    <row r="312" spans="2:16">
      <c r="B312" s="65" t="s">
        <v>114</v>
      </c>
      <c r="C312" s="163"/>
      <c r="D312" s="71">
        <f t="shared" si="120"/>
        <v>0</v>
      </c>
      <c r="E312" s="71">
        <f t="shared" si="121"/>
        <v>0</v>
      </c>
      <c r="F312" s="71">
        <f t="shared" si="122"/>
        <v>0</v>
      </c>
      <c r="G312" s="72">
        <f t="shared" si="123"/>
        <v>0</v>
      </c>
      <c r="I312" s="73"/>
      <c r="J312" s="73"/>
      <c r="L312" s="74">
        <f t="shared" si="119"/>
        <v>0</v>
      </c>
      <c r="M312" s="75">
        <v>5000000</v>
      </c>
      <c r="N312" s="76">
        <f t="shared" si="125"/>
        <v>0</v>
      </c>
      <c r="O312" s="77">
        <f t="shared" si="124"/>
        <v>0</v>
      </c>
    </row>
    <row r="313" spans="2:16">
      <c r="B313" s="65" t="s">
        <v>115</v>
      </c>
      <c r="C313" s="163"/>
      <c r="D313" s="71">
        <f t="shared" si="120"/>
        <v>0</v>
      </c>
      <c r="E313" s="71">
        <f t="shared" si="121"/>
        <v>0</v>
      </c>
      <c r="F313" s="71">
        <f t="shared" si="122"/>
        <v>0</v>
      </c>
      <c r="G313" s="72">
        <f t="shared" si="123"/>
        <v>0</v>
      </c>
      <c r="I313" s="73"/>
      <c r="J313" s="73"/>
      <c r="L313" s="74">
        <f t="shared" si="119"/>
        <v>0</v>
      </c>
      <c r="M313" s="75">
        <v>2000000</v>
      </c>
      <c r="N313" s="76">
        <f t="shared" si="125"/>
        <v>0</v>
      </c>
      <c r="O313" s="77">
        <f t="shared" si="124"/>
        <v>0</v>
      </c>
    </row>
    <row r="314" spans="2:16" ht="13" thickBot="1">
      <c r="B314" s="65" t="s">
        <v>73</v>
      </c>
      <c r="C314" s="163"/>
      <c r="D314" s="71">
        <f t="shared" si="120"/>
        <v>0</v>
      </c>
      <c r="E314" s="71">
        <f t="shared" si="121"/>
        <v>0</v>
      </c>
      <c r="F314" s="71">
        <f t="shared" si="122"/>
        <v>0</v>
      </c>
      <c r="G314" s="72">
        <f t="shared" si="123"/>
        <v>0</v>
      </c>
      <c r="I314" s="73"/>
      <c r="J314" s="73"/>
      <c r="L314" s="74">
        <f t="shared" si="119"/>
        <v>0</v>
      </c>
      <c r="M314" s="75">
        <v>30000000</v>
      </c>
      <c r="N314" s="76">
        <f t="shared" si="125"/>
        <v>0</v>
      </c>
      <c r="O314" s="77">
        <f t="shared" si="124"/>
        <v>0</v>
      </c>
    </row>
    <row r="315" spans="2:16" ht="13" thickBot="1">
      <c r="B315" s="80" t="s">
        <v>61</v>
      </c>
      <c r="C315" s="180"/>
      <c r="D315" s="81">
        <f>C315</f>
        <v>0</v>
      </c>
      <c r="E315" s="81">
        <f t="shared" ref="E315:G315" si="126">D315</f>
        <v>0</v>
      </c>
      <c r="F315" s="81">
        <f t="shared" si="126"/>
        <v>0</v>
      </c>
      <c r="G315" s="97">
        <f t="shared" si="126"/>
        <v>0</v>
      </c>
      <c r="I315" s="42"/>
      <c r="J315" s="42"/>
      <c r="L315" s="143"/>
      <c r="M315" s="144"/>
      <c r="N315" s="145"/>
      <c r="O315" s="146"/>
      <c r="P315" s="52">
        <f>AVERAGE(O308:O314)</f>
        <v>0</v>
      </c>
    </row>
    <row r="323" spans="1:16">
      <c r="P323" s="7"/>
    </row>
    <row r="324" spans="1:16">
      <c r="P324" s="7"/>
    </row>
    <row r="325" spans="1:16">
      <c r="P325" s="7"/>
    </row>
    <row r="326" spans="1:16">
      <c r="P326" s="7"/>
    </row>
    <row r="327" spans="1:16">
      <c r="A327" s="147"/>
      <c r="B327" s="148"/>
      <c r="P327" s="7"/>
    </row>
    <row r="328" spans="1:16">
      <c r="A328" s="148"/>
      <c r="B328" s="148"/>
      <c r="P328" s="7"/>
    </row>
    <row r="329" spans="1:16">
      <c r="B329" s="7"/>
      <c r="P329" s="7"/>
    </row>
    <row r="330" spans="1:16">
      <c r="B330" s="7"/>
      <c r="P330" s="7"/>
    </row>
    <row r="331" spans="1:16">
      <c r="B331" s="7"/>
      <c r="P331" s="7"/>
    </row>
    <row r="332" spans="1:16">
      <c r="B332" s="7"/>
      <c r="P332" s="7"/>
    </row>
    <row r="333" spans="1:16">
      <c r="B333" s="7"/>
      <c r="P333" s="7"/>
    </row>
    <row r="334" spans="1:16">
      <c r="B334" s="7"/>
      <c r="P334" s="7"/>
    </row>
    <row r="335" spans="1:16">
      <c r="B335" s="7"/>
      <c r="P335" s="7"/>
    </row>
    <row r="336" spans="1:16">
      <c r="B336" s="7"/>
      <c r="P336" s="7"/>
    </row>
    <row r="337" spans="2:16">
      <c r="B337" s="7"/>
      <c r="P337" s="7"/>
    </row>
    <row r="338" spans="2:16">
      <c r="B338" s="7"/>
      <c r="P338" s="7"/>
    </row>
    <row r="339" spans="2:16">
      <c r="B339" s="7"/>
      <c r="P339" s="7"/>
    </row>
    <row r="340" spans="2:16">
      <c r="B340" s="7"/>
      <c r="P340" s="7"/>
    </row>
    <row r="341" spans="2:16">
      <c r="B341" s="7"/>
      <c r="P341" s="7"/>
    </row>
    <row r="342" spans="2:16">
      <c r="B342" s="7"/>
      <c r="P342" s="7"/>
    </row>
    <row r="344" spans="2:16">
      <c r="B344" s="7"/>
      <c r="P344" s="7"/>
    </row>
    <row r="345" spans="2:16">
      <c r="B345" s="7"/>
      <c r="P345" s="7"/>
    </row>
    <row r="346" spans="2:16">
      <c r="B346" s="7"/>
      <c r="P346" s="7"/>
    </row>
    <row r="347" spans="2:16">
      <c r="B347" s="7"/>
      <c r="P347" s="7"/>
    </row>
    <row r="348" spans="2:16">
      <c r="B348" s="7"/>
      <c r="P348" s="7"/>
    </row>
    <row r="349" spans="2:16">
      <c r="B349" s="7"/>
      <c r="P349" s="7"/>
    </row>
    <row r="350" spans="2:16">
      <c r="B350" s="7"/>
      <c r="P350" s="7"/>
    </row>
    <row r="351" spans="2:16">
      <c r="B351" s="7"/>
      <c r="P351" s="7"/>
    </row>
    <row r="352" spans="2:16">
      <c r="B352" s="7"/>
      <c r="P352" s="7"/>
    </row>
    <row r="353" spans="2:16">
      <c r="B353" s="7"/>
      <c r="P353" s="7"/>
    </row>
    <row r="354" spans="2:16">
      <c r="B354" s="7"/>
      <c r="P354" s="7"/>
    </row>
    <row r="355" spans="2:16">
      <c r="B355" s="7"/>
      <c r="P355" s="7"/>
    </row>
    <row r="356" spans="2:16">
      <c r="B356" s="7"/>
      <c r="P356" s="7"/>
    </row>
    <row r="364" spans="2:16">
      <c r="B364" s="7"/>
      <c r="P364" s="7"/>
    </row>
    <row r="365" spans="2:16">
      <c r="B365" s="7"/>
      <c r="P365" s="7"/>
    </row>
    <row r="366" spans="2:16">
      <c r="B366" s="7"/>
      <c r="P366" s="7"/>
    </row>
    <row r="367" spans="2:16">
      <c r="B367" s="7"/>
      <c r="P367" s="7"/>
    </row>
    <row r="368" spans="2:16">
      <c r="B368" s="7"/>
      <c r="P368" s="7"/>
    </row>
    <row r="369" spans="2:16">
      <c r="B369" s="7"/>
      <c r="P369" s="7"/>
    </row>
  </sheetData>
  <sheetProtection password="DFFE" sheet="1" objects="1" scenarios="1"/>
  <mergeCells count="177">
    <mergeCell ref="A303:H303"/>
    <mergeCell ref="B305:B307"/>
    <mergeCell ref="C305:C307"/>
    <mergeCell ref="D305:G306"/>
    <mergeCell ref="I305:J306"/>
    <mergeCell ref="L305:L307"/>
    <mergeCell ref="M305:M307"/>
    <mergeCell ref="N305:N307"/>
    <mergeCell ref="O305:O307"/>
    <mergeCell ref="K266:N268"/>
    <mergeCell ref="I266:J267"/>
    <mergeCell ref="K269:N269"/>
    <mergeCell ref="L276:L278"/>
    <mergeCell ref="M276:M278"/>
    <mergeCell ref="N276:N278"/>
    <mergeCell ref="O276:O278"/>
    <mergeCell ref="A288:H288"/>
    <mergeCell ref="B290:B292"/>
    <mergeCell ref="C290:C292"/>
    <mergeCell ref="D290:D292"/>
    <mergeCell ref="E290:E292"/>
    <mergeCell ref="L290:L292"/>
    <mergeCell ref="M290:M292"/>
    <mergeCell ref="N290:N292"/>
    <mergeCell ref="O290:O292"/>
    <mergeCell ref="A249:H249"/>
    <mergeCell ref="B251:B253"/>
    <mergeCell ref="C251:C253"/>
    <mergeCell ref="D251:D253"/>
    <mergeCell ref="E251:H252"/>
    <mergeCell ref="A274:H274"/>
    <mergeCell ref="B276:B278"/>
    <mergeCell ref="C276:C278"/>
    <mergeCell ref="D276:D278"/>
    <mergeCell ref="E276:E278"/>
    <mergeCell ref="A264:H264"/>
    <mergeCell ref="B266:B268"/>
    <mergeCell ref="C266:C268"/>
    <mergeCell ref="D266:G267"/>
    <mergeCell ref="K192:K194"/>
    <mergeCell ref="L192:L194"/>
    <mergeCell ref="M192:M194"/>
    <mergeCell ref="N192:N194"/>
    <mergeCell ref="I210:J211"/>
    <mergeCell ref="K210:K212"/>
    <mergeCell ref="L210:L212"/>
    <mergeCell ref="A239:H239"/>
    <mergeCell ref="B241:B243"/>
    <mergeCell ref="C241:C243"/>
    <mergeCell ref="D241:G242"/>
    <mergeCell ref="A224:H224"/>
    <mergeCell ref="B226:B228"/>
    <mergeCell ref="C226:C228"/>
    <mergeCell ref="D226:G227"/>
    <mergeCell ref="M210:M212"/>
    <mergeCell ref="N210:N212"/>
    <mergeCell ref="I226:J227"/>
    <mergeCell ref="K226:K228"/>
    <mergeCell ref="L226:L228"/>
    <mergeCell ref="M226:M228"/>
    <mergeCell ref="A208:H208"/>
    <mergeCell ref="B210:B212"/>
    <mergeCell ref="C210:C212"/>
    <mergeCell ref="D210:G211"/>
    <mergeCell ref="A190:H190"/>
    <mergeCell ref="B192:B194"/>
    <mergeCell ref="C192:C194"/>
    <mergeCell ref="D192:G193"/>
    <mergeCell ref="I192:J193"/>
    <mergeCell ref="A173:I173"/>
    <mergeCell ref="B176:B178"/>
    <mergeCell ref="C176:C178"/>
    <mergeCell ref="D176:G177"/>
    <mergeCell ref="I176:J177"/>
    <mergeCell ref="K177:K179"/>
    <mergeCell ref="L177:L179"/>
    <mergeCell ref="M177:M179"/>
    <mergeCell ref="N177:N179"/>
    <mergeCell ref="K125:K127"/>
    <mergeCell ref="L125:L127"/>
    <mergeCell ref="M125:M127"/>
    <mergeCell ref="N125:N127"/>
    <mergeCell ref="I141:J142"/>
    <mergeCell ref="K141:K143"/>
    <mergeCell ref="L141:L143"/>
    <mergeCell ref="A155:I155"/>
    <mergeCell ref="B157:B159"/>
    <mergeCell ref="C157:C159"/>
    <mergeCell ref="D157:G158"/>
    <mergeCell ref="M141:M143"/>
    <mergeCell ref="N141:N143"/>
    <mergeCell ref="I157:J158"/>
    <mergeCell ref="K157:K159"/>
    <mergeCell ref="L157:L159"/>
    <mergeCell ref="M157:M159"/>
    <mergeCell ref="N157:N159"/>
    <mergeCell ref="A139:I139"/>
    <mergeCell ref="B141:B143"/>
    <mergeCell ref="C141:C143"/>
    <mergeCell ref="D141:G142"/>
    <mergeCell ref="A123:I123"/>
    <mergeCell ref="B125:B127"/>
    <mergeCell ref="C125:C127"/>
    <mergeCell ref="D125:G126"/>
    <mergeCell ref="I125:J126"/>
    <mergeCell ref="A104:I104"/>
    <mergeCell ref="B106:B108"/>
    <mergeCell ref="C106:C108"/>
    <mergeCell ref="D106:G107"/>
    <mergeCell ref="I106:J107"/>
    <mergeCell ref="C72:C74"/>
    <mergeCell ref="D72:G73"/>
    <mergeCell ref="I72:J73"/>
    <mergeCell ref="K72:K74"/>
    <mergeCell ref="L72:L74"/>
    <mergeCell ref="M72:M74"/>
    <mergeCell ref="N72:N74"/>
    <mergeCell ref="K106:K108"/>
    <mergeCell ref="L106:L108"/>
    <mergeCell ref="M106:M108"/>
    <mergeCell ref="N106:N108"/>
    <mergeCell ref="A88:I88"/>
    <mergeCell ref="B90:B92"/>
    <mergeCell ref="C90:C92"/>
    <mergeCell ref="D90:G91"/>
    <mergeCell ref="I90:J91"/>
    <mergeCell ref="K90:K92"/>
    <mergeCell ref="L90:L92"/>
    <mergeCell ref="M90:M92"/>
    <mergeCell ref="N90:N92"/>
    <mergeCell ref="B72:B74"/>
    <mergeCell ref="O39:O43"/>
    <mergeCell ref="I53:J54"/>
    <mergeCell ref="K53:K55"/>
    <mergeCell ref="L53:L55"/>
    <mergeCell ref="M53:M55"/>
    <mergeCell ref="N53:N55"/>
    <mergeCell ref="A10:B10"/>
    <mergeCell ref="A25:B25"/>
    <mergeCell ref="D32:I32"/>
    <mergeCell ref="D33:I33"/>
    <mergeCell ref="D34:I34"/>
    <mergeCell ref="D35:I35"/>
    <mergeCell ref="D37:J37"/>
    <mergeCell ref="D26:I26"/>
    <mergeCell ref="D27:I27"/>
    <mergeCell ref="D28:I28"/>
    <mergeCell ref="D29:I29"/>
    <mergeCell ref="D30:I30"/>
    <mergeCell ref="D31:I31"/>
    <mergeCell ref="B38:B43"/>
    <mergeCell ref="A39:A43"/>
    <mergeCell ref="A51:I51"/>
    <mergeCell ref="C2:I2"/>
    <mergeCell ref="A4:B4"/>
    <mergeCell ref="A1:B1"/>
    <mergeCell ref="N226:N228"/>
    <mergeCell ref="I241:J242"/>
    <mergeCell ref="K241:N243"/>
    <mergeCell ref="K244:N244"/>
    <mergeCell ref="J251:J252"/>
    <mergeCell ref="K251:K253"/>
    <mergeCell ref="L251:L253"/>
    <mergeCell ref="M251:M253"/>
    <mergeCell ref="N251:N253"/>
    <mergeCell ref="A14:J14"/>
    <mergeCell ref="K37:N37"/>
    <mergeCell ref="A2:B2"/>
    <mergeCell ref="A6:B6"/>
    <mergeCell ref="C6:I6"/>
    <mergeCell ref="A8:B8"/>
    <mergeCell ref="C8:I8"/>
    <mergeCell ref="B53:B55"/>
    <mergeCell ref="C53:C55"/>
    <mergeCell ref="D53:G54"/>
    <mergeCell ref="H53:H55"/>
    <mergeCell ref="A69:I69"/>
  </mergeCells>
  <phoneticPr fontId="14" type="noConversion"/>
  <conditionalFormatting sqref="C248">
    <cfRule type="containsText" dxfId="165" priority="39" operator="containsText" text="No">
      <formula>NOT(ISERROR(SEARCH("No",C248)))</formula>
    </cfRule>
    <cfRule type="containsText" dxfId="164" priority="40" operator="containsText" text="Yes">
      <formula>NOT(ISERROR(SEARCH("Yes",C248)))</formula>
    </cfRule>
  </conditionalFormatting>
  <conditionalFormatting sqref="C273">
    <cfRule type="containsText" dxfId="163" priority="37" operator="containsText" text="No">
      <formula>NOT(ISERROR(SEARCH("No",C273)))</formula>
    </cfRule>
    <cfRule type="containsText" dxfId="162" priority="38" operator="containsText" text="Yes">
      <formula>NOT(ISERROR(SEARCH("Yes",C273)))</formula>
    </cfRule>
  </conditionalFormatting>
  <conditionalFormatting sqref="C287">
    <cfRule type="containsText" dxfId="161" priority="35" operator="containsText" text="No">
      <formula>NOT(ISERROR(SEARCH("No",C287)))</formula>
    </cfRule>
    <cfRule type="containsText" dxfId="160" priority="36" operator="containsText" text="Yes">
      <formula>NOT(ISERROR(SEARCH("Yes",C287)))</formula>
    </cfRule>
  </conditionalFormatting>
  <conditionalFormatting sqref="C256:H257">
    <cfRule type="expression" dxfId="159" priority="34">
      <formula>$C250="No"</formula>
    </cfRule>
  </conditionalFormatting>
  <conditionalFormatting sqref="C254:H254">
    <cfRule type="expression" dxfId="158" priority="33">
      <formula>$C248="No"</formula>
    </cfRule>
  </conditionalFormatting>
  <conditionalFormatting sqref="C255:H255">
    <cfRule type="expression" dxfId="157" priority="32">
      <formula>$C248="No"</formula>
    </cfRule>
  </conditionalFormatting>
  <conditionalFormatting sqref="C256:H256">
    <cfRule type="expression" dxfId="156" priority="31">
      <formula>$C248="No"</formula>
    </cfRule>
  </conditionalFormatting>
  <conditionalFormatting sqref="C257:H257">
    <cfRule type="expression" dxfId="155" priority="30">
      <formula>$C248="No"</formula>
    </cfRule>
  </conditionalFormatting>
  <conditionalFormatting sqref="C258:H258">
    <cfRule type="expression" dxfId="154" priority="29">
      <formula>$C248="No"</formula>
    </cfRule>
  </conditionalFormatting>
  <conditionalFormatting sqref="K254:N254">
    <cfRule type="expression" dxfId="153" priority="28">
      <formula>$C248="No"</formula>
    </cfRule>
  </conditionalFormatting>
  <conditionalFormatting sqref="K255:N255">
    <cfRule type="expression" dxfId="152" priority="27">
      <formula>$C248="No"</formula>
    </cfRule>
  </conditionalFormatting>
  <conditionalFormatting sqref="K256:N256">
    <cfRule type="expression" dxfId="151" priority="26">
      <formula>$C248="No"</formula>
    </cfRule>
  </conditionalFormatting>
  <conditionalFormatting sqref="K257:N257">
    <cfRule type="expression" dxfId="150" priority="25">
      <formula>$C248="No"</formula>
    </cfRule>
  </conditionalFormatting>
  <conditionalFormatting sqref="K258:N258">
    <cfRule type="expression" dxfId="149" priority="24">
      <formula>$C248="No"</formula>
    </cfRule>
  </conditionalFormatting>
  <conditionalFormatting sqref="C279:I279">
    <cfRule type="expression" dxfId="148" priority="23">
      <formula>$C273="No"</formula>
    </cfRule>
  </conditionalFormatting>
  <conditionalFormatting sqref="C280:I280">
    <cfRule type="expression" dxfId="147" priority="22">
      <formula>$C273="No"</formula>
    </cfRule>
  </conditionalFormatting>
  <conditionalFormatting sqref="C281:I281">
    <cfRule type="expression" dxfId="146" priority="21">
      <formula>$C273="No"</formula>
    </cfRule>
  </conditionalFormatting>
  <conditionalFormatting sqref="C282:I282">
    <cfRule type="expression" dxfId="145" priority="20">
      <formula>$C273="No"</formula>
    </cfRule>
  </conditionalFormatting>
  <conditionalFormatting sqref="C283:I283">
    <cfRule type="expression" dxfId="144" priority="19">
      <formula>$C273="No"</formula>
    </cfRule>
  </conditionalFormatting>
  <conditionalFormatting sqref="L279:O279">
    <cfRule type="expression" dxfId="143" priority="18">
      <formula>$C273="No"</formula>
    </cfRule>
  </conditionalFormatting>
  <conditionalFormatting sqref="L280:O280">
    <cfRule type="expression" dxfId="142" priority="17">
      <formula>$C273="No"</formula>
    </cfRule>
  </conditionalFormatting>
  <conditionalFormatting sqref="L281:O281">
    <cfRule type="expression" dxfId="141" priority="16">
      <formula>$C273="No"</formula>
    </cfRule>
  </conditionalFormatting>
  <conditionalFormatting sqref="L282:O282">
    <cfRule type="expression" dxfId="140" priority="15">
      <formula>$C273="No"</formula>
    </cfRule>
  </conditionalFormatting>
  <conditionalFormatting sqref="L283:O283">
    <cfRule type="expression" dxfId="139" priority="14">
      <formula>$C273="No"</formula>
    </cfRule>
  </conditionalFormatting>
  <conditionalFormatting sqref="C293:I293">
    <cfRule type="expression" dxfId="138" priority="13">
      <formula>$C287="No"</formula>
    </cfRule>
  </conditionalFormatting>
  <conditionalFormatting sqref="C294:I294">
    <cfRule type="expression" dxfId="137" priority="12">
      <formula>$C287="No"</formula>
    </cfRule>
  </conditionalFormatting>
  <conditionalFormatting sqref="C295:I295">
    <cfRule type="expression" dxfId="136" priority="11">
      <formula>$C287="No"</formula>
    </cfRule>
  </conditionalFormatting>
  <conditionalFormatting sqref="C296:I296">
    <cfRule type="expression" dxfId="135" priority="10">
      <formula>$C287="No"</formula>
    </cfRule>
  </conditionalFormatting>
  <conditionalFormatting sqref="C297:I297">
    <cfRule type="expression" dxfId="134" priority="9">
      <formula>$C287="No"</formula>
    </cfRule>
  </conditionalFormatting>
  <conditionalFormatting sqref="L293:O293">
    <cfRule type="expression" dxfId="133" priority="8">
      <formula>$C287="No"</formula>
    </cfRule>
  </conditionalFormatting>
  <conditionalFormatting sqref="L294:O294">
    <cfRule type="expression" dxfId="132" priority="7">
      <formula>$C287="No"</formula>
    </cfRule>
  </conditionalFormatting>
  <conditionalFormatting sqref="L295:O295">
    <cfRule type="expression" dxfId="131" priority="6">
      <formula>$C287="No"</formula>
    </cfRule>
  </conditionalFormatting>
  <conditionalFormatting sqref="L296:O296">
    <cfRule type="expression" dxfId="130" priority="5">
      <formula>$C287="No"</formula>
    </cfRule>
  </conditionalFormatting>
  <conditionalFormatting sqref="L297:O297">
    <cfRule type="expression" dxfId="129" priority="4">
      <formula>$C287="No"</formula>
    </cfRule>
  </conditionalFormatting>
  <conditionalFormatting sqref="C4">
    <cfRule type="containsText" dxfId="128" priority="2" operator="containsText" text="No">
      <formula>NOT(ISERROR(SEARCH("No",C4)))</formula>
    </cfRule>
    <cfRule type="containsText" dxfId="127" priority="3" operator="containsText" text="Yes">
      <formula>NOT(ISERROR(SEARCH("Yes",C4)))</formula>
    </cfRule>
  </conditionalFormatting>
  <conditionalFormatting sqref="C2">
    <cfRule type="expression" dxfId="126" priority="1">
      <formula>$C$4="No"</formula>
    </cfRule>
  </conditionalFormatting>
  <dataValidations count="1">
    <dataValidation type="decimal" operator="greaterThan" allowBlank="1" showInputMessage="1" showErrorMessage="1" sqref="D39:J39 C56:C64 C75:C83 C93:C99 C109:C118 C128:C134 C144:C150 C160:C168 C179:C185 C195:C203 C213:C219 C229:C235 C244 C308:C315 C269 C254:D258 C279:E283 C293:E297">
      <formula1>0</formula1>
    </dataValidation>
  </dataValidations>
  <pageMargins left="0.75000000000000011" right="0.75000000000000011" top="1" bottom="1" header="0.5" footer="0.5"/>
  <pageSetup paperSize="9" scale="27" fitToHeight="2" orientation="portrait" horizontalDpi="4294967292" verticalDpi="4294967292"/>
  <extLst>
    <ext xmlns:x14="http://schemas.microsoft.com/office/spreadsheetml/2009/9/main" uri="{CCE6A557-97BC-4b89-ADB6-D9C93CAAB3DF}">
      <x14:dataValidations xmlns:xm="http://schemas.microsoft.com/office/excel/2006/main" count="2">
        <x14:dataValidation type="list" allowBlank="1" showInputMessage="1" showErrorMessage="1">
          <x14:formula1>
            <xm:f>'Calc Sheet'!$B$3:$B$4</xm:f>
          </x14:formula1>
          <xm:sqref>C287 C248 C273 C4</xm:sqref>
        </x14:dataValidation>
        <x14:dataValidation type="list" allowBlank="1" showInputMessage="1" showErrorMessage="1">
          <x14:formula1>
            <xm:f>'Calc Sheet'!$B$3</xm:f>
          </x14:formula1>
          <xm:sqref>C10</xm:sqref>
        </x14:dataValidation>
      </x14:dataValidations>
    </ex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9"/>
  <sheetViews>
    <sheetView showGridLines="0" zoomScale="75" zoomScaleNormal="75" zoomScalePageLayoutView="75" workbookViewId="0">
      <selection activeCell="I136" sqref="I136"/>
    </sheetView>
  </sheetViews>
  <sheetFormatPr baseColWidth="10" defaultColWidth="10.83203125" defaultRowHeight="12" x14ac:dyDescent="0"/>
  <cols>
    <col min="1" max="1" width="12.5" style="7" customWidth="1"/>
    <col min="2" max="2" width="70" style="21" customWidth="1"/>
    <col min="3" max="12" width="14.1640625" style="7" customWidth="1"/>
    <col min="13" max="13" width="14.1640625" style="7" bestFit="1" customWidth="1"/>
    <col min="14" max="14" width="11" style="7" bestFit="1" customWidth="1"/>
    <col min="15" max="15" width="10.83203125" style="7"/>
    <col min="16" max="16" width="10.83203125" style="8"/>
    <col min="17" max="16384" width="10.83203125" style="7"/>
  </cols>
  <sheetData>
    <row r="1" spans="1:17">
      <c r="A1" s="259" t="s">
        <v>195</v>
      </c>
      <c r="B1" s="259"/>
    </row>
    <row r="2" spans="1:17" ht="12" customHeight="1">
      <c r="A2" s="259" t="s">
        <v>0</v>
      </c>
      <c r="B2" s="259"/>
      <c r="C2" s="271" t="s">
        <v>226</v>
      </c>
      <c r="D2" s="272"/>
      <c r="E2" s="272"/>
      <c r="F2" s="272"/>
      <c r="G2" s="272"/>
      <c r="H2" s="272"/>
      <c r="I2" s="272"/>
    </row>
    <row r="3" spans="1:17">
      <c r="A3" s="9"/>
      <c r="B3" s="9"/>
    </row>
    <row r="4" spans="1:17" ht="13">
      <c r="A4" s="259" t="s">
        <v>225</v>
      </c>
      <c r="B4" s="270"/>
      <c r="C4" s="257"/>
      <c r="D4" s="5" t="str">
        <f>IF(COUNTBLANK(C4)=1,"ERROR - Please complete - Yes or No","")</f>
        <v>ERROR - Please complete - Yes or No</v>
      </c>
    </row>
    <row r="5" spans="1:17">
      <c r="A5" s="10"/>
      <c r="B5" s="12"/>
    </row>
    <row r="6" spans="1:17" ht="12" customHeight="1">
      <c r="A6" s="260" t="s">
        <v>119</v>
      </c>
      <c r="B6" s="261"/>
      <c r="C6" s="262"/>
      <c r="D6" s="340"/>
      <c r="E6" s="340"/>
      <c r="F6" s="340"/>
      <c r="G6" s="340"/>
      <c r="H6" s="340"/>
      <c r="I6" s="341"/>
      <c r="J6" s="5" t="str">
        <f>IF(COUNTBLANK(C6)=1,"ERROR - Please fill in Potential Provider Name","")</f>
        <v>ERROR - Please fill in Potential Provider Name</v>
      </c>
    </row>
    <row r="7" spans="1:17">
      <c r="A7" s="10"/>
      <c r="B7" s="12"/>
      <c r="C7" s="13"/>
      <c r="D7" s="13"/>
      <c r="E7" s="13"/>
      <c r="F7" s="13"/>
      <c r="G7" s="13"/>
      <c r="H7" s="13"/>
      <c r="I7" s="13"/>
    </row>
    <row r="8" spans="1:17" ht="12" customHeight="1">
      <c r="A8" s="260" t="s">
        <v>120</v>
      </c>
      <c r="B8" s="261"/>
      <c r="C8" s="262"/>
      <c r="D8" s="268"/>
      <c r="E8" s="268"/>
      <c r="F8" s="268"/>
      <c r="G8" s="268"/>
      <c r="H8" s="268"/>
      <c r="I8" s="269"/>
      <c r="J8" s="5" t="str">
        <f>IF(COUNTBLANK(C8)=1,"ERROR - Please complete name and role","")</f>
        <v>ERROR - Please complete name and role</v>
      </c>
    </row>
    <row r="9" spans="1:17">
      <c r="A9" s="10"/>
      <c r="B9" s="12"/>
    </row>
    <row r="10" spans="1:17" ht="12" customHeight="1">
      <c r="A10" s="265" t="s">
        <v>224</v>
      </c>
      <c r="B10" s="265"/>
      <c r="C10" s="258"/>
      <c r="D10" s="5" t="str">
        <f>IF(COUNTBLANK(C10)=1,"ERROR - Please complete","")</f>
        <v>ERROR - Please complete</v>
      </c>
      <c r="E10" s="15"/>
      <c r="F10" s="15"/>
      <c r="G10" s="15"/>
      <c r="H10" s="15"/>
      <c r="I10" s="19"/>
      <c r="J10" s="17"/>
      <c r="K10" s="17"/>
      <c r="L10" s="17"/>
      <c r="M10" s="17"/>
      <c r="N10" s="17"/>
      <c r="O10" s="17"/>
      <c r="P10" s="18"/>
      <c r="Q10" s="17"/>
    </row>
    <row r="11" spans="1:17">
      <c r="A11" s="15"/>
      <c r="B11" s="15"/>
      <c r="C11" s="17"/>
      <c r="D11" s="17"/>
      <c r="E11" s="17"/>
      <c r="F11" s="17"/>
      <c r="G11" s="17"/>
      <c r="H11" s="17"/>
      <c r="I11" s="17"/>
      <c r="J11" s="17"/>
      <c r="K11" s="17"/>
      <c r="L11" s="17"/>
      <c r="M11" s="17"/>
      <c r="N11" s="17"/>
      <c r="O11" s="17"/>
      <c r="P11" s="18"/>
      <c r="Q11" s="17"/>
    </row>
    <row r="12" spans="1:17">
      <c r="A12" s="20" t="s">
        <v>7</v>
      </c>
      <c r="K12" s="17"/>
      <c r="L12" s="17"/>
      <c r="M12" s="17"/>
      <c r="N12" s="17"/>
      <c r="O12" s="17"/>
      <c r="P12" s="18"/>
      <c r="Q12" s="17"/>
    </row>
    <row r="13" spans="1:17">
      <c r="A13" s="15"/>
      <c r="B13" s="15"/>
      <c r="C13" s="17"/>
      <c r="D13" s="17"/>
      <c r="E13" s="17"/>
      <c r="F13" s="17"/>
      <c r="G13" s="17"/>
      <c r="H13" s="17"/>
      <c r="I13" s="17"/>
      <c r="J13" s="17"/>
      <c r="K13" s="17"/>
      <c r="L13" s="17"/>
      <c r="M13" s="17"/>
      <c r="N13" s="17"/>
      <c r="O13" s="17"/>
      <c r="P13" s="18"/>
      <c r="Q13" s="17"/>
    </row>
    <row r="14" spans="1:17" ht="12" customHeight="1">
      <c r="A14" s="265" t="s">
        <v>12</v>
      </c>
      <c r="B14" s="265"/>
      <c r="C14" s="265"/>
      <c r="D14" s="265"/>
      <c r="E14" s="265"/>
      <c r="F14" s="265"/>
      <c r="G14" s="265"/>
      <c r="H14" s="265"/>
      <c r="I14" s="265"/>
      <c r="J14" s="265"/>
      <c r="K14" s="17"/>
      <c r="L14" s="17"/>
      <c r="M14" s="17"/>
      <c r="N14" s="17"/>
      <c r="O14" s="17"/>
      <c r="P14" s="18"/>
      <c r="Q14" s="17"/>
    </row>
    <row r="15" spans="1:17" ht="13" thickBot="1">
      <c r="A15" s="15"/>
      <c r="B15" s="15"/>
      <c r="C15" s="15"/>
      <c r="D15" s="15"/>
      <c r="E15" s="15"/>
      <c r="F15" s="15"/>
      <c r="G15" s="15"/>
      <c r="H15" s="15"/>
      <c r="I15" s="15"/>
      <c r="J15" s="15"/>
      <c r="K15" s="17"/>
      <c r="L15" s="17"/>
      <c r="M15" s="17"/>
      <c r="N15" s="17"/>
      <c r="O15" s="17"/>
      <c r="P15" s="18"/>
      <c r="Q15" s="17"/>
    </row>
    <row r="16" spans="1:17" ht="13" thickBot="1">
      <c r="A16" s="15"/>
      <c r="B16" s="22" t="s">
        <v>13</v>
      </c>
      <c r="C16" s="23" t="s">
        <v>10</v>
      </c>
      <c r="D16" s="17"/>
      <c r="E16" s="202"/>
      <c r="F16" s="17"/>
      <c r="G16" s="17"/>
      <c r="H16" s="17"/>
      <c r="I16" s="17"/>
      <c r="J16" s="17"/>
      <c r="K16" s="17"/>
      <c r="L16" s="17"/>
      <c r="M16" s="17"/>
      <c r="N16" s="17"/>
    </row>
    <row r="17" spans="1:17" ht="13">
      <c r="A17" s="15"/>
      <c r="B17" s="24" t="s">
        <v>14</v>
      </c>
      <c r="C17" s="150"/>
      <c r="D17" s="6" t="str">
        <f t="shared" ref="D17:D20" si="0">IF(COUNTBLANK(C17)&gt;0,"ERROR - All cells in this table need a value. Cells must not be left blank","")</f>
        <v>ERROR - All cells in this table need a value. Cells must not be left blank</v>
      </c>
      <c r="E17" s="17"/>
      <c r="F17" s="17"/>
      <c r="G17" s="17"/>
      <c r="H17" s="17"/>
      <c r="I17" s="17"/>
      <c r="J17" s="17"/>
      <c r="K17" s="17"/>
      <c r="L17" s="17"/>
      <c r="M17" s="17"/>
      <c r="N17" s="17"/>
    </row>
    <row r="18" spans="1:17" ht="13">
      <c r="A18" s="15"/>
      <c r="B18" s="25" t="s">
        <v>15</v>
      </c>
      <c r="C18" s="151"/>
      <c r="D18" s="6" t="str">
        <f t="shared" si="0"/>
        <v>ERROR - All cells in this table need a value. Cells must not be left blank</v>
      </c>
      <c r="E18" s="17"/>
      <c r="F18" s="17"/>
      <c r="G18" s="17"/>
      <c r="H18" s="17"/>
      <c r="I18" s="17"/>
      <c r="J18" s="17"/>
      <c r="K18" s="17"/>
      <c r="L18" s="17"/>
      <c r="M18" s="17"/>
      <c r="N18" s="17"/>
    </row>
    <row r="19" spans="1:17" ht="13">
      <c r="A19" s="15"/>
      <c r="B19" s="25" t="s">
        <v>16</v>
      </c>
      <c r="C19" s="151"/>
      <c r="D19" s="6" t="str">
        <f t="shared" si="0"/>
        <v>ERROR - All cells in this table need a value. Cells must not be left blank</v>
      </c>
      <c r="E19" s="17"/>
      <c r="F19" s="17"/>
      <c r="G19" s="17"/>
      <c r="H19" s="17"/>
      <c r="I19" s="17"/>
      <c r="J19" s="17"/>
      <c r="K19" s="17"/>
      <c r="L19" s="17"/>
      <c r="M19" s="17"/>
      <c r="N19" s="17"/>
    </row>
    <row r="20" spans="1:17" ht="14" thickBot="1">
      <c r="A20" s="15"/>
      <c r="B20" s="26" t="s">
        <v>17</v>
      </c>
      <c r="C20" s="152"/>
      <c r="D20" s="6" t="str">
        <f t="shared" si="0"/>
        <v>ERROR - All cells in this table need a value. Cells must not be left blank</v>
      </c>
      <c r="E20" s="17"/>
      <c r="F20" s="17"/>
      <c r="G20" s="17"/>
      <c r="H20" s="17"/>
      <c r="I20" s="17"/>
      <c r="J20" s="17"/>
      <c r="K20" s="17"/>
      <c r="L20" s="17"/>
      <c r="M20" s="17"/>
      <c r="N20" s="17"/>
    </row>
    <row r="21" spans="1:17">
      <c r="A21" s="15"/>
      <c r="B21" s="15"/>
      <c r="C21" s="17"/>
      <c r="D21" s="17"/>
      <c r="E21" s="17"/>
      <c r="F21" s="17"/>
      <c r="G21" s="17"/>
      <c r="H21" s="17"/>
      <c r="I21" s="17"/>
      <c r="J21" s="17"/>
      <c r="K21" s="17"/>
      <c r="L21" s="17"/>
      <c r="M21" s="17"/>
      <c r="N21" s="17"/>
      <c r="O21" s="17"/>
      <c r="P21" s="18"/>
      <c r="Q21" s="17"/>
    </row>
    <row r="22" spans="1:17">
      <c r="A22" s="15"/>
      <c r="B22" s="15"/>
      <c r="C22" s="17"/>
      <c r="D22" s="17"/>
      <c r="E22" s="17"/>
      <c r="F22" s="17"/>
      <c r="G22" s="17"/>
      <c r="H22" s="17"/>
      <c r="I22" s="17"/>
      <c r="J22" s="17"/>
      <c r="K22" s="17"/>
      <c r="L22" s="17"/>
      <c r="M22" s="17"/>
      <c r="N22" s="17"/>
      <c r="O22" s="17"/>
      <c r="P22" s="18"/>
      <c r="Q22" s="17"/>
    </row>
    <row r="23" spans="1:17">
      <c r="A23" s="20" t="s">
        <v>18</v>
      </c>
      <c r="B23" s="15"/>
      <c r="C23" s="17"/>
      <c r="D23" s="17"/>
      <c r="E23" s="17"/>
      <c r="F23" s="17"/>
      <c r="G23" s="17"/>
      <c r="H23" s="17"/>
      <c r="I23" s="17"/>
      <c r="J23" s="17"/>
      <c r="K23" s="17"/>
      <c r="L23" s="17"/>
      <c r="M23" s="17"/>
      <c r="N23" s="17"/>
      <c r="O23" s="17"/>
      <c r="P23" s="18"/>
      <c r="Q23" s="17"/>
    </row>
    <row r="24" spans="1:17">
      <c r="A24" s="15"/>
      <c r="B24" s="15"/>
      <c r="C24" s="17"/>
      <c r="D24" s="17"/>
      <c r="E24" s="17"/>
      <c r="F24" s="17"/>
      <c r="G24" s="17"/>
      <c r="H24" s="17"/>
      <c r="I24" s="17"/>
      <c r="J24" s="17"/>
      <c r="K24" s="17"/>
      <c r="L24" s="17"/>
      <c r="M24" s="17"/>
      <c r="N24" s="17"/>
      <c r="O24" s="17"/>
      <c r="P24" s="18"/>
      <c r="Q24" s="17"/>
    </row>
    <row r="25" spans="1:17" ht="12" customHeight="1">
      <c r="A25" s="266" t="s">
        <v>19</v>
      </c>
      <c r="B25" s="266"/>
      <c r="C25" s="17"/>
      <c r="J25" s="17"/>
      <c r="N25" s="17"/>
      <c r="O25" s="17"/>
      <c r="P25" s="18"/>
      <c r="Q25" s="17"/>
    </row>
    <row r="26" spans="1:17" ht="12" customHeight="1">
      <c r="A26" s="27"/>
      <c r="B26" s="28" t="s">
        <v>20</v>
      </c>
      <c r="C26" s="29"/>
      <c r="D26" s="266" t="s">
        <v>21</v>
      </c>
      <c r="E26" s="266"/>
      <c r="F26" s="266"/>
      <c r="G26" s="266"/>
      <c r="H26" s="266"/>
      <c r="I26" s="266"/>
      <c r="J26" s="17"/>
      <c r="N26" s="17"/>
      <c r="O26" s="17"/>
      <c r="P26" s="18"/>
      <c r="Q26" s="17"/>
    </row>
    <row r="27" spans="1:17">
      <c r="A27" s="27"/>
      <c r="B27" s="28" t="s">
        <v>1</v>
      </c>
      <c r="C27" s="29"/>
      <c r="D27" s="267" t="s">
        <v>22</v>
      </c>
      <c r="E27" s="267"/>
      <c r="F27" s="267"/>
      <c r="G27" s="267"/>
      <c r="H27" s="267"/>
      <c r="I27" s="267"/>
      <c r="N27" s="17"/>
      <c r="O27" s="17"/>
      <c r="P27" s="18"/>
      <c r="Q27" s="17"/>
    </row>
    <row r="28" spans="1:17">
      <c r="A28" s="27"/>
      <c r="B28" s="28" t="s">
        <v>2</v>
      </c>
      <c r="C28" s="29"/>
      <c r="D28" s="267" t="s">
        <v>23</v>
      </c>
      <c r="E28" s="267"/>
      <c r="F28" s="267"/>
      <c r="G28" s="267"/>
      <c r="H28" s="267"/>
      <c r="I28" s="267"/>
      <c r="J28" s="17"/>
      <c r="N28" s="17"/>
      <c r="O28" s="17"/>
      <c r="P28" s="18"/>
      <c r="Q28" s="17"/>
    </row>
    <row r="29" spans="1:17" ht="12" customHeight="1">
      <c r="A29" s="27"/>
      <c r="B29" s="30" t="s">
        <v>3</v>
      </c>
      <c r="C29" s="29"/>
      <c r="D29" s="266" t="s">
        <v>24</v>
      </c>
      <c r="E29" s="266"/>
      <c r="F29" s="266"/>
      <c r="G29" s="266"/>
      <c r="H29" s="266"/>
      <c r="I29" s="266"/>
      <c r="J29" s="17"/>
      <c r="N29" s="17"/>
      <c r="O29" s="17"/>
      <c r="P29" s="18"/>
      <c r="Q29" s="17"/>
    </row>
    <row r="30" spans="1:17">
      <c r="A30" s="27"/>
      <c r="B30" s="28" t="s">
        <v>25</v>
      </c>
      <c r="C30" s="29"/>
      <c r="D30" s="267" t="s">
        <v>5</v>
      </c>
      <c r="E30" s="267"/>
      <c r="F30" s="267"/>
      <c r="G30" s="267"/>
      <c r="H30" s="267"/>
      <c r="I30" s="267"/>
      <c r="J30" s="17"/>
      <c r="N30" s="17"/>
      <c r="O30" s="17"/>
      <c r="P30" s="18"/>
      <c r="Q30" s="17"/>
    </row>
    <row r="31" spans="1:17">
      <c r="A31" s="27"/>
      <c r="B31" s="31" t="s">
        <v>4</v>
      </c>
      <c r="C31" s="29"/>
      <c r="D31" s="267" t="s">
        <v>26</v>
      </c>
      <c r="E31" s="267"/>
      <c r="F31" s="267"/>
      <c r="G31" s="267"/>
      <c r="H31" s="267"/>
      <c r="I31" s="267"/>
      <c r="J31" s="17"/>
      <c r="N31" s="17"/>
      <c r="O31" s="17"/>
      <c r="P31" s="18"/>
      <c r="Q31" s="17"/>
    </row>
    <row r="32" spans="1:17">
      <c r="A32" s="27"/>
      <c r="B32" s="31" t="s">
        <v>27</v>
      </c>
      <c r="C32" s="29"/>
      <c r="D32" s="267" t="s">
        <v>28</v>
      </c>
      <c r="E32" s="267"/>
      <c r="F32" s="267"/>
      <c r="G32" s="267"/>
      <c r="H32" s="267"/>
      <c r="I32" s="267"/>
      <c r="J32" s="17"/>
      <c r="N32" s="17"/>
      <c r="O32" s="17"/>
      <c r="P32" s="18"/>
      <c r="Q32" s="17"/>
    </row>
    <row r="33" spans="1:18">
      <c r="A33" s="27"/>
      <c r="B33" s="28" t="s">
        <v>29</v>
      </c>
      <c r="C33" s="29"/>
      <c r="D33" s="267" t="s">
        <v>30</v>
      </c>
      <c r="E33" s="267"/>
      <c r="F33" s="267"/>
      <c r="G33" s="267"/>
      <c r="H33" s="267"/>
      <c r="I33" s="267"/>
      <c r="J33" s="17"/>
      <c r="N33" s="17"/>
      <c r="O33" s="17"/>
      <c r="P33" s="18"/>
      <c r="Q33" s="17"/>
    </row>
    <row r="34" spans="1:18">
      <c r="A34" s="27"/>
      <c r="B34" s="31" t="s">
        <v>31</v>
      </c>
      <c r="C34" s="29"/>
      <c r="D34" s="267" t="s">
        <v>32</v>
      </c>
      <c r="E34" s="267"/>
      <c r="F34" s="267"/>
      <c r="G34" s="267"/>
      <c r="H34" s="267"/>
      <c r="I34" s="267"/>
      <c r="J34" s="17"/>
      <c r="N34" s="17"/>
      <c r="O34" s="17"/>
      <c r="P34" s="18"/>
      <c r="Q34" s="17"/>
    </row>
    <row r="35" spans="1:18">
      <c r="A35" s="27"/>
      <c r="B35" s="28" t="s">
        <v>33</v>
      </c>
      <c r="C35" s="29"/>
      <c r="D35" s="267" t="s">
        <v>235</v>
      </c>
      <c r="E35" s="267"/>
      <c r="F35" s="267"/>
      <c r="G35" s="267"/>
      <c r="H35" s="267"/>
      <c r="I35" s="267"/>
      <c r="J35" s="17"/>
      <c r="N35" s="17"/>
      <c r="O35" s="17"/>
      <c r="P35" s="18"/>
      <c r="Q35" s="17"/>
    </row>
    <row r="36" spans="1:18" ht="13" thickBot="1">
      <c r="A36" s="27"/>
      <c r="B36" s="32" t="s">
        <v>170</v>
      </c>
      <c r="C36" s="17"/>
      <c r="J36" s="17"/>
      <c r="N36" s="17"/>
      <c r="O36" s="17"/>
      <c r="P36" s="18"/>
      <c r="Q36" s="17"/>
    </row>
    <row r="37" spans="1:18" ht="15" customHeight="1" thickBot="1">
      <c r="A37" s="27"/>
      <c r="C37" s="17"/>
      <c r="D37" s="274" t="s">
        <v>35</v>
      </c>
      <c r="E37" s="275"/>
      <c r="F37" s="275"/>
      <c r="G37" s="275"/>
      <c r="H37" s="275"/>
      <c r="I37" s="275"/>
      <c r="J37" s="276"/>
      <c r="K37" s="339"/>
      <c r="L37" s="339"/>
      <c r="M37" s="339"/>
      <c r="N37" s="339"/>
      <c r="O37" s="17"/>
      <c r="P37" s="18"/>
      <c r="Q37" s="17"/>
    </row>
    <row r="38" spans="1:18" ht="118" customHeight="1" thickBot="1">
      <c r="A38" s="33"/>
      <c r="B38" s="277" t="s">
        <v>121</v>
      </c>
      <c r="C38" s="22" t="s">
        <v>37</v>
      </c>
      <c r="D38" s="60" t="s">
        <v>38</v>
      </c>
      <c r="E38" s="109" t="s">
        <v>39</v>
      </c>
      <c r="F38" s="109" t="s">
        <v>40</v>
      </c>
      <c r="G38" s="109" t="s">
        <v>41</v>
      </c>
      <c r="H38" s="109" t="s">
        <v>42</v>
      </c>
      <c r="I38" s="37" t="s">
        <v>43</v>
      </c>
      <c r="J38" s="37" t="s">
        <v>44</v>
      </c>
      <c r="K38" s="61"/>
      <c r="L38" s="61"/>
      <c r="M38" s="61"/>
      <c r="N38" s="61"/>
      <c r="P38" s="8" t="str">
        <f>A1</f>
        <v>Lot 2  Regional Panel 2F - Northern Ireland</v>
      </c>
      <c r="Q38" s="39"/>
      <c r="R38" s="39"/>
    </row>
    <row r="39" spans="1:18" ht="15" customHeight="1">
      <c r="A39" s="280"/>
      <c r="B39" s="278"/>
      <c r="C39" s="41" t="s">
        <v>45</v>
      </c>
      <c r="D39" s="153"/>
      <c r="E39" s="154"/>
      <c r="F39" s="154"/>
      <c r="G39" s="154"/>
      <c r="H39" s="154"/>
      <c r="I39" s="154"/>
      <c r="J39" s="155"/>
      <c r="K39" s="6" t="str">
        <f>IF(COUNTBLANK(D39:J39)&gt;0,"ERROR - Cells must not be left blank","")</f>
        <v>ERROR - Cells must not be left blank</v>
      </c>
      <c r="L39" s="42"/>
      <c r="M39" s="42"/>
      <c r="N39" s="42"/>
      <c r="O39" s="282"/>
      <c r="Q39" s="39"/>
      <c r="R39" s="39"/>
    </row>
    <row r="40" spans="1:18" ht="16" customHeight="1">
      <c r="A40" s="280"/>
      <c r="B40" s="278"/>
      <c r="C40" s="43" t="s">
        <v>14</v>
      </c>
      <c r="D40" s="44">
        <f>D39*(1+$C$17)*OR(1-$C$17)</f>
        <v>0</v>
      </c>
      <c r="E40" s="45">
        <f t="shared" ref="E40:J40" si="1">E39*(1+$C$17)*OR(1-$C$17)</f>
        <v>0</v>
      </c>
      <c r="F40" s="45">
        <f t="shared" si="1"/>
        <v>0</v>
      </c>
      <c r="G40" s="45">
        <f t="shared" si="1"/>
        <v>0</v>
      </c>
      <c r="H40" s="45">
        <f t="shared" si="1"/>
        <v>0</v>
      </c>
      <c r="I40" s="45">
        <f t="shared" si="1"/>
        <v>0</v>
      </c>
      <c r="J40" s="46">
        <f t="shared" si="1"/>
        <v>0</v>
      </c>
      <c r="K40" s="42"/>
      <c r="L40" s="42"/>
      <c r="M40" s="42"/>
      <c r="N40" s="42"/>
      <c r="O40" s="283"/>
      <c r="Q40" s="39"/>
      <c r="R40" s="39"/>
    </row>
    <row r="41" spans="1:18" ht="15" customHeight="1">
      <c r="A41" s="280"/>
      <c r="B41" s="278"/>
      <c r="C41" s="43" t="s">
        <v>15</v>
      </c>
      <c r="D41" s="44">
        <f>D39*(1+$C$18)*OR(1-$C$18)</f>
        <v>0</v>
      </c>
      <c r="E41" s="45">
        <f t="shared" ref="E41:J41" si="2">E39*(1+$C$18)*OR(1-$C$18)</f>
        <v>0</v>
      </c>
      <c r="F41" s="45">
        <f t="shared" si="2"/>
        <v>0</v>
      </c>
      <c r="G41" s="45">
        <f t="shared" si="2"/>
        <v>0</v>
      </c>
      <c r="H41" s="45">
        <f t="shared" si="2"/>
        <v>0</v>
      </c>
      <c r="I41" s="45">
        <f t="shared" si="2"/>
        <v>0</v>
      </c>
      <c r="J41" s="46">
        <f t="shared" si="2"/>
        <v>0</v>
      </c>
      <c r="K41" s="42"/>
      <c r="L41" s="42"/>
      <c r="M41" s="42"/>
      <c r="N41" s="42"/>
      <c r="O41" s="283"/>
      <c r="P41" s="47"/>
      <c r="Q41" s="39"/>
      <c r="R41" s="39"/>
    </row>
    <row r="42" spans="1:18" ht="15" customHeight="1" thickBot="1">
      <c r="A42" s="280"/>
      <c r="B42" s="278"/>
      <c r="C42" s="43" t="s">
        <v>16</v>
      </c>
      <c r="D42" s="44">
        <f>D39*(1+$C$19)*OR(1-$C$19)</f>
        <v>0</v>
      </c>
      <c r="E42" s="45">
        <f t="shared" ref="E42:J42" si="3">E39*(1+$C$19)*OR(1-$C$19)</f>
        <v>0</v>
      </c>
      <c r="F42" s="45">
        <f t="shared" si="3"/>
        <v>0</v>
      </c>
      <c r="G42" s="45">
        <f t="shared" si="3"/>
        <v>0</v>
      </c>
      <c r="H42" s="45">
        <f t="shared" si="3"/>
        <v>0</v>
      </c>
      <c r="I42" s="45">
        <f t="shared" si="3"/>
        <v>0</v>
      </c>
      <c r="J42" s="46">
        <f t="shared" si="3"/>
        <v>0</v>
      </c>
      <c r="K42" s="42"/>
      <c r="L42" s="42"/>
      <c r="M42" s="42"/>
      <c r="N42" s="42"/>
      <c r="O42" s="283"/>
      <c r="Q42" s="39"/>
      <c r="R42" s="39"/>
    </row>
    <row r="43" spans="1:18" ht="16" customHeight="1" thickBot="1">
      <c r="A43" s="280"/>
      <c r="B43" s="279"/>
      <c r="C43" s="48" t="s">
        <v>17</v>
      </c>
      <c r="D43" s="49">
        <f>D39*(1+$C$20)*OR(1+$C$20)</f>
        <v>0</v>
      </c>
      <c r="E43" s="50">
        <f t="shared" ref="E43:J43" si="4">E39*(1+$C$20)*OR(1+$C$20)</f>
        <v>0</v>
      </c>
      <c r="F43" s="50">
        <f t="shared" si="4"/>
        <v>0</v>
      </c>
      <c r="G43" s="50">
        <f t="shared" si="4"/>
        <v>0</v>
      </c>
      <c r="H43" s="50">
        <f t="shared" si="4"/>
        <v>0</v>
      </c>
      <c r="I43" s="50">
        <f t="shared" si="4"/>
        <v>0</v>
      </c>
      <c r="J43" s="51">
        <f t="shared" si="4"/>
        <v>0</v>
      </c>
      <c r="K43" s="42"/>
      <c r="L43" s="42"/>
      <c r="M43" s="42"/>
      <c r="N43" s="42"/>
      <c r="O43" s="283"/>
      <c r="P43" s="52">
        <f>AVERAGE(D39:J43)</f>
        <v>0</v>
      </c>
      <c r="Q43" s="39"/>
      <c r="R43" s="39"/>
    </row>
    <row r="44" spans="1:18" s="56" customFormat="1">
      <c r="A44" s="53"/>
      <c r="B44" s="54"/>
      <c r="C44" s="55"/>
      <c r="D44" s="55"/>
      <c r="E44" s="55"/>
      <c r="F44" s="55"/>
      <c r="G44" s="55"/>
      <c r="H44" s="55"/>
      <c r="I44" s="55"/>
      <c r="K44" s="55"/>
      <c r="L44" s="55"/>
      <c r="P44" s="57"/>
    </row>
    <row r="45" spans="1:18">
      <c r="A45" s="58"/>
    </row>
    <row r="46" spans="1:18" ht="12" customHeight="1">
      <c r="A46" s="58"/>
    </row>
    <row r="47" spans="1:18">
      <c r="A47" s="58"/>
    </row>
    <row r="49" spans="1:17">
      <c r="A49" s="20" t="s">
        <v>171</v>
      </c>
    </row>
    <row r="51" spans="1:17" ht="12" customHeight="1">
      <c r="A51" s="273" t="s">
        <v>198</v>
      </c>
      <c r="B51" s="273"/>
      <c r="C51" s="273"/>
      <c r="D51" s="273"/>
      <c r="E51" s="273"/>
      <c r="F51" s="273"/>
      <c r="G51" s="273"/>
      <c r="H51" s="273"/>
      <c r="I51" s="273"/>
    </row>
    <row r="52" spans="1:17" ht="14" thickBot="1">
      <c r="B52" s="59"/>
      <c r="C52" s="6" t="str">
        <f>IF(COUNTBLANK(C56:C64)&gt;0,"ERROR - Cells must not be left blank","")</f>
        <v>ERROR - Cells must not be left blank</v>
      </c>
      <c r="D52" s="28"/>
      <c r="E52" s="28"/>
      <c r="F52" s="28"/>
      <c r="G52" s="28"/>
      <c r="H52" s="28"/>
      <c r="I52" s="28"/>
      <c r="J52" s="39"/>
      <c r="K52" s="39"/>
      <c r="L52" s="39"/>
      <c r="M52" s="39"/>
      <c r="N52" s="39"/>
      <c r="O52" s="39"/>
      <c r="P52" s="47"/>
      <c r="Q52" s="39"/>
    </row>
    <row r="53" spans="1:17" ht="12" customHeight="1">
      <c r="B53" s="292" t="s">
        <v>46</v>
      </c>
      <c r="C53" s="292" t="s">
        <v>143</v>
      </c>
      <c r="D53" s="292" t="s">
        <v>47</v>
      </c>
      <c r="E53" s="295"/>
      <c r="F53" s="295"/>
      <c r="G53" s="296"/>
      <c r="H53" s="300"/>
      <c r="I53" s="300"/>
      <c r="J53" s="300"/>
      <c r="K53" s="284" t="s">
        <v>49</v>
      </c>
      <c r="L53" s="284" t="s">
        <v>50</v>
      </c>
      <c r="M53" s="285" t="s">
        <v>51</v>
      </c>
      <c r="N53" s="286" t="s">
        <v>52</v>
      </c>
      <c r="O53" s="39"/>
      <c r="P53" s="47"/>
      <c r="Q53" s="39"/>
    </row>
    <row r="54" spans="1:17">
      <c r="B54" s="293"/>
      <c r="C54" s="293"/>
      <c r="D54" s="294"/>
      <c r="E54" s="297"/>
      <c r="F54" s="297"/>
      <c r="G54" s="298"/>
      <c r="H54" s="300"/>
      <c r="I54" s="300"/>
      <c r="J54" s="300"/>
      <c r="K54" s="284"/>
      <c r="L54" s="284"/>
      <c r="M54" s="285"/>
      <c r="N54" s="287"/>
      <c r="O54" s="39"/>
      <c r="P54" s="47"/>
      <c r="Q54" s="39"/>
    </row>
    <row r="55" spans="1:17" ht="13" thickBot="1">
      <c r="B55" s="294"/>
      <c r="C55" s="299"/>
      <c r="D55" s="62" t="s">
        <v>14</v>
      </c>
      <c r="E55" s="63" t="s">
        <v>15</v>
      </c>
      <c r="F55" s="63" t="s">
        <v>16</v>
      </c>
      <c r="G55" s="64" t="s">
        <v>17</v>
      </c>
      <c r="H55" s="300"/>
      <c r="I55" s="61"/>
      <c r="J55" s="61"/>
      <c r="K55" s="284"/>
      <c r="L55" s="284"/>
      <c r="M55" s="285"/>
      <c r="N55" s="288"/>
      <c r="O55" s="39"/>
      <c r="P55" s="47"/>
      <c r="Q55" s="39"/>
    </row>
    <row r="56" spans="1:17">
      <c r="B56" s="65" t="s">
        <v>53</v>
      </c>
      <c r="C56" s="156"/>
      <c r="D56" s="66">
        <f>C56</f>
        <v>0</v>
      </c>
      <c r="E56" s="66">
        <f>C56</f>
        <v>0</v>
      </c>
      <c r="F56" s="66">
        <f t="shared" ref="F56:G56" si="5">D56</f>
        <v>0</v>
      </c>
      <c r="G56" s="66">
        <f t="shared" si="5"/>
        <v>0</v>
      </c>
      <c r="H56" s="67"/>
      <c r="I56" s="42"/>
      <c r="J56" s="42"/>
      <c r="K56" s="68"/>
      <c r="L56" s="68"/>
      <c r="M56" s="69"/>
      <c r="N56" s="68"/>
      <c r="Q56" s="39"/>
    </row>
    <row r="57" spans="1:17">
      <c r="B57" s="65" t="s">
        <v>54</v>
      </c>
      <c r="C57" s="157"/>
      <c r="D57" s="70">
        <f t="shared" ref="D57:D63" si="6">C57*(1+$C$17)*OR(1-$C$17)</f>
        <v>0</v>
      </c>
      <c r="E57" s="71">
        <f t="shared" ref="E57:E63" si="7">C57*(1+$C$18)*OR(1-$C$18)</f>
        <v>0</v>
      </c>
      <c r="F57" s="71">
        <f t="shared" ref="F57:F63" si="8">C57*(1+$C$19)*OR(1-$C$19)</f>
        <v>0</v>
      </c>
      <c r="G57" s="72">
        <f t="shared" ref="G57:G63" si="9">C57*(1+$C$20)*OR(1-$C$20)</f>
        <v>0</v>
      </c>
      <c r="H57" s="67"/>
      <c r="I57" s="73"/>
      <c r="J57" s="73"/>
      <c r="K57" s="74">
        <f>AVERAGE(C57:G57)</f>
        <v>0</v>
      </c>
      <c r="L57" s="75">
        <v>125000</v>
      </c>
      <c r="M57" s="76">
        <f>K57*L57</f>
        <v>0</v>
      </c>
      <c r="N57" s="77">
        <f t="shared" ref="N57:N63" si="10">IF(M57&lt;$C$56,$C$56,(IF(M57&gt;$C$64,$C$64,M57)))</f>
        <v>0</v>
      </c>
      <c r="P57" s="42"/>
      <c r="Q57" s="39"/>
    </row>
    <row r="58" spans="1:17">
      <c r="B58" s="78" t="s">
        <v>55</v>
      </c>
      <c r="C58" s="158"/>
      <c r="D58" s="70">
        <f t="shared" si="6"/>
        <v>0</v>
      </c>
      <c r="E58" s="71">
        <f t="shared" si="7"/>
        <v>0</v>
      </c>
      <c r="F58" s="71">
        <f t="shared" si="8"/>
        <v>0</v>
      </c>
      <c r="G58" s="72">
        <f t="shared" si="9"/>
        <v>0</v>
      </c>
      <c r="H58" s="67"/>
      <c r="I58" s="73"/>
      <c r="J58" s="73"/>
      <c r="K58" s="74">
        <f t="shared" ref="K58:K63" si="11">AVERAGE(C58:G58)</f>
        <v>0</v>
      </c>
      <c r="L58" s="75">
        <v>375000</v>
      </c>
      <c r="M58" s="76">
        <f t="shared" ref="M58:M63" si="12">K58*L58</f>
        <v>0</v>
      </c>
      <c r="N58" s="77">
        <f t="shared" si="10"/>
        <v>0</v>
      </c>
      <c r="P58" s="42"/>
      <c r="Q58" s="39"/>
    </row>
    <row r="59" spans="1:17">
      <c r="B59" s="78" t="s">
        <v>56</v>
      </c>
      <c r="C59" s="158"/>
      <c r="D59" s="70">
        <f t="shared" si="6"/>
        <v>0</v>
      </c>
      <c r="E59" s="71">
        <f t="shared" si="7"/>
        <v>0</v>
      </c>
      <c r="F59" s="71">
        <f t="shared" si="8"/>
        <v>0</v>
      </c>
      <c r="G59" s="72">
        <f t="shared" si="9"/>
        <v>0</v>
      </c>
      <c r="H59" s="67"/>
      <c r="I59" s="73"/>
      <c r="J59" s="73"/>
      <c r="K59" s="74">
        <f t="shared" si="11"/>
        <v>0</v>
      </c>
      <c r="L59" s="75">
        <v>750000</v>
      </c>
      <c r="M59" s="76">
        <f t="shared" si="12"/>
        <v>0</v>
      </c>
      <c r="N59" s="77">
        <f t="shared" si="10"/>
        <v>0</v>
      </c>
      <c r="P59" s="42"/>
      <c r="Q59" s="39"/>
    </row>
    <row r="60" spans="1:17">
      <c r="B60" s="78" t="s">
        <v>57</v>
      </c>
      <c r="C60" s="158"/>
      <c r="D60" s="70">
        <f t="shared" si="6"/>
        <v>0</v>
      </c>
      <c r="E60" s="71">
        <f t="shared" si="7"/>
        <v>0</v>
      </c>
      <c r="F60" s="71">
        <f t="shared" si="8"/>
        <v>0</v>
      </c>
      <c r="G60" s="72">
        <f t="shared" si="9"/>
        <v>0</v>
      </c>
      <c r="H60" s="67"/>
      <c r="I60" s="73"/>
      <c r="J60" s="73"/>
      <c r="K60" s="74">
        <f t="shared" si="11"/>
        <v>0</v>
      </c>
      <c r="L60" s="75">
        <v>1750000</v>
      </c>
      <c r="M60" s="76">
        <f t="shared" si="12"/>
        <v>0</v>
      </c>
      <c r="N60" s="77">
        <f t="shared" si="10"/>
        <v>0</v>
      </c>
      <c r="P60" s="42"/>
      <c r="Q60" s="39"/>
    </row>
    <row r="61" spans="1:17">
      <c r="B61" s="78" t="s">
        <v>58</v>
      </c>
      <c r="C61" s="158"/>
      <c r="D61" s="70">
        <f t="shared" si="6"/>
        <v>0</v>
      </c>
      <c r="E61" s="71">
        <f t="shared" si="7"/>
        <v>0</v>
      </c>
      <c r="F61" s="71">
        <f t="shared" si="8"/>
        <v>0</v>
      </c>
      <c r="G61" s="72">
        <f t="shared" si="9"/>
        <v>0</v>
      </c>
      <c r="H61" s="67"/>
      <c r="I61" s="73"/>
      <c r="J61" s="73"/>
      <c r="K61" s="74">
        <f t="shared" si="11"/>
        <v>0</v>
      </c>
      <c r="L61" s="75">
        <v>3750000</v>
      </c>
      <c r="M61" s="76">
        <f t="shared" si="12"/>
        <v>0</v>
      </c>
      <c r="N61" s="77">
        <f t="shared" si="10"/>
        <v>0</v>
      </c>
      <c r="P61" s="42"/>
      <c r="Q61" s="39"/>
    </row>
    <row r="62" spans="1:17">
      <c r="B62" s="78" t="s">
        <v>59</v>
      </c>
      <c r="C62" s="158"/>
      <c r="D62" s="70">
        <f t="shared" si="6"/>
        <v>0</v>
      </c>
      <c r="E62" s="71">
        <f t="shared" si="7"/>
        <v>0</v>
      </c>
      <c r="F62" s="71">
        <f t="shared" si="8"/>
        <v>0</v>
      </c>
      <c r="G62" s="72">
        <f t="shared" si="9"/>
        <v>0</v>
      </c>
      <c r="H62" s="67"/>
      <c r="I62" s="73"/>
      <c r="J62" s="73"/>
      <c r="K62" s="74">
        <f t="shared" si="11"/>
        <v>0</v>
      </c>
      <c r="L62" s="75">
        <v>7500000</v>
      </c>
      <c r="M62" s="76">
        <f t="shared" si="12"/>
        <v>0</v>
      </c>
      <c r="N62" s="77">
        <f t="shared" si="10"/>
        <v>0</v>
      </c>
      <c r="P62" s="42"/>
      <c r="Q62" s="39"/>
    </row>
    <row r="63" spans="1:17" ht="13" thickBot="1">
      <c r="B63" s="79" t="s">
        <v>60</v>
      </c>
      <c r="C63" s="158"/>
      <c r="D63" s="70">
        <f t="shared" si="6"/>
        <v>0</v>
      </c>
      <c r="E63" s="71">
        <f t="shared" si="7"/>
        <v>0</v>
      </c>
      <c r="F63" s="71">
        <f t="shared" si="8"/>
        <v>0</v>
      </c>
      <c r="G63" s="72">
        <f t="shared" si="9"/>
        <v>0</v>
      </c>
      <c r="H63" s="67"/>
      <c r="I63" s="73"/>
      <c r="J63" s="73"/>
      <c r="K63" s="74">
        <f t="shared" si="11"/>
        <v>0</v>
      </c>
      <c r="L63" s="75">
        <v>10000000</v>
      </c>
      <c r="M63" s="76">
        <f t="shared" si="12"/>
        <v>0</v>
      </c>
      <c r="N63" s="77">
        <f t="shared" si="10"/>
        <v>0</v>
      </c>
      <c r="P63" s="42"/>
      <c r="Q63" s="39"/>
    </row>
    <row r="64" spans="1:17" ht="13" thickBot="1">
      <c r="B64" s="80" t="s">
        <v>61</v>
      </c>
      <c r="C64" s="159"/>
      <c r="D64" s="49">
        <f>C64</f>
        <v>0</v>
      </c>
      <c r="E64" s="81">
        <f>C64</f>
        <v>0</v>
      </c>
      <c r="F64" s="81">
        <f t="shared" ref="F64:G64" si="13">D64</f>
        <v>0</v>
      </c>
      <c r="G64" s="81">
        <f t="shared" si="13"/>
        <v>0</v>
      </c>
      <c r="H64" s="67"/>
      <c r="I64" s="42"/>
      <c r="J64" s="42"/>
      <c r="K64" s="82"/>
      <c r="L64" s="82"/>
      <c r="M64" s="82"/>
      <c r="N64" s="82"/>
      <c r="P64" s="52">
        <f>AVERAGE(N57:N63)</f>
        <v>0</v>
      </c>
      <c r="Q64" s="39"/>
    </row>
    <row r="65" spans="1:16" s="39" customFormat="1">
      <c r="B65" s="83"/>
      <c r="C65" s="84"/>
      <c r="D65" s="85"/>
      <c r="E65" s="86"/>
      <c r="F65" s="86"/>
      <c r="G65" s="86"/>
      <c r="H65" s="84"/>
      <c r="I65" s="86"/>
      <c r="J65" s="85"/>
      <c r="P65" s="47"/>
    </row>
    <row r="66" spans="1:16" s="39" customFormat="1">
      <c r="B66" s="83"/>
      <c r="C66" s="84"/>
      <c r="D66" s="85"/>
      <c r="E66" s="86"/>
      <c r="F66" s="86"/>
      <c r="G66" s="86"/>
      <c r="H66" s="84"/>
      <c r="I66" s="86"/>
      <c r="J66" s="85"/>
      <c r="P66" s="47"/>
    </row>
    <row r="67" spans="1:16">
      <c r="A67" s="20" t="s">
        <v>172</v>
      </c>
      <c r="K67" s="39"/>
    </row>
    <row r="69" spans="1:16" ht="12" customHeight="1">
      <c r="A69" s="273" t="s">
        <v>228</v>
      </c>
      <c r="B69" s="273"/>
      <c r="C69" s="273"/>
      <c r="D69" s="273"/>
      <c r="E69" s="273"/>
      <c r="F69" s="273"/>
      <c r="G69" s="273"/>
      <c r="H69" s="273"/>
      <c r="I69" s="273"/>
    </row>
    <row r="70" spans="1:16" s="39" customFormat="1">
      <c r="B70" s="83"/>
      <c r="C70" s="84"/>
      <c r="D70" s="85"/>
      <c r="E70" s="86"/>
      <c r="F70" s="86"/>
      <c r="G70" s="86"/>
      <c r="H70" s="84"/>
      <c r="I70" s="86"/>
      <c r="J70" s="85"/>
      <c r="K70" s="7"/>
      <c r="P70" s="47"/>
    </row>
    <row r="71" spans="1:16" s="39" customFormat="1" ht="14" thickBot="1">
      <c r="B71" s="83"/>
      <c r="C71" s="6" t="str">
        <f>IF(COUNTBLANK(C75:C83)&gt;0,"ERROR - Cells must not be left blank","")</f>
        <v>ERROR - Cells must not be left blank</v>
      </c>
      <c r="D71" s="85"/>
      <c r="E71" s="86"/>
      <c r="F71" s="86"/>
      <c r="G71" s="86"/>
      <c r="H71" s="84"/>
      <c r="I71" s="86"/>
      <c r="J71" s="85"/>
      <c r="P71" s="47"/>
    </row>
    <row r="72" spans="1:16" s="39" customFormat="1" ht="12" customHeight="1">
      <c r="B72" s="289" t="s">
        <v>123</v>
      </c>
      <c r="C72" s="292" t="s">
        <v>141</v>
      </c>
      <c r="D72" s="292" t="s">
        <v>47</v>
      </c>
      <c r="E72" s="295"/>
      <c r="F72" s="295"/>
      <c r="G72" s="296"/>
      <c r="H72" s="84"/>
      <c r="I72" s="300"/>
      <c r="J72" s="300"/>
      <c r="K72" s="284" t="s">
        <v>49</v>
      </c>
      <c r="L72" s="284" t="s">
        <v>50</v>
      </c>
      <c r="M72" s="285" t="s">
        <v>51</v>
      </c>
      <c r="N72" s="286" t="s">
        <v>52</v>
      </c>
      <c r="P72" s="47"/>
    </row>
    <row r="73" spans="1:16" s="39" customFormat="1">
      <c r="B73" s="290"/>
      <c r="C73" s="293"/>
      <c r="D73" s="294"/>
      <c r="E73" s="297"/>
      <c r="F73" s="297"/>
      <c r="G73" s="298"/>
      <c r="H73" s="84"/>
      <c r="I73" s="300"/>
      <c r="J73" s="300"/>
      <c r="K73" s="284"/>
      <c r="L73" s="284"/>
      <c r="M73" s="285"/>
      <c r="N73" s="287"/>
      <c r="P73" s="47"/>
    </row>
    <row r="74" spans="1:16" s="39" customFormat="1" ht="13" thickBot="1">
      <c r="B74" s="291"/>
      <c r="C74" s="294"/>
      <c r="D74" s="62" t="s">
        <v>14</v>
      </c>
      <c r="E74" s="63" t="s">
        <v>15</v>
      </c>
      <c r="F74" s="63" t="s">
        <v>16</v>
      </c>
      <c r="G74" s="64" t="s">
        <v>17</v>
      </c>
      <c r="H74" s="84"/>
      <c r="I74" s="61"/>
      <c r="J74" s="61"/>
      <c r="K74" s="284"/>
      <c r="L74" s="284"/>
      <c r="M74" s="285"/>
      <c r="N74" s="288"/>
      <c r="P74" s="47"/>
    </row>
    <row r="75" spans="1:16" s="39" customFormat="1">
      <c r="B75" s="25" t="s">
        <v>53</v>
      </c>
      <c r="C75" s="160"/>
      <c r="D75" s="88">
        <f>C75</f>
        <v>0</v>
      </c>
      <c r="E75" s="66">
        <f t="shared" ref="E75:G75" si="14">D75</f>
        <v>0</v>
      </c>
      <c r="F75" s="66">
        <f t="shared" si="14"/>
        <v>0</v>
      </c>
      <c r="G75" s="89">
        <f t="shared" si="14"/>
        <v>0</v>
      </c>
      <c r="H75" s="90"/>
      <c r="I75" s="42"/>
      <c r="J75" s="42"/>
      <c r="K75" s="91"/>
      <c r="L75" s="91"/>
      <c r="M75" s="92"/>
      <c r="N75" s="91"/>
      <c r="P75" s="42"/>
    </row>
    <row r="76" spans="1:16" s="39" customFormat="1">
      <c r="B76" s="25" t="s">
        <v>54</v>
      </c>
      <c r="C76" s="157"/>
      <c r="D76" s="70">
        <f>C76*(1+$C$17)*OR(1-$C$17)</f>
        <v>0</v>
      </c>
      <c r="E76" s="71">
        <f>C76*(1+$C$18)*OR(1-$C$18)</f>
        <v>0</v>
      </c>
      <c r="F76" s="71">
        <f>C76*(1+$C$19)*OR(1-$C$19)</f>
        <v>0</v>
      </c>
      <c r="G76" s="72">
        <f>C76*(1+$C$20)*OR(1-$C$20)</f>
        <v>0</v>
      </c>
      <c r="H76" s="93"/>
      <c r="I76" s="73"/>
      <c r="J76" s="73"/>
      <c r="K76" s="74">
        <f t="shared" ref="K76:K82" si="15">AVERAGE(C76:G76)</f>
        <v>0</v>
      </c>
      <c r="L76" s="75">
        <v>125000</v>
      </c>
      <c r="M76" s="76">
        <f>K76*L76</f>
        <v>0</v>
      </c>
      <c r="N76" s="77">
        <f>IF(M76&lt;$C$75,$C$75,(IF(M76&gt;$C$83,$C$83,M76)))</f>
        <v>0</v>
      </c>
      <c r="P76" s="42"/>
    </row>
    <row r="77" spans="1:16" s="39" customFormat="1">
      <c r="B77" s="94" t="s">
        <v>55</v>
      </c>
      <c r="C77" s="158"/>
      <c r="D77" s="70">
        <f t="shared" ref="D77:D82" si="16">C77*(1+$C$17)*OR(1-$C$17)</f>
        <v>0</v>
      </c>
      <c r="E77" s="71">
        <f t="shared" ref="E77:E82" si="17">C77*(1+$C$18)*OR(1-$C$18)</f>
        <v>0</v>
      </c>
      <c r="F77" s="71">
        <f t="shared" ref="F77:F82" si="18">C77*(1+$C$19)*OR(1-$C$19)</f>
        <v>0</v>
      </c>
      <c r="G77" s="72">
        <f t="shared" ref="G77:G82" si="19">C77*(1+$C$20)*OR(1-$C$20)</f>
        <v>0</v>
      </c>
      <c r="H77" s="93"/>
      <c r="I77" s="73"/>
      <c r="J77" s="73"/>
      <c r="K77" s="74">
        <f t="shared" si="15"/>
        <v>0</v>
      </c>
      <c r="L77" s="75">
        <v>375000</v>
      </c>
      <c r="M77" s="76">
        <f t="shared" ref="M77:M82" si="20">K77*L77</f>
        <v>0</v>
      </c>
      <c r="N77" s="77">
        <f t="shared" ref="N77:N82" si="21">IF(M77&lt;$C$75,$C$75,(IF(M77&gt;$C$83,$C$83,M77)))</f>
        <v>0</v>
      </c>
      <c r="P77" s="73"/>
    </row>
    <row r="78" spans="1:16" s="39" customFormat="1">
      <c r="B78" s="94" t="s">
        <v>56</v>
      </c>
      <c r="C78" s="158"/>
      <c r="D78" s="70">
        <f t="shared" si="16"/>
        <v>0</v>
      </c>
      <c r="E78" s="71">
        <f t="shared" si="17"/>
        <v>0</v>
      </c>
      <c r="F78" s="71">
        <f t="shared" si="18"/>
        <v>0</v>
      </c>
      <c r="G78" s="72">
        <f t="shared" si="19"/>
        <v>0</v>
      </c>
      <c r="H78" s="93"/>
      <c r="I78" s="73"/>
      <c r="J78" s="73"/>
      <c r="K78" s="74">
        <f t="shared" si="15"/>
        <v>0</v>
      </c>
      <c r="L78" s="75">
        <v>750000</v>
      </c>
      <c r="M78" s="76">
        <f t="shared" si="20"/>
        <v>0</v>
      </c>
      <c r="N78" s="77">
        <f t="shared" si="21"/>
        <v>0</v>
      </c>
      <c r="P78" s="73"/>
    </row>
    <row r="79" spans="1:16" s="39" customFormat="1">
      <c r="B79" s="94" t="s">
        <v>63</v>
      </c>
      <c r="C79" s="158"/>
      <c r="D79" s="70">
        <f t="shared" si="16"/>
        <v>0</v>
      </c>
      <c r="E79" s="71">
        <f t="shared" si="17"/>
        <v>0</v>
      </c>
      <c r="F79" s="71">
        <f t="shared" si="18"/>
        <v>0</v>
      </c>
      <c r="G79" s="72">
        <f t="shared" si="19"/>
        <v>0</v>
      </c>
      <c r="H79" s="93"/>
      <c r="I79" s="73"/>
      <c r="J79" s="73"/>
      <c r="K79" s="74">
        <f t="shared" si="15"/>
        <v>0</v>
      </c>
      <c r="L79" s="75">
        <v>1750000</v>
      </c>
      <c r="M79" s="76">
        <f t="shared" si="20"/>
        <v>0</v>
      </c>
      <c r="N79" s="77">
        <f t="shared" si="21"/>
        <v>0</v>
      </c>
      <c r="P79" s="73"/>
    </row>
    <row r="80" spans="1:16" s="39" customFormat="1">
      <c r="B80" s="94" t="s">
        <v>58</v>
      </c>
      <c r="C80" s="158"/>
      <c r="D80" s="70">
        <f t="shared" si="16"/>
        <v>0</v>
      </c>
      <c r="E80" s="71">
        <f t="shared" si="17"/>
        <v>0</v>
      </c>
      <c r="F80" s="71">
        <f t="shared" si="18"/>
        <v>0</v>
      </c>
      <c r="G80" s="72">
        <f t="shared" si="19"/>
        <v>0</v>
      </c>
      <c r="H80" s="93"/>
      <c r="I80" s="73"/>
      <c r="J80" s="73"/>
      <c r="K80" s="74">
        <f t="shared" si="15"/>
        <v>0</v>
      </c>
      <c r="L80" s="75">
        <v>3750000</v>
      </c>
      <c r="M80" s="76">
        <f t="shared" si="20"/>
        <v>0</v>
      </c>
      <c r="N80" s="77">
        <f t="shared" si="21"/>
        <v>0</v>
      </c>
      <c r="P80" s="73"/>
    </row>
    <row r="81" spans="1:17" s="39" customFormat="1">
      <c r="B81" s="94" t="s">
        <v>59</v>
      </c>
      <c r="C81" s="158"/>
      <c r="D81" s="70">
        <f t="shared" si="16"/>
        <v>0</v>
      </c>
      <c r="E81" s="71">
        <f t="shared" si="17"/>
        <v>0</v>
      </c>
      <c r="F81" s="71">
        <f t="shared" si="18"/>
        <v>0</v>
      </c>
      <c r="G81" s="72">
        <f t="shared" si="19"/>
        <v>0</v>
      </c>
      <c r="H81" s="93"/>
      <c r="I81" s="73"/>
      <c r="J81" s="73"/>
      <c r="K81" s="74">
        <f t="shared" si="15"/>
        <v>0</v>
      </c>
      <c r="L81" s="75">
        <v>7500000</v>
      </c>
      <c r="M81" s="76">
        <f t="shared" si="20"/>
        <v>0</v>
      </c>
      <c r="N81" s="77">
        <f t="shared" si="21"/>
        <v>0</v>
      </c>
      <c r="P81" s="73"/>
    </row>
    <row r="82" spans="1:17" s="39" customFormat="1" ht="13" thickBot="1">
      <c r="B82" s="95" t="s">
        <v>60</v>
      </c>
      <c r="C82" s="158"/>
      <c r="D82" s="70">
        <f t="shared" si="16"/>
        <v>0</v>
      </c>
      <c r="E82" s="71">
        <f t="shared" si="17"/>
        <v>0</v>
      </c>
      <c r="F82" s="71">
        <f t="shared" si="18"/>
        <v>0</v>
      </c>
      <c r="G82" s="72">
        <f t="shared" si="19"/>
        <v>0</v>
      </c>
      <c r="H82" s="93"/>
      <c r="I82" s="73"/>
      <c r="J82" s="73"/>
      <c r="K82" s="74">
        <f t="shared" si="15"/>
        <v>0</v>
      </c>
      <c r="L82" s="75">
        <v>10000000</v>
      </c>
      <c r="M82" s="76">
        <f t="shared" si="20"/>
        <v>0</v>
      </c>
      <c r="N82" s="77">
        <f t="shared" si="21"/>
        <v>0</v>
      </c>
      <c r="P82" s="73"/>
    </row>
    <row r="83" spans="1:17" s="39" customFormat="1" ht="13" thickBot="1">
      <c r="B83" s="96" t="s">
        <v>61</v>
      </c>
      <c r="C83" s="159"/>
      <c r="D83" s="49">
        <f>C83</f>
        <v>0</v>
      </c>
      <c r="E83" s="81">
        <f t="shared" ref="E83:G83" si="22">D83</f>
        <v>0</v>
      </c>
      <c r="F83" s="81">
        <f t="shared" si="22"/>
        <v>0</v>
      </c>
      <c r="G83" s="97">
        <f t="shared" si="22"/>
        <v>0</v>
      </c>
      <c r="H83" s="90"/>
      <c r="I83" s="42"/>
      <c r="J83" s="42"/>
      <c r="K83" s="91"/>
      <c r="L83" s="91"/>
      <c r="M83" s="91"/>
      <c r="N83" s="91"/>
      <c r="P83" s="52">
        <f>AVERAGE(N76:N82)</f>
        <v>0</v>
      </c>
    </row>
    <row r="84" spans="1:17" s="39" customFormat="1">
      <c r="B84" s="83"/>
      <c r="C84" s="84"/>
      <c r="D84" s="85"/>
      <c r="E84" s="86"/>
      <c r="F84" s="86"/>
      <c r="G84" s="86"/>
      <c r="H84" s="84"/>
      <c r="I84" s="86"/>
      <c r="J84" s="85"/>
      <c r="P84" s="57"/>
    </row>
    <row r="85" spans="1:17" s="39" customFormat="1">
      <c r="B85" s="83"/>
      <c r="C85" s="84"/>
      <c r="D85" s="85"/>
      <c r="E85" s="86"/>
      <c r="F85" s="86"/>
      <c r="G85" s="86"/>
      <c r="H85" s="84"/>
      <c r="I85" s="86"/>
      <c r="J85" s="85"/>
      <c r="P85" s="57"/>
    </row>
    <row r="86" spans="1:17" s="39" customFormat="1">
      <c r="A86" s="98" t="s">
        <v>173</v>
      </c>
      <c r="B86" s="83"/>
      <c r="C86" s="84"/>
      <c r="D86" s="85"/>
      <c r="E86" s="86"/>
      <c r="F86" s="86"/>
      <c r="G86" s="86"/>
      <c r="H86" s="84"/>
      <c r="I86" s="86"/>
      <c r="J86" s="85"/>
      <c r="P86" s="57"/>
    </row>
    <row r="87" spans="1:17">
      <c r="B87" s="99"/>
      <c r="C87" s="84"/>
      <c r="D87" s="85"/>
      <c r="E87" s="86"/>
      <c r="F87" s="86"/>
      <c r="G87" s="86"/>
      <c r="H87" s="84"/>
      <c r="I87" s="86"/>
      <c r="J87" s="85"/>
      <c r="K87" s="39"/>
      <c r="L87" s="39"/>
      <c r="M87" s="39"/>
      <c r="N87" s="39"/>
      <c r="O87" s="39"/>
      <c r="P87" s="57"/>
      <c r="Q87" s="39"/>
    </row>
    <row r="88" spans="1:17" ht="12" customHeight="1">
      <c r="A88" s="273" t="s">
        <v>65</v>
      </c>
      <c r="B88" s="273"/>
      <c r="C88" s="273"/>
      <c r="D88" s="273"/>
      <c r="E88" s="273"/>
      <c r="F88" s="273"/>
      <c r="G88" s="273"/>
      <c r="H88" s="273"/>
      <c r="I88" s="273"/>
      <c r="J88" s="85"/>
      <c r="K88" s="39"/>
      <c r="L88" s="39"/>
      <c r="M88" s="39"/>
      <c r="N88" s="39"/>
      <c r="O88" s="39"/>
      <c r="P88" s="57"/>
      <c r="Q88" s="39"/>
    </row>
    <row r="89" spans="1:17" ht="14" thickBot="1">
      <c r="A89" s="100"/>
      <c r="B89" s="100"/>
      <c r="C89" s="6" t="str">
        <f>IF(COUNTBLANK(C93:C99)&gt;0,"ERROR - Cells must not be left blank","")</f>
        <v>ERROR - Cells must not be left blank</v>
      </c>
      <c r="D89" s="100"/>
      <c r="E89" s="100"/>
      <c r="F89" s="100"/>
      <c r="G89" s="100"/>
      <c r="H89" s="100"/>
      <c r="I89" s="100"/>
      <c r="J89" s="85"/>
      <c r="K89" s="39"/>
      <c r="L89" s="39"/>
      <c r="M89" s="39"/>
      <c r="N89" s="39"/>
      <c r="O89" s="39"/>
      <c r="P89" s="57"/>
      <c r="Q89" s="39"/>
    </row>
    <row r="90" spans="1:17" ht="12" customHeight="1">
      <c r="B90" s="301" t="s">
        <v>66</v>
      </c>
      <c r="C90" s="289" t="s">
        <v>140</v>
      </c>
      <c r="D90" s="295" t="s">
        <v>47</v>
      </c>
      <c r="E90" s="295"/>
      <c r="F90" s="295"/>
      <c r="G90" s="296"/>
      <c r="I90" s="300"/>
      <c r="J90" s="300"/>
      <c r="K90" s="284" t="s">
        <v>49</v>
      </c>
      <c r="L90" s="284" t="s">
        <v>50</v>
      </c>
      <c r="M90" s="285" t="s">
        <v>51</v>
      </c>
      <c r="N90" s="286" t="s">
        <v>52</v>
      </c>
      <c r="O90" s="39"/>
      <c r="P90" s="57"/>
      <c r="Q90" s="39"/>
    </row>
    <row r="91" spans="1:17">
      <c r="B91" s="294"/>
      <c r="C91" s="291"/>
      <c r="D91" s="297"/>
      <c r="E91" s="297"/>
      <c r="F91" s="297"/>
      <c r="G91" s="298"/>
      <c r="I91" s="300"/>
      <c r="J91" s="300"/>
      <c r="K91" s="284"/>
      <c r="L91" s="284"/>
      <c r="M91" s="285"/>
      <c r="N91" s="287"/>
      <c r="O91" s="39"/>
      <c r="P91" s="57"/>
      <c r="Q91" s="39"/>
    </row>
    <row r="92" spans="1:17" ht="13" thickBot="1">
      <c r="B92" s="302"/>
      <c r="C92" s="303"/>
      <c r="D92" s="101" t="s">
        <v>14</v>
      </c>
      <c r="E92" s="102" t="s">
        <v>15</v>
      </c>
      <c r="F92" s="102" t="s">
        <v>16</v>
      </c>
      <c r="G92" s="103" t="s">
        <v>17</v>
      </c>
      <c r="I92" s="61"/>
      <c r="J92" s="61"/>
      <c r="K92" s="284"/>
      <c r="L92" s="284"/>
      <c r="M92" s="285"/>
      <c r="N92" s="288"/>
      <c r="O92" s="39"/>
      <c r="P92" s="104"/>
      <c r="Q92" s="39"/>
    </row>
    <row r="93" spans="1:17">
      <c r="B93" s="65" t="s">
        <v>53</v>
      </c>
      <c r="C93" s="160"/>
      <c r="D93" s="88">
        <f>C93</f>
        <v>0</v>
      </c>
      <c r="E93" s="66">
        <f t="shared" ref="E93:G93" si="23">D93</f>
        <v>0</v>
      </c>
      <c r="F93" s="66">
        <f t="shared" si="23"/>
        <v>0</v>
      </c>
      <c r="G93" s="89">
        <f t="shared" si="23"/>
        <v>0</v>
      </c>
      <c r="H93" s="105"/>
      <c r="I93" s="42"/>
      <c r="J93" s="42"/>
      <c r="K93" s="91"/>
      <c r="L93" s="91"/>
      <c r="M93" s="92"/>
      <c r="N93" s="91"/>
      <c r="O93" s="39"/>
      <c r="P93" s="106"/>
      <c r="Q93" s="39"/>
    </row>
    <row r="94" spans="1:17">
      <c r="B94" s="65" t="s">
        <v>67</v>
      </c>
      <c r="C94" s="157"/>
      <c r="D94" s="70">
        <f>C94*(1+$C$17)*OR(1-$C$17)</f>
        <v>0</v>
      </c>
      <c r="E94" s="71">
        <f>C94*(1+$C$18)*OR(1-$C$18)</f>
        <v>0</v>
      </c>
      <c r="F94" s="71">
        <f>C94*(1+$C$19)*OR(1-$C$19)</f>
        <v>0</v>
      </c>
      <c r="G94" s="72">
        <f>C94*(1+$C$20)*OR(1-$C$20)</f>
        <v>0</v>
      </c>
      <c r="H94" s="107"/>
      <c r="I94" s="73"/>
      <c r="J94" s="73"/>
      <c r="K94" s="74">
        <f t="shared" ref="K94:K98" si="24">AVERAGE(C94:G94)</f>
        <v>0</v>
      </c>
      <c r="L94" s="75">
        <v>2500</v>
      </c>
      <c r="M94" s="76">
        <f>K94*L94</f>
        <v>0</v>
      </c>
      <c r="N94" s="77">
        <f>IF(M94&lt;$C$93,$C$93,(IF(M94&gt;$C$99,$C$99,M94)))</f>
        <v>0</v>
      </c>
      <c r="O94" s="39"/>
      <c r="P94" s="106"/>
      <c r="Q94" s="39"/>
    </row>
    <row r="95" spans="1:17">
      <c r="B95" s="78" t="s">
        <v>68</v>
      </c>
      <c r="C95" s="158"/>
      <c r="D95" s="70">
        <f t="shared" ref="D95:D98" si="25">C95*(1+$C$17)*OR(1-$C$17)</f>
        <v>0</v>
      </c>
      <c r="E95" s="71">
        <f t="shared" ref="E95:E97" si="26">C95*(1+$C$18)*OR(1-$C$18)</f>
        <v>0</v>
      </c>
      <c r="F95" s="71">
        <f t="shared" ref="F95:F98" si="27">C95*(1+$C$19)*OR(1-$C$19)</f>
        <v>0</v>
      </c>
      <c r="G95" s="72">
        <f t="shared" ref="G95:G98" si="28">C95*(1+$C$20)*OR(1-$C$20)</f>
        <v>0</v>
      </c>
      <c r="H95" s="107"/>
      <c r="I95" s="73"/>
      <c r="J95" s="73"/>
      <c r="K95" s="74">
        <f t="shared" si="24"/>
        <v>0</v>
      </c>
      <c r="L95" s="75">
        <v>15000</v>
      </c>
      <c r="M95" s="76">
        <f t="shared" ref="M95:M98" si="29">K95*L95</f>
        <v>0</v>
      </c>
      <c r="N95" s="77">
        <f t="shared" ref="N95:N98" si="30">IF(M95&lt;$C$93,$C$93,(IF(M95&gt;$C$99,$C$99,M95)))</f>
        <v>0</v>
      </c>
      <c r="O95" s="39"/>
      <c r="P95" s="106"/>
      <c r="Q95" s="39"/>
    </row>
    <row r="96" spans="1:17">
      <c r="B96" s="78" t="s">
        <v>69</v>
      </c>
      <c r="C96" s="158"/>
      <c r="D96" s="70">
        <f t="shared" si="25"/>
        <v>0</v>
      </c>
      <c r="E96" s="71">
        <f t="shared" si="26"/>
        <v>0</v>
      </c>
      <c r="F96" s="71">
        <f t="shared" si="27"/>
        <v>0</v>
      </c>
      <c r="G96" s="72">
        <f t="shared" si="28"/>
        <v>0</v>
      </c>
      <c r="H96" s="107"/>
      <c r="I96" s="73"/>
      <c r="J96" s="73"/>
      <c r="K96" s="74">
        <f t="shared" si="24"/>
        <v>0</v>
      </c>
      <c r="L96" s="75">
        <v>65000</v>
      </c>
      <c r="M96" s="76">
        <f t="shared" si="29"/>
        <v>0</v>
      </c>
      <c r="N96" s="77">
        <f t="shared" si="30"/>
        <v>0</v>
      </c>
      <c r="O96" s="39"/>
      <c r="P96" s="106"/>
      <c r="Q96" s="39"/>
    </row>
    <row r="97" spans="1:17">
      <c r="B97" s="78" t="s">
        <v>70</v>
      </c>
      <c r="C97" s="158"/>
      <c r="D97" s="70">
        <f t="shared" si="25"/>
        <v>0</v>
      </c>
      <c r="E97" s="71">
        <f t="shared" si="26"/>
        <v>0</v>
      </c>
      <c r="F97" s="71">
        <f t="shared" si="27"/>
        <v>0</v>
      </c>
      <c r="G97" s="72">
        <f t="shared" si="28"/>
        <v>0</v>
      </c>
      <c r="H97" s="107"/>
      <c r="I97" s="73"/>
      <c r="J97" s="73"/>
      <c r="K97" s="74">
        <f t="shared" si="24"/>
        <v>0</v>
      </c>
      <c r="L97" s="75">
        <v>200000</v>
      </c>
      <c r="M97" s="76">
        <f t="shared" si="29"/>
        <v>0</v>
      </c>
      <c r="N97" s="77">
        <f t="shared" si="30"/>
        <v>0</v>
      </c>
      <c r="O97" s="39"/>
      <c r="P97" s="106"/>
      <c r="Q97" s="39"/>
    </row>
    <row r="98" spans="1:17" ht="13" thickBot="1">
      <c r="B98" s="78" t="s">
        <v>71</v>
      </c>
      <c r="C98" s="158"/>
      <c r="D98" s="70">
        <f t="shared" si="25"/>
        <v>0</v>
      </c>
      <c r="E98" s="71">
        <f>C98*(1+$C$18)*OR(1-$C$18)</f>
        <v>0</v>
      </c>
      <c r="F98" s="71">
        <f t="shared" si="27"/>
        <v>0</v>
      </c>
      <c r="G98" s="72">
        <f t="shared" si="28"/>
        <v>0</v>
      </c>
      <c r="H98" s="107"/>
      <c r="I98" s="73"/>
      <c r="J98" s="73"/>
      <c r="K98" s="74">
        <f t="shared" si="24"/>
        <v>0</v>
      </c>
      <c r="L98" s="75">
        <v>300000</v>
      </c>
      <c r="M98" s="76">
        <f t="shared" si="29"/>
        <v>0</v>
      </c>
      <c r="N98" s="77">
        <f t="shared" si="30"/>
        <v>0</v>
      </c>
      <c r="O98" s="39"/>
      <c r="P98" s="106"/>
      <c r="Q98" s="39"/>
    </row>
    <row r="99" spans="1:17" ht="13" thickBot="1">
      <c r="B99" s="80" t="s">
        <v>61</v>
      </c>
      <c r="C99" s="159"/>
      <c r="D99" s="49">
        <f>C99</f>
        <v>0</v>
      </c>
      <c r="E99" s="81">
        <f t="shared" ref="E99:G99" si="31">D99</f>
        <v>0</v>
      </c>
      <c r="F99" s="81">
        <f t="shared" si="31"/>
        <v>0</v>
      </c>
      <c r="G99" s="97">
        <f t="shared" si="31"/>
        <v>0</v>
      </c>
      <c r="H99" s="105"/>
      <c r="I99" s="42"/>
      <c r="J99" s="42"/>
      <c r="K99" s="91"/>
      <c r="L99" s="91"/>
      <c r="M99" s="91"/>
      <c r="N99" s="91"/>
      <c r="O99" s="39"/>
      <c r="P99" s="108">
        <f>AVERAGE(N94:N98)</f>
        <v>0</v>
      </c>
      <c r="Q99" s="39"/>
    </row>
    <row r="100" spans="1:17">
      <c r="B100" s="99"/>
      <c r="C100" s="84"/>
      <c r="D100" s="85"/>
      <c r="E100" s="86"/>
      <c r="F100" s="86"/>
      <c r="G100" s="86"/>
      <c r="H100" s="93"/>
      <c r="I100" s="86"/>
      <c r="J100" s="39"/>
      <c r="K100" s="39"/>
      <c r="L100" s="39"/>
      <c r="M100" s="39"/>
      <c r="N100" s="39"/>
      <c r="O100" s="39"/>
      <c r="P100" s="57"/>
      <c r="Q100" s="39"/>
    </row>
    <row r="101" spans="1:17">
      <c r="B101" s="59"/>
      <c r="C101" s="28"/>
      <c r="D101" s="28"/>
      <c r="E101" s="28"/>
      <c r="F101" s="28"/>
      <c r="G101" s="28"/>
      <c r="H101" s="90"/>
      <c r="I101" s="28"/>
      <c r="J101" s="39"/>
      <c r="K101" s="39"/>
      <c r="L101" s="39"/>
      <c r="M101" s="39"/>
      <c r="N101" s="39"/>
      <c r="O101" s="39"/>
      <c r="P101" s="57"/>
      <c r="Q101" s="39"/>
    </row>
    <row r="102" spans="1:17">
      <c r="A102" s="20" t="s">
        <v>174</v>
      </c>
      <c r="B102" s="59"/>
      <c r="C102" s="28"/>
      <c r="D102" s="28"/>
      <c r="E102" s="28"/>
      <c r="F102" s="28"/>
      <c r="G102" s="28"/>
      <c r="H102" s="28"/>
      <c r="I102" s="28"/>
      <c r="J102" s="39"/>
      <c r="K102" s="39"/>
      <c r="L102" s="39"/>
      <c r="M102" s="39"/>
      <c r="N102" s="39"/>
      <c r="O102" s="39"/>
      <c r="P102" s="57"/>
      <c r="Q102" s="39"/>
    </row>
    <row r="103" spans="1:17">
      <c r="B103" s="59"/>
      <c r="C103" s="28"/>
      <c r="D103" s="28"/>
      <c r="E103" s="28"/>
      <c r="F103" s="28"/>
      <c r="G103" s="28"/>
      <c r="H103" s="28"/>
      <c r="I103" s="28"/>
      <c r="J103" s="39"/>
      <c r="K103" s="39"/>
      <c r="L103" s="39"/>
      <c r="M103" s="39"/>
      <c r="N103" s="39"/>
      <c r="O103" s="39"/>
      <c r="P103" s="57"/>
      <c r="Q103" s="39"/>
    </row>
    <row r="104" spans="1:17" ht="12" customHeight="1">
      <c r="A104" s="273" t="s">
        <v>228</v>
      </c>
      <c r="B104" s="273"/>
      <c r="C104" s="273"/>
      <c r="D104" s="273"/>
      <c r="E104" s="273"/>
      <c r="F104" s="273"/>
      <c r="G104" s="273"/>
      <c r="H104" s="273"/>
      <c r="I104" s="273"/>
      <c r="J104" s="39"/>
      <c r="K104" s="39"/>
      <c r="L104" s="39"/>
      <c r="M104" s="39"/>
      <c r="N104" s="39"/>
      <c r="O104" s="39"/>
      <c r="P104" s="57"/>
      <c r="Q104" s="39"/>
    </row>
    <row r="105" spans="1:17" ht="14" thickBot="1">
      <c r="A105" s="100"/>
      <c r="B105" s="100"/>
      <c r="C105" s="6" t="str">
        <f>IF(COUNTBLANK(C109:C118)&gt;0,"ERROR - Cells must not be left blank","")</f>
        <v>ERROR - Cells must not be left blank</v>
      </c>
      <c r="D105" s="100"/>
      <c r="E105" s="100"/>
      <c r="F105" s="100"/>
      <c r="G105" s="100"/>
      <c r="H105" s="100"/>
      <c r="I105" s="100"/>
      <c r="J105" s="39"/>
      <c r="K105" s="39"/>
      <c r="L105" s="39"/>
      <c r="M105" s="39"/>
      <c r="N105" s="39"/>
      <c r="O105" s="39"/>
      <c r="P105" s="57"/>
      <c r="Q105" s="39"/>
    </row>
    <row r="106" spans="1:17" ht="12" customHeight="1">
      <c r="B106" s="301" t="s">
        <v>62</v>
      </c>
      <c r="C106" s="304" t="s">
        <v>246</v>
      </c>
      <c r="D106" s="306" t="s">
        <v>47</v>
      </c>
      <c r="E106" s="295"/>
      <c r="F106" s="295"/>
      <c r="G106" s="296"/>
      <c r="H106" s="28"/>
      <c r="I106" s="300"/>
      <c r="J106" s="300"/>
      <c r="K106" s="284" t="s">
        <v>49</v>
      </c>
      <c r="L106" s="284" t="s">
        <v>50</v>
      </c>
      <c r="M106" s="285" t="s">
        <v>51</v>
      </c>
      <c r="N106" s="286" t="s">
        <v>52</v>
      </c>
      <c r="O106" s="39"/>
      <c r="P106" s="57"/>
      <c r="Q106" s="39"/>
    </row>
    <row r="107" spans="1:17">
      <c r="B107" s="294"/>
      <c r="C107" s="305"/>
      <c r="D107" s="307"/>
      <c r="E107" s="297"/>
      <c r="F107" s="297"/>
      <c r="G107" s="298"/>
      <c r="H107" s="28"/>
      <c r="I107" s="300"/>
      <c r="J107" s="300"/>
      <c r="K107" s="284"/>
      <c r="L107" s="284"/>
      <c r="M107" s="285"/>
      <c r="N107" s="287"/>
      <c r="O107" s="39"/>
      <c r="P107" s="57"/>
      <c r="Q107" s="39"/>
    </row>
    <row r="108" spans="1:17" ht="35" customHeight="1">
      <c r="B108" s="302"/>
      <c r="C108" s="305"/>
      <c r="D108" s="111" t="s">
        <v>14</v>
      </c>
      <c r="E108" s="111" t="s">
        <v>15</v>
      </c>
      <c r="F108" s="111" t="s">
        <v>16</v>
      </c>
      <c r="G108" s="112" t="s">
        <v>17</v>
      </c>
      <c r="H108" s="28"/>
      <c r="I108" s="61"/>
      <c r="J108" s="61"/>
      <c r="K108" s="284"/>
      <c r="L108" s="284"/>
      <c r="M108" s="285"/>
      <c r="N108" s="288"/>
      <c r="P108" s="113"/>
    </row>
    <row r="109" spans="1:17">
      <c r="B109" s="65" t="s">
        <v>53</v>
      </c>
      <c r="C109" s="161"/>
      <c r="D109" s="114">
        <f>C109</f>
        <v>0</v>
      </c>
      <c r="E109" s="114">
        <f t="shared" ref="E109:G109" si="32">D109</f>
        <v>0</v>
      </c>
      <c r="F109" s="114">
        <f t="shared" si="32"/>
        <v>0</v>
      </c>
      <c r="G109" s="115">
        <f t="shared" si="32"/>
        <v>0</v>
      </c>
      <c r="H109" s="90"/>
      <c r="I109" s="42"/>
      <c r="J109" s="42"/>
      <c r="K109" s="91"/>
      <c r="L109" s="91"/>
      <c r="M109" s="92"/>
      <c r="N109" s="91"/>
      <c r="P109" s="116"/>
    </row>
    <row r="110" spans="1:17">
      <c r="B110" s="65" t="s">
        <v>54</v>
      </c>
      <c r="C110" s="162"/>
      <c r="D110" s="71">
        <f>C110*(1+$C$17)*OR(1-$C$17)</f>
        <v>0</v>
      </c>
      <c r="E110" s="71">
        <f>C110*(1+$C$18)*OR(1-$C$18)</f>
        <v>0</v>
      </c>
      <c r="F110" s="71">
        <f>C110*(1+$C$19)*OR(1-$C$19)</f>
        <v>0</v>
      </c>
      <c r="G110" s="72">
        <f>C110*(1+$C$20)*OR(1-$C$20)</f>
        <v>0</v>
      </c>
      <c r="H110" s="93"/>
      <c r="I110" s="73"/>
      <c r="J110" s="73"/>
      <c r="K110" s="74">
        <f t="shared" ref="K110:K117" si="33">AVERAGE(C110:G110)</f>
        <v>0</v>
      </c>
      <c r="L110" s="75">
        <v>125000</v>
      </c>
      <c r="M110" s="76">
        <f>K110*L110</f>
        <v>0</v>
      </c>
      <c r="N110" s="77">
        <f>IF(M110&lt;$C$109,$C$109,(IF(M110&gt;$C$118,$C$118,M110)))</f>
        <v>0</v>
      </c>
      <c r="P110" s="117"/>
    </row>
    <row r="111" spans="1:17">
      <c r="B111" s="78" t="s">
        <v>55</v>
      </c>
      <c r="C111" s="163"/>
      <c r="D111" s="71">
        <f t="shared" ref="D111:D117" si="34">C111*(1+$C$17)*OR(1-$C$17)</f>
        <v>0</v>
      </c>
      <c r="E111" s="71">
        <f t="shared" ref="E111:E117" si="35">C111*(1+$C$18)*OR(1-$C$18)</f>
        <v>0</v>
      </c>
      <c r="F111" s="71">
        <f t="shared" ref="F111:F117" si="36">C111*(1+$C$19)*OR(1-$C$19)</f>
        <v>0</v>
      </c>
      <c r="G111" s="72">
        <f t="shared" ref="G111:G117" si="37">C111*(1+$C$20)*OR(1-$C$20)</f>
        <v>0</v>
      </c>
      <c r="H111" s="93"/>
      <c r="I111" s="73"/>
      <c r="J111" s="73"/>
      <c r="K111" s="74">
        <f t="shared" si="33"/>
        <v>0</v>
      </c>
      <c r="L111" s="75">
        <v>375000</v>
      </c>
      <c r="M111" s="76">
        <f t="shared" ref="M111:M117" si="38">K111*L111</f>
        <v>0</v>
      </c>
      <c r="N111" s="77">
        <f t="shared" ref="N111:N117" si="39">IF(M111&lt;$C$109,$C$109,(IF(M111&gt;$C$118,$C$118,M111)))</f>
        <v>0</v>
      </c>
      <c r="P111" s="113"/>
    </row>
    <row r="112" spans="1:17">
      <c r="B112" s="78" t="s">
        <v>56</v>
      </c>
      <c r="C112" s="163"/>
      <c r="D112" s="71">
        <f t="shared" si="34"/>
        <v>0</v>
      </c>
      <c r="E112" s="71">
        <f t="shared" si="35"/>
        <v>0</v>
      </c>
      <c r="F112" s="71">
        <f t="shared" si="36"/>
        <v>0</v>
      </c>
      <c r="G112" s="72">
        <f t="shared" si="37"/>
        <v>0</v>
      </c>
      <c r="H112" s="93"/>
      <c r="I112" s="73"/>
      <c r="J112" s="73"/>
      <c r="K112" s="74">
        <f t="shared" si="33"/>
        <v>0</v>
      </c>
      <c r="L112" s="75">
        <v>750000</v>
      </c>
      <c r="M112" s="76">
        <f t="shared" si="38"/>
        <v>0</v>
      </c>
      <c r="N112" s="77">
        <f t="shared" si="39"/>
        <v>0</v>
      </c>
      <c r="P112" s="113"/>
    </row>
    <row r="113" spans="1:16">
      <c r="B113" s="78" t="s">
        <v>63</v>
      </c>
      <c r="C113" s="163"/>
      <c r="D113" s="71">
        <f t="shared" si="34"/>
        <v>0</v>
      </c>
      <c r="E113" s="71">
        <f t="shared" si="35"/>
        <v>0</v>
      </c>
      <c r="F113" s="71">
        <f t="shared" si="36"/>
        <v>0</v>
      </c>
      <c r="G113" s="72">
        <f t="shared" si="37"/>
        <v>0</v>
      </c>
      <c r="H113" s="93"/>
      <c r="I113" s="73"/>
      <c r="J113" s="73"/>
      <c r="K113" s="74">
        <f t="shared" si="33"/>
        <v>0</v>
      </c>
      <c r="L113" s="75">
        <v>1750000</v>
      </c>
      <c r="M113" s="76">
        <f t="shared" si="38"/>
        <v>0</v>
      </c>
      <c r="N113" s="77">
        <f t="shared" si="39"/>
        <v>0</v>
      </c>
      <c r="P113" s="113"/>
    </row>
    <row r="114" spans="1:16">
      <c r="B114" s="78" t="s">
        <v>58</v>
      </c>
      <c r="C114" s="163"/>
      <c r="D114" s="71">
        <f t="shared" si="34"/>
        <v>0</v>
      </c>
      <c r="E114" s="71">
        <f t="shared" si="35"/>
        <v>0</v>
      </c>
      <c r="F114" s="71">
        <f t="shared" si="36"/>
        <v>0</v>
      </c>
      <c r="G114" s="72">
        <f t="shared" si="37"/>
        <v>0</v>
      </c>
      <c r="H114" s="93"/>
      <c r="I114" s="73"/>
      <c r="J114" s="73"/>
      <c r="K114" s="74">
        <f t="shared" si="33"/>
        <v>0</v>
      </c>
      <c r="L114" s="75">
        <v>3750000</v>
      </c>
      <c r="M114" s="76">
        <f t="shared" si="38"/>
        <v>0</v>
      </c>
      <c r="N114" s="77">
        <f t="shared" si="39"/>
        <v>0</v>
      </c>
      <c r="P114" s="113"/>
    </row>
    <row r="115" spans="1:16">
      <c r="B115" s="78" t="s">
        <v>59</v>
      </c>
      <c r="C115" s="163"/>
      <c r="D115" s="71">
        <f t="shared" si="34"/>
        <v>0</v>
      </c>
      <c r="E115" s="71">
        <f t="shared" si="35"/>
        <v>0</v>
      </c>
      <c r="F115" s="71">
        <f t="shared" si="36"/>
        <v>0</v>
      </c>
      <c r="G115" s="72">
        <f t="shared" si="37"/>
        <v>0</v>
      </c>
      <c r="H115" s="93"/>
      <c r="I115" s="73"/>
      <c r="J115" s="73"/>
      <c r="K115" s="74">
        <f t="shared" si="33"/>
        <v>0</v>
      </c>
      <c r="L115" s="75">
        <v>7500000</v>
      </c>
      <c r="M115" s="76">
        <f t="shared" si="38"/>
        <v>0</v>
      </c>
      <c r="N115" s="77">
        <f t="shared" si="39"/>
        <v>0</v>
      </c>
      <c r="P115" s="113"/>
    </row>
    <row r="116" spans="1:16">
      <c r="B116" s="79" t="s">
        <v>72</v>
      </c>
      <c r="C116" s="163"/>
      <c r="D116" s="71">
        <f t="shared" si="34"/>
        <v>0</v>
      </c>
      <c r="E116" s="71">
        <f t="shared" si="35"/>
        <v>0</v>
      </c>
      <c r="F116" s="71">
        <f t="shared" si="36"/>
        <v>0</v>
      </c>
      <c r="G116" s="72">
        <f t="shared" si="37"/>
        <v>0</v>
      </c>
      <c r="H116" s="93"/>
      <c r="I116" s="73"/>
      <c r="J116" s="73"/>
      <c r="K116" s="74">
        <f t="shared" si="33"/>
        <v>0</v>
      </c>
      <c r="L116" s="75">
        <v>20000000</v>
      </c>
      <c r="M116" s="76">
        <f t="shared" si="38"/>
        <v>0</v>
      </c>
      <c r="N116" s="77">
        <f t="shared" si="39"/>
        <v>0</v>
      </c>
      <c r="P116" s="113"/>
    </row>
    <row r="117" spans="1:16" ht="13" thickBot="1">
      <c r="B117" s="79" t="s">
        <v>73</v>
      </c>
      <c r="C117" s="163"/>
      <c r="D117" s="71">
        <f t="shared" si="34"/>
        <v>0</v>
      </c>
      <c r="E117" s="71">
        <f t="shared" si="35"/>
        <v>0</v>
      </c>
      <c r="F117" s="71">
        <f t="shared" si="36"/>
        <v>0</v>
      </c>
      <c r="G117" s="72">
        <f t="shared" si="37"/>
        <v>0</v>
      </c>
      <c r="H117" s="93"/>
      <c r="I117" s="73"/>
      <c r="J117" s="73"/>
      <c r="K117" s="74">
        <f t="shared" si="33"/>
        <v>0</v>
      </c>
      <c r="L117" s="75">
        <v>30000000</v>
      </c>
      <c r="M117" s="76">
        <f t="shared" si="38"/>
        <v>0</v>
      </c>
      <c r="N117" s="77">
        <f t="shared" si="39"/>
        <v>0</v>
      </c>
      <c r="P117" s="113"/>
    </row>
    <row r="118" spans="1:16" ht="13" thickBot="1">
      <c r="B118" s="80" t="s">
        <v>61</v>
      </c>
      <c r="C118" s="164"/>
      <c r="D118" s="81">
        <f>C118</f>
        <v>0</v>
      </c>
      <c r="E118" s="81">
        <f>D118</f>
        <v>0</v>
      </c>
      <c r="F118" s="81">
        <f>E118</f>
        <v>0</v>
      </c>
      <c r="G118" s="97">
        <f>F118</f>
        <v>0</v>
      </c>
      <c r="H118" s="93"/>
      <c r="I118" s="42"/>
      <c r="J118" s="42"/>
      <c r="K118" s="91"/>
      <c r="L118" s="91"/>
      <c r="M118" s="91"/>
      <c r="N118" s="91"/>
      <c r="P118" s="52">
        <f>AVERAGE(N110:N117)</f>
        <v>0</v>
      </c>
    </row>
    <row r="119" spans="1:16">
      <c r="P119" s="113"/>
    </row>
    <row r="120" spans="1:16">
      <c r="P120" s="113"/>
    </row>
    <row r="121" spans="1:16">
      <c r="A121" s="20" t="s">
        <v>175</v>
      </c>
      <c r="P121" s="113"/>
    </row>
    <row r="122" spans="1:16">
      <c r="P122" s="113"/>
    </row>
    <row r="123" spans="1:16" ht="12" customHeight="1">
      <c r="A123" s="273" t="s">
        <v>74</v>
      </c>
      <c r="B123" s="273"/>
      <c r="C123" s="273"/>
      <c r="D123" s="273"/>
      <c r="E123" s="273"/>
      <c r="F123" s="273"/>
      <c r="G123" s="273"/>
      <c r="H123" s="273"/>
      <c r="I123" s="273"/>
      <c r="P123" s="113"/>
    </row>
    <row r="124" spans="1:16" ht="14" thickBot="1">
      <c r="A124" s="100"/>
      <c r="B124" s="100"/>
      <c r="C124" s="6" t="str">
        <f>IF(COUNTBLANK(C128:C134)&gt;0,"ERROR - Cells must not be left blank","")</f>
        <v>ERROR - Cells must not be left blank</v>
      </c>
      <c r="D124" s="100"/>
      <c r="E124" s="100"/>
      <c r="F124" s="100"/>
      <c r="G124" s="100"/>
      <c r="H124" s="100"/>
      <c r="I124" s="100"/>
      <c r="P124" s="113"/>
    </row>
    <row r="125" spans="1:16" ht="12" customHeight="1">
      <c r="B125" s="301" t="s">
        <v>62</v>
      </c>
      <c r="C125" s="304" t="s">
        <v>143</v>
      </c>
      <c r="D125" s="306" t="s">
        <v>47</v>
      </c>
      <c r="E125" s="295"/>
      <c r="F125" s="295"/>
      <c r="G125" s="296"/>
      <c r="I125" s="300"/>
      <c r="J125" s="300"/>
      <c r="K125" s="284" t="s">
        <v>49</v>
      </c>
      <c r="L125" s="284" t="s">
        <v>50</v>
      </c>
      <c r="M125" s="285" t="s">
        <v>51</v>
      </c>
      <c r="N125" s="286" t="s">
        <v>52</v>
      </c>
      <c r="P125" s="113"/>
    </row>
    <row r="126" spans="1:16">
      <c r="B126" s="294"/>
      <c r="C126" s="305"/>
      <c r="D126" s="307"/>
      <c r="E126" s="297"/>
      <c r="F126" s="297"/>
      <c r="G126" s="298"/>
      <c r="I126" s="300"/>
      <c r="J126" s="300"/>
      <c r="K126" s="284"/>
      <c r="L126" s="284"/>
      <c r="M126" s="285"/>
      <c r="N126" s="287"/>
      <c r="P126" s="113"/>
    </row>
    <row r="127" spans="1:16">
      <c r="B127" s="302"/>
      <c r="C127" s="305"/>
      <c r="D127" s="111" t="s">
        <v>14</v>
      </c>
      <c r="E127" s="111" t="s">
        <v>15</v>
      </c>
      <c r="F127" s="111" t="s">
        <v>16</v>
      </c>
      <c r="G127" s="112" t="s">
        <v>17</v>
      </c>
      <c r="I127" s="61"/>
      <c r="J127" s="61"/>
      <c r="K127" s="284"/>
      <c r="L127" s="284"/>
      <c r="M127" s="285"/>
      <c r="N127" s="288"/>
      <c r="P127" s="113"/>
    </row>
    <row r="128" spans="1:16">
      <c r="B128" s="65" t="s">
        <v>53</v>
      </c>
      <c r="C128" s="161"/>
      <c r="D128" s="114">
        <f>C128</f>
        <v>0</v>
      </c>
      <c r="E128" s="114">
        <f t="shared" ref="E128:G128" si="40">D128</f>
        <v>0</v>
      </c>
      <c r="F128" s="114">
        <f t="shared" si="40"/>
        <v>0</v>
      </c>
      <c r="G128" s="114">
        <f t="shared" si="40"/>
        <v>0</v>
      </c>
      <c r="H128" s="105"/>
      <c r="I128" s="42"/>
      <c r="J128" s="42"/>
      <c r="K128" s="91"/>
      <c r="L128" s="91"/>
      <c r="M128" s="92"/>
      <c r="N128" s="91"/>
      <c r="P128" s="116"/>
    </row>
    <row r="129" spans="1:16">
      <c r="B129" s="65" t="s">
        <v>67</v>
      </c>
      <c r="C129" s="162"/>
      <c r="D129" s="71">
        <f>C129*(1+$C$17)*OR(1-$C$17)</f>
        <v>0</v>
      </c>
      <c r="E129" s="71">
        <f>C129*(1+$C$18)*OR(1-$C$18)</f>
        <v>0</v>
      </c>
      <c r="F129" s="71">
        <f>C129*(1+$C$19)*OR(1-$C$19)</f>
        <v>0</v>
      </c>
      <c r="G129" s="72">
        <f>C129*(1+$C$20)*OR(1-$C$20)</f>
        <v>0</v>
      </c>
      <c r="H129" s="107"/>
      <c r="I129" s="73"/>
      <c r="J129" s="73"/>
      <c r="K129" s="74">
        <f t="shared" ref="K129:K133" si="41">AVERAGE(C129:G129)</f>
        <v>0</v>
      </c>
      <c r="L129" s="75">
        <v>250000</v>
      </c>
      <c r="M129" s="76">
        <f>K129*L129</f>
        <v>0</v>
      </c>
      <c r="N129" s="77">
        <f>IF(M129&lt;$C$128,$C$128,(IF(M129&gt;$C$134,$C$134,M129)))</f>
        <v>0</v>
      </c>
      <c r="P129" s="117"/>
    </row>
    <row r="130" spans="1:16">
      <c r="B130" s="78" t="s">
        <v>68</v>
      </c>
      <c r="C130" s="163"/>
      <c r="D130" s="71">
        <f t="shared" ref="D130:D133" si="42">C130*(1+$C$17)*OR(1-$C$17)</f>
        <v>0</v>
      </c>
      <c r="E130" s="71">
        <f t="shared" ref="E130:E133" si="43">C130*(1+$C$18)*OR(1-$C$18)</f>
        <v>0</v>
      </c>
      <c r="F130" s="71">
        <f t="shared" ref="F130:F133" si="44">C130*(1+$C$19)*OR(1-$C$19)</f>
        <v>0</v>
      </c>
      <c r="G130" s="72">
        <f t="shared" ref="G130:G133" si="45">C130*(1+$C$20)*OR(1-$C$20)</f>
        <v>0</v>
      </c>
      <c r="H130" s="107"/>
      <c r="I130" s="73"/>
      <c r="J130" s="73"/>
      <c r="K130" s="74">
        <f t="shared" si="41"/>
        <v>0</v>
      </c>
      <c r="L130" s="75">
        <v>350000</v>
      </c>
      <c r="M130" s="76">
        <f t="shared" ref="M130:M133" si="46">K130*L130</f>
        <v>0</v>
      </c>
      <c r="N130" s="77">
        <f t="shared" ref="N130:N133" si="47">IF(M130&lt;$C$128,$C$128,(IF(M130&gt;$C$134,$C$134,M130)))</f>
        <v>0</v>
      </c>
      <c r="P130" s="113"/>
    </row>
    <row r="131" spans="1:16">
      <c r="B131" s="78" t="s">
        <v>69</v>
      </c>
      <c r="C131" s="163"/>
      <c r="D131" s="71">
        <f t="shared" si="42"/>
        <v>0</v>
      </c>
      <c r="E131" s="71">
        <f t="shared" si="43"/>
        <v>0</v>
      </c>
      <c r="F131" s="71">
        <f t="shared" si="44"/>
        <v>0</v>
      </c>
      <c r="G131" s="72">
        <f t="shared" si="45"/>
        <v>0</v>
      </c>
      <c r="H131" s="107"/>
      <c r="I131" s="73"/>
      <c r="J131" s="73"/>
      <c r="K131" s="74">
        <f t="shared" si="41"/>
        <v>0</v>
      </c>
      <c r="L131" s="75">
        <v>500000</v>
      </c>
      <c r="M131" s="76">
        <f t="shared" si="46"/>
        <v>0</v>
      </c>
      <c r="N131" s="77">
        <f t="shared" si="47"/>
        <v>0</v>
      </c>
      <c r="P131" s="113"/>
    </row>
    <row r="132" spans="1:16">
      <c r="B132" s="78" t="s">
        <v>70</v>
      </c>
      <c r="C132" s="163"/>
      <c r="D132" s="71">
        <f t="shared" si="42"/>
        <v>0</v>
      </c>
      <c r="E132" s="71">
        <f t="shared" si="43"/>
        <v>0</v>
      </c>
      <c r="F132" s="71">
        <f t="shared" si="44"/>
        <v>0</v>
      </c>
      <c r="G132" s="72">
        <f t="shared" si="45"/>
        <v>0</v>
      </c>
      <c r="H132" s="107"/>
      <c r="I132" s="73"/>
      <c r="J132" s="73"/>
      <c r="K132" s="74">
        <f t="shared" si="41"/>
        <v>0</v>
      </c>
      <c r="L132" s="75">
        <v>1000000</v>
      </c>
      <c r="M132" s="76">
        <f t="shared" si="46"/>
        <v>0</v>
      </c>
      <c r="N132" s="77">
        <f t="shared" si="47"/>
        <v>0</v>
      </c>
      <c r="P132" s="113"/>
    </row>
    <row r="133" spans="1:16" ht="13" thickBot="1">
      <c r="B133" s="78" t="s">
        <v>71</v>
      </c>
      <c r="C133" s="163"/>
      <c r="D133" s="71">
        <f t="shared" si="42"/>
        <v>0</v>
      </c>
      <c r="E133" s="71">
        <f t="shared" si="43"/>
        <v>0</v>
      </c>
      <c r="F133" s="71">
        <f t="shared" si="44"/>
        <v>0</v>
      </c>
      <c r="G133" s="72">
        <f t="shared" si="45"/>
        <v>0</v>
      </c>
      <c r="H133" s="107"/>
      <c r="I133" s="73"/>
      <c r="J133" s="73"/>
      <c r="K133" s="74">
        <f t="shared" si="41"/>
        <v>0</v>
      </c>
      <c r="L133" s="75">
        <v>2500000</v>
      </c>
      <c r="M133" s="76">
        <f t="shared" si="46"/>
        <v>0</v>
      </c>
      <c r="N133" s="77">
        <f t="shared" si="47"/>
        <v>0</v>
      </c>
      <c r="P133" s="113"/>
    </row>
    <row r="134" spans="1:16" ht="13" thickBot="1">
      <c r="B134" s="80" t="s">
        <v>61</v>
      </c>
      <c r="C134" s="164"/>
      <c r="D134" s="81">
        <f>C134</f>
        <v>0</v>
      </c>
      <c r="E134" s="81">
        <f t="shared" ref="E134:G134" si="48">D134</f>
        <v>0</v>
      </c>
      <c r="F134" s="81">
        <f t="shared" si="48"/>
        <v>0</v>
      </c>
      <c r="G134" s="81">
        <f t="shared" si="48"/>
        <v>0</v>
      </c>
      <c r="H134" s="105"/>
      <c r="I134" s="42"/>
      <c r="J134" s="42"/>
      <c r="K134" s="91"/>
      <c r="L134" s="91"/>
      <c r="M134" s="91"/>
      <c r="N134" s="91"/>
      <c r="P134" s="52">
        <f>AVERAGE(N129:N133)</f>
        <v>0</v>
      </c>
    </row>
    <row r="135" spans="1:16">
      <c r="H135" s="90"/>
      <c r="I135" s="14"/>
      <c r="J135" s="14"/>
      <c r="P135" s="113"/>
    </row>
    <row r="136" spans="1:16">
      <c r="H136" s="93"/>
      <c r="P136" s="113"/>
    </row>
    <row r="137" spans="1:16">
      <c r="A137" s="20" t="s">
        <v>176</v>
      </c>
      <c r="H137" s="93"/>
      <c r="P137" s="113"/>
    </row>
    <row r="138" spans="1:16">
      <c r="L138" s="118"/>
      <c r="M138" s="118"/>
      <c r="N138" s="118"/>
      <c r="P138" s="113"/>
    </row>
    <row r="139" spans="1:16" s="118" customFormat="1" ht="12" customHeight="1">
      <c r="A139" s="273" t="s">
        <v>75</v>
      </c>
      <c r="B139" s="273"/>
      <c r="C139" s="273"/>
      <c r="D139" s="273"/>
      <c r="E139" s="273"/>
      <c r="F139" s="273"/>
      <c r="G139" s="273"/>
      <c r="H139" s="273"/>
      <c r="I139" s="273"/>
      <c r="L139" s="7"/>
      <c r="M139" s="7"/>
      <c r="N139" s="7"/>
      <c r="P139" s="119"/>
    </row>
    <row r="140" spans="1:16" ht="14" thickBot="1">
      <c r="C140" s="6" t="str">
        <f>IF(COUNTBLANK(C144:C150)&gt;0,"ERROR - Cells must not be left blank","")</f>
        <v>ERROR - Cells must not be left blank</v>
      </c>
      <c r="P140" s="113"/>
    </row>
    <row r="141" spans="1:16" ht="12" customHeight="1">
      <c r="B141" s="301" t="s">
        <v>76</v>
      </c>
      <c r="C141" s="304" t="s">
        <v>77</v>
      </c>
      <c r="D141" s="306" t="s">
        <v>47</v>
      </c>
      <c r="E141" s="295"/>
      <c r="F141" s="295"/>
      <c r="G141" s="296"/>
      <c r="I141" s="300"/>
      <c r="J141" s="300"/>
      <c r="K141" s="284" t="s">
        <v>49</v>
      </c>
      <c r="L141" s="284" t="s">
        <v>50</v>
      </c>
      <c r="M141" s="285" t="s">
        <v>51</v>
      </c>
      <c r="N141" s="286" t="s">
        <v>52</v>
      </c>
      <c r="P141" s="113"/>
    </row>
    <row r="142" spans="1:16">
      <c r="B142" s="294"/>
      <c r="C142" s="305"/>
      <c r="D142" s="307"/>
      <c r="E142" s="297"/>
      <c r="F142" s="297"/>
      <c r="G142" s="298"/>
      <c r="I142" s="300"/>
      <c r="J142" s="300"/>
      <c r="K142" s="284"/>
      <c r="L142" s="284"/>
      <c r="M142" s="285"/>
      <c r="N142" s="287"/>
      <c r="P142" s="113"/>
    </row>
    <row r="143" spans="1:16">
      <c r="B143" s="302"/>
      <c r="C143" s="305"/>
      <c r="D143" s="111" t="s">
        <v>14</v>
      </c>
      <c r="E143" s="111" t="s">
        <v>15</v>
      </c>
      <c r="F143" s="111" t="s">
        <v>16</v>
      </c>
      <c r="G143" s="112" t="s">
        <v>17</v>
      </c>
      <c r="I143" s="61"/>
      <c r="J143" s="61"/>
      <c r="K143" s="284"/>
      <c r="L143" s="284"/>
      <c r="M143" s="285"/>
      <c r="N143" s="288"/>
      <c r="P143" s="113"/>
    </row>
    <row r="144" spans="1:16">
      <c r="B144" s="65" t="s">
        <v>53</v>
      </c>
      <c r="C144" s="161"/>
      <c r="D144" s="114">
        <f>C144</f>
        <v>0</v>
      </c>
      <c r="E144" s="114">
        <f t="shared" ref="E144:G144" si="49">D144</f>
        <v>0</v>
      </c>
      <c r="F144" s="114">
        <f t="shared" si="49"/>
        <v>0</v>
      </c>
      <c r="G144" s="114">
        <f t="shared" si="49"/>
        <v>0</v>
      </c>
      <c r="H144" s="105"/>
      <c r="I144" s="42"/>
      <c r="J144" s="42"/>
      <c r="K144" s="91"/>
      <c r="L144" s="91"/>
      <c r="M144" s="92"/>
      <c r="N144" s="91"/>
      <c r="P144" s="116"/>
    </row>
    <row r="145" spans="1:16">
      <c r="B145" s="65" t="s">
        <v>67</v>
      </c>
      <c r="C145" s="162"/>
      <c r="D145" s="71">
        <f>C145*(1+$C$17)*OR(1-$C$17)</f>
        <v>0</v>
      </c>
      <c r="E145" s="71">
        <f>C145*(1+$C$18)*OR(1-$C$18)</f>
        <v>0</v>
      </c>
      <c r="F145" s="71">
        <f>C145*(1+$C$19)*OR(1-$C$19)</f>
        <v>0</v>
      </c>
      <c r="G145" s="72">
        <f>C145*(1+$C$20)*OR(1-$C$20)</f>
        <v>0</v>
      </c>
      <c r="H145" s="107"/>
      <c r="I145" s="73"/>
      <c r="J145" s="73"/>
      <c r="K145" s="74">
        <f t="shared" ref="K145:K149" si="50">AVERAGE(C145:G145)</f>
        <v>0</v>
      </c>
      <c r="L145" s="75">
        <v>2500</v>
      </c>
      <c r="M145" s="76">
        <f>K145*L145</f>
        <v>0</v>
      </c>
      <c r="N145" s="77">
        <f>IF(M145&lt;$C$144,$C$144,(IF(M145&gt;$C$150,$C$150,M145)))</f>
        <v>0</v>
      </c>
      <c r="P145" s="117"/>
    </row>
    <row r="146" spans="1:16">
      <c r="B146" s="78" t="s">
        <v>68</v>
      </c>
      <c r="C146" s="163"/>
      <c r="D146" s="71">
        <f t="shared" ref="D146:D149" si="51">C146*(1+$C$17)*OR(1-$C$17)</f>
        <v>0</v>
      </c>
      <c r="E146" s="71">
        <f t="shared" ref="E146:E149" si="52">C146*(1+$C$18)*OR(1-$C$18)</f>
        <v>0</v>
      </c>
      <c r="F146" s="71">
        <f t="shared" ref="F146:F149" si="53">C146*(1+$C$19)*OR(1-$C$19)</f>
        <v>0</v>
      </c>
      <c r="G146" s="72">
        <f t="shared" ref="G146:G149" si="54">C146*(1+$C$20)*OR(1-$C$20)</f>
        <v>0</v>
      </c>
      <c r="H146" s="107"/>
      <c r="I146" s="73"/>
      <c r="J146" s="73"/>
      <c r="K146" s="74">
        <f t="shared" si="50"/>
        <v>0</v>
      </c>
      <c r="L146" s="75">
        <v>15000</v>
      </c>
      <c r="M146" s="76">
        <f t="shared" ref="M146:M149" si="55">K146*L146</f>
        <v>0</v>
      </c>
      <c r="N146" s="77">
        <f t="shared" ref="N146:N149" si="56">IF(M146&lt;$C$144,$C$144,(IF(M146&gt;$C$150,$C$150,M146)))</f>
        <v>0</v>
      </c>
      <c r="P146" s="117"/>
    </row>
    <row r="147" spans="1:16">
      <c r="B147" s="78" t="s">
        <v>69</v>
      </c>
      <c r="C147" s="163"/>
      <c r="D147" s="71">
        <f t="shared" si="51"/>
        <v>0</v>
      </c>
      <c r="E147" s="71">
        <f t="shared" si="52"/>
        <v>0</v>
      </c>
      <c r="F147" s="71">
        <f t="shared" si="53"/>
        <v>0</v>
      </c>
      <c r="G147" s="72">
        <f t="shared" si="54"/>
        <v>0</v>
      </c>
      <c r="H147" s="107"/>
      <c r="I147" s="73"/>
      <c r="J147" s="73"/>
      <c r="K147" s="74">
        <f t="shared" si="50"/>
        <v>0</v>
      </c>
      <c r="L147" s="75">
        <v>65000</v>
      </c>
      <c r="M147" s="76">
        <f t="shared" si="55"/>
        <v>0</v>
      </c>
      <c r="N147" s="77">
        <f t="shared" si="56"/>
        <v>0</v>
      </c>
      <c r="P147" s="117"/>
    </row>
    <row r="148" spans="1:16">
      <c r="B148" s="78" t="s">
        <v>70</v>
      </c>
      <c r="C148" s="163"/>
      <c r="D148" s="71">
        <f t="shared" si="51"/>
        <v>0</v>
      </c>
      <c r="E148" s="71">
        <f t="shared" si="52"/>
        <v>0</v>
      </c>
      <c r="F148" s="71">
        <f t="shared" si="53"/>
        <v>0</v>
      </c>
      <c r="G148" s="72">
        <f t="shared" si="54"/>
        <v>0</v>
      </c>
      <c r="H148" s="107"/>
      <c r="I148" s="73"/>
      <c r="J148" s="73"/>
      <c r="K148" s="74">
        <f t="shared" si="50"/>
        <v>0</v>
      </c>
      <c r="L148" s="75">
        <v>200000</v>
      </c>
      <c r="M148" s="76">
        <f t="shared" si="55"/>
        <v>0</v>
      </c>
      <c r="N148" s="77">
        <f t="shared" si="56"/>
        <v>0</v>
      </c>
      <c r="P148" s="117"/>
    </row>
    <row r="149" spans="1:16" ht="13" thickBot="1">
      <c r="B149" s="78" t="s">
        <v>71</v>
      </c>
      <c r="C149" s="163"/>
      <c r="D149" s="71">
        <f t="shared" si="51"/>
        <v>0</v>
      </c>
      <c r="E149" s="71">
        <f t="shared" si="52"/>
        <v>0</v>
      </c>
      <c r="F149" s="71">
        <f t="shared" si="53"/>
        <v>0</v>
      </c>
      <c r="G149" s="72">
        <f t="shared" si="54"/>
        <v>0</v>
      </c>
      <c r="H149" s="107"/>
      <c r="I149" s="73"/>
      <c r="J149" s="73"/>
      <c r="K149" s="74">
        <f t="shared" si="50"/>
        <v>0</v>
      </c>
      <c r="L149" s="75">
        <v>300000</v>
      </c>
      <c r="M149" s="76">
        <f t="shared" si="55"/>
        <v>0</v>
      </c>
      <c r="N149" s="77">
        <f t="shared" si="56"/>
        <v>0</v>
      </c>
      <c r="P149" s="117"/>
    </row>
    <row r="150" spans="1:16" ht="13" thickBot="1">
      <c r="B150" s="80" t="s">
        <v>61</v>
      </c>
      <c r="C150" s="164"/>
      <c r="D150" s="81">
        <f>C150</f>
        <v>0</v>
      </c>
      <c r="E150" s="81">
        <f t="shared" ref="E150:G150" si="57">D150</f>
        <v>0</v>
      </c>
      <c r="F150" s="81">
        <f t="shared" si="57"/>
        <v>0</v>
      </c>
      <c r="G150" s="81">
        <f t="shared" si="57"/>
        <v>0</v>
      </c>
      <c r="H150" s="105"/>
      <c r="I150" s="42"/>
      <c r="J150" s="42"/>
      <c r="K150" s="91"/>
      <c r="L150" s="91"/>
      <c r="M150" s="91"/>
      <c r="N150" s="91"/>
      <c r="P150" s="52">
        <f>AVERAGE(N145:N149)</f>
        <v>0</v>
      </c>
    </row>
    <row r="151" spans="1:16">
      <c r="P151" s="113"/>
    </row>
    <row r="152" spans="1:16">
      <c r="P152" s="113"/>
    </row>
    <row r="153" spans="1:16">
      <c r="A153" s="20" t="s">
        <v>177</v>
      </c>
      <c r="P153" s="113"/>
    </row>
    <row r="154" spans="1:16">
      <c r="L154" s="118"/>
      <c r="M154" s="118"/>
      <c r="N154" s="118"/>
      <c r="P154" s="113"/>
    </row>
    <row r="155" spans="1:16" s="118" customFormat="1" ht="12" customHeight="1">
      <c r="A155" s="273" t="s">
        <v>78</v>
      </c>
      <c r="B155" s="273"/>
      <c r="C155" s="273"/>
      <c r="D155" s="273"/>
      <c r="E155" s="273"/>
      <c r="F155" s="273"/>
      <c r="G155" s="273"/>
      <c r="H155" s="273"/>
      <c r="I155" s="273"/>
      <c r="L155" s="7"/>
      <c r="M155" s="7"/>
      <c r="N155" s="7"/>
      <c r="P155" s="119"/>
    </row>
    <row r="156" spans="1:16" ht="14" thickBot="1">
      <c r="C156" s="6" t="str">
        <f>IF(COUNTBLANK(C160:C168)&gt;0,"ERROR - Cells must not be left blank","")</f>
        <v>ERROR - Cells must not be left blank</v>
      </c>
      <c r="P156" s="113"/>
    </row>
    <row r="157" spans="1:16" ht="12" customHeight="1">
      <c r="B157" s="301" t="s">
        <v>76</v>
      </c>
      <c r="C157" s="304" t="s">
        <v>79</v>
      </c>
      <c r="D157" s="306" t="s">
        <v>47</v>
      </c>
      <c r="E157" s="295"/>
      <c r="F157" s="295"/>
      <c r="G157" s="296"/>
      <c r="I157" s="300"/>
      <c r="J157" s="300"/>
      <c r="K157" s="284" t="s">
        <v>49</v>
      </c>
      <c r="L157" s="284" t="s">
        <v>50</v>
      </c>
      <c r="M157" s="285" t="s">
        <v>51</v>
      </c>
      <c r="N157" s="286" t="s">
        <v>52</v>
      </c>
      <c r="P157" s="113"/>
    </row>
    <row r="158" spans="1:16">
      <c r="B158" s="294"/>
      <c r="C158" s="305"/>
      <c r="D158" s="307"/>
      <c r="E158" s="297"/>
      <c r="F158" s="297"/>
      <c r="G158" s="298"/>
      <c r="I158" s="300"/>
      <c r="J158" s="300"/>
      <c r="K158" s="284"/>
      <c r="L158" s="284"/>
      <c r="M158" s="285"/>
      <c r="N158" s="287"/>
      <c r="P158" s="113"/>
    </row>
    <row r="159" spans="1:16">
      <c r="B159" s="302"/>
      <c r="C159" s="305"/>
      <c r="D159" s="111" t="s">
        <v>14</v>
      </c>
      <c r="E159" s="111" t="s">
        <v>15</v>
      </c>
      <c r="F159" s="111" t="s">
        <v>16</v>
      </c>
      <c r="G159" s="112" t="s">
        <v>17</v>
      </c>
      <c r="I159" s="61"/>
      <c r="J159" s="61"/>
      <c r="K159" s="284"/>
      <c r="L159" s="284"/>
      <c r="M159" s="285"/>
      <c r="N159" s="288"/>
      <c r="P159" s="116"/>
    </row>
    <row r="160" spans="1:16">
      <c r="B160" s="65" t="s">
        <v>53</v>
      </c>
      <c r="C160" s="161"/>
      <c r="D160" s="114">
        <f>C160</f>
        <v>0</v>
      </c>
      <c r="E160" s="114">
        <f t="shared" ref="E160:G160" si="58">D160</f>
        <v>0</v>
      </c>
      <c r="F160" s="114">
        <f t="shared" si="58"/>
        <v>0</v>
      </c>
      <c r="G160" s="115">
        <f t="shared" si="58"/>
        <v>0</v>
      </c>
      <c r="H160" s="105"/>
      <c r="I160" s="42"/>
      <c r="J160" s="42"/>
      <c r="K160" s="91"/>
      <c r="L160" s="91"/>
      <c r="M160" s="92"/>
      <c r="N160" s="91"/>
      <c r="P160" s="117"/>
    </row>
    <row r="161" spans="1:16">
      <c r="B161" s="65" t="s">
        <v>80</v>
      </c>
      <c r="C161" s="162"/>
      <c r="D161" s="71">
        <f>C161*(1+$C$17)*OR(1-$C$17)</f>
        <v>0</v>
      </c>
      <c r="E161" s="71">
        <f>C161*(1+$C$18)*OR(1-$C$18)</f>
        <v>0</v>
      </c>
      <c r="F161" s="71">
        <f>C161*(1+$C$19)*OR(1-$C$19)</f>
        <v>0</v>
      </c>
      <c r="G161" s="72">
        <f>C161*(1+$C$20)*OR(1-$C$20)</f>
        <v>0</v>
      </c>
      <c r="H161" s="107"/>
      <c r="I161" s="73"/>
      <c r="J161" s="73"/>
      <c r="K161" s="74">
        <f t="shared" ref="K161:K167" si="59">AVERAGE(C161:G161)</f>
        <v>0</v>
      </c>
      <c r="L161" s="75">
        <v>25000</v>
      </c>
      <c r="M161" s="76">
        <f>K161*L161</f>
        <v>0</v>
      </c>
      <c r="N161" s="77">
        <f>IF(M161&lt;$C$160,$C$160,(IF(M161&gt;$C$168,$C$168,M161)))</f>
        <v>0</v>
      </c>
      <c r="P161" s="117"/>
    </row>
    <row r="162" spans="1:16">
      <c r="B162" s="78" t="s">
        <v>81</v>
      </c>
      <c r="C162" s="163"/>
      <c r="D162" s="71">
        <f t="shared" ref="D162:D167" si="60">C162*(1+$C$17)*OR(1-$C$17)</f>
        <v>0</v>
      </c>
      <c r="E162" s="71">
        <f t="shared" ref="E162:E167" si="61">C162*(1+$C$18)*OR(1-$C$18)</f>
        <v>0</v>
      </c>
      <c r="F162" s="71">
        <f t="shared" ref="F162:F167" si="62">C162*(1+$C$19)*OR(1-$C$19)</f>
        <v>0</v>
      </c>
      <c r="G162" s="72">
        <f t="shared" ref="G162:G167" si="63">C162*(1+$C$20)*OR(1-$C$20)</f>
        <v>0</v>
      </c>
      <c r="H162" s="107"/>
      <c r="I162" s="73"/>
      <c r="J162" s="73"/>
      <c r="K162" s="74">
        <f t="shared" si="59"/>
        <v>0</v>
      </c>
      <c r="L162" s="75">
        <v>100000</v>
      </c>
      <c r="M162" s="76">
        <f t="shared" ref="M162:M167" si="64">K162*L162</f>
        <v>0</v>
      </c>
      <c r="N162" s="77">
        <f t="shared" ref="N162:N167" si="65">IF(M162&lt;$C$160,$C$160,(IF(M162&gt;$C$168,$C$168,M162)))</f>
        <v>0</v>
      </c>
      <c r="P162" s="117"/>
    </row>
    <row r="163" spans="1:16">
      <c r="B163" s="78" t="s">
        <v>82</v>
      </c>
      <c r="C163" s="163"/>
      <c r="D163" s="71">
        <f t="shared" si="60"/>
        <v>0</v>
      </c>
      <c r="E163" s="71">
        <f t="shared" si="61"/>
        <v>0</v>
      </c>
      <c r="F163" s="71">
        <f t="shared" si="62"/>
        <v>0</v>
      </c>
      <c r="G163" s="72">
        <f t="shared" si="63"/>
        <v>0</v>
      </c>
      <c r="H163" s="107"/>
      <c r="I163" s="73"/>
      <c r="J163" s="73"/>
      <c r="K163" s="74">
        <f t="shared" si="59"/>
        <v>0</v>
      </c>
      <c r="L163" s="75">
        <v>350000</v>
      </c>
      <c r="M163" s="76">
        <f t="shared" si="64"/>
        <v>0</v>
      </c>
      <c r="N163" s="77">
        <f t="shared" si="65"/>
        <v>0</v>
      </c>
      <c r="P163" s="117"/>
    </row>
    <row r="164" spans="1:16">
      <c r="B164" s="78" t="s">
        <v>83</v>
      </c>
      <c r="C164" s="163"/>
      <c r="D164" s="71">
        <f t="shared" si="60"/>
        <v>0</v>
      </c>
      <c r="E164" s="71">
        <f t="shared" si="61"/>
        <v>0</v>
      </c>
      <c r="F164" s="71">
        <f t="shared" si="62"/>
        <v>0</v>
      </c>
      <c r="G164" s="72">
        <f t="shared" si="63"/>
        <v>0</v>
      </c>
      <c r="H164" s="107"/>
      <c r="I164" s="73"/>
      <c r="J164" s="73"/>
      <c r="K164" s="74">
        <f t="shared" si="59"/>
        <v>0</v>
      </c>
      <c r="L164" s="75">
        <v>7500000</v>
      </c>
      <c r="M164" s="76">
        <f t="shared" si="64"/>
        <v>0</v>
      </c>
      <c r="N164" s="77">
        <f t="shared" si="65"/>
        <v>0</v>
      </c>
      <c r="P164" s="117"/>
    </row>
    <row r="165" spans="1:16">
      <c r="B165" s="78" t="s">
        <v>84</v>
      </c>
      <c r="C165" s="163"/>
      <c r="D165" s="71">
        <f t="shared" si="60"/>
        <v>0</v>
      </c>
      <c r="E165" s="71">
        <f t="shared" si="61"/>
        <v>0</v>
      </c>
      <c r="F165" s="71">
        <f t="shared" si="62"/>
        <v>0</v>
      </c>
      <c r="G165" s="72">
        <f t="shared" si="63"/>
        <v>0</v>
      </c>
      <c r="H165" s="107"/>
      <c r="I165" s="73"/>
      <c r="J165" s="73"/>
      <c r="K165" s="74">
        <f t="shared" si="59"/>
        <v>0</v>
      </c>
      <c r="L165" s="75">
        <v>2000000</v>
      </c>
      <c r="M165" s="76">
        <f t="shared" si="64"/>
        <v>0</v>
      </c>
      <c r="N165" s="77">
        <f t="shared" si="65"/>
        <v>0</v>
      </c>
      <c r="P165" s="117"/>
    </row>
    <row r="166" spans="1:16">
      <c r="B166" s="79" t="s">
        <v>85</v>
      </c>
      <c r="C166" s="165"/>
      <c r="D166" s="71">
        <f t="shared" si="60"/>
        <v>0</v>
      </c>
      <c r="E166" s="71">
        <f t="shared" si="61"/>
        <v>0</v>
      </c>
      <c r="F166" s="71">
        <f t="shared" si="62"/>
        <v>0</v>
      </c>
      <c r="G166" s="72">
        <f t="shared" si="63"/>
        <v>0</v>
      </c>
      <c r="H166" s="107"/>
      <c r="I166" s="73"/>
      <c r="J166" s="73"/>
      <c r="K166" s="74">
        <f t="shared" si="59"/>
        <v>0</v>
      </c>
      <c r="L166" s="75">
        <v>4000000</v>
      </c>
      <c r="M166" s="76">
        <f t="shared" si="64"/>
        <v>0</v>
      </c>
      <c r="N166" s="77">
        <f t="shared" si="65"/>
        <v>0</v>
      </c>
      <c r="P166" s="117"/>
    </row>
    <row r="167" spans="1:16" ht="13" thickBot="1">
      <c r="B167" s="79" t="s">
        <v>86</v>
      </c>
      <c r="C167" s="165"/>
      <c r="D167" s="71">
        <f t="shared" si="60"/>
        <v>0</v>
      </c>
      <c r="E167" s="71">
        <f t="shared" si="61"/>
        <v>0</v>
      </c>
      <c r="F167" s="71">
        <f t="shared" si="62"/>
        <v>0</v>
      </c>
      <c r="G167" s="72">
        <f t="shared" si="63"/>
        <v>0</v>
      </c>
      <c r="H167" s="107"/>
      <c r="I167" s="73"/>
      <c r="J167" s="73"/>
      <c r="K167" s="74">
        <f t="shared" si="59"/>
        <v>0</v>
      </c>
      <c r="L167" s="75">
        <v>5000000</v>
      </c>
      <c r="M167" s="76">
        <f t="shared" si="64"/>
        <v>0</v>
      </c>
      <c r="N167" s="77">
        <f t="shared" si="65"/>
        <v>0</v>
      </c>
      <c r="P167" s="117"/>
    </row>
    <row r="168" spans="1:16" ht="13" thickBot="1">
      <c r="B168" s="80" t="s">
        <v>61</v>
      </c>
      <c r="C168" s="164"/>
      <c r="D168" s="81">
        <f>C168</f>
        <v>0</v>
      </c>
      <c r="E168" s="81">
        <f t="shared" ref="E168:G168" si="66">D168</f>
        <v>0</v>
      </c>
      <c r="F168" s="81">
        <f t="shared" si="66"/>
        <v>0</v>
      </c>
      <c r="G168" s="97">
        <f t="shared" si="66"/>
        <v>0</v>
      </c>
      <c r="H168" s="105"/>
      <c r="I168" s="42"/>
      <c r="J168" s="42"/>
      <c r="K168" s="91"/>
      <c r="L168" s="91"/>
      <c r="M168" s="91"/>
      <c r="N168" s="91"/>
      <c r="P168" s="52">
        <f>AVERAGE(N161:N167)</f>
        <v>0</v>
      </c>
    </row>
    <row r="169" spans="1:16">
      <c r="P169" s="14"/>
    </row>
    <row r="170" spans="1:16">
      <c r="P170" s="113"/>
    </row>
    <row r="171" spans="1:16">
      <c r="A171" s="20" t="s">
        <v>178</v>
      </c>
      <c r="P171" s="113"/>
    </row>
    <row r="172" spans="1:16">
      <c r="P172" s="113"/>
    </row>
    <row r="173" spans="1:16" ht="12" customHeight="1">
      <c r="A173" s="312" t="s">
        <v>87</v>
      </c>
      <c r="B173" s="312"/>
      <c r="C173" s="312"/>
      <c r="D173" s="312"/>
      <c r="E173" s="312"/>
      <c r="F173" s="312"/>
      <c r="G173" s="312"/>
      <c r="H173" s="312"/>
      <c r="I173" s="312"/>
      <c r="P173" s="113"/>
    </row>
    <row r="174" spans="1:16">
      <c r="P174" s="113"/>
    </row>
    <row r="175" spans="1:16" ht="14" thickBot="1">
      <c r="C175" s="6" t="str">
        <f>IF(COUNTBLANK(C179:C185)&gt;0,"ERROR - Cells must not be left blank","")</f>
        <v>ERROR - Cells must not be left blank</v>
      </c>
      <c r="P175" s="113"/>
    </row>
    <row r="176" spans="1:16" ht="12" customHeight="1">
      <c r="B176" s="301" t="s">
        <v>76</v>
      </c>
      <c r="C176" s="304" t="s">
        <v>247</v>
      </c>
      <c r="D176" s="306" t="s">
        <v>47</v>
      </c>
      <c r="E176" s="295"/>
      <c r="F176" s="295"/>
      <c r="G176" s="296"/>
      <c r="I176" s="300"/>
      <c r="J176" s="300"/>
      <c r="P176" s="113"/>
    </row>
    <row r="177" spans="1:16" ht="12" customHeight="1">
      <c r="B177" s="294"/>
      <c r="C177" s="305"/>
      <c r="D177" s="307"/>
      <c r="E177" s="297"/>
      <c r="F177" s="297"/>
      <c r="G177" s="298"/>
      <c r="I177" s="300"/>
      <c r="J177" s="300"/>
      <c r="K177" s="313" t="s">
        <v>49</v>
      </c>
      <c r="L177" s="313" t="s">
        <v>50</v>
      </c>
      <c r="M177" s="316" t="s">
        <v>51</v>
      </c>
      <c r="N177" s="286" t="s">
        <v>52</v>
      </c>
      <c r="P177" s="113"/>
    </row>
    <row r="178" spans="1:16">
      <c r="B178" s="302"/>
      <c r="C178" s="305"/>
      <c r="D178" s="111" t="s">
        <v>14</v>
      </c>
      <c r="E178" s="111" t="s">
        <v>15</v>
      </c>
      <c r="F178" s="111" t="s">
        <v>16</v>
      </c>
      <c r="G178" s="112" t="s">
        <v>17</v>
      </c>
      <c r="I178" s="61"/>
      <c r="J178" s="61"/>
      <c r="K178" s="314"/>
      <c r="L178" s="314"/>
      <c r="M178" s="317"/>
      <c r="N178" s="287"/>
      <c r="P178" s="113"/>
    </row>
    <row r="179" spans="1:16">
      <c r="B179" s="65" t="s">
        <v>53</v>
      </c>
      <c r="C179" s="161"/>
      <c r="D179" s="114">
        <f>C179</f>
        <v>0</v>
      </c>
      <c r="E179" s="114">
        <f t="shared" ref="E179:G179" si="67">D179</f>
        <v>0</v>
      </c>
      <c r="F179" s="114">
        <f t="shared" si="67"/>
        <v>0</v>
      </c>
      <c r="G179" s="115">
        <f t="shared" si="67"/>
        <v>0</v>
      </c>
      <c r="H179" s="90"/>
      <c r="I179" s="42"/>
      <c r="J179" s="42"/>
      <c r="K179" s="315"/>
      <c r="L179" s="315"/>
      <c r="M179" s="318"/>
      <c r="N179" s="288"/>
      <c r="P179" s="113"/>
    </row>
    <row r="180" spans="1:16">
      <c r="B180" s="65" t="s">
        <v>67</v>
      </c>
      <c r="C180" s="162"/>
      <c r="D180" s="71">
        <f>C180*(1+$C$17)*OR(1-$C$17)</f>
        <v>0</v>
      </c>
      <c r="E180" s="71">
        <f>C180*(1+$C$18)*OR(1-$C$18)</f>
        <v>0</v>
      </c>
      <c r="F180" s="71">
        <f>C180*(1+$C$19)*OR(1-$C$19)</f>
        <v>0</v>
      </c>
      <c r="G180" s="72">
        <f>C180*(1+$C$20)*OR(1-$C$20)</f>
        <v>0</v>
      </c>
      <c r="H180" s="93"/>
      <c r="I180" s="73"/>
      <c r="J180" s="73"/>
      <c r="K180" s="74">
        <f t="shared" ref="K180:K184" si="68">AVERAGE(C180:G180)</f>
        <v>0</v>
      </c>
      <c r="L180" s="75">
        <v>2500</v>
      </c>
      <c r="M180" s="76">
        <f>K180*L180</f>
        <v>0</v>
      </c>
      <c r="N180" s="77">
        <f>IF(M180&lt;$C$179,$C$179,(IF(M180&gt;$C$185,$C$185,M180)))</f>
        <v>0</v>
      </c>
      <c r="P180" s="116"/>
    </row>
    <row r="181" spans="1:16">
      <c r="B181" s="78" t="s">
        <v>68</v>
      </c>
      <c r="C181" s="163"/>
      <c r="D181" s="71">
        <f t="shared" ref="D181:D184" si="69">C181*(1+$C$17)*OR(1-$C$17)</f>
        <v>0</v>
      </c>
      <c r="E181" s="71">
        <f t="shared" ref="E181:E184" si="70">C181*(1+$C$18)*OR(1-$C$18)</f>
        <v>0</v>
      </c>
      <c r="F181" s="71">
        <f t="shared" ref="F181:F184" si="71">C181*(1+$C$19)*OR(1-$C$19)</f>
        <v>0</v>
      </c>
      <c r="G181" s="72">
        <f t="shared" ref="G181:G184" si="72">C181*(1+$C$20)*OR(1-$C$20)</f>
        <v>0</v>
      </c>
      <c r="H181" s="93"/>
      <c r="I181" s="73"/>
      <c r="J181" s="73"/>
      <c r="K181" s="74">
        <f t="shared" si="68"/>
        <v>0</v>
      </c>
      <c r="L181" s="75">
        <v>15000</v>
      </c>
      <c r="M181" s="76">
        <f>K181*L181</f>
        <v>0</v>
      </c>
      <c r="N181" s="77">
        <f t="shared" ref="N181:N184" si="73">IF(M181&lt;$C$179,$C$179,(IF(M181&gt;$C$185,$C$185,M181)))</f>
        <v>0</v>
      </c>
      <c r="P181" s="117"/>
    </row>
    <row r="182" spans="1:16">
      <c r="B182" s="78" t="s">
        <v>69</v>
      </c>
      <c r="C182" s="163"/>
      <c r="D182" s="71">
        <f t="shared" si="69"/>
        <v>0</v>
      </c>
      <c r="E182" s="71">
        <f t="shared" si="70"/>
        <v>0</v>
      </c>
      <c r="F182" s="71">
        <f t="shared" si="71"/>
        <v>0</v>
      </c>
      <c r="G182" s="72">
        <f t="shared" si="72"/>
        <v>0</v>
      </c>
      <c r="H182" s="93"/>
      <c r="I182" s="73"/>
      <c r="J182" s="73"/>
      <c r="K182" s="74">
        <f t="shared" si="68"/>
        <v>0</v>
      </c>
      <c r="L182" s="75">
        <v>65000</v>
      </c>
      <c r="M182" s="76">
        <f>K182*L182</f>
        <v>0</v>
      </c>
      <c r="N182" s="77">
        <f t="shared" si="73"/>
        <v>0</v>
      </c>
      <c r="P182" s="117"/>
    </row>
    <row r="183" spans="1:16">
      <c r="B183" s="78" t="s">
        <v>70</v>
      </c>
      <c r="C183" s="163"/>
      <c r="D183" s="71">
        <f t="shared" si="69"/>
        <v>0</v>
      </c>
      <c r="E183" s="71">
        <f t="shared" si="70"/>
        <v>0</v>
      </c>
      <c r="F183" s="71">
        <f t="shared" si="71"/>
        <v>0</v>
      </c>
      <c r="G183" s="72">
        <f t="shared" si="72"/>
        <v>0</v>
      </c>
      <c r="H183" s="93"/>
      <c r="I183" s="73"/>
      <c r="J183" s="73"/>
      <c r="K183" s="74">
        <f t="shared" si="68"/>
        <v>0</v>
      </c>
      <c r="L183" s="75">
        <v>200000</v>
      </c>
      <c r="M183" s="76">
        <f>K183*L183</f>
        <v>0</v>
      </c>
      <c r="N183" s="77">
        <f t="shared" si="73"/>
        <v>0</v>
      </c>
      <c r="P183" s="117"/>
    </row>
    <row r="184" spans="1:16" ht="13" thickBot="1">
      <c r="B184" s="78" t="s">
        <v>71</v>
      </c>
      <c r="C184" s="163"/>
      <c r="D184" s="71">
        <f t="shared" si="69"/>
        <v>0</v>
      </c>
      <c r="E184" s="71">
        <f t="shared" si="70"/>
        <v>0</v>
      </c>
      <c r="F184" s="71">
        <f t="shared" si="71"/>
        <v>0</v>
      </c>
      <c r="G184" s="72">
        <f t="shared" si="72"/>
        <v>0</v>
      </c>
      <c r="H184" s="93"/>
      <c r="I184" s="73"/>
      <c r="J184" s="73"/>
      <c r="K184" s="74">
        <f t="shared" si="68"/>
        <v>0</v>
      </c>
      <c r="L184" s="120">
        <v>300000</v>
      </c>
      <c r="M184" s="121">
        <f>K184*L184</f>
        <v>0</v>
      </c>
      <c r="N184" s="77">
        <f t="shared" si="73"/>
        <v>0</v>
      </c>
      <c r="P184" s="117"/>
    </row>
    <row r="185" spans="1:16" ht="13" thickBot="1">
      <c r="B185" s="80" t="s">
        <v>61</v>
      </c>
      <c r="C185" s="164"/>
      <c r="D185" s="81">
        <f>C185</f>
        <v>0</v>
      </c>
      <c r="E185" s="81">
        <f>C185</f>
        <v>0</v>
      </c>
      <c r="F185" s="81">
        <f t="shared" ref="F185:G185" si="74">D185</f>
        <v>0</v>
      </c>
      <c r="G185" s="97">
        <f t="shared" si="74"/>
        <v>0</v>
      </c>
      <c r="H185" s="90"/>
      <c r="I185" s="42"/>
      <c r="J185" s="42"/>
      <c r="K185" s="68"/>
      <c r="L185" s="68"/>
      <c r="M185" s="68"/>
      <c r="N185" s="68"/>
      <c r="P185" s="52">
        <f>AVERAGE(N180:N184)</f>
        <v>0</v>
      </c>
    </row>
    <row r="186" spans="1:16">
      <c r="P186" s="116"/>
    </row>
    <row r="187" spans="1:16">
      <c r="P187" s="113"/>
    </row>
    <row r="188" spans="1:16">
      <c r="A188" s="20" t="s">
        <v>179</v>
      </c>
      <c r="P188" s="113"/>
    </row>
    <row r="189" spans="1:16">
      <c r="A189" s="20"/>
      <c r="P189" s="113"/>
    </row>
    <row r="190" spans="1:16" ht="12" customHeight="1">
      <c r="A190" s="312" t="s">
        <v>89</v>
      </c>
      <c r="B190" s="312"/>
      <c r="C190" s="312"/>
      <c r="D190" s="312"/>
      <c r="E190" s="312"/>
      <c r="F190" s="312"/>
      <c r="G190" s="312"/>
      <c r="H190" s="312"/>
      <c r="P190" s="113"/>
    </row>
    <row r="191" spans="1:16" ht="14" thickBot="1">
      <c r="C191" s="6" t="str">
        <f>IF(COUNTBLANK(C195:C203)&gt;0,"ERROR - Cells must not be left blank","")</f>
        <v>ERROR - Cells must not be left blank</v>
      </c>
      <c r="P191" s="113"/>
    </row>
    <row r="192" spans="1:16" ht="12" customHeight="1">
      <c r="B192" s="301" t="s">
        <v>76</v>
      </c>
      <c r="C192" s="304" t="s">
        <v>90</v>
      </c>
      <c r="D192" s="306" t="s">
        <v>47</v>
      </c>
      <c r="E192" s="295"/>
      <c r="F192" s="295"/>
      <c r="G192" s="296"/>
      <c r="I192" s="300"/>
      <c r="J192" s="300"/>
      <c r="K192" s="284" t="s">
        <v>49</v>
      </c>
      <c r="L192" s="284" t="s">
        <v>50</v>
      </c>
      <c r="M192" s="285" t="s">
        <v>51</v>
      </c>
      <c r="N192" s="286" t="s">
        <v>52</v>
      </c>
      <c r="P192" s="113"/>
    </row>
    <row r="193" spans="1:16">
      <c r="B193" s="294"/>
      <c r="C193" s="305"/>
      <c r="D193" s="307"/>
      <c r="E193" s="297"/>
      <c r="F193" s="297"/>
      <c r="G193" s="298"/>
      <c r="I193" s="300"/>
      <c r="J193" s="300"/>
      <c r="K193" s="284"/>
      <c r="L193" s="284"/>
      <c r="M193" s="285"/>
      <c r="N193" s="287"/>
      <c r="P193" s="113"/>
    </row>
    <row r="194" spans="1:16">
      <c r="B194" s="302"/>
      <c r="C194" s="305"/>
      <c r="D194" s="111" t="s">
        <v>14</v>
      </c>
      <c r="E194" s="111" t="s">
        <v>15</v>
      </c>
      <c r="F194" s="111" t="s">
        <v>16</v>
      </c>
      <c r="G194" s="112" t="s">
        <v>17</v>
      </c>
      <c r="I194" s="61"/>
      <c r="J194" s="61"/>
      <c r="K194" s="284"/>
      <c r="L194" s="284"/>
      <c r="M194" s="285"/>
      <c r="N194" s="288"/>
      <c r="P194" s="113"/>
    </row>
    <row r="195" spans="1:16">
      <c r="B195" s="65" t="s">
        <v>53</v>
      </c>
      <c r="C195" s="161"/>
      <c r="D195" s="114">
        <f>C195</f>
        <v>0</v>
      </c>
      <c r="E195" s="114">
        <f t="shared" ref="E195:G195" si="75">D195</f>
        <v>0</v>
      </c>
      <c r="F195" s="114">
        <f t="shared" si="75"/>
        <v>0</v>
      </c>
      <c r="G195" s="115">
        <f t="shared" si="75"/>
        <v>0</v>
      </c>
      <c r="H195" s="90">
        <f t="shared" ref="H195:H203" si="76">AVERAGE(C195:G195)</f>
        <v>0</v>
      </c>
      <c r="I195" s="42"/>
      <c r="J195" s="42"/>
      <c r="K195" s="91"/>
      <c r="L195" s="91"/>
      <c r="M195" s="92"/>
      <c r="N195" s="91"/>
      <c r="P195" s="113"/>
    </row>
    <row r="196" spans="1:16">
      <c r="B196" s="65" t="s">
        <v>80</v>
      </c>
      <c r="C196" s="162"/>
      <c r="D196" s="71">
        <f>C196*(1+$C$17)*OR(1-$C$17)</f>
        <v>0</v>
      </c>
      <c r="E196" s="71">
        <f>C196*(1+$C$18)*OR(1-$C$18)</f>
        <v>0</v>
      </c>
      <c r="F196" s="71">
        <f>C196*(1+$C$19)*OR(1-$C$19)</f>
        <v>0</v>
      </c>
      <c r="G196" s="72">
        <f>C196*(1+$C$20)*OR(1-$C$20)</f>
        <v>0</v>
      </c>
      <c r="H196" s="93">
        <f t="shared" si="76"/>
        <v>0</v>
      </c>
      <c r="I196" s="73"/>
      <c r="J196" s="73"/>
      <c r="K196" s="74">
        <f t="shared" ref="K196:K202" si="77">AVERAGE(C196:G196)</f>
        <v>0</v>
      </c>
      <c r="L196" s="75">
        <v>2500</v>
      </c>
      <c r="M196" s="76">
        <f>K196*L196</f>
        <v>0</v>
      </c>
      <c r="N196" s="77">
        <f>IF(M196&lt;$C$195,$C$195,(IF(M196&gt;$C$203,$C$203,M196)))</f>
        <v>0</v>
      </c>
      <c r="P196" s="116"/>
    </row>
    <row r="197" spans="1:16">
      <c r="B197" s="78" t="s">
        <v>81</v>
      </c>
      <c r="C197" s="163"/>
      <c r="D197" s="71">
        <f t="shared" ref="D197:D202" si="78">C197*(1+$C$17)*OR(1-$C$17)</f>
        <v>0</v>
      </c>
      <c r="E197" s="71">
        <f t="shared" ref="E197:E202" si="79">C197*(1+$C$18)*OR(1-$C$18)</f>
        <v>0</v>
      </c>
      <c r="F197" s="71">
        <f t="shared" ref="F197:F202" si="80">C197*(1+$C$19)*OR(1-$C$19)</f>
        <v>0</v>
      </c>
      <c r="G197" s="72">
        <f t="shared" ref="G197:G202" si="81">C197*(1+$C$20)*OR(1-$C$20)</f>
        <v>0</v>
      </c>
      <c r="H197" s="93">
        <f t="shared" si="76"/>
        <v>0</v>
      </c>
      <c r="I197" s="73"/>
      <c r="J197" s="73"/>
      <c r="K197" s="74">
        <f t="shared" si="77"/>
        <v>0</v>
      </c>
      <c r="L197" s="75">
        <v>100000</v>
      </c>
      <c r="M197" s="76">
        <f t="shared" ref="M197:M202" si="82">K197*L197</f>
        <v>0</v>
      </c>
      <c r="N197" s="77">
        <f t="shared" ref="N197:N202" si="83">IF(M197&lt;$C$195,$C$195,(IF(M197&gt;$C$203,$C$203,M197)))</f>
        <v>0</v>
      </c>
      <c r="P197" s="117"/>
    </row>
    <row r="198" spans="1:16">
      <c r="B198" s="78" t="s">
        <v>82</v>
      </c>
      <c r="C198" s="163"/>
      <c r="D198" s="71">
        <f t="shared" si="78"/>
        <v>0</v>
      </c>
      <c r="E198" s="71">
        <f t="shared" si="79"/>
        <v>0</v>
      </c>
      <c r="F198" s="71">
        <f t="shared" si="80"/>
        <v>0</v>
      </c>
      <c r="G198" s="72">
        <f t="shared" si="81"/>
        <v>0</v>
      </c>
      <c r="H198" s="93">
        <f t="shared" si="76"/>
        <v>0</v>
      </c>
      <c r="I198" s="73"/>
      <c r="J198" s="73"/>
      <c r="K198" s="74">
        <f t="shared" si="77"/>
        <v>0</v>
      </c>
      <c r="L198" s="75">
        <v>350000</v>
      </c>
      <c r="M198" s="76">
        <f t="shared" si="82"/>
        <v>0</v>
      </c>
      <c r="N198" s="77">
        <f t="shared" si="83"/>
        <v>0</v>
      </c>
      <c r="P198" s="117"/>
    </row>
    <row r="199" spans="1:16">
      <c r="B199" s="78" t="s">
        <v>83</v>
      </c>
      <c r="C199" s="163"/>
      <c r="D199" s="71">
        <f t="shared" si="78"/>
        <v>0</v>
      </c>
      <c r="E199" s="71">
        <f t="shared" si="79"/>
        <v>0</v>
      </c>
      <c r="F199" s="71">
        <f t="shared" si="80"/>
        <v>0</v>
      </c>
      <c r="G199" s="72">
        <f t="shared" si="81"/>
        <v>0</v>
      </c>
      <c r="H199" s="93">
        <f t="shared" si="76"/>
        <v>0</v>
      </c>
      <c r="I199" s="73"/>
      <c r="J199" s="73"/>
      <c r="K199" s="74">
        <f t="shared" si="77"/>
        <v>0</v>
      </c>
      <c r="L199" s="75">
        <v>750000</v>
      </c>
      <c r="M199" s="76">
        <f t="shared" si="82"/>
        <v>0</v>
      </c>
      <c r="N199" s="77">
        <f t="shared" si="83"/>
        <v>0</v>
      </c>
      <c r="P199" s="117"/>
    </row>
    <row r="200" spans="1:16">
      <c r="B200" s="78" t="s">
        <v>84</v>
      </c>
      <c r="C200" s="163"/>
      <c r="D200" s="71">
        <f t="shared" si="78"/>
        <v>0</v>
      </c>
      <c r="E200" s="71">
        <f t="shared" si="79"/>
        <v>0</v>
      </c>
      <c r="F200" s="71">
        <f t="shared" si="80"/>
        <v>0</v>
      </c>
      <c r="G200" s="72">
        <f t="shared" si="81"/>
        <v>0</v>
      </c>
      <c r="H200" s="93">
        <f t="shared" si="76"/>
        <v>0</v>
      </c>
      <c r="I200" s="73"/>
      <c r="J200" s="73"/>
      <c r="K200" s="74">
        <f t="shared" si="77"/>
        <v>0</v>
      </c>
      <c r="L200" s="75">
        <v>2000000</v>
      </c>
      <c r="M200" s="76">
        <f t="shared" si="82"/>
        <v>0</v>
      </c>
      <c r="N200" s="77">
        <f t="shared" si="83"/>
        <v>0</v>
      </c>
      <c r="P200" s="117"/>
    </row>
    <row r="201" spans="1:16">
      <c r="B201" s="79" t="s">
        <v>85</v>
      </c>
      <c r="C201" s="165"/>
      <c r="D201" s="71">
        <f t="shared" si="78"/>
        <v>0</v>
      </c>
      <c r="E201" s="71">
        <f t="shared" si="79"/>
        <v>0</v>
      </c>
      <c r="F201" s="71">
        <f t="shared" si="80"/>
        <v>0</v>
      </c>
      <c r="G201" s="72">
        <f t="shared" si="81"/>
        <v>0</v>
      </c>
      <c r="H201" s="93">
        <f t="shared" si="76"/>
        <v>0</v>
      </c>
      <c r="I201" s="73"/>
      <c r="J201" s="73"/>
      <c r="K201" s="74">
        <f t="shared" si="77"/>
        <v>0</v>
      </c>
      <c r="L201" s="75">
        <v>4000000</v>
      </c>
      <c r="M201" s="76">
        <f t="shared" si="82"/>
        <v>0</v>
      </c>
      <c r="N201" s="77">
        <f t="shared" si="83"/>
        <v>0</v>
      </c>
      <c r="P201" s="117"/>
    </row>
    <row r="202" spans="1:16" ht="13" thickBot="1">
      <c r="B202" s="79" t="s">
        <v>86</v>
      </c>
      <c r="C202" s="165"/>
      <c r="D202" s="71">
        <f t="shared" si="78"/>
        <v>0</v>
      </c>
      <c r="E202" s="71">
        <f t="shared" si="79"/>
        <v>0</v>
      </c>
      <c r="F202" s="71">
        <f t="shared" si="80"/>
        <v>0</v>
      </c>
      <c r="G202" s="72">
        <f t="shared" si="81"/>
        <v>0</v>
      </c>
      <c r="H202" s="93">
        <f t="shared" si="76"/>
        <v>0</v>
      </c>
      <c r="I202" s="73"/>
      <c r="J202" s="73"/>
      <c r="K202" s="74">
        <f t="shared" si="77"/>
        <v>0</v>
      </c>
      <c r="L202" s="75">
        <v>5000000</v>
      </c>
      <c r="M202" s="76">
        <f t="shared" si="82"/>
        <v>0</v>
      </c>
      <c r="N202" s="77">
        <f t="shared" si="83"/>
        <v>0</v>
      </c>
      <c r="P202" s="117"/>
    </row>
    <row r="203" spans="1:16" ht="13" thickBot="1">
      <c r="B203" s="80" t="s">
        <v>61</v>
      </c>
      <c r="C203" s="164"/>
      <c r="D203" s="81">
        <f>C203</f>
        <v>0</v>
      </c>
      <c r="E203" s="81">
        <f t="shared" ref="E203:G203" si="84">D203</f>
        <v>0</v>
      </c>
      <c r="F203" s="81">
        <f t="shared" si="84"/>
        <v>0</v>
      </c>
      <c r="G203" s="97">
        <f t="shared" si="84"/>
        <v>0</v>
      </c>
      <c r="H203" s="90">
        <f t="shared" si="76"/>
        <v>0</v>
      </c>
      <c r="I203" s="42"/>
      <c r="J203" s="42"/>
      <c r="K203" s="91"/>
      <c r="L203" s="91"/>
      <c r="M203" s="91"/>
      <c r="N203" s="91"/>
      <c r="P203" s="52">
        <f>AVERAGE(N196:N202)</f>
        <v>0</v>
      </c>
    </row>
    <row r="204" spans="1:16">
      <c r="I204" s="14"/>
      <c r="J204" s="14"/>
      <c r="P204" s="116"/>
    </row>
    <row r="205" spans="1:16">
      <c r="P205" s="113"/>
    </row>
    <row r="206" spans="1:16">
      <c r="A206" s="20" t="s">
        <v>239</v>
      </c>
      <c r="P206" s="113"/>
    </row>
    <row r="207" spans="1:16">
      <c r="A207" s="20"/>
      <c r="P207" s="113"/>
    </row>
    <row r="208" spans="1:16" ht="25.75" customHeight="1">
      <c r="A208" s="312" t="s">
        <v>91</v>
      </c>
      <c r="B208" s="312"/>
      <c r="C208" s="312"/>
      <c r="D208" s="312"/>
      <c r="E208" s="312"/>
      <c r="F208" s="312"/>
      <c r="G208" s="312"/>
      <c r="H208" s="312"/>
      <c r="P208" s="113"/>
    </row>
    <row r="209" spans="1:16" ht="14" thickBot="1">
      <c r="C209" s="6" t="str">
        <f>IF(COUNTBLANK(C213:C219)&gt;0,"ERROR - Cells must not be left blank","")</f>
        <v>ERROR - Cells must not be left blank</v>
      </c>
      <c r="P209" s="113"/>
    </row>
    <row r="210" spans="1:16" ht="12" customHeight="1">
      <c r="B210" s="301" t="s">
        <v>76</v>
      </c>
      <c r="C210" s="304" t="s">
        <v>92</v>
      </c>
      <c r="D210" s="306" t="s">
        <v>47</v>
      </c>
      <c r="E210" s="295"/>
      <c r="F210" s="295"/>
      <c r="G210" s="296"/>
      <c r="I210" s="300"/>
      <c r="J210" s="300"/>
      <c r="K210" s="284" t="s">
        <v>49</v>
      </c>
      <c r="L210" s="284" t="s">
        <v>50</v>
      </c>
      <c r="M210" s="285" t="s">
        <v>51</v>
      </c>
      <c r="N210" s="286" t="s">
        <v>52</v>
      </c>
      <c r="P210" s="113"/>
    </row>
    <row r="211" spans="1:16">
      <c r="B211" s="294"/>
      <c r="C211" s="305"/>
      <c r="D211" s="307"/>
      <c r="E211" s="297"/>
      <c r="F211" s="297"/>
      <c r="G211" s="298"/>
      <c r="I211" s="300"/>
      <c r="J211" s="300"/>
      <c r="K211" s="284"/>
      <c r="L211" s="284"/>
      <c r="M211" s="285"/>
      <c r="N211" s="287"/>
      <c r="P211" s="113"/>
    </row>
    <row r="212" spans="1:16">
      <c r="B212" s="302"/>
      <c r="C212" s="305"/>
      <c r="D212" s="111" t="s">
        <v>14</v>
      </c>
      <c r="E212" s="111" t="s">
        <v>15</v>
      </c>
      <c r="F212" s="111" t="s">
        <v>16</v>
      </c>
      <c r="G212" s="112" t="s">
        <v>17</v>
      </c>
      <c r="I212" s="61"/>
      <c r="J212" s="61"/>
      <c r="K212" s="284"/>
      <c r="L212" s="284"/>
      <c r="M212" s="285"/>
      <c r="N212" s="288"/>
      <c r="P212" s="113"/>
    </row>
    <row r="213" spans="1:16">
      <c r="B213" s="65" t="s">
        <v>53</v>
      </c>
      <c r="C213" s="161"/>
      <c r="D213" s="114">
        <f>C213</f>
        <v>0</v>
      </c>
      <c r="E213" s="114">
        <f t="shared" ref="E213:G213" si="85">D213</f>
        <v>0</v>
      </c>
      <c r="F213" s="114">
        <f t="shared" si="85"/>
        <v>0</v>
      </c>
      <c r="G213" s="115">
        <f t="shared" si="85"/>
        <v>0</v>
      </c>
      <c r="H213" s="90"/>
      <c r="I213" s="42"/>
      <c r="J213" s="42"/>
      <c r="K213" s="91"/>
      <c r="L213" s="91"/>
      <c r="M213" s="92"/>
      <c r="N213" s="91"/>
      <c r="P213" s="113"/>
    </row>
    <row r="214" spans="1:16">
      <c r="B214" s="65" t="s">
        <v>67</v>
      </c>
      <c r="C214" s="162"/>
      <c r="D214" s="71">
        <f>C214*(1+$C$17)*OR(1-$C$17)</f>
        <v>0</v>
      </c>
      <c r="E214" s="71">
        <f>C214*(1+$C$18)*OR(1-$C$18)</f>
        <v>0</v>
      </c>
      <c r="F214" s="71">
        <f>C214*(1+$C$19)*OR(1-$C$19)</f>
        <v>0</v>
      </c>
      <c r="G214" s="72">
        <f>C214*(1+$C$20)*OR(1-$C$20)</f>
        <v>0</v>
      </c>
      <c r="H214" s="93"/>
      <c r="I214" s="73"/>
      <c r="J214" s="73"/>
      <c r="K214" s="74">
        <f t="shared" ref="K214:K218" si="86">AVERAGE(C214:G214)</f>
        <v>0</v>
      </c>
      <c r="L214" s="75">
        <v>2500</v>
      </c>
      <c r="M214" s="76">
        <f>K214*L214</f>
        <v>0</v>
      </c>
      <c r="N214" s="77">
        <f>IF(M214&lt;$C$213,$C$213,(IF(M214&gt;$C$219,$C$219,M214)))</f>
        <v>0</v>
      </c>
      <c r="P214" s="116"/>
    </row>
    <row r="215" spans="1:16">
      <c r="B215" s="78" t="s">
        <v>68</v>
      </c>
      <c r="C215" s="163"/>
      <c r="D215" s="71">
        <f t="shared" ref="D215:D218" si="87">C215*(1+$C$17)*OR(1-$C$17)</f>
        <v>0</v>
      </c>
      <c r="E215" s="71">
        <f t="shared" ref="E215:E218" si="88">C215*(1+$C$18)*OR(1-$C$18)</f>
        <v>0</v>
      </c>
      <c r="F215" s="71">
        <f t="shared" ref="F215:F218" si="89">C215*(1+$C$19)*OR(1-$C$19)</f>
        <v>0</v>
      </c>
      <c r="G215" s="72">
        <f t="shared" ref="G215:G218" si="90">C215*(1+$C$20)*OR(1-$C$20)</f>
        <v>0</v>
      </c>
      <c r="H215" s="93"/>
      <c r="I215" s="73"/>
      <c r="J215" s="73"/>
      <c r="K215" s="74">
        <f t="shared" si="86"/>
        <v>0</v>
      </c>
      <c r="L215" s="75">
        <v>15000</v>
      </c>
      <c r="M215" s="76">
        <f t="shared" ref="M215:M218" si="91">K215*L215</f>
        <v>0</v>
      </c>
      <c r="N215" s="77">
        <f t="shared" ref="N215:N218" si="92">IF(M215&lt;$C$213,$C$213,(IF(M215&gt;$C$219,$C$219,M215)))</f>
        <v>0</v>
      </c>
      <c r="P215" s="117"/>
    </row>
    <row r="216" spans="1:16">
      <c r="B216" s="78" t="s">
        <v>69</v>
      </c>
      <c r="C216" s="163"/>
      <c r="D216" s="71">
        <f t="shared" si="87"/>
        <v>0</v>
      </c>
      <c r="E216" s="71">
        <f t="shared" si="88"/>
        <v>0</v>
      </c>
      <c r="F216" s="71">
        <f t="shared" si="89"/>
        <v>0</v>
      </c>
      <c r="G216" s="72">
        <f t="shared" si="90"/>
        <v>0</v>
      </c>
      <c r="H216" s="93"/>
      <c r="I216" s="73"/>
      <c r="J216" s="73"/>
      <c r="K216" s="74">
        <f t="shared" si="86"/>
        <v>0</v>
      </c>
      <c r="L216" s="75">
        <v>65000</v>
      </c>
      <c r="M216" s="76">
        <f t="shared" si="91"/>
        <v>0</v>
      </c>
      <c r="N216" s="77">
        <f t="shared" si="92"/>
        <v>0</v>
      </c>
      <c r="P216" s="117"/>
    </row>
    <row r="217" spans="1:16">
      <c r="B217" s="78" t="s">
        <v>70</v>
      </c>
      <c r="C217" s="163"/>
      <c r="D217" s="71">
        <f t="shared" si="87"/>
        <v>0</v>
      </c>
      <c r="E217" s="71">
        <f t="shared" si="88"/>
        <v>0</v>
      </c>
      <c r="F217" s="71">
        <f t="shared" si="89"/>
        <v>0</v>
      </c>
      <c r="G217" s="72">
        <f t="shared" si="90"/>
        <v>0</v>
      </c>
      <c r="H217" s="93"/>
      <c r="I217" s="73"/>
      <c r="J217" s="73"/>
      <c r="K217" s="74">
        <f t="shared" si="86"/>
        <v>0</v>
      </c>
      <c r="L217" s="75">
        <v>200000</v>
      </c>
      <c r="M217" s="76">
        <f t="shared" si="91"/>
        <v>0</v>
      </c>
      <c r="N217" s="77">
        <f t="shared" si="92"/>
        <v>0</v>
      </c>
      <c r="P217" s="117"/>
    </row>
    <row r="218" spans="1:16" ht="13" thickBot="1">
      <c r="B218" s="78" t="s">
        <v>71</v>
      </c>
      <c r="C218" s="163"/>
      <c r="D218" s="71">
        <f t="shared" si="87"/>
        <v>0</v>
      </c>
      <c r="E218" s="71">
        <f t="shared" si="88"/>
        <v>0</v>
      </c>
      <c r="F218" s="71">
        <f t="shared" si="89"/>
        <v>0</v>
      </c>
      <c r="G218" s="72">
        <f t="shared" si="90"/>
        <v>0</v>
      </c>
      <c r="H218" s="93"/>
      <c r="I218" s="73"/>
      <c r="J218" s="73"/>
      <c r="K218" s="74">
        <f t="shared" si="86"/>
        <v>0</v>
      </c>
      <c r="L218" s="75">
        <v>300000</v>
      </c>
      <c r="M218" s="76">
        <f t="shared" si="91"/>
        <v>0</v>
      </c>
      <c r="N218" s="77">
        <f t="shared" si="92"/>
        <v>0</v>
      </c>
      <c r="P218" s="117"/>
    </row>
    <row r="219" spans="1:16" ht="13" thickBot="1">
      <c r="B219" s="80" t="s">
        <v>61</v>
      </c>
      <c r="C219" s="164"/>
      <c r="D219" s="81">
        <f>C219</f>
        <v>0</v>
      </c>
      <c r="E219" s="81">
        <f t="shared" ref="E219:G219" si="93">D219</f>
        <v>0</v>
      </c>
      <c r="F219" s="81">
        <f t="shared" si="93"/>
        <v>0</v>
      </c>
      <c r="G219" s="97">
        <f t="shared" si="93"/>
        <v>0</v>
      </c>
      <c r="H219" s="90"/>
      <c r="I219" s="42"/>
      <c r="J219" s="42"/>
      <c r="K219" s="91"/>
      <c r="L219" s="91"/>
      <c r="M219" s="91"/>
      <c r="N219" s="91"/>
      <c r="P219" s="52">
        <f>AVERAGE(N214:N218)</f>
        <v>0</v>
      </c>
    </row>
    <row r="220" spans="1:16">
      <c r="P220" s="117"/>
    </row>
    <row r="221" spans="1:16">
      <c r="P221" s="116"/>
    </row>
    <row r="222" spans="1:16">
      <c r="A222" s="20" t="s">
        <v>240</v>
      </c>
      <c r="P222" s="113"/>
    </row>
    <row r="223" spans="1:16">
      <c r="P223" s="113"/>
    </row>
    <row r="224" spans="1:16" ht="25.75" customHeight="1">
      <c r="A224" s="312" t="s">
        <v>93</v>
      </c>
      <c r="B224" s="312"/>
      <c r="C224" s="312"/>
      <c r="D224" s="312"/>
      <c r="E224" s="312"/>
      <c r="F224" s="312"/>
      <c r="G224" s="312"/>
      <c r="H224" s="312"/>
      <c r="P224" s="113"/>
    </row>
    <row r="225" spans="1:16" ht="14" thickBot="1">
      <c r="C225" s="6" t="str">
        <f>IF(COUNTBLANK(C229:C235)&gt;0,"ERROR - Cells must not be left blank","")</f>
        <v>ERROR - Cells must not be left blank</v>
      </c>
      <c r="P225" s="113"/>
    </row>
    <row r="226" spans="1:16" ht="12" customHeight="1">
      <c r="B226" s="277" t="s">
        <v>76</v>
      </c>
      <c r="C226" s="319" t="s">
        <v>124</v>
      </c>
      <c r="D226" s="306" t="s">
        <v>47</v>
      </c>
      <c r="E226" s="295"/>
      <c r="F226" s="295"/>
      <c r="G226" s="296"/>
      <c r="I226" s="300"/>
      <c r="J226" s="300"/>
      <c r="K226" s="313" t="s">
        <v>49</v>
      </c>
      <c r="L226" s="313" t="s">
        <v>50</v>
      </c>
      <c r="M226" s="316" t="s">
        <v>51</v>
      </c>
      <c r="N226" s="286" t="s">
        <v>52</v>
      </c>
      <c r="P226" s="113"/>
    </row>
    <row r="227" spans="1:16">
      <c r="B227" s="278"/>
      <c r="C227" s="320"/>
      <c r="D227" s="307"/>
      <c r="E227" s="297"/>
      <c r="F227" s="297"/>
      <c r="G227" s="298"/>
      <c r="I227" s="300"/>
      <c r="J227" s="300"/>
      <c r="K227" s="314"/>
      <c r="L227" s="314"/>
      <c r="M227" s="317"/>
      <c r="N227" s="287"/>
      <c r="P227" s="113"/>
    </row>
    <row r="228" spans="1:16">
      <c r="B228" s="290"/>
      <c r="C228" s="321"/>
      <c r="D228" s="111" t="s">
        <v>14</v>
      </c>
      <c r="E228" s="111" t="s">
        <v>15</v>
      </c>
      <c r="F228" s="111" t="s">
        <v>16</v>
      </c>
      <c r="G228" s="112" t="s">
        <v>17</v>
      </c>
      <c r="I228" s="61"/>
      <c r="J228" s="61"/>
      <c r="K228" s="315"/>
      <c r="L228" s="315"/>
      <c r="M228" s="318"/>
      <c r="N228" s="288"/>
      <c r="P228" s="113"/>
    </row>
    <row r="229" spans="1:16">
      <c r="B229" s="65" t="s">
        <v>53</v>
      </c>
      <c r="C229" s="161"/>
      <c r="D229" s="114">
        <f>C229</f>
        <v>0</v>
      </c>
      <c r="E229" s="114">
        <f t="shared" ref="E229:G229" si="94">D229</f>
        <v>0</v>
      </c>
      <c r="F229" s="114">
        <f t="shared" si="94"/>
        <v>0</v>
      </c>
      <c r="G229" s="115">
        <f t="shared" si="94"/>
        <v>0</v>
      </c>
      <c r="H229" s="90"/>
      <c r="I229" s="42"/>
      <c r="J229" s="42"/>
      <c r="K229" s="91"/>
      <c r="L229" s="91"/>
      <c r="M229" s="92"/>
      <c r="N229" s="91"/>
      <c r="P229" s="113"/>
    </row>
    <row r="230" spans="1:16">
      <c r="B230" s="65" t="s">
        <v>67</v>
      </c>
      <c r="C230" s="162"/>
      <c r="D230" s="71">
        <f>C230*(1+$C$17)*OR(1-$C$17)</f>
        <v>0</v>
      </c>
      <c r="E230" s="71">
        <f>C230*(1+$C$18)*OR(1-$C$18)</f>
        <v>0</v>
      </c>
      <c r="F230" s="71">
        <f>C230*(1+$C$19)*OR(1-$C$19)</f>
        <v>0</v>
      </c>
      <c r="G230" s="72">
        <f>C230*(1+$C$20)*OR(1-$C$20)</f>
        <v>0</v>
      </c>
      <c r="H230" s="93"/>
      <c r="I230" s="73"/>
      <c r="J230" s="73"/>
      <c r="K230" s="74">
        <f t="shared" ref="K230:K234" si="95">AVERAGE(C230:G230)</f>
        <v>0</v>
      </c>
      <c r="L230" s="75">
        <v>2500</v>
      </c>
      <c r="M230" s="76">
        <f>K230*L230</f>
        <v>0</v>
      </c>
      <c r="N230" s="77">
        <f>IF(M230&lt;$C$229,$C$229,(IF(M230&gt;$C$235,$C$235,M230)))</f>
        <v>0</v>
      </c>
      <c r="P230" s="116"/>
    </row>
    <row r="231" spans="1:16">
      <c r="B231" s="78" t="s">
        <v>68</v>
      </c>
      <c r="C231" s="163"/>
      <c r="D231" s="71">
        <f t="shared" ref="D231:D234" si="96">C231*(1+$C$17)*OR(1-$C$17)</f>
        <v>0</v>
      </c>
      <c r="E231" s="71">
        <f t="shared" ref="E231:E234" si="97">C231*(1+$C$18)*OR(1-$C$18)</f>
        <v>0</v>
      </c>
      <c r="F231" s="71">
        <f t="shared" ref="F231:F234" si="98">C231*(1+$C$19)*OR(1-$C$19)</f>
        <v>0</v>
      </c>
      <c r="G231" s="72">
        <f t="shared" ref="G231:G234" si="99">C231*(1+$C$20)*OR(1-$C$20)</f>
        <v>0</v>
      </c>
      <c r="H231" s="93"/>
      <c r="I231" s="73"/>
      <c r="J231" s="73"/>
      <c r="K231" s="74">
        <f t="shared" si="95"/>
        <v>0</v>
      </c>
      <c r="L231" s="75">
        <v>15000</v>
      </c>
      <c r="M231" s="76">
        <f t="shared" ref="M231:M234" si="100">K231*L231</f>
        <v>0</v>
      </c>
      <c r="N231" s="77">
        <f t="shared" ref="N231:N234" si="101">IF(M231&lt;$C$229,$C$229,(IF(M231&gt;$C$235,$C$235,M231)))</f>
        <v>0</v>
      </c>
      <c r="P231" s="117"/>
    </row>
    <row r="232" spans="1:16">
      <c r="B232" s="78" t="s">
        <v>69</v>
      </c>
      <c r="C232" s="163"/>
      <c r="D232" s="71">
        <f t="shared" si="96"/>
        <v>0</v>
      </c>
      <c r="E232" s="71">
        <f t="shared" si="97"/>
        <v>0</v>
      </c>
      <c r="F232" s="71">
        <f t="shared" si="98"/>
        <v>0</v>
      </c>
      <c r="G232" s="72">
        <f t="shared" si="99"/>
        <v>0</v>
      </c>
      <c r="H232" s="93"/>
      <c r="I232" s="73"/>
      <c r="J232" s="73"/>
      <c r="K232" s="74">
        <f t="shared" si="95"/>
        <v>0</v>
      </c>
      <c r="L232" s="75">
        <v>65000</v>
      </c>
      <c r="M232" s="76">
        <f t="shared" si="100"/>
        <v>0</v>
      </c>
      <c r="N232" s="77">
        <f t="shared" si="101"/>
        <v>0</v>
      </c>
      <c r="P232" s="117"/>
    </row>
    <row r="233" spans="1:16">
      <c r="B233" s="78" t="s">
        <v>70</v>
      </c>
      <c r="C233" s="163"/>
      <c r="D233" s="71">
        <f t="shared" si="96"/>
        <v>0</v>
      </c>
      <c r="E233" s="71">
        <f t="shared" si="97"/>
        <v>0</v>
      </c>
      <c r="F233" s="71">
        <f t="shared" si="98"/>
        <v>0</v>
      </c>
      <c r="G233" s="72">
        <f t="shared" si="99"/>
        <v>0</v>
      </c>
      <c r="H233" s="93"/>
      <c r="I233" s="73"/>
      <c r="J233" s="73"/>
      <c r="K233" s="74">
        <f t="shared" si="95"/>
        <v>0</v>
      </c>
      <c r="L233" s="75">
        <v>200000</v>
      </c>
      <c r="M233" s="76">
        <f t="shared" si="100"/>
        <v>0</v>
      </c>
      <c r="N233" s="77">
        <f t="shared" si="101"/>
        <v>0</v>
      </c>
      <c r="P233" s="117"/>
    </row>
    <row r="234" spans="1:16" ht="13" thickBot="1">
      <c r="B234" s="78" t="s">
        <v>71</v>
      </c>
      <c r="C234" s="163"/>
      <c r="D234" s="71">
        <f t="shared" si="96"/>
        <v>0</v>
      </c>
      <c r="E234" s="71">
        <f t="shared" si="97"/>
        <v>0</v>
      </c>
      <c r="F234" s="71">
        <f t="shared" si="98"/>
        <v>0</v>
      </c>
      <c r="G234" s="72">
        <f t="shared" si="99"/>
        <v>0</v>
      </c>
      <c r="H234" s="93"/>
      <c r="I234" s="73"/>
      <c r="J234" s="73"/>
      <c r="K234" s="74">
        <f t="shared" si="95"/>
        <v>0</v>
      </c>
      <c r="L234" s="75">
        <v>300000</v>
      </c>
      <c r="M234" s="76">
        <f t="shared" si="100"/>
        <v>0</v>
      </c>
      <c r="N234" s="77">
        <f t="shared" si="101"/>
        <v>0</v>
      </c>
      <c r="P234" s="117"/>
    </row>
    <row r="235" spans="1:16" ht="13" thickBot="1">
      <c r="B235" s="80" t="s">
        <v>61</v>
      </c>
      <c r="C235" s="164"/>
      <c r="D235" s="81">
        <f>C235</f>
        <v>0</v>
      </c>
      <c r="E235" s="81">
        <f t="shared" ref="E235:G235" si="102">D235</f>
        <v>0</v>
      </c>
      <c r="F235" s="81">
        <f t="shared" si="102"/>
        <v>0</v>
      </c>
      <c r="G235" s="97">
        <f t="shared" si="102"/>
        <v>0</v>
      </c>
      <c r="H235" s="90"/>
      <c r="I235" s="42"/>
      <c r="J235" s="42"/>
      <c r="K235" s="91"/>
      <c r="L235" s="91"/>
      <c r="M235" s="91"/>
      <c r="N235" s="91"/>
      <c r="P235" s="52">
        <f>AVERAGE(N230:N234)</f>
        <v>0</v>
      </c>
    </row>
    <row r="236" spans="1:16">
      <c r="B236" s="99"/>
      <c r="C236" s="126"/>
      <c r="D236" s="42"/>
      <c r="E236" s="42"/>
      <c r="F236" s="42"/>
      <c r="G236" s="42"/>
      <c r="H236" s="90"/>
      <c r="I236" s="42"/>
      <c r="J236" s="42"/>
      <c r="K236" s="56"/>
      <c r="L236" s="56"/>
      <c r="M236" s="56"/>
      <c r="N236" s="56"/>
      <c r="P236" s="127"/>
    </row>
    <row r="237" spans="1:16">
      <c r="A237" s="98" t="s">
        <v>180</v>
      </c>
      <c r="P237" s="113"/>
    </row>
    <row r="238" spans="1:16">
      <c r="P238" s="113"/>
    </row>
    <row r="239" spans="1:16" ht="12" customHeight="1">
      <c r="A239" s="312" t="s">
        <v>94</v>
      </c>
      <c r="B239" s="312"/>
      <c r="C239" s="312"/>
      <c r="D239" s="312"/>
      <c r="E239" s="312"/>
      <c r="F239" s="312"/>
      <c r="G239" s="312"/>
      <c r="H239" s="312"/>
      <c r="P239" s="113"/>
    </row>
    <row r="240" spans="1:16" ht="14" thickBot="1">
      <c r="C240" s="6" t="str">
        <f>IF(COUNTBLANK(C244)&gt;0,"ERROR - Cells must not be left blank","")</f>
        <v>ERROR - Cells must not be left blank</v>
      </c>
      <c r="P240" s="113"/>
    </row>
    <row r="241" spans="1:16" ht="12" customHeight="1">
      <c r="B241" s="301" t="s">
        <v>229</v>
      </c>
      <c r="C241" s="304" t="s">
        <v>95</v>
      </c>
      <c r="D241" s="306" t="s">
        <v>47</v>
      </c>
      <c r="E241" s="295"/>
      <c r="F241" s="295"/>
      <c r="G241" s="296"/>
      <c r="I241" s="300"/>
      <c r="J241" s="300"/>
      <c r="K241" s="322" t="s">
        <v>126</v>
      </c>
      <c r="L241" s="323"/>
      <c r="M241" s="323"/>
      <c r="N241" s="324"/>
      <c r="P241" s="113"/>
    </row>
    <row r="242" spans="1:16">
      <c r="B242" s="294"/>
      <c r="C242" s="305"/>
      <c r="D242" s="307"/>
      <c r="E242" s="297"/>
      <c r="F242" s="297"/>
      <c r="G242" s="298"/>
      <c r="I242" s="300"/>
      <c r="J242" s="300"/>
      <c r="K242" s="325"/>
      <c r="L242" s="326"/>
      <c r="M242" s="326"/>
      <c r="N242" s="327"/>
      <c r="P242" s="113"/>
    </row>
    <row r="243" spans="1:16" ht="13" thickBot="1">
      <c r="B243" s="302"/>
      <c r="C243" s="305"/>
      <c r="D243" s="111" t="s">
        <v>14</v>
      </c>
      <c r="E243" s="111" t="s">
        <v>15</v>
      </c>
      <c r="F243" s="111" t="s">
        <v>16</v>
      </c>
      <c r="G243" s="112" t="s">
        <v>17</v>
      </c>
      <c r="I243" s="61"/>
      <c r="J243" s="61"/>
      <c r="K243" s="328"/>
      <c r="L243" s="329"/>
      <c r="M243" s="329"/>
      <c r="N243" s="330"/>
      <c r="P243" s="113"/>
    </row>
    <row r="244" spans="1:16" ht="13" thickBot="1">
      <c r="B244" s="128" t="s">
        <v>230</v>
      </c>
      <c r="C244" s="166"/>
      <c r="D244" s="81">
        <f>C244*(1+$C$17)*OR(1-$C$17)</f>
        <v>0</v>
      </c>
      <c r="E244" s="81">
        <f>C244*(1+$C$18)*OR(1-$C$18)</f>
        <v>0</v>
      </c>
      <c r="F244" s="81">
        <f>C244*(1+$C$19)*OR(1-$C$19)</f>
        <v>0</v>
      </c>
      <c r="G244" s="97">
        <f>C244*(1+$C$20)*OR(1-$C$20)</f>
        <v>0</v>
      </c>
      <c r="H244" s="90"/>
      <c r="I244" s="42"/>
      <c r="J244" s="42"/>
      <c r="K244" s="331">
        <f>AVERAGE(C244:G244)</f>
        <v>0</v>
      </c>
      <c r="L244" s="332"/>
      <c r="M244" s="332"/>
      <c r="N244" s="333"/>
      <c r="P244" s="52">
        <f>K244</f>
        <v>0</v>
      </c>
    </row>
    <row r="245" spans="1:16">
      <c r="I245" s="56"/>
      <c r="J245" s="56"/>
      <c r="K245" s="56"/>
      <c r="L245" s="56"/>
      <c r="M245" s="129"/>
      <c r="N245" s="56"/>
      <c r="P245" s="113"/>
    </row>
    <row r="246" spans="1:16">
      <c r="K246" s="56"/>
      <c r="L246" s="56"/>
      <c r="M246" s="129"/>
      <c r="N246" s="56"/>
      <c r="P246" s="113"/>
    </row>
    <row r="247" spans="1:16">
      <c r="A247" s="98" t="s">
        <v>181</v>
      </c>
      <c r="K247" s="56"/>
      <c r="L247" s="56"/>
      <c r="M247" s="129"/>
      <c r="N247" s="56"/>
      <c r="P247" s="113"/>
    </row>
    <row r="248" spans="1:16">
      <c r="B248" s="130" t="s">
        <v>222</v>
      </c>
      <c r="C248" s="149"/>
      <c r="P248" s="113"/>
    </row>
    <row r="249" spans="1:16" ht="12" customHeight="1">
      <c r="A249" s="312" t="s">
        <v>231</v>
      </c>
      <c r="B249" s="312"/>
      <c r="C249" s="312"/>
      <c r="D249" s="312"/>
      <c r="E249" s="312"/>
      <c r="F249" s="312"/>
      <c r="G249" s="312"/>
      <c r="H249" s="312"/>
      <c r="P249" s="113"/>
    </row>
    <row r="250" spans="1:16" ht="14" thickBot="1">
      <c r="C250" s="6" t="str">
        <f>IF(COUNTBLANK(C254:D258)&gt;0,"Complete cells ONLY if option cell is marked as 'Yes'","")</f>
        <v>Complete cells ONLY if option cell is marked as 'Yes'</v>
      </c>
      <c r="P250" s="113"/>
    </row>
    <row r="251" spans="1:16" ht="12" customHeight="1">
      <c r="B251" s="301" t="s">
        <v>227</v>
      </c>
      <c r="C251" s="304" t="s">
        <v>96</v>
      </c>
      <c r="D251" s="334" t="s">
        <v>97</v>
      </c>
      <c r="E251" s="306" t="s">
        <v>47</v>
      </c>
      <c r="F251" s="295"/>
      <c r="G251" s="295"/>
      <c r="H251" s="296"/>
      <c r="J251" s="300"/>
      <c r="K251" s="313" t="s">
        <v>49</v>
      </c>
      <c r="L251" s="313" t="s">
        <v>50</v>
      </c>
      <c r="M251" s="316" t="s">
        <v>51</v>
      </c>
      <c r="N251" s="286" t="s">
        <v>52</v>
      </c>
      <c r="P251" s="113"/>
    </row>
    <row r="252" spans="1:16">
      <c r="B252" s="294"/>
      <c r="C252" s="305"/>
      <c r="D252" s="335"/>
      <c r="E252" s="307"/>
      <c r="F252" s="297"/>
      <c r="G252" s="297"/>
      <c r="H252" s="298"/>
      <c r="J252" s="300"/>
      <c r="K252" s="314"/>
      <c r="L252" s="314"/>
      <c r="M252" s="317"/>
      <c r="N252" s="287"/>
      <c r="P252" s="113"/>
    </row>
    <row r="253" spans="1:16">
      <c r="B253" s="302"/>
      <c r="C253" s="305"/>
      <c r="D253" s="336"/>
      <c r="E253" s="111" t="s">
        <v>14</v>
      </c>
      <c r="F253" s="111" t="s">
        <v>15</v>
      </c>
      <c r="G253" s="111" t="s">
        <v>16</v>
      </c>
      <c r="H253" s="112" t="s">
        <v>17</v>
      </c>
      <c r="J253" s="61"/>
      <c r="K253" s="315"/>
      <c r="L253" s="315"/>
      <c r="M253" s="318"/>
      <c r="N253" s="288"/>
      <c r="P253" s="117"/>
    </row>
    <row r="254" spans="1:16">
      <c r="B254" s="65" t="s">
        <v>98</v>
      </c>
      <c r="C254" s="162"/>
      <c r="D254" s="167"/>
      <c r="E254" s="71">
        <f>C254*(1+$C$17)*OR(1-$C$17)</f>
        <v>0</v>
      </c>
      <c r="F254" s="71">
        <f>C254*(1+$C$18)*OR(1-$C$18)</f>
        <v>0</v>
      </c>
      <c r="G254" s="71">
        <f>C254*(1+$C$19)*OR(1-$C$19)</f>
        <v>0</v>
      </c>
      <c r="H254" s="72">
        <f>C254*(1+$C$20)*OR(1-$C$20)</f>
        <v>0</v>
      </c>
      <c r="J254" s="73"/>
      <c r="K254" s="74">
        <f>AVERAGE(C254,E254,F254,G254,H254)</f>
        <v>0</v>
      </c>
      <c r="L254" s="75">
        <v>12500</v>
      </c>
      <c r="M254" s="76">
        <f>K254*L254</f>
        <v>0</v>
      </c>
      <c r="N254" s="77">
        <f>(IF(M254&gt;$D$254,$D$254,M254))</f>
        <v>0</v>
      </c>
      <c r="P254" s="116"/>
    </row>
    <row r="255" spans="1:16">
      <c r="B255" s="78" t="s">
        <v>69</v>
      </c>
      <c r="C255" s="162"/>
      <c r="D255" s="168"/>
      <c r="E255" s="71">
        <f t="shared" ref="E255:E258" si="103">C255*(1+$C$17)*OR(1-$C$17)</f>
        <v>0</v>
      </c>
      <c r="F255" s="71">
        <f t="shared" ref="F255:F258" si="104">C255*(1+$C$18)*OR(1-$C$18)</f>
        <v>0</v>
      </c>
      <c r="G255" s="71">
        <f t="shared" ref="G255:G258" si="105">C255*(1+$C$19)*OR(1-$C$19)</f>
        <v>0</v>
      </c>
      <c r="H255" s="72">
        <f t="shared" ref="H255:H258" si="106">C255*(1+$C$20)*OR(1-$C$20)</f>
        <v>0</v>
      </c>
      <c r="J255" s="73"/>
      <c r="K255" s="74">
        <f t="shared" ref="K255:K258" si="107">AVERAGE(C255,E255,F255,G255,H255)</f>
        <v>0</v>
      </c>
      <c r="L255" s="75">
        <v>65000</v>
      </c>
      <c r="M255" s="76">
        <f t="shared" ref="M255:M258" si="108">K255*L255</f>
        <v>0</v>
      </c>
      <c r="N255" s="77">
        <f>(IF(M255&gt;$D$255,$D$255,M255))</f>
        <v>0</v>
      </c>
      <c r="P255" s="113"/>
    </row>
    <row r="256" spans="1:16">
      <c r="B256" s="78" t="s">
        <v>99</v>
      </c>
      <c r="C256" s="162"/>
      <c r="D256" s="168"/>
      <c r="E256" s="71">
        <f t="shared" si="103"/>
        <v>0</v>
      </c>
      <c r="F256" s="71">
        <f t="shared" si="104"/>
        <v>0</v>
      </c>
      <c r="G256" s="71">
        <f t="shared" si="105"/>
        <v>0</v>
      </c>
      <c r="H256" s="72">
        <f t="shared" si="106"/>
        <v>0</v>
      </c>
      <c r="J256" s="73"/>
      <c r="K256" s="74">
        <f t="shared" si="107"/>
        <v>0</v>
      </c>
      <c r="L256" s="75">
        <v>300000</v>
      </c>
      <c r="M256" s="76">
        <f t="shared" si="108"/>
        <v>0</v>
      </c>
      <c r="N256" s="77">
        <f>(IF(M256&gt;$D$256,$D$256,M256))</f>
        <v>0</v>
      </c>
      <c r="P256" s="113"/>
    </row>
    <row r="257" spans="1:16">
      <c r="B257" s="78" t="s">
        <v>125</v>
      </c>
      <c r="C257" s="162"/>
      <c r="D257" s="168"/>
      <c r="E257" s="71">
        <f t="shared" si="103"/>
        <v>0</v>
      </c>
      <c r="F257" s="71">
        <f t="shared" si="104"/>
        <v>0</v>
      </c>
      <c r="G257" s="71">
        <f t="shared" si="105"/>
        <v>0</v>
      </c>
      <c r="H257" s="72">
        <f t="shared" si="106"/>
        <v>0</v>
      </c>
      <c r="J257" s="73"/>
      <c r="K257" s="74">
        <f t="shared" si="107"/>
        <v>0</v>
      </c>
      <c r="L257" s="75">
        <v>1250000</v>
      </c>
      <c r="M257" s="76">
        <f t="shared" si="108"/>
        <v>0</v>
      </c>
      <c r="N257" s="77">
        <f>(IF(M257&gt;$D$257,$D$257,M257))</f>
        <v>0</v>
      </c>
      <c r="P257" s="113"/>
    </row>
    <row r="258" spans="1:16" ht="13" thickBot="1">
      <c r="B258" s="80" t="s">
        <v>101</v>
      </c>
      <c r="C258" s="162"/>
      <c r="D258" s="169"/>
      <c r="E258" s="131">
        <f t="shared" si="103"/>
        <v>0</v>
      </c>
      <c r="F258" s="131">
        <f t="shared" si="104"/>
        <v>0</v>
      </c>
      <c r="G258" s="131">
        <f t="shared" si="105"/>
        <v>0</v>
      </c>
      <c r="H258" s="132">
        <f t="shared" si="106"/>
        <v>0</v>
      </c>
      <c r="J258" s="73"/>
      <c r="K258" s="74">
        <f t="shared" si="107"/>
        <v>0</v>
      </c>
      <c r="L258" s="75">
        <v>200000</v>
      </c>
      <c r="M258" s="76">
        <f t="shared" si="108"/>
        <v>0</v>
      </c>
      <c r="N258" s="77">
        <f>(IF(M258&gt;$D$258,$D$258,M258))</f>
        <v>0</v>
      </c>
      <c r="P258" s="133"/>
    </row>
    <row r="259" spans="1:16">
      <c r="C259" s="134"/>
      <c r="D259" s="135"/>
      <c r="P259" s="113"/>
    </row>
    <row r="260" spans="1:16">
      <c r="P260" s="113"/>
    </row>
    <row r="261" spans="1:16">
      <c r="P261" s="113"/>
    </row>
    <row r="262" spans="1:16">
      <c r="A262" s="98" t="s">
        <v>182</v>
      </c>
      <c r="P262" s="113"/>
    </row>
    <row r="263" spans="1:16">
      <c r="P263" s="113"/>
    </row>
    <row r="264" spans="1:16" ht="12" customHeight="1">
      <c r="A264" s="312" t="s">
        <v>102</v>
      </c>
      <c r="B264" s="312"/>
      <c r="C264" s="312"/>
      <c r="D264" s="312"/>
      <c r="E264" s="312"/>
      <c r="F264" s="312"/>
      <c r="G264" s="312"/>
      <c r="H264" s="312"/>
      <c r="P264" s="113"/>
    </row>
    <row r="265" spans="1:16" ht="14" thickBot="1">
      <c r="C265" s="6" t="str">
        <f>IF(COUNTBLANK(C269)&gt;0,"ERROR - Cells must not be left blank","")</f>
        <v>ERROR - Cells must not be left blank</v>
      </c>
      <c r="P265" s="113"/>
    </row>
    <row r="266" spans="1:16" ht="13" customHeight="1">
      <c r="B266" s="301" t="s">
        <v>229</v>
      </c>
      <c r="C266" s="304" t="s">
        <v>95</v>
      </c>
      <c r="D266" s="306" t="s">
        <v>47</v>
      </c>
      <c r="E266" s="295"/>
      <c r="F266" s="295"/>
      <c r="G266" s="296"/>
      <c r="I266" s="300"/>
      <c r="J266" s="300"/>
      <c r="K266" s="322" t="s">
        <v>126</v>
      </c>
      <c r="L266" s="323"/>
      <c r="M266" s="323"/>
      <c r="N266" s="324"/>
      <c r="P266" s="113"/>
    </row>
    <row r="267" spans="1:16">
      <c r="B267" s="294"/>
      <c r="C267" s="305"/>
      <c r="D267" s="307"/>
      <c r="E267" s="297"/>
      <c r="F267" s="297"/>
      <c r="G267" s="298"/>
      <c r="I267" s="300"/>
      <c r="J267" s="300"/>
      <c r="K267" s="325"/>
      <c r="L267" s="326"/>
      <c r="M267" s="326"/>
      <c r="N267" s="327"/>
      <c r="P267" s="113"/>
    </row>
    <row r="268" spans="1:16" ht="13" thickBot="1">
      <c r="B268" s="302"/>
      <c r="C268" s="305"/>
      <c r="D268" s="111" t="s">
        <v>14</v>
      </c>
      <c r="E268" s="111" t="s">
        <v>15</v>
      </c>
      <c r="F268" s="111" t="s">
        <v>16</v>
      </c>
      <c r="G268" s="112" t="s">
        <v>17</v>
      </c>
      <c r="I268" s="61"/>
      <c r="J268" s="61"/>
      <c r="K268" s="328"/>
      <c r="L268" s="329"/>
      <c r="M268" s="329"/>
      <c r="N268" s="330"/>
      <c r="P268" s="113"/>
    </row>
    <row r="269" spans="1:16" ht="13" thickBot="1">
      <c r="B269" s="128" t="s">
        <v>230</v>
      </c>
      <c r="C269" s="166"/>
      <c r="D269" s="81">
        <f>C269*(1+$C$17)*OR(1-$C$17)</f>
        <v>0</v>
      </c>
      <c r="E269" s="81">
        <f>C269*(1+$C$18)*OR(1-$C$18)</f>
        <v>0</v>
      </c>
      <c r="F269" s="81">
        <f>C269*(1+$C$19)*OR(1-$C$19)</f>
        <v>0</v>
      </c>
      <c r="G269" s="97">
        <f>C269*(1+$C$20)*OR(1-$C$20)</f>
        <v>0</v>
      </c>
      <c r="I269" s="42"/>
      <c r="J269" s="42"/>
      <c r="K269" s="331">
        <f>AVERAGE((C269:G269))</f>
        <v>0</v>
      </c>
      <c r="L269" s="337"/>
      <c r="M269" s="337"/>
      <c r="N269" s="338"/>
      <c r="P269" s="52">
        <f>K269</f>
        <v>0</v>
      </c>
    </row>
    <row r="270" spans="1:16">
      <c r="P270" s="113"/>
    </row>
    <row r="271" spans="1:16">
      <c r="P271" s="113"/>
    </row>
    <row r="272" spans="1:16">
      <c r="A272" s="98" t="s">
        <v>183</v>
      </c>
      <c r="P272" s="113"/>
    </row>
    <row r="273" spans="1:16">
      <c r="B273" s="130" t="s">
        <v>222</v>
      </c>
      <c r="C273" s="149"/>
      <c r="P273" s="113"/>
    </row>
    <row r="274" spans="1:16" ht="26.5" customHeight="1">
      <c r="A274" s="312" t="s">
        <v>232</v>
      </c>
      <c r="B274" s="312"/>
      <c r="C274" s="312"/>
      <c r="D274" s="312"/>
      <c r="E274" s="312"/>
      <c r="F274" s="312"/>
      <c r="G274" s="312"/>
      <c r="H274" s="312"/>
      <c r="P274" s="113"/>
    </row>
    <row r="275" spans="1:16" ht="14" thickBot="1">
      <c r="C275" s="6" t="str">
        <f>IF(COUNTBLANK(C279:E283)&gt;0,"Complete cells ONLY if option cell is marked as 'Yes'","")</f>
        <v>Complete cells ONLY if option cell is marked as 'Yes'</v>
      </c>
      <c r="P275" s="113"/>
    </row>
    <row r="276" spans="1:16" ht="24" customHeight="1">
      <c r="B276" s="301" t="s">
        <v>227</v>
      </c>
      <c r="C276" s="277" t="s">
        <v>103</v>
      </c>
      <c r="D276" s="304" t="s">
        <v>233</v>
      </c>
      <c r="E276" s="334" t="s">
        <v>104</v>
      </c>
      <c r="F276" s="136" t="s">
        <v>47</v>
      </c>
      <c r="G276" s="137"/>
      <c r="H276" s="137"/>
      <c r="I276" s="138"/>
      <c r="L276" s="284" t="s">
        <v>128</v>
      </c>
      <c r="M276" s="284" t="s">
        <v>50</v>
      </c>
      <c r="N276" s="285" t="s">
        <v>129</v>
      </c>
      <c r="O276" s="286" t="s">
        <v>130</v>
      </c>
      <c r="P276" s="113"/>
    </row>
    <row r="277" spans="1:16">
      <c r="B277" s="294"/>
      <c r="C277" s="278"/>
      <c r="D277" s="305"/>
      <c r="E277" s="335"/>
      <c r="F277" s="139"/>
      <c r="G277" s="140"/>
      <c r="H277" s="140"/>
      <c r="I277" s="141"/>
      <c r="L277" s="284"/>
      <c r="M277" s="284"/>
      <c r="N277" s="285"/>
      <c r="O277" s="287"/>
      <c r="P277" s="113"/>
    </row>
    <row r="278" spans="1:16">
      <c r="B278" s="302"/>
      <c r="C278" s="290"/>
      <c r="D278" s="305"/>
      <c r="E278" s="336"/>
      <c r="F278" s="111" t="s">
        <v>14</v>
      </c>
      <c r="G278" s="111" t="s">
        <v>15</v>
      </c>
      <c r="H278" s="111" t="s">
        <v>16</v>
      </c>
      <c r="I278" s="112" t="s">
        <v>17</v>
      </c>
      <c r="L278" s="284"/>
      <c r="M278" s="284"/>
      <c r="N278" s="285"/>
      <c r="O278" s="288"/>
      <c r="P278" s="113"/>
    </row>
    <row r="279" spans="1:16">
      <c r="B279" s="65" t="s">
        <v>98</v>
      </c>
      <c r="C279" s="170"/>
      <c r="D279" s="162"/>
      <c r="E279" s="167"/>
      <c r="F279" s="71">
        <f>D279*(1+$C$17)*OR(1-$C$17)</f>
        <v>0</v>
      </c>
      <c r="G279" s="71">
        <f>D279*(1+$C$18)*OR(1-$C$18)</f>
        <v>0</v>
      </c>
      <c r="H279" s="71">
        <f>D279*(1+$C$19)*OR(1-$C$19)</f>
        <v>0</v>
      </c>
      <c r="I279" s="72">
        <f>D279*(1+$C$20)*OR(1-$C$20)</f>
        <v>0</v>
      </c>
      <c r="L279" s="74">
        <f>AVERAGE(D293,F293,G293,H293,I293)</f>
        <v>0</v>
      </c>
      <c r="M279" s="75">
        <v>12500</v>
      </c>
      <c r="N279" s="76">
        <f>L279*M279</f>
        <v>0</v>
      </c>
      <c r="O279" s="77">
        <f>(IF(N279&gt;$E$279,$E$279,N279))+C279</f>
        <v>0</v>
      </c>
      <c r="P279" s="113"/>
    </row>
    <row r="280" spans="1:16">
      <c r="B280" s="78" t="s">
        <v>69</v>
      </c>
      <c r="C280" s="171"/>
      <c r="D280" s="163"/>
      <c r="E280" s="168"/>
      <c r="F280" s="71">
        <f t="shared" ref="F280:F283" si="109">D280*(1+$C$17)*OR(1-$C$17)</f>
        <v>0</v>
      </c>
      <c r="G280" s="71">
        <f t="shared" ref="G280:G283" si="110">D280*(1+$C$18)*OR(1-$C$18)</f>
        <v>0</v>
      </c>
      <c r="H280" s="71">
        <f t="shared" ref="H280:H283" si="111">D280*(1+$C$19)*OR(1-$C$19)</f>
        <v>0</v>
      </c>
      <c r="I280" s="72">
        <f t="shared" ref="I280:I283" si="112">D280*(1+$C$20)*OR(1-$C$20)</f>
        <v>0</v>
      </c>
      <c r="L280" s="74">
        <f>AVERAGE(D294,F294,G294,H294,I294)</f>
        <v>0</v>
      </c>
      <c r="M280" s="75">
        <v>65000</v>
      </c>
      <c r="N280" s="76">
        <f t="shared" ref="N280:N283" si="113">L280*M280</f>
        <v>0</v>
      </c>
      <c r="O280" s="77">
        <f>(IF(N280&gt;$E$280,$E$280,N280))+C280</f>
        <v>0</v>
      </c>
      <c r="P280" s="113"/>
    </row>
    <row r="281" spans="1:16">
      <c r="B281" s="78" t="s">
        <v>99</v>
      </c>
      <c r="C281" s="171"/>
      <c r="D281" s="163"/>
      <c r="E281" s="168"/>
      <c r="F281" s="71">
        <f t="shared" si="109"/>
        <v>0</v>
      </c>
      <c r="G281" s="71">
        <f t="shared" si="110"/>
        <v>0</v>
      </c>
      <c r="H281" s="71">
        <f t="shared" si="111"/>
        <v>0</v>
      </c>
      <c r="I281" s="72">
        <f t="shared" si="112"/>
        <v>0</v>
      </c>
      <c r="L281" s="74">
        <f>AVERAGE(D295,F295,G295,H295,I295)</f>
        <v>0</v>
      </c>
      <c r="M281" s="75">
        <v>300000</v>
      </c>
      <c r="N281" s="76">
        <f t="shared" si="113"/>
        <v>0</v>
      </c>
      <c r="O281" s="77">
        <f>(IF(N281&gt;$E$281,$E$281,N281))+C281</f>
        <v>0</v>
      </c>
      <c r="P281" s="113"/>
    </row>
    <row r="282" spans="1:16">
      <c r="B282" s="78" t="s">
        <v>100</v>
      </c>
      <c r="C282" s="171"/>
      <c r="D282" s="163"/>
      <c r="E282" s="168"/>
      <c r="F282" s="71">
        <f t="shared" si="109"/>
        <v>0</v>
      </c>
      <c r="G282" s="71">
        <f t="shared" si="110"/>
        <v>0</v>
      </c>
      <c r="H282" s="71">
        <f t="shared" si="111"/>
        <v>0</v>
      </c>
      <c r="I282" s="72">
        <f t="shared" si="112"/>
        <v>0</v>
      </c>
      <c r="L282" s="74">
        <f>AVERAGE(D296,F296,G296,H296,I296)</f>
        <v>0</v>
      </c>
      <c r="M282" s="75">
        <v>1250000</v>
      </c>
      <c r="N282" s="76">
        <f t="shared" si="113"/>
        <v>0</v>
      </c>
      <c r="O282" s="77">
        <f>(IF(N282&gt;$E$282,$E$282,N282))+C282</f>
        <v>0</v>
      </c>
      <c r="P282" s="113"/>
    </row>
    <row r="283" spans="1:16" ht="13" thickBot="1">
      <c r="B283" s="80" t="s">
        <v>101</v>
      </c>
      <c r="C283" s="172"/>
      <c r="D283" s="173"/>
      <c r="E283" s="169"/>
      <c r="F283" s="71">
        <f t="shared" si="109"/>
        <v>0</v>
      </c>
      <c r="G283" s="71">
        <f t="shared" si="110"/>
        <v>0</v>
      </c>
      <c r="H283" s="71">
        <f t="shared" si="111"/>
        <v>0</v>
      </c>
      <c r="I283" s="72">
        <f t="shared" si="112"/>
        <v>0</v>
      </c>
      <c r="L283" s="74">
        <f>AVERAGE(D297,F297,G297,H297,I297)</f>
        <v>0</v>
      </c>
      <c r="M283" s="75">
        <v>2000000</v>
      </c>
      <c r="N283" s="76">
        <f t="shared" si="113"/>
        <v>0</v>
      </c>
      <c r="O283" s="77">
        <f>(IF(N283&gt;$E$283,$E$283,N283))+C283</f>
        <v>0</v>
      </c>
      <c r="P283" s="133"/>
    </row>
    <row r="284" spans="1:16">
      <c r="P284" s="113"/>
    </row>
    <row r="285" spans="1:16">
      <c r="P285" s="113"/>
    </row>
    <row r="286" spans="1:16">
      <c r="A286" s="98" t="s">
        <v>184</v>
      </c>
      <c r="P286" s="113"/>
    </row>
    <row r="287" spans="1:16">
      <c r="B287" s="130" t="s">
        <v>222</v>
      </c>
      <c r="C287" s="149"/>
      <c r="P287" s="113"/>
    </row>
    <row r="288" spans="1:16" ht="26.5" customHeight="1">
      <c r="A288" s="312" t="s">
        <v>234</v>
      </c>
      <c r="B288" s="312"/>
      <c r="C288" s="312"/>
      <c r="D288" s="312"/>
      <c r="E288" s="312"/>
      <c r="F288" s="312"/>
      <c r="G288" s="312"/>
      <c r="H288" s="312"/>
      <c r="P288" s="113"/>
    </row>
    <row r="289" spans="1:16" ht="14" thickBot="1">
      <c r="C289" s="6" t="str">
        <f>IF(COUNTBLANK(C293:E297)&gt;0,"Complete cells ONLY if option cell is marked as 'Yes'","")</f>
        <v>Complete cells ONLY if option cell is marked as 'Yes'</v>
      </c>
      <c r="P289" s="113"/>
    </row>
    <row r="290" spans="1:16" ht="24" customHeight="1">
      <c r="B290" s="301" t="s">
        <v>227</v>
      </c>
      <c r="C290" s="277" t="s">
        <v>103</v>
      </c>
      <c r="D290" s="304" t="s">
        <v>105</v>
      </c>
      <c r="E290" s="334" t="s">
        <v>104</v>
      </c>
      <c r="F290" s="136" t="s">
        <v>47</v>
      </c>
      <c r="G290" s="137"/>
      <c r="H290" s="137"/>
      <c r="I290" s="138"/>
      <c r="L290" s="284" t="s">
        <v>128</v>
      </c>
      <c r="M290" s="284" t="s">
        <v>50</v>
      </c>
      <c r="N290" s="285" t="s">
        <v>129</v>
      </c>
      <c r="O290" s="286" t="s">
        <v>130</v>
      </c>
      <c r="P290" s="113"/>
    </row>
    <row r="291" spans="1:16">
      <c r="B291" s="294"/>
      <c r="C291" s="278"/>
      <c r="D291" s="305"/>
      <c r="E291" s="335"/>
      <c r="F291" s="139"/>
      <c r="G291" s="140"/>
      <c r="H291" s="140"/>
      <c r="I291" s="141"/>
      <c r="L291" s="284"/>
      <c r="M291" s="284"/>
      <c r="N291" s="285"/>
      <c r="O291" s="287"/>
      <c r="P291" s="113"/>
    </row>
    <row r="292" spans="1:16">
      <c r="B292" s="302"/>
      <c r="C292" s="290"/>
      <c r="D292" s="305"/>
      <c r="E292" s="336"/>
      <c r="F292" s="111" t="s">
        <v>14</v>
      </c>
      <c r="G292" s="111" t="s">
        <v>15</v>
      </c>
      <c r="H292" s="111" t="s">
        <v>16</v>
      </c>
      <c r="I292" s="112" t="s">
        <v>17</v>
      </c>
      <c r="L292" s="284"/>
      <c r="M292" s="284"/>
      <c r="N292" s="285"/>
      <c r="O292" s="288"/>
      <c r="P292" s="113"/>
    </row>
    <row r="293" spans="1:16">
      <c r="B293" s="65" t="s">
        <v>98</v>
      </c>
      <c r="C293" s="174"/>
      <c r="D293" s="162"/>
      <c r="E293" s="175"/>
      <c r="F293" s="71">
        <f>D293*(1+$C$17)*OR(1-$C$17)</f>
        <v>0</v>
      </c>
      <c r="G293" s="71">
        <f>D293*(1+$C$18)*OR(1-$C$18)</f>
        <v>0</v>
      </c>
      <c r="H293" s="71">
        <f>D293*(1+$C$19)*OR(1-$C$19)</f>
        <v>0</v>
      </c>
      <c r="I293" s="72">
        <f>D293*(1+$C$20)*OR(1-$C$20)</f>
        <v>0</v>
      </c>
      <c r="L293" s="74">
        <f>AVERAGE(D293,F293,G293,H293,I293)</f>
        <v>0</v>
      </c>
      <c r="M293" s="75">
        <v>12500</v>
      </c>
      <c r="N293" s="76">
        <f>L293*M293</f>
        <v>0</v>
      </c>
      <c r="O293" s="77">
        <f>(IF(N293&gt;$E$293,$E$293,N293))+C293</f>
        <v>0</v>
      </c>
      <c r="P293" s="113"/>
    </row>
    <row r="294" spans="1:16">
      <c r="B294" s="78" t="s">
        <v>69</v>
      </c>
      <c r="C294" s="176"/>
      <c r="D294" s="163"/>
      <c r="E294" s="177"/>
      <c r="F294" s="71">
        <f t="shared" ref="F294:F297" si="114">D294*(1+$C$17)*OR(1-$C$17)</f>
        <v>0</v>
      </c>
      <c r="G294" s="71">
        <f t="shared" ref="G294:G297" si="115">D294*(1+$C$18)*OR(1-$C$18)</f>
        <v>0</v>
      </c>
      <c r="H294" s="71">
        <f t="shared" ref="H294:H297" si="116">D294*(1+$C$19)*OR(1-$C$19)</f>
        <v>0</v>
      </c>
      <c r="I294" s="72">
        <f t="shared" ref="I294:I297" si="117">D294*(1+$C$20)*OR(1-$C$20)</f>
        <v>0</v>
      </c>
      <c r="L294" s="74">
        <f>AVERAGE(D294,F294,G294,H294,I294)</f>
        <v>0</v>
      </c>
      <c r="M294" s="75">
        <v>65000</v>
      </c>
      <c r="N294" s="76">
        <f t="shared" ref="N294:N297" si="118">L294*M294</f>
        <v>0</v>
      </c>
      <c r="O294" s="77">
        <f>(IF(N294&gt;$E$294,$E$294,N294))+C294</f>
        <v>0</v>
      </c>
      <c r="P294" s="113"/>
    </row>
    <row r="295" spans="1:16">
      <c r="B295" s="78" t="s">
        <v>99</v>
      </c>
      <c r="C295" s="176"/>
      <c r="D295" s="163"/>
      <c r="E295" s="177"/>
      <c r="F295" s="71">
        <f t="shared" si="114"/>
        <v>0</v>
      </c>
      <c r="G295" s="71">
        <f t="shared" si="115"/>
        <v>0</v>
      </c>
      <c r="H295" s="71">
        <f t="shared" si="116"/>
        <v>0</v>
      </c>
      <c r="I295" s="72">
        <f t="shared" si="117"/>
        <v>0</v>
      </c>
      <c r="L295" s="74">
        <f>AVERAGE(D295,F295,G295,H295,I295)</f>
        <v>0</v>
      </c>
      <c r="M295" s="75">
        <v>300000</v>
      </c>
      <c r="N295" s="76">
        <f t="shared" si="118"/>
        <v>0</v>
      </c>
      <c r="O295" s="77">
        <f>(IF(N295&gt;$E$295,$E$295,N295))+C295</f>
        <v>0</v>
      </c>
      <c r="P295" s="113"/>
    </row>
    <row r="296" spans="1:16">
      <c r="B296" s="78" t="s">
        <v>100</v>
      </c>
      <c r="C296" s="176"/>
      <c r="D296" s="163"/>
      <c r="E296" s="177"/>
      <c r="F296" s="71">
        <f t="shared" si="114"/>
        <v>0</v>
      </c>
      <c r="G296" s="71">
        <f t="shared" si="115"/>
        <v>0</v>
      </c>
      <c r="H296" s="71">
        <f t="shared" si="116"/>
        <v>0</v>
      </c>
      <c r="I296" s="72">
        <f t="shared" si="117"/>
        <v>0</v>
      </c>
      <c r="L296" s="74">
        <f>AVERAGE(D296,F296,G296,H296,I296)</f>
        <v>0</v>
      </c>
      <c r="M296" s="75">
        <v>1250000</v>
      </c>
      <c r="N296" s="76">
        <f t="shared" si="118"/>
        <v>0</v>
      </c>
      <c r="O296" s="77">
        <f>(IF(N296&gt;$E$296,$E$296,N296))+C296</f>
        <v>0</v>
      </c>
      <c r="P296" s="113"/>
    </row>
    <row r="297" spans="1:16" ht="13" thickBot="1">
      <c r="B297" s="80" t="s">
        <v>101</v>
      </c>
      <c r="C297" s="178"/>
      <c r="D297" s="173"/>
      <c r="E297" s="179"/>
      <c r="F297" s="131">
        <f t="shared" si="114"/>
        <v>0</v>
      </c>
      <c r="G297" s="131">
        <f t="shared" si="115"/>
        <v>0</v>
      </c>
      <c r="H297" s="131">
        <f t="shared" si="116"/>
        <v>0</v>
      </c>
      <c r="I297" s="132">
        <f t="shared" si="117"/>
        <v>0</v>
      </c>
      <c r="L297" s="74">
        <f>AVERAGE(D297,F297,G297,H297,I297)</f>
        <v>0</v>
      </c>
      <c r="M297" s="75">
        <v>2000000</v>
      </c>
      <c r="N297" s="76">
        <f t="shared" si="118"/>
        <v>0</v>
      </c>
      <c r="O297" s="77">
        <f>(IF(N297&gt;$E$297,$E$297,N297))+C297</f>
        <v>0</v>
      </c>
      <c r="P297" s="133"/>
    </row>
    <row r="299" spans="1:16">
      <c r="L299" s="142"/>
      <c r="M299" s="142"/>
      <c r="N299" s="142"/>
      <c r="P299" s="47"/>
    </row>
    <row r="300" spans="1:16">
      <c r="K300" s="142"/>
    </row>
    <row r="301" spans="1:16">
      <c r="A301" s="20" t="s">
        <v>243</v>
      </c>
    </row>
    <row r="303" spans="1:16" s="142" customFormat="1" ht="12" customHeight="1">
      <c r="A303" s="265" t="s">
        <v>106</v>
      </c>
      <c r="B303" s="265"/>
      <c r="C303" s="265"/>
      <c r="D303" s="265"/>
      <c r="E303" s="265"/>
      <c r="F303" s="265"/>
      <c r="G303" s="265"/>
      <c r="H303" s="265"/>
      <c r="K303" s="7"/>
      <c r="L303" s="7"/>
      <c r="M303" s="7"/>
      <c r="N303" s="7"/>
      <c r="P303" s="8"/>
    </row>
    <row r="304" spans="1:16" ht="14" thickBot="1">
      <c r="C304" s="6" t="str">
        <f>IF(COUNTBLANK(C308:C315)&gt;0,"ERROR - Cells must not be left blank","")</f>
        <v>ERROR - Cells must not be left blank</v>
      </c>
    </row>
    <row r="305" spans="2:16" ht="12" customHeight="1">
      <c r="B305" s="301" t="s">
        <v>107</v>
      </c>
      <c r="C305" s="304" t="s">
        <v>108</v>
      </c>
      <c r="D305" s="306" t="s">
        <v>47</v>
      </c>
      <c r="E305" s="295"/>
      <c r="F305" s="295"/>
      <c r="G305" s="296"/>
      <c r="I305" s="300"/>
      <c r="J305" s="300"/>
      <c r="L305" s="284" t="s">
        <v>49</v>
      </c>
      <c r="M305" s="284" t="s">
        <v>50</v>
      </c>
      <c r="N305" s="285" t="s">
        <v>51</v>
      </c>
      <c r="O305" s="286" t="s">
        <v>52</v>
      </c>
    </row>
    <row r="306" spans="2:16">
      <c r="B306" s="294"/>
      <c r="C306" s="305"/>
      <c r="D306" s="307"/>
      <c r="E306" s="297"/>
      <c r="F306" s="297"/>
      <c r="G306" s="298"/>
      <c r="I306" s="300"/>
      <c r="J306" s="300"/>
      <c r="L306" s="284"/>
      <c r="M306" s="284"/>
      <c r="N306" s="285"/>
      <c r="O306" s="287"/>
    </row>
    <row r="307" spans="2:16">
      <c r="B307" s="302"/>
      <c r="C307" s="305"/>
      <c r="D307" s="111" t="s">
        <v>14</v>
      </c>
      <c r="E307" s="111" t="s">
        <v>15</v>
      </c>
      <c r="F307" s="111" t="s">
        <v>16</v>
      </c>
      <c r="G307" s="112" t="s">
        <v>17</v>
      </c>
      <c r="I307" s="61"/>
      <c r="J307" s="61"/>
      <c r="L307" s="284"/>
      <c r="M307" s="284"/>
      <c r="N307" s="285"/>
      <c r="O307" s="288"/>
    </row>
    <row r="308" spans="2:16">
      <c r="B308" s="65" t="s">
        <v>110</v>
      </c>
      <c r="C308" s="162"/>
      <c r="D308" s="71">
        <f>C308*(1+$C$17)*OR(1-$C$17)</f>
        <v>0</v>
      </c>
      <c r="E308" s="71">
        <f>C308*(1+$C$18)*OR(1-$C$18)</f>
        <v>0</v>
      </c>
      <c r="F308" s="71">
        <f>C308*(1+$C$19)*OR(1-$C$19)</f>
        <v>0</v>
      </c>
      <c r="G308" s="72">
        <f>C308*(1+$C$20)*OR(1-$C$20)</f>
        <v>0</v>
      </c>
      <c r="I308" s="73"/>
      <c r="J308" s="73"/>
      <c r="L308" s="74">
        <f t="shared" ref="L308:L314" si="119">AVERAGE(C308:G308)</f>
        <v>0</v>
      </c>
      <c r="M308" s="75">
        <v>100000</v>
      </c>
      <c r="N308" s="76">
        <f>L308*M308</f>
        <v>0</v>
      </c>
      <c r="O308" s="77">
        <f>(IF(N308&gt;$E$315,$E$315,N308))</f>
        <v>0</v>
      </c>
    </row>
    <row r="309" spans="2:16">
      <c r="B309" s="65" t="s">
        <v>111</v>
      </c>
      <c r="C309" s="162"/>
      <c r="D309" s="71">
        <f t="shared" ref="D309:D314" si="120">C309*(1+$C$17)*OR(1-$C$17)</f>
        <v>0</v>
      </c>
      <c r="E309" s="71">
        <f t="shared" ref="E309:E314" si="121">C309*(1+$C$18)*OR(1-$C$18)</f>
        <v>0</v>
      </c>
      <c r="F309" s="71">
        <f t="shared" ref="F309:F314" si="122">C309*(1+$C$19)*OR(1-$C$19)</f>
        <v>0</v>
      </c>
      <c r="G309" s="72">
        <f t="shared" ref="G309:G314" si="123">C309*(1+$C$20)*OR(1-$C$20)</f>
        <v>0</v>
      </c>
      <c r="I309" s="73"/>
      <c r="J309" s="73"/>
      <c r="L309" s="74">
        <f t="shared" si="119"/>
        <v>0</v>
      </c>
      <c r="M309" s="75">
        <v>175000</v>
      </c>
      <c r="N309" s="76">
        <f>L309*M309</f>
        <v>0</v>
      </c>
      <c r="O309" s="77">
        <f t="shared" ref="O309:O314" si="124">(IF(N309&gt;$E$315,$E$315,N309))</f>
        <v>0</v>
      </c>
    </row>
    <row r="310" spans="2:16">
      <c r="B310" s="65" t="s">
        <v>112</v>
      </c>
      <c r="C310" s="163"/>
      <c r="D310" s="71">
        <f t="shared" si="120"/>
        <v>0</v>
      </c>
      <c r="E310" s="71">
        <f t="shared" si="121"/>
        <v>0</v>
      </c>
      <c r="F310" s="71">
        <f t="shared" si="122"/>
        <v>0</v>
      </c>
      <c r="G310" s="72">
        <f t="shared" si="123"/>
        <v>0</v>
      </c>
      <c r="I310" s="73"/>
      <c r="J310" s="73"/>
      <c r="L310" s="74">
        <f t="shared" si="119"/>
        <v>0</v>
      </c>
      <c r="M310" s="75">
        <v>375000</v>
      </c>
      <c r="N310" s="76">
        <f t="shared" ref="N310:N314" si="125">L310*M310</f>
        <v>0</v>
      </c>
      <c r="O310" s="77">
        <f t="shared" si="124"/>
        <v>0</v>
      </c>
    </row>
    <row r="311" spans="2:16">
      <c r="B311" s="65" t="s">
        <v>113</v>
      </c>
      <c r="C311" s="163"/>
      <c r="D311" s="71">
        <f t="shared" si="120"/>
        <v>0</v>
      </c>
      <c r="E311" s="71">
        <f t="shared" si="121"/>
        <v>0</v>
      </c>
      <c r="F311" s="71">
        <f t="shared" si="122"/>
        <v>0</v>
      </c>
      <c r="G311" s="72">
        <f t="shared" si="123"/>
        <v>0</v>
      </c>
      <c r="I311" s="73"/>
      <c r="J311" s="73"/>
      <c r="L311" s="74">
        <f t="shared" si="119"/>
        <v>0</v>
      </c>
      <c r="M311" s="75">
        <v>1000000</v>
      </c>
      <c r="N311" s="76">
        <f t="shared" si="125"/>
        <v>0</v>
      </c>
      <c r="O311" s="77">
        <f t="shared" si="124"/>
        <v>0</v>
      </c>
    </row>
    <row r="312" spans="2:16">
      <c r="B312" s="65" t="s">
        <v>114</v>
      </c>
      <c r="C312" s="163"/>
      <c r="D312" s="71">
        <f t="shared" si="120"/>
        <v>0</v>
      </c>
      <c r="E312" s="71">
        <f t="shared" si="121"/>
        <v>0</v>
      </c>
      <c r="F312" s="71">
        <f t="shared" si="122"/>
        <v>0</v>
      </c>
      <c r="G312" s="72">
        <f t="shared" si="123"/>
        <v>0</v>
      </c>
      <c r="I312" s="73"/>
      <c r="J312" s="73"/>
      <c r="L312" s="74">
        <f t="shared" si="119"/>
        <v>0</v>
      </c>
      <c r="M312" s="75">
        <v>5000000</v>
      </c>
      <c r="N312" s="76">
        <f t="shared" si="125"/>
        <v>0</v>
      </c>
      <c r="O312" s="77">
        <f t="shared" si="124"/>
        <v>0</v>
      </c>
    </row>
    <row r="313" spans="2:16">
      <c r="B313" s="65" t="s">
        <v>115</v>
      </c>
      <c r="C313" s="163"/>
      <c r="D313" s="71">
        <f t="shared" si="120"/>
        <v>0</v>
      </c>
      <c r="E313" s="71">
        <f t="shared" si="121"/>
        <v>0</v>
      </c>
      <c r="F313" s="71">
        <f t="shared" si="122"/>
        <v>0</v>
      </c>
      <c r="G313" s="72">
        <f t="shared" si="123"/>
        <v>0</v>
      </c>
      <c r="I313" s="73"/>
      <c r="J313" s="73"/>
      <c r="L313" s="74">
        <f t="shared" si="119"/>
        <v>0</v>
      </c>
      <c r="M313" s="75">
        <v>2000000</v>
      </c>
      <c r="N313" s="76">
        <f t="shared" si="125"/>
        <v>0</v>
      </c>
      <c r="O313" s="77">
        <f t="shared" si="124"/>
        <v>0</v>
      </c>
    </row>
    <row r="314" spans="2:16" ht="13" thickBot="1">
      <c r="B314" s="65" t="s">
        <v>73</v>
      </c>
      <c r="C314" s="163"/>
      <c r="D314" s="71">
        <f t="shared" si="120"/>
        <v>0</v>
      </c>
      <c r="E314" s="71">
        <f t="shared" si="121"/>
        <v>0</v>
      </c>
      <c r="F314" s="71">
        <f t="shared" si="122"/>
        <v>0</v>
      </c>
      <c r="G314" s="72">
        <f t="shared" si="123"/>
        <v>0</v>
      </c>
      <c r="I314" s="73"/>
      <c r="J314" s="73"/>
      <c r="L314" s="74">
        <f t="shared" si="119"/>
        <v>0</v>
      </c>
      <c r="M314" s="75">
        <v>30000000</v>
      </c>
      <c r="N314" s="76">
        <f t="shared" si="125"/>
        <v>0</v>
      </c>
      <c r="O314" s="77">
        <f t="shared" si="124"/>
        <v>0</v>
      </c>
    </row>
    <row r="315" spans="2:16" ht="13" thickBot="1">
      <c r="B315" s="80" t="s">
        <v>61</v>
      </c>
      <c r="C315" s="180"/>
      <c r="D315" s="81">
        <f>C315</f>
        <v>0</v>
      </c>
      <c r="E315" s="81">
        <f t="shared" ref="E315:G315" si="126">D315</f>
        <v>0</v>
      </c>
      <c r="F315" s="81">
        <f t="shared" si="126"/>
        <v>0</v>
      </c>
      <c r="G315" s="97">
        <f t="shared" si="126"/>
        <v>0</v>
      </c>
      <c r="I315" s="42"/>
      <c r="J315" s="42"/>
      <c r="L315" s="143"/>
      <c r="M315" s="144"/>
      <c r="N315" s="145"/>
      <c r="O315" s="146"/>
      <c r="P315" s="52">
        <f>AVERAGE(O308:O314)</f>
        <v>0</v>
      </c>
    </row>
    <row r="323" spans="1:16">
      <c r="P323" s="7"/>
    </row>
    <row r="324" spans="1:16">
      <c r="P324" s="7"/>
    </row>
    <row r="325" spans="1:16">
      <c r="P325" s="7"/>
    </row>
    <row r="326" spans="1:16">
      <c r="P326" s="7"/>
    </row>
    <row r="327" spans="1:16">
      <c r="A327" s="147"/>
      <c r="B327" s="148"/>
      <c r="P327" s="7"/>
    </row>
    <row r="328" spans="1:16">
      <c r="A328" s="148"/>
      <c r="B328" s="148"/>
      <c r="P328" s="7"/>
    </row>
    <row r="329" spans="1:16">
      <c r="B329" s="7"/>
      <c r="P329" s="7"/>
    </row>
    <row r="330" spans="1:16">
      <c r="B330" s="7"/>
      <c r="P330" s="7"/>
    </row>
    <row r="331" spans="1:16">
      <c r="B331" s="7"/>
      <c r="P331" s="7"/>
    </row>
    <row r="332" spans="1:16">
      <c r="B332" s="7"/>
      <c r="P332" s="7"/>
    </row>
    <row r="333" spans="1:16">
      <c r="B333" s="7"/>
      <c r="P333" s="7"/>
    </row>
    <row r="334" spans="1:16">
      <c r="B334" s="7"/>
      <c r="P334" s="7"/>
    </row>
    <row r="335" spans="1:16">
      <c r="B335" s="7"/>
      <c r="P335" s="7"/>
    </row>
    <row r="336" spans="1:16">
      <c r="B336" s="7"/>
      <c r="P336" s="7"/>
    </row>
    <row r="337" spans="2:16">
      <c r="B337" s="7"/>
      <c r="P337" s="7"/>
    </row>
    <row r="338" spans="2:16">
      <c r="B338" s="7"/>
      <c r="P338" s="7"/>
    </row>
    <row r="339" spans="2:16">
      <c r="B339" s="7"/>
      <c r="P339" s="7"/>
    </row>
    <row r="340" spans="2:16">
      <c r="B340" s="7"/>
      <c r="P340" s="7"/>
    </row>
    <row r="341" spans="2:16">
      <c r="B341" s="7"/>
      <c r="P341" s="7"/>
    </row>
    <row r="342" spans="2:16">
      <c r="B342" s="7"/>
      <c r="P342" s="7"/>
    </row>
    <row r="344" spans="2:16">
      <c r="B344" s="7"/>
      <c r="P344" s="7"/>
    </row>
    <row r="345" spans="2:16">
      <c r="B345" s="7"/>
      <c r="P345" s="7"/>
    </row>
    <row r="346" spans="2:16">
      <c r="B346" s="7"/>
      <c r="P346" s="7"/>
    </row>
    <row r="347" spans="2:16">
      <c r="B347" s="7"/>
      <c r="P347" s="7"/>
    </row>
    <row r="348" spans="2:16">
      <c r="B348" s="7"/>
      <c r="P348" s="7"/>
    </row>
    <row r="349" spans="2:16">
      <c r="B349" s="7"/>
      <c r="P349" s="7"/>
    </row>
    <row r="350" spans="2:16">
      <c r="B350" s="7"/>
      <c r="P350" s="7"/>
    </row>
    <row r="351" spans="2:16">
      <c r="B351" s="7"/>
      <c r="P351" s="7"/>
    </row>
    <row r="352" spans="2:16">
      <c r="B352" s="7"/>
      <c r="P352" s="7"/>
    </row>
    <row r="353" spans="2:16">
      <c r="B353" s="7"/>
      <c r="P353" s="7"/>
    </row>
    <row r="354" spans="2:16">
      <c r="B354" s="7"/>
      <c r="P354" s="7"/>
    </row>
    <row r="355" spans="2:16">
      <c r="B355" s="7"/>
      <c r="P355" s="7"/>
    </row>
    <row r="356" spans="2:16">
      <c r="B356" s="7"/>
      <c r="P356" s="7"/>
    </row>
    <row r="364" spans="2:16">
      <c r="B364" s="7"/>
      <c r="P364" s="7"/>
    </row>
    <row r="365" spans="2:16">
      <c r="B365" s="7"/>
      <c r="P365" s="7"/>
    </row>
    <row r="366" spans="2:16">
      <c r="B366" s="7"/>
      <c r="P366" s="7"/>
    </row>
    <row r="367" spans="2:16">
      <c r="B367" s="7"/>
      <c r="P367" s="7"/>
    </row>
    <row r="368" spans="2:16">
      <c r="B368" s="7"/>
      <c r="P368" s="7"/>
    </row>
    <row r="369" spans="2:16">
      <c r="B369" s="7"/>
      <c r="P369" s="7"/>
    </row>
  </sheetData>
  <sheetProtection password="DFFE" sheet="1" objects="1" scenarios="1"/>
  <mergeCells count="177">
    <mergeCell ref="A303:H303"/>
    <mergeCell ref="B305:B307"/>
    <mergeCell ref="C305:C307"/>
    <mergeCell ref="D305:G306"/>
    <mergeCell ref="I305:J306"/>
    <mergeCell ref="L305:L307"/>
    <mergeCell ref="M305:M307"/>
    <mergeCell ref="N305:N307"/>
    <mergeCell ref="O305:O307"/>
    <mergeCell ref="K266:N268"/>
    <mergeCell ref="I266:J267"/>
    <mergeCell ref="K269:N269"/>
    <mergeCell ref="L276:L278"/>
    <mergeCell ref="M276:M278"/>
    <mergeCell ref="N276:N278"/>
    <mergeCell ref="O276:O278"/>
    <mergeCell ref="A288:H288"/>
    <mergeCell ref="B290:B292"/>
    <mergeCell ref="C290:C292"/>
    <mergeCell ref="D290:D292"/>
    <mergeCell ref="E290:E292"/>
    <mergeCell ref="L290:L292"/>
    <mergeCell ref="M290:M292"/>
    <mergeCell ref="N290:N292"/>
    <mergeCell ref="O290:O292"/>
    <mergeCell ref="A249:H249"/>
    <mergeCell ref="B251:B253"/>
    <mergeCell ref="C251:C253"/>
    <mergeCell ref="D251:D253"/>
    <mergeCell ref="E251:H252"/>
    <mergeCell ref="A274:H274"/>
    <mergeCell ref="B276:B278"/>
    <mergeCell ref="C276:C278"/>
    <mergeCell ref="D276:D278"/>
    <mergeCell ref="E276:E278"/>
    <mergeCell ref="A264:H264"/>
    <mergeCell ref="B266:B268"/>
    <mergeCell ref="C266:C268"/>
    <mergeCell ref="D266:G267"/>
    <mergeCell ref="K192:K194"/>
    <mergeCell ref="L192:L194"/>
    <mergeCell ref="M192:M194"/>
    <mergeCell ref="N192:N194"/>
    <mergeCell ref="I210:J211"/>
    <mergeCell ref="K210:K212"/>
    <mergeCell ref="L210:L212"/>
    <mergeCell ref="A239:H239"/>
    <mergeCell ref="B241:B243"/>
    <mergeCell ref="C241:C243"/>
    <mergeCell ref="D241:G242"/>
    <mergeCell ref="A224:H224"/>
    <mergeCell ref="B226:B228"/>
    <mergeCell ref="C226:C228"/>
    <mergeCell ref="D226:G227"/>
    <mergeCell ref="M210:M212"/>
    <mergeCell ref="N210:N212"/>
    <mergeCell ref="I226:J227"/>
    <mergeCell ref="K226:K228"/>
    <mergeCell ref="L226:L228"/>
    <mergeCell ref="M226:M228"/>
    <mergeCell ref="A208:H208"/>
    <mergeCell ref="B210:B212"/>
    <mergeCell ref="C210:C212"/>
    <mergeCell ref="D210:G211"/>
    <mergeCell ref="A190:H190"/>
    <mergeCell ref="B192:B194"/>
    <mergeCell ref="C192:C194"/>
    <mergeCell ref="D192:G193"/>
    <mergeCell ref="I192:J193"/>
    <mergeCell ref="A173:I173"/>
    <mergeCell ref="B176:B178"/>
    <mergeCell ref="C176:C178"/>
    <mergeCell ref="D176:G177"/>
    <mergeCell ref="I176:J177"/>
    <mergeCell ref="K177:K179"/>
    <mergeCell ref="L177:L179"/>
    <mergeCell ref="M177:M179"/>
    <mergeCell ref="N177:N179"/>
    <mergeCell ref="K125:K127"/>
    <mergeCell ref="L125:L127"/>
    <mergeCell ref="M125:M127"/>
    <mergeCell ref="N125:N127"/>
    <mergeCell ref="I141:J142"/>
    <mergeCell ref="K141:K143"/>
    <mergeCell ref="L141:L143"/>
    <mergeCell ref="A155:I155"/>
    <mergeCell ref="B157:B159"/>
    <mergeCell ref="C157:C159"/>
    <mergeCell ref="D157:G158"/>
    <mergeCell ref="M141:M143"/>
    <mergeCell ref="N141:N143"/>
    <mergeCell ref="I157:J158"/>
    <mergeCell ref="K157:K159"/>
    <mergeCell ref="L157:L159"/>
    <mergeCell ref="M157:M159"/>
    <mergeCell ref="N157:N159"/>
    <mergeCell ref="A139:I139"/>
    <mergeCell ref="B141:B143"/>
    <mergeCell ref="C141:C143"/>
    <mergeCell ref="D141:G142"/>
    <mergeCell ref="A123:I123"/>
    <mergeCell ref="B125:B127"/>
    <mergeCell ref="C125:C127"/>
    <mergeCell ref="D125:G126"/>
    <mergeCell ref="I125:J126"/>
    <mergeCell ref="A104:I104"/>
    <mergeCell ref="B106:B108"/>
    <mergeCell ref="C106:C108"/>
    <mergeCell ref="D106:G107"/>
    <mergeCell ref="I106:J107"/>
    <mergeCell ref="C72:C74"/>
    <mergeCell ref="D72:G73"/>
    <mergeCell ref="I72:J73"/>
    <mergeCell ref="K72:K74"/>
    <mergeCell ref="L72:L74"/>
    <mergeCell ref="M72:M74"/>
    <mergeCell ref="N72:N74"/>
    <mergeCell ref="K106:K108"/>
    <mergeCell ref="L106:L108"/>
    <mergeCell ref="M106:M108"/>
    <mergeCell ref="N106:N108"/>
    <mergeCell ref="A88:I88"/>
    <mergeCell ref="B90:B92"/>
    <mergeCell ref="C90:C92"/>
    <mergeCell ref="D90:G91"/>
    <mergeCell ref="I90:J91"/>
    <mergeCell ref="K90:K92"/>
    <mergeCell ref="L90:L92"/>
    <mergeCell ref="M90:M92"/>
    <mergeCell ref="N90:N92"/>
    <mergeCell ref="B72:B74"/>
    <mergeCell ref="O39:O43"/>
    <mergeCell ref="I53:J54"/>
    <mergeCell ref="K53:K55"/>
    <mergeCell ref="L53:L55"/>
    <mergeCell ref="M53:M55"/>
    <mergeCell ref="N53:N55"/>
    <mergeCell ref="A10:B10"/>
    <mergeCell ref="A25:B25"/>
    <mergeCell ref="D32:I32"/>
    <mergeCell ref="D33:I33"/>
    <mergeCell ref="D34:I34"/>
    <mergeCell ref="D35:I35"/>
    <mergeCell ref="D37:J37"/>
    <mergeCell ref="D26:I26"/>
    <mergeCell ref="D27:I27"/>
    <mergeCell ref="D28:I28"/>
    <mergeCell ref="D29:I29"/>
    <mergeCell ref="D30:I30"/>
    <mergeCell ref="D31:I31"/>
    <mergeCell ref="B38:B43"/>
    <mergeCell ref="A39:A43"/>
    <mergeCell ref="A51:I51"/>
    <mergeCell ref="C2:I2"/>
    <mergeCell ref="A4:B4"/>
    <mergeCell ref="A1:B1"/>
    <mergeCell ref="N226:N228"/>
    <mergeCell ref="I241:J242"/>
    <mergeCell ref="K241:N243"/>
    <mergeCell ref="K244:N244"/>
    <mergeCell ref="J251:J252"/>
    <mergeCell ref="K251:K253"/>
    <mergeCell ref="L251:L253"/>
    <mergeCell ref="M251:M253"/>
    <mergeCell ref="N251:N253"/>
    <mergeCell ref="A14:J14"/>
    <mergeCell ref="K37:N37"/>
    <mergeCell ref="A2:B2"/>
    <mergeCell ref="A6:B6"/>
    <mergeCell ref="C6:I6"/>
    <mergeCell ref="A8:B8"/>
    <mergeCell ref="C8:I8"/>
    <mergeCell ref="B53:B55"/>
    <mergeCell ref="C53:C55"/>
    <mergeCell ref="D53:G54"/>
    <mergeCell ref="H53:H55"/>
    <mergeCell ref="A69:I69"/>
  </mergeCells>
  <phoneticPr fontId="14" type="noConversion"/>
  <conditionalFormatting sqref="C248">
    <cfRule type="containsText" dxfId="125" priority="39" operator="containsText" text="No">
      <formula>NOT(ISERROR(SEARCH("No",C248)))</formula>
    </cfRule>
    <cfRule type="containsText" dxfId="124" priority="40" operator="containsText" text="Yes">
      <formula>NOT(ISERROR(SEARCH("Yes",C248)))</formula>
    </cfRule>
  </conditionalFormatting>
  <conditionalFormatting sqref="C273">
    <cfRule type="containsText" dxfId="123" priority="37" operator="containsText" text="No">
      <formula>NOT(ISERROR(SEARCH("No",C273)))</formula>
    </cfRule>
    <cfRule type="containsText" dxfId="122" priority="38" operator="containsText" text="Yes">
      <formula>NOT(ISERROR(SEARCH("Yes",C273)))</formula>
    </cfRule>
  </conditionalFormatting>
  <conditionalFormatting sqref="C287">
    <cfRule type="containsText" dxfId="121" priority="35" operator="containsText" text="No">
      <formula>NOT(ISERROR(SEARCH("No",C287)))</formula>
    </cfRule>
    <cfRule type="containsText" dxfId="120" priority="36" operator="containsText" text="Yes">
      <formula>NOT(ISERROR(SEARCH("Yes",C287)))</formula>
    </cfRule>
  </conditionalFormatting>
  <conditionalFormatting sqref="C256:H257">
    <cfRule type="expression" dxfId="119" priority="34">
      <formula>$C250="No"</formula>
    </cfRule>
  </conditionalFormatting>
  <conditionalFormatting sqref="C254:H254">
    <cfRule type="expression" dxfId="118" priority="33">
      <formula>$C248="No"</formula>
    </cfRule>
  </conditionalFormatting>
  <conditionalFormatting sqref="C255:H255">
    <cfRule type="expression" dxfId="117" priority="32">
      <formula>$C248="No"</formula>
    </cfRule>
  </conditionalFormatting>
  <conditionalFormatting sqref="C256:H256">
    <cfRule type="expression" dxfId="116" priority="31">
      <formula>$C248="No"</formula>
    </cfRule>
  </conditionalFormatting>
  <conditionalFormatting sqref="C257:H257">
    <cfRule type="expression" dxfId="115" priority="30">
      <formula>$C248="No"</formula>
    </cfRule>
  </conditionalFormatting>
  <conditionalFormatting sqref="C258:H258">
    <cfRule type="expression" dxfId="114" priority="29">
      <formula>$C248="No"</formula>
    </cfRule>
  </conditionalFormatting>
  <conditionalFormatting sqref="K254:N254">
    <cfRule type="expression" dxfId="113" priority="28">
      <formula>$C248="No"</formula>
    </cfRule>
  </conditionalFormatting>
  <conditionalFormatting sqref="K255:N255">
    <cfRule type="expression" dxfId="112" priority="27">
      <formula>$C248="No"</formula>
    </cfRule>
  </conditionalFormatting>
  <conditionalFormatting sqref="K256:N256">
    <cfRule type="expression" dxfId="111" priority="26">
      <formula>$C248="No"</formula>
    </cfRule>
  </conditionalFormatting>
  <conditionalFormatting sqref="K257:N257">
    <cfRule type="expression" dxfId="110" priority="25">
      <formula>$C248="No"</formula>
    </cfRule>
  </conditionalFormatting>
  <conditionalFormatting sqref="K258:N258">
    <cfRule type="expression" dxfId="109" priority="24">
      <formula>$C248="No"</formula>
    </cfRule>
  </conditionalFormatting>
  <conditionalFormatting sqref="C279:I279">
    <cfRule type="expression" dxfId="108" priority="23">
      <formula>$C273="No"</formula>
    </cfRule>
  </conditionalFormatting>
  <conditionalFormatting sqref="C280:I280">
    <cfRule type="expression" dxfId="107" priority="22">
      <formula>$C273="No"</formula>
    </cfRule>
  </conditionalFormatting>
  <conditionalFormatting sqref="C281:I281">
    <cfRule type="expression" dxfId="106" priority="21">
      <formula>$C273="No"</formula>
    </cfRule>
  </conditionalFormatting>
  <conditionalFormatting sqref="C282:I282">
    <cfRule type="expression" dxfId="105" priority="20">
      <formula>$C273="No"</formula>
    </cfRule>
  </conditionalFormatting>
  <conditionalFormatting sqref="C283:I283">
    <cfRule type="expression" dxfId="104" priority="19">
      <formula>$C273="No"</formula>
    </cfRule>
  </conditionalFormatting>
  <conditionalFormatting sqref="L279:O279">
    <cfRule type="expression" dxfId="103" priority="18">
      <formula>$C273="No"</formula>
    </cfRule>
  </conditionalFormatting>
  <conditionalFormatting sqref="L280:O280">
    <cfRule type="expression" dxfId="102" priority="17">
      <formula>$C273="No"</formula>
    </cfRule>
  </conditionalFormatting>
  <conditionalFormatting sqref="L281:O281">
    <cfRule type="expression" dxfId="101" priority="16">
      <formula>$C273="No"</formula>
    </cfRule>
  </conditionalFormatting>
  <conditionalFormatting sqref="L282:O282">
    <cfRule type="expression" dxfId="100" priority="15">
      <formula>$C273="No"</formula>
    </cfRule>
  </conditionalFormatting>
  <conditionalFormatting sqref="L283:O283">
    <cfRule type="expression" dxfId="99" priority="14">
      <formula>$C273="No"</formula>
    </cfRule>
  </conditionalFormatting>
  <conditionalFormatting sqref="C293:I293">
    <cfRule type="expression" dxfId="98" priority="13">
      <formula>$C287="No"</formula>
    </cfRule>
  </conditionalFormatting>
  <conditionalFormatting sqref="C294:I294">
    <cfRule type="expression" dxfId="97" priority="12">
      <formula>$C287="No"</formula>
    </cfRule>
  </conditionalFormatting>
  <conditionalFormatting sqref="C295:I295">
    <cfRule type="expression" dxfId="96" priority="11">
      <formula>$C287="No"</formula>
    </cfRule>
  </conditionalFormatting>
  <conditionalFormatting sqref="C296:I296">
    <cfRule type="expression" dxfId="95" priority="10">
      <formula>$C287="No"</formula>
    </cfRule>
  </conditionalFormatting>
  <conditionalFormatting sqref="C297:I297">
    <cfRule type="expression" dxfId="94" priority="9">
      <formula>$C287="No"</formula>
    </cfRule>
  </conditionalFormatting>
  <conditionalFormatting sqref="L293:O293">
    <cfRule type="expression" dxfId="93" priority="8">
      <formula>$C287="No"</formula>
    </cfRule>
  </conditionalFormatting>
  <conditionalFormatting sqref="L294:O294">
    <cfRule type="expression" dxfId="92" priority="7">
      <formula>$C287="No"</formula>
    </cfRule>
  </conditionalFormatting>
  <conditionalFormatting sqref="L295:O295">
    <cfRule type="expression" dxfId="91" priority="6">
      <formula>$C287="No"</formula>
    </cfRule>
  </conditionalFormatting>
  <conditionalFormatting sqref="L296:O296">
    <cfRule type="expression" dxfId="90" priority="5">
      <formula>$C287="No"</formula>
    </cfRule>
  </conditionalFormatting>
  <conditionalFormatting sqref="L297:O297">
    <cfRule type="expression" dxfId="89" priority="4">
      <formula>$C287="No"</formula>
    </cfRule>
  </conditionalFormatting>
  <conditionalFormatting sqref="C4">
    <cfRule type="containsText" dxfId="88" priority="2" operator="containsText" text="No">
      <formula>NOT(ISERROR(SEARCH("No",C4)))</formula>
    </cfRule>
    <cfRule type="containsText" dxfId="87" priority="3" operator="containsText" text="Yes">
      <formula>NOT(ISERROR(SEARCH("Yes",C4)))</formula>
    </cfRule>
  </conditionalFormatting>
  <conditionalFormatting sqref="C2">
    <cfRule type="expression" dxfId="86" priority="1">
      <formula>$C$4="No"</formula>
    </cfRule>
  </conditionalFormatting>
  <dataValidations count="1">
    <dataValidation type="decimal" operator="greaterThan" allowBlank="1" showInputMessage="1" showErrorMessage="1" sqref="D39:J39 C56:C64 C75:C83 C93:C99 C109:C118 C128:C134 C144:C150 C160:C168 C179:C185 C195:C203 C213:C219 C229:C235 C244 C308:C315 C269 C254:D258 C279:E283 C293:E297">
      <formula1>0</formula1>
    </dataValidation>
  </dataValidations>
  <pageMargins left="0.75000000000000011" right="0.75000000000000011" top="1" bottom="1" header="0.5" footer="0.5"/>
  <pageSetup paperSize="8" scale="32" fitToHeight="2" orientation="portrait" verticalDpi="0"/>
  <extLst>
    <ext xmlns:x14="http://schemas.microsoft.com/office/spreadsheetml/2009/9/main" uri="{CCE6A557-97BC-4b89-ADB6-D9C93CAAB3DF}">
      <x14:dataValidations xmlns:xm="http://schemas.microsoft.com/office/excel/2006/main" count="2">
        <x14:dataValidation type="list" allowBlank="1" showInputMessage="1" showErrorMessage="1">
          <x14:formula1>
            <xm:f>'Calc Sheet'!$B$3:$B$4</xm:f>
          </x14:formula1>
          <xm:sqref>C287 C248 C273 C4</xm:sqref>
        </x14:dataValidation>
        <x14:dataValidation type="list" allowBlank="1" showInputMessage="1" showErrorMessage="1">
          <x14:formula1>
            <xm:f>'Calc Sheet'!$B$3</xm:f>
          </x14:formula1>
          <xm:sqref>C10</xm:sqref>
        </x14:dataValidation>
      </x14:dataValidations>
    </ext>
    <ext xmlns:mx="http://schemas.microsoft.com/office/mac/excel/2008/main" uri="{64002731-A6B0-56B0-2670-7721B7C09600}">
      <mx:PLV Mode="0" OnePage="0" WScale="10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R369"/>
  <sheetViews>
    <sheetView showGridLines="0" zoomScale="75" zoomScaleNormal="75" zoomScalePageLayoutView="75" workbookViewId="0">
      <selection activeCell="J77" sqref="J77"/>
    </sheetView>
  </sheetViews>
  <sheetFormatPr baseColWidth="10" defaultColWidth="10.83203125" defaultRowHeight="12" x14ac:dyDescent="0"/>
  <cols>
    <col min="1" max="1" width="12.5" style="7" customWidth="1"/>
    <col min="2" max="2" width="70" style="21" customWidth="1"/>
    <col min="3" max="12" width="14.1640625" style="7" customWidth="1"/>
    <col min="13" max="13" width="14.1640625" style="7" bestFit="1" customWidth="1"/>
    <col min="14" max="14" width="11" style="7" bestFit="1" customWidth="1"/>
    <col min="15" max="15" width="10.83203125" style="7"/>
    <col min="16" max="16" width="10.83203125" style="8"/>
    <col min="17" max="16384" width="10.83203125" style="7"/>
  </cols>
  <sheetData>
    <row r="1" spans="1:17" ht="12" customHeight="1">
      <c r="A1" s="259" t="s">
        <v>196</v>
      </c>
      <c r="B1" s="259"/>
    </row>
    <row r="2" spans="1:17" ht="12" customHeight="1">
      <c r="A2" s="259" t="s">
        <v>0</v>
      </c>
      <c r="B2" s="259"/>
      <c r="C2" s="271" t="s">
        <v>226</v>
      </c>
      <c r="D2" s="272"/>
      <c r="E2" s="272"/>
      <c r="F2" s="272"/>
      <c r="G2" s="272"/>
      <c r="H2" s="272"/>
      <c r="I2" s="272"/>
    </row>
    <row r="3" spans="1:17">
      <c r="A3" s="9"/>
      <c r="B3" s="9"/>
    </row>
    <row r="4" spans="1:17" ht="13">
      <c r="A4" s="259" t="s">
        <v>225</v>
      </c>
      <c r="B4" s="270"/>
      <c r="C4" s="257"/>
      <c r="D4" s="5" t="str">
        <f>IF(COUNTBLANK(C4)=1,"ERROR - Please complete - Yes or No","")</f>
        <v>ERROR - Please complete - Yes or No</v>
      </c>
    </row>
    <row r="5" spans="1:17">
      <c r="A5" s="10"/>
      <c r="B5" s="12"/>
    </row>
    <row r="6" spans="1:17" ht="12" customHeight="1">
      <c r="A6" s="260" t="s">
        <v>119</v>
      </c>
      <c r="B6" s="261"/>
      <c r="C6" s="262"/>
      <c r="D6" s="340"/>
      <c r="E6" s="340"/>
      <c r="F6" s="340"/>
      <c r="G6" s="340"/>
      <c r="H6" s="340"/>
      <c r="I6" s="341"/>
      <c r="J6" s="5" t="str">
        <f>IF(COUNTBLANK(C6)=1,"ERROR - Please fill in Potential Provider Name","")</f>
        <v>ERROR - Please fill in Potential Provider Name</v>
      </c>
    </row>
    <row r="7" spans="1:17">
      <c r="A7" s="10"/>
      <c r="B7" s="12"/>
      <c r="C7" s="13"/>
      <c r="D7" s="13"/>
      <c r="E7" s="13"/>
      <c r="F7" s="13"/>
      <c r="G7" s="13"/>
      <c r="H7" s="13"/>
      <c r="I7" s="13"/>
    </row>
    <row r="8" spans="1:17" ht="12" customHeight="1">
      <c r="A8" s="260" t="s">
        <v>120</v>
      </c>
      <c r="B8" s="261"/>
      <c r="C8" s="262"/>
      <c r="D8" s="268"/>
      <c r="E8" s="268"/>
      <c r="F8" s="268"/>
      <c r="G8" s="268"/>
      <c r="H8" s="268"/>
      <c r="I8" s="269"/>
      <c r="J8" s="5" t="str">
        <f>IF(COUNTBLANK(C8)=1,"ERROR - Please complete name and role","")</f>
        <v>ERROR - Please complete name and role</v>
      </c>
    </row>
    <row r="9" spans="1:17">
      <c r="A9" s="10"/>
      <c r="B9" s="12"/>
    </row>
    <row r="10" spans="1:17" ht="12" customHeight="1">
      <c r="A10" s="265" t="s">
        <v>224</v>
      </c>
      <c r="B10" s="265"/>
      <c r="C10" s="258"/>
      <c r="D10" s="5" t="str">
        <f>IF(COUNTBLANK(C10)=1,"ERROR - Please complete","")</f>
        <v>ERROR - Please complete</v>
      </c>
      <c r="E10" s="15"/>
      <c r="F10" s="15"/>
      <c r="G10" s="15"/>
      <c r="H10" s="15"/>
      <c r="I10" s="19"/>
      <c r="J10" s="17"/>
      <c r="K10" s="17"/>
      <c r="L10" s="17"/>
      <c r="M10" s="17"/>
      <c r="N10" s="17"/>
      <c r="O10" s="17"/>
      <c r="P10" s="18"/>
      <c r="Q10" s="17"/>
    </row>
    <row r="11" spans="1:17">
      <c r="A11" s="15"/>
      <c r="B11" s="15"/>
      <c r="C11" s="17"/>
      <c r="D11" s="17"/>
      <c r="E11" s="17"/>
      <c r="F11" s="17"/>
      <c r="G11" s="17"/>
      <c r="H11" s="17"/>
      <c r="I11" s="17"/>
      <c r="J11" s="17"/>
      <c r="K11" s="17"/>
      <c r="L11" s="17"/>
      <c r="M11" s="17"/>
      <c r="N11" s="17"/>
      <c r="O11" s="17"/>
      <c r="P11" s="18"/>
      <c r="Q11" s="17"/>
    </row>
    <row r="12" spans="1:17">
      <c r="A12" s="20" t="s">
        <v>7</v>
      </c>
      <c r="K12" s="17"/>
      <c r="L12" s="17"/>
      <c r="M12" s="17"/>
      <c r="N12" s="17"/>
      <c r="O12" s="17"/>
      <c r="P12" s="18"/>
      <c r="Q12" s="17"/>
    </row>
    <row r="13" spans="1:17">
      <c r="A13" s="15"/>
      <c r="B13" s="15"/>
      <c r="C13" s="17"/>
      <c r="D13" s="17"/>
      <c r="E13" s="17"/>
      <c r="F13" s="17"/>
      <c r="G13" s="17"/>
      <c r="H13" s="17"/>
      <c r="I13" s="17"/>
      <c r="J13" s="17"/>
      <c r="K13" s="17"/>
      <c r="L13" s="17"/>
      <c r="M13" s="17"/>
      <c r="N13" s="17"/>
      <c r="O13" s="17"/>
      <c r="P13" s="18"/>
      <c r="Q13" s="17"/>
    </row>
    <row r="14" spans="1:17" ht="12" customHeight="1">
      <c r="A14" s="265" t="s">
        <v>12</v>
      </c>
      <c r="B14" s="265"/>
      <c r="C14" s="265"/>
      <c r="D14" s="265"/>
      <c r="E14" s="265"/>
      <c r="F14" s="265"/>
      <c r="G14" s="265"/>
      <c r="H14" s="265"/>
      <c r="I14" s="265"/>
      <c r="J14" s="265"/>
      <c r="K14" s="17"/>
      <c r="L14" s="17"/>
      <c r="M14" s="17"/>
      <c r="N14" s="17"/>
      <c r="O14" s="17"/>
      <c r="P14" s="18"/>
      <c r="Q14" s="17"/>
    </row>
    <row r="15" spans="1:17" ht="13" thickBot="1">
      <c r="A15" s="15"/>
      <c r="B15" s="15"/>
      <c r="C15" s="15"/>
      <c r="D15" s="15"/>
      <c r="E15" s="15"/>
      <c r="F15" s="15"/>
      <c r="G15" s="15"/>
      <c r="H15" s="15"/>
      <c r="I15" s="15"/>
      <c r="J15" s="15"/>
      <c r="K15" s="17"/>
      <c r="L15" s="17"/>
      <c r="M15" s="17"/>
      <c r="N15" s="17"/>
      <c r="O15" s="17"/>
      <c r="P15" s="18"/>
      <c r="Q15" s="17"/>
    </row>
    <row r="16" spans="1:17" ht="13" thickBot="1">
      <c r="A16" s="15"/>
      <c r="B16" s="22" t="s">
        <v>13</v>
      </c>
      <c r="C16" s="23" t="s">
        <v>10</v>
      </c>
      <c r="D16" s="17"/>
      <c r="E16" s="17"/>
      <c r="F16" s="17"/>
      <c r="G16" s="17"/>
      <c r="H16" s="17"/>
      <c r="I16" s="17"/>
      <c r="J16" s="17"/>
      <c r="K16" s="17"/>
      <c r="L16" s="17"/>
      <c r="M16" s="17"/>
      <c r="N16" s="17"/>
    </row>
    <row r="17" spans="1:17" ht="13">
      <c r="A17" s="15"/>
      <c r="B17" s="24" t="s">
        <v>14</v>
      </c>
      <c r="C17" s="150"/>
      <c r="D17" s="6" t="str">
        <f t="shared" ref="D17:D20" si="0">IF(COUNTBLANK(C17)&gt;0,"ERROR - All cells in this table need a value. Cells must not be left blank","")</f>
        <v>ERROR - All cells in this table need a value. Cells must not be left blank</v>
      </c>
      <c r="E17" s="17"/>
      <c r="F17" s="17"/>
      <c r="G17" s="17"/>
      <c r="H17" s="17"/>
      <c r="I17" s="17"/>
      <c r="J17" s="17"/>
      <c r="K17" s="17"/>
      <c r="L17" s="17"/>
      <c r="M17" s="17"/>
      <c r="N17" s="17"/>
    </row>
    <row r="18" spans="1:17" ht="13">
      <c r="A18" s="15"/>
      <c r="B18" s="25" t="s">
        <v>15</v>
      </c>
      <c r="C18" s="151"/>
      <c r="D18" s="6" t="str">
        <f t="shared" si="0"/>
        <v>ERROR - All cells in this table need a value. Cells must not be left blank</v>
      </c>
      <c r="E18" s="17"/>
      <c r="F18" s="17"/>
      <c r="G18" s="17"/>
      <c r="H18" s="17"/>
      <c r="I18" s="17"/>
      <c r="J18" s="17"/>
      <c r="K18" s="17"/>
      <c r="L18" s="17"/>
      <c r="M18" s="17"/>
      <c r="N18" s="17"/>
    </row>
    <row r="19" spans="1:17" ht="13">
      <c r="A19" s="15"/>
      <c r="B19" s="25" t="s">
        <v>16</v>
      </c>
      <c r="C19" s="151"/>
      <c r="D19" s="6" t="str">
        <f t="shared" si="0"/>
        <v>ERROR - All cells in this table need a value. Cells must not be left blank</v>
      </c>
      <c r="E19" s="17"/>
      <c r="F19" s="17"/>
      <c r="G19" s="17"/>
      <c r="H19" s="17"/>
      <c r="I19" s="17"/>
      <c r="J19" s="17"/>
      <c r="K19" s="17"/>
      <c r="L19" s="17"/>
      <c r="M19" s="17"/>
      <c r="N19" s="17"/>
    </row>
    <row r="20" spans="1:17" ht="14" thickBot="1">
      <c r="A20" s="15"/>
      <c r="B20" s="26" t="s">
        <v>17</v>
      </c>
      <c r="C20" s="152"/>
      <c r="D20" s="6" t="str">
        <f t="shared" si="0"/>
        <v>ERROR - All cells in this table need a value. Cells must not be left blank</v>
      </c>
      <c r="E20" s="17"/>
      <c r="F20" s="17"/>
      <c r="G20" s="17"/>
      <c r="H20" s="17"/>
      <c r="I20" s="17"/>
      <c r="J20" s="17"/>
      <c r="K20" s="17"/>
      <c r="L20" s="17"/>
      <c r="M20" s="17"/>
      <c r="N20" s="17"/>
    </row>
    <row r="21" spans="1:17">
      <c r="A21" s="15"/>
      <c r="B21" s="15"/>
      <c r="C21" s="17"/>
      <c r="D21" s="17"/>
      <c r="E21" s="17"/>
      <c r="F21" s="17"/>
      <c r="G21" s="17"/>
      <c r="H21" s="17"/>
      <c r="I21" s="17"/>
      <c r="J21" s="17"/>
      <c r="K21" s="17"/>
      <c r="L21" s="17"/>
      <c r="M21" s="17"/>
      <c r="N21" s="17"/>
      <c r="O21" s="17"/>
      <c r="P21" s="18"/>
      <c r="Q21" s="17"/>
    </row>
    <row r="22" spans="1:17">
      <c r="A22" s="15"/>
      <c r="B22" s="15"/>
      <c r="C22" s="17"/>
      <c r="D22" s="17"/>
      <c r="E22" s="17"/>
      <c r="F22" s="17"/>
      <c r="G22" s="17"/>
      <c r="H22" s="17"/>
      <c r="I22" s="17"/>
      <c r="J22" s="17"/>
      <c r="K22" s="17"/>
      <c r="L22" s="17"/>
      <c r="M22" s="17"/>
      <c r="N22" s="17"/>
      <c r="O22" s="17"/>
      <c r="P22" s="18"/>
      <c r="Q22" s="17"/>
    </row>
    <row r="23" spans="1:17">
      <c r="A23" s="20" t="s">
        <v>18</v>
      </c>
      <c r="B23" s="15"/>
      <c r="C23" s="17"/>
      <c r="D23" s="17"/>
      <c r="E23" s="17"/>
      <c r="F23" s="17"/>
      <c r="G23" s="17"/>
      <c r="H23" s="17"/>
      <c r="I23" s="17"/>
      <c r="J23" s="17"/>
      <c r="K23" s="17"/>
      <c r="L23" s="17"/>
      <c r="M23" s="17"/>
      <c r="N23" s="17"/>
      <c r="O23" s="17"/>
      <c r="P23" s="18"/>
      <c r="Q23" s="17"/>
    </row>
    <row r="24" spans="1:17">
      <c r="A24" s="15"/>
      <c r="B24" s="15"/>
      <c r="C24" s="17"/>
      <c r="D24" s="17"/>
      <c r="E24" s="17"/>
      <c r="F24" s="17"/>
      <c r="G24" s="17"/>
      <c r="H24" s="17"/>
      <c r="I24" s="17"/>
      <c r="J24" s="17"/>
      <c r="K24" s="17"/>
      <c r="L24" s="17"/>
      <c r="M24" s="17"/>
      <c r="N24" s="17"/>
      <c r="O24" s="17"/>
      <c r="P24" s="18"/>
      <c r="Q24" s="17"/>
    </row>
    <row r="25" spans="1:17" ht="12" customHeight="1">
      <c r="A25" s="266" t="s">
        <v>19</v>
      </c>
      <c r="B25" s="266"/>
      <c r="C25" s="17"/>
      <c r="J25" s="17"/>
      <c r="N25" s="17"/>
      <c r="O25" s="17"/>
      <c r="P25" s="18"/>
      <c r="Q25" s="17"/>
    </row>
    <row r="26" spans="1:17" ht="12" customHeight="1">
      <c r="A26" s="27"/>
      <c r="B26" s="28" t="s">
        <v>20</v>
      </c>
      <c r="C26" s="29"/>
      <c r="D26" s="266" t="s">
        <v>21</v>
      </c>
      <c r="E26" s="266"/>
      <c r="F26" s="266"/>
      <c r="G26" s="266"/>
      <c r="H26" s="266"/>
      <c r="I26" s="266"/>
      <c r="J26" s="17"/>
      <c r="N26" s="17"/>
      <c r="O26" s="17"/>
      <c r="P26" s="18"/>
      <c r="Q26" s="17"/>
    </row>
    <row r="27" spans="1:17">
      <c r="A27" s="27"/>
      <c r="B27" s="28" t="s">
        <v>1</v>
      </c>
      <c r="C27" s="29"/>
      <c r="D27" s="267" t="s">
        <v>22</v>
      </c>
      <c r="E27" s="267"/>
      <c r="F27" s="267"/>
      <c r="G27" s="267"/>
      <c r="H27" s="267"/>
      <c r="I27" s="267"/>
      <c r="N27" s="17"/>
      <c r="O27" s="17"/>
      <c r="P27" s="18"/>
      <c r="Q27" s="17"/>
    </row>
    <row r="28" spans="1:17">
      <c r="A28" s="27"/>
      <c r="B28" s="28" t="s">
        <v>2</v>
      </c>
      <c r="C28" s="29"/>
      <c r="D28" s="267" t="s">
        <v>23</v>
      </c>
      <c r="E28" s="267"/>
      <c r="F28" s="267"/>
      <c r="G28" s="267"/>
      <c r="H28" s="267"/>
      <c r="I28" s="267"/>
      <c r="J28" s="17"/>
      <c r="N28" s="17"/>
      <c r="O28" s="17"/>
      <c r="P28" s="18"/>
      <c r="Q28" s="17"/>
    </row>
    <row r="29" spans="1:17" ht="12" customHeight="1">
      <c r="A29" s="27"/>
      <c r="B29" s="30" t="s">
        <v>3</v>
      </c>
      <c r="C29" s="29"/>
      <c r="D29" s="266" t="s">
        <v>24</v>
      </c>
      <c r="E29" s="266"/>
      <c r="F29" s="266"/>
      <c r="G29" s="266"/>
      <c r="H29" s="266"/>
      <c r="I29" s="266"/>
      <c r="J29" s="17"/>
      <c r="N29" s="17"/>
      <c r="O29" s="17"/>
      <c r="P29" s="18"/>
      <c r="Q29" s="17"/>
    </row>
    <row r="30" spans="1:17">
      <c r="A30" s="27"/>
      <c r="B30" s="28" t="s">
        <v>25</v>
      </c>
      <c r="C30" s="29"/>
      <c r="D30" s="267" t="s">
        <v>5</v>
      </c>
      <c r="E30" s="267"/>
      <c r="F30" s="267"/>
      <c r="G30" s="267"/>
      <c r="H30" s="267"/>
      <c r="I30" s="267"/>
      <c r="J30" s="17"/>
      <c r="N30" s="17"/>
      <c r="O30" s="17"/>
      <c r="P30" s="18"/>
      <c r="Q30" s="17"/>
    </row>
    <row r="31" spans="1:17">
      <c r="A31" s="27"/>
      <c r="B31" s="31" t="s">
        <v>4</v>
      </c>
      <c r="C31" s="29"/>
      <c r="D31" s="267" t="s">
        <v>26</v>
      </c>
      <c r="E31" s="267"/>
      <c r="F31" s="267"/>
      <c r="G31" s="267"/>
      <c r="H31" s="267"/>
      <c r="I31" s="267"/>
      <c r="J31" s="17"/>
      <c r="N31" s="17"/>
      <c r="O31" s="17"/>
      <c r="P31" s="18"/>
      <c r="Q31" s="17"/>
    </row>
    <row r="32" spans="1:17">
      <c r="A32" s="27"/>
      <c r="B32" s="31" t="s">
        <v>27</v>
      </c>
      <c r="C32" s="29"/>
      <c r="D32" s="267" t="s">
        <v>28</v>
      </c>
      <c r="E32" s="267"/>
      <c r="F32" s="267"/>
      <c r="G32" s="267"/>
      <c r="H32" s="267"/>
      <c r="I32" s="267"/>
      <c r="J32" s="17"/>
      <c r="N32" s="17"/>
      <c r="O32" s="17"/>
      <c r="P32" s="18"/>
      <c r="Q32" s="17"/>
    </row>
    <row r="33" spans="1:18">
      <c r="A33" s="27"/>
      <c r="B33" s="28" t="s">
        <v>29</v>
      </c>
      <c r="C33" s="29"/>
      <c r="D33" s="267" t="s">
        <v>30</v>
      </c>
      <c r="E33" s="267"/>
      <c r="F33" s="267"/>
      <c r="G33" s="267"/>
      <c r="H33" s="267"/>
      <c r="I33" s="267"/>
      <c r="J33" s="17"/>
      <c r="N33" s="17"/>
      <c r="O33" s="17"/>
      <c r="P33" s="18"/>
      <c r="Q33" s="17"/>
    </row>
    <row r="34" spans="1:18">
      <c r="A34" s="27"/>
      <c r="B34" s="31" t="s">
        <v>31</v>
      </c>
      <c r="C34" s="29"/>
      <c r="D34" s="267" t="s">
        <v>32</v>
      </c>
      <c r="E34" s="267"/>
      <c r="F34" s="267"/>
      <c r="G34" s="267"/>
      <c r="H34" s="267"/>
      <c r="I34" s="267"/>
      <c r="J34" s="17"/>
      <c r="N34" s="17"/>
      <c r="O34" s="17"/>
      <c r="P34" s="18"/>
      <c r="Q34" s="17"/>
    </row>
    <row r="35" spans="1:18">
      <c r="A35" s="27"/>
      <c r="B35" s="28" t="s">
        <v>33</v>
      </c>
      <c r="C35" s="29"/>
      <c r="D35" s="267" t="s">
        <v>235</v>
      </c>
      <c r="E35" s="267"/>
      <c r="F35" s="267"/>
      <c r="G35" s="267"/>
      <c r="H35" s="267"/>
      <c r="I35" s="267"/>
      <c r="J35" s="17"/>
      <c r="N35" s="17"/>
      <c r="O35" s="17"/>
      <c r="P35" s="18"/>
      <c r="Q35" s="17"/>
    </row>
    <row r="36" spans="1:18" ht="13" thickBot="1">
      <c r="A36" s="27"/>
      <c r="B36" s="32" t="s">
        <v>170</v>
      </c>
      <c r="C36" s="17"/>
      <c r="J36" s="17"/>
      <c r="N36" s="17"/>
      <c r="O36" s="17"/>
      <c r="P36" s="18"/>
      <c r="Q36" s="17"/>
    </row>
    <row r="37" spans="1:18" ht="15" customHeight="1" thickBot="1">
      <c r="A37" s="27"/>
      <c r="C37" s="17"/>
      <c r="D37" s="274" t="s">
        <v>35</v>
      </c>
      <c r="E37" s="275"/>
      <c r="F37" s="275"/>
      <c r="G37" s="275"/>
      <c r="H37" s="275"/>
      <c r="I37" s="275"/>
      <c r="J37" s="276"/>
      <c r="K37" s="339"/>
      <c r="L37" s="339"/>
      <c r="M37" s="339"/>
      <c r="N37" s="339"/>
      <c r="O37" s="17"/>
      <c r="P37" s="18"/>
      <c r="Q37" s="17"/>
    </row>
    <row r="38" spans="1:18" ht="118" customHeight="1" thickBot="1">
      <c r="A38" s="33"/>
      <c r="B38" s="277" t="s">
        <v>121</v>
      </c>
      <c r="C38" s="22" t="s">
        <v>37</v>
      </c>
      <c r="D38" s="60" t="s">
        <v>38</v>
      </c>
      <c r="E38" s="109" t="s">
        <v>39</v>
      </c>
      <c r="F38" s="109" t="s">
        <v>40</v>
      </c>
      <c r="G38" s="109" t="s">
        <v>41</v>
      </c>
      <c r="H38" s="109" t="s">
        <v>42</v>
      </c>
      <c r="I38" s="37" t="s">
        <v>43</v>
      </c>
      <c r="J38" s="37" t="s">
        <v>44</v>
      </c>
      <c r="K38" s="61"/>
      <c r="L38" s="61"/>
      <c r="M38" s="61"/>
      <c r="N38" s="61"/>
      <c r="P38" s="8" t="str">
        <f>A1</f>
        <v>Lot 2  Regional Panel 2G - Scotland</v>
      </c>
      <c r="Q38" s="39"/>
      <c r="R38" s="39"/>
    </row>
    <row r="39" spans="1:18" ht="15" customHeight="1">
      <c r="A39" s="280"/>
      <c r="B39" s="278"/>
      <c r="C39" s="41" t="s">
        <v>45</v>
      </c>
      <c r="D39" s="153"/>
      <c r="E39" s="154"/>
      <c r="F39" s="154"/>
      <c r="G39" s="154"/>
      <c r="H39" s="154"/>
      <c r="I39" s="154"/>
      <c r="J39" s="155"/>
      <c r="K39" s="6" t="str">
        <f>IF(COUNTBLANK(D39:J39)&gt;0,"ERROR - Cells must not be left blank","")</f>
        <v>ERROR - Cells must not be left blank</v>
      </c>
      <c r="L39" s="42"/>
      <c r="M39" s="42"/>
      <c r="N39" s="42"/>
      <c r="O39" s="282"/>
      <c r="Q39" s="39"/>
      <c r="R39" s="39"/>
    </row>
    <row r="40" spans="1:18" ht="16" customHeight="1">
      <c r="A40" s="280"/>
      <c r="B40" s="278"/>
      <c r="C40" s="43" t="s">
        <v>14</v>
      </c>
      <c r="D40" s="44">
        <f>D39*(1+$C$17)*OR(1-$C$17)</f>
        <v>0</v>
      </c>
      <c r="E40" s="45">
        <f t="shared" ref="E40:J40" si="1">E39*(1+$C$17)*OR(1-$C$17)</f>
        <v>0</v>
      </c>
      <c r="F40" s="45">
        <f t="shared" si="1"/>
        <v>0</v>
      </c>
      <c r="G40" s="45">
        <f t="shared" si="1"/>
        <v>0</v>
      </c>
      <c r="H40" s="45">
        <f t="shared" si="1"/>
        <v>0</v>
      </c>
      <c r="I40" s="45">
        <f t="shared" si="1"/>
        <v>0</v>
      </c>
      <c r="J40" s="46">
        <f t="shared" si="1"/>
        <v>0</v>
      </c>
      <c r="K40" s="42"/>
      <c r="L40" s="42"/>
      <c r="M40" s="42"/>
      <c r="N40" s="42"/>
      <c r="O40" s="283"/>
      <c r="Q40" s="39"/>
      <c r="R40" s="39"/>
    </row>
    <row r="41" spans="1:18" ht="15" customHeight="1">
      <c r="A41" s="280"/>
      <c r="B41" s="278"/>
      <c r="C41" s="43" t="s">
        <v>15</v>
      </c>
      <c r="D41" s="44">
        <f>D39*(1+$C$18)*OR(1-$C$18)</f>
        <v>0</v>
      </c>
      <c r="E41" s="45">
        <f t="shared" ref="E41:J41" si="2">E39*(1+$C$18)*OR(1-$C$18)</f>
        <v>0</v>
      </c>
      <c r="F41" s="45">
        <f t="shared" si="2"/>
        <v>0</v>
      </c>
      <c r="G41" s="45">
        <f t="shared" si="2"/>
        <v>0</v>
      </c>
      <c r="H41" s="45">
        <f t="shared" si="2"/>
        <v>0</v>
      </c>
      <c r="I41" s="45">
        <f t="shared" si="2"/>
        <v>0</v>
      </c>
      <c r="J41" s="46">
        <f t="shared" si="2"/>
        <v>0</v>
      </c>
      <c r="K41" s="42"/>
      <c r="L41" s="42"/>
      <c r="M41" s="42"/>
      <c r="N41" s="42"/>
      <c r="O41" s="283"/>
      <c r="P41" s="47"/>
      <c r="Q41" s="39"/>
      <c r="R41" s="39"/>
    </row>
    <row r="42" spans="1:18" ht="15" customHeight="1" thickBot="1">
      <c r="A42" s="280"/>
      <c r="B42" s="278"/>
      <c r="C42" s="43" t="s">
        <v>16</v>
      </c>
      <c r="D42" s="44">
        <f>D39*(1+$C$19)*OR(1-$C$19)</f>
        <v>0</v>
      </c>
      <c r="E42" s="45">
        <f t="shared" ref="E42:J42" si="3">E39*(1+$C$19)*OR(1-$C$19)</f>
        <v>0</v>
      </c>
      <c r="F42" s="45">
        <f t="shared" si="3"/>
        <v>0</v>
      </c>
      <c r="G42" s="45">
        <f t="shared" si="3"/>
        <v>0</v>
      </c>
      <c r="H42" s="45">
        <f t="shared" si="3"/>
        <v>0</v>
      </c>
      <c r="I42" s="45">
        <f t="shared" si="3"/>
        <v>0</v>
      </c>
      <c r="J42" s="46">
        <f t="shared" si="3"/>
        <v>0</v>
      </c>
      <c r="K42" s="42"/>
      <c r="L42" s="42"/>
      <c r="M42" s="42"/>
      <c r="N42" s="42"/>
      <c r="O42" s="283"/>
      <c r="Q42" s="39"/>
      <c r="R42" s="39"/>
    </row>
    <row r="43" spans="1:18" ht="16" customHeight="1" thickBot="1">
      <c r="A43" s="280"/>
      <c r="B43" s="279"/>
      <c r="C43" s="48" t="s">
        <v>17</v>
      </c>
      <c r="D43" s="49">
        <f>D39*(1+$C$20)*OR(1+$C$20)</f>
        <v>0</v>
      </c>
      <c r="E43" s="50">
        <f t="shared" ref="E43:J43" si="4">E39*(1+$C$20)*OR(1+$C$20)</f>
        <v>0</v>
      </c>
      <c r="F43" s="50">
        <f t="shared" si="4"/>
        <v>0</v>
      </c>
      <c r="G43" s="50">
        <f t="shared" si="4"/>
        <v>0</v>
      </c>
      <c r="H43" s="50">
        <f t="shared" si="4"/>
        <v>0</v>
      </c>
      <c r="I43" s="50">
        <f t="shared" si="4"/>
        <v>0</v>
      </c>
      <c r="J43" s="51">
        <f t="shared" si="4"/>
        <v>0</v>
      </c>
      <c r="K43" s="42"/>
      <c r="L43" s="42"/>
      <c r="M43" s="42"/>
      <c r="N43" s="42"/>
      <c r="O43" s="283"/>
      <c r="P43" s="52">
        <f>AVERAGE(D39:J43)</f>
        <v>0</v>
      </c>
      <c r="Q43" s="39"/>
      <c r="R43" s="39"/>
    </row>
    <row r="44" spans="1:18" s="56" customFormat="1">
      <c r="A44" s="53"/>
      <c r="B44" s="54"/>
      <c r="C44" s="55"/>
      <c r="D44" s="55"/>
      <c r="E44" s="55"/>
      <c r="F44" s="55"/>
      <c r="G44" s="55"/>
      <c r="H44" s="55"/>
      <c r="I44" s="55"/>
      <c r="K44" s="55"/>
      <c r="L44" s="55"/>
      <c r="P44" s="57"/>
    </row>
    <row r="45" spans="1:18">
      <c r="A45" s="58"/>
    </row>
    <row r="46" spans="1:18" ht="12" customHeight="1">
      <c r="A46" s="58"/>
    </row>
    <row r="47" spans="1:18">
      <c r="A47" s="58"/>
    </row>
    <row r="49" spans="1:17">
      <c r="A49" s="20" t="s">
        <v>171</v>
      </c>
    </row>
    <row r="51" spans="1:17" ht="12" customHeight="1">
      <c r="A51" s="273" t="s">
        <v>198</v>
      </c>
      <c r="B51" s="273"/>
      <c r="C51" s="273"/>
      <c r="D51" s="273"/>
      <c r="E51" s="273"/>
      <c r="F51" s="273"/>
      <c r="G51" s="273"/>
      <c r="H51" s="273"/>
      <c r="I51" s="273"/>
    </row>
    <row r="52" spans="1:17" ht="14" thickBot="1">
      <c r="B52" s="59"/>
      <c r="C52" s="6" t="str">
        <f>IF(COUNTBLANK(C56:C64)&gt;0,"ERROR - Cells must not be left blank","")</f>
        <v>ERROR - Cells must not be left blank</v>
      </c>
      <c r="D52" s="28"/>
      <c r="E52" s="28"/>
      <c r="F52" s="28"/>
      <c r="G52" s="28"/>
      <c r="H52" s="28"/>
      <c r="I52" s="28"/>
      <c r="J52" s="39"/>
      <c r="K52" s="39"/>
      <c r="L52" s="39"/>
      <c r="M52" s="39"/>
      <c r="N52" s="39"/>
      <c r="O52" s="39"/>
      <c r="P52" s="47"/>
      <c r="Q52" s="39"/>
    </row>
    <row r="53" spans="1:17" ht="12" customHeight="1">
      <c r="B53" s="292" t="s">
        <v>46</v>
      </c>
      <c r="C53" s="292" t="s">
        <v>143</v>
      </c>
      <c r="D53" s="292" t="s">
        <v>47</v>
      </c>
      <c r="E53" s="295"/>
      <c r="F53" s="295"/>
      <c r="G53" s="296"/>
      <c r="H53" s="300"/>
      <c r="I53" s="300"/>
      <c r="J53" s="300"/>
      <c r="K53" s="284" t="s">
        <v>49</v>
      </c>
      <c r="L53" s="284" t="s">
        <v>50</v>
      </c>
      <c r="M53" s="285" t="s">
        <v>51</v>
      </c>
      <c r="N53" s="286" t="s">
        <v>52</v>
      </c>
      <c r="O53" s="39"/>
      <c r="P53" s="47"/>
      <c r="Q53" s="39"/>
    </row>
    <row r="54" spans="1:17">
      <c r="B54" s="293"/>
      <c r="C54" s="293"/>
      <c r="D54" s="294"/>
      <c r="E54" s="297"/>
      <c r="F54" s="297"/>
      <c r="G54" s="298"/>
      <c r="H54" s="300"/>
      <c r="I54" s="300"/>
      <c r="J54" s="300"/>
      <c r="K54" s="284"/>
      <c r="L54" s="284"/>
      <c r="M54" s="285"/>
      <c r="N54" s="287"/>
      <c r="O54" s="39"/>
      <c r="P54" s="47"/>
      <c r="Q54" s="39"/>
    </row>
    <row r="55" spans="1:17" ht="13" thickBot="1">
      <c r="B55" s="294"/>
      <c r="C55" s="299"/>
      <c r="D55" s="62" t="s">
        <v>14</v>
      </c>
      <c r="E55" s="63" t="s">
        <v>15</v>
      </c>
      <c r="F55" s="63" t="s">
        <v>16</v>
      </c>
      <c r="G55" s="64" t="s">
        <v>17</v>
      </c>
      <c r="H55" s="300"/>
      <c r="I55" s="61"/>
      <c r="J55" s="61"/>
      <c r="K55" s="284"/>
      <c r="L55" s="284"/>
      <c r="M55" s="285"/>
      <c r="N55" s="288"/>
      <c r="O55" s="39"/>
      <c r="P55" s="47"/>
      <c r="Q55" s="39"/>
    </row>
    <row r="56" spans="1:17">
      <c r="B56" s="65" t="s">
        <v>53</v>
      </c>
      <c r="C56" s="156"/>
      <c r="D56" s="66">
        <f>C56</f>
        <v>0</v>
      </c>
      <c r="E56" s="66">
        <f>C56</f>
        <v>0</v>
      </c>
      <c r="F56" s="66">
        <f t="shared" ref="F56:G56" si="5">D56</f>
        <v>0</v>
      </c>
      <c r="G56" s="66">
        <f t="shared" si="5"/>
        <v>0</v>
      </c>
      <c r="H56" s="67"/>
      <c r="I56" s="42"/>
      <c r="J56" s="42"/>
      <c r="K56" s="68"/>
      <c r="L56" s="68"/>
      <c r="M56" s="69"/>
      <c r="N56" s="68"/>
      <c r="Q56" s="39"/>
    </row>
    <row r="57" spans="1:17">
      <c r="B57" s="65" t="s">
        <v>54</v>
      </c>
      <c r="C57" s="157"/>
      <c r="D57" s="70">
        <f t="shared" ref="D57:D63" si="6">C57*(1+$C$17)*OR(1-$C$17)</f>
        <v>0</v>
      </c>
      <c r="E57" s="71">
        <f t="shared" ref="E57:E63" si="7">C57*(1+$C$18)*OR(1-$C$18)</f>
        <v>0</v>
      </c>
      <c r="F57" s="71">
        <f t="shared" ref="F57:F63" si="8">C57*(1+$C$19)*OR(1-$C$19)</f>
        <v>0</v>
      </c>
      <c r="G57" s="72">
        <f t="shared" ref="G57:G63" si="9">C57*(1+$C$20)*OR(1-$C$20)</f>
        <v>0</v>
      </c>
      <c r="H57" s="67"/>
      <c r="I57" s="73"/>
      <c r="J57" s="73"/>
      <c r="K57" s="74">
        <f>AVERAGE(C57:G57)</f>
        <v>0</v>
      </c>
      <c r="L57" s="75">
        <v>125000</v>
      </c>
      <c r="M57" s="76">
        <f>K57*L57</f>
        <v>0</v>
      </c>
      <c r="N57" s="77">
        <f t="shared" ref="N57:N63" si="10">IF(M57&lt;$C$56,$C$56,(IF(M57&gt;$C$64,$C$64,M57)))</f>
        <v>0</v>
      </c>
      <c r="P57" s="42"/>
      <c r="Q57" s="39"/>
    </row>
    <row r="58" spans="1:17">
      <c r="B58" s="78" t="s">
        <v>55</v>
      </c>
      <c r="C58" s="158"/>
      <c r="D58" s="70">
        <f t="shared" si="6"/>
        <v>0</v>
      </c>
      <c r="E58" s="71">
        <f t="shared" si="7"/>
        <v>0</v>
      </c>
      <c r="F58" s="71">
        <f t="shared" si="8"/>
        <v>0</v>
      </c>
      <c r="G58" s="72">
        <f t="shared" si="9"/>
        <v>0</v>
      </c>
      <c r="H58" s="67"/>
      <c r="I58" s="73"/>
      <c r="J58" s="73"/>
      <c r="K58" s="74">
        <f t="shared" ref="K58:K63" si="11">AVERAGE(C58:G58)</f>
        <v>0</v>
      </c>
      <c r="L58" s="75">
        <v>375000</v>
      </c>
      <c r="M58" s="76">
        <f t="shared" ref="M58:M63" si="12">K58*L58</f>
        <v>0</v>
      </c>
      <c r="N58" s="77">
        <f t="shared" si="10"/>
        <v>0</v>
      </c>
      <c r="P58" s="42"/>
      <c r="Q58" s="39"/>
    </row>
    <row r="59" spans="1:17">
      <c r="B59" s="78" t="s">
        <v>56</v>
      </c>
      <c r="C59" s="158"/>
      <c r="D59" s="70">
        <f t="shared" si="6"/>
        <v>0</v>
      </c>
      <c r="E59" s="71">
        <f t="shared" si="7"/>
        <v>0</v>
      </c>
      <c r="F59" s="71">
        <f t="shared" si="8"/>
        <v>0</v>
      </c>
      <c r="G59" s="72">
        <f t="shared" si="9"/>
        <v>0</v>
      </c>
      <c r="H59" s="67"/>
      <c r="I59" s="73"/>
      <c r="J59" s="73"/>
      <c r="K59" s="74">
        <f t="shared" si="11"/>
        <v>0</v>
      </c>
      <c r="L59" s="75">
        <v>750000</v>
      </c>
      <c r="M59" s="76">
        <f t="shared" si="12"/>
        <v>0</v>
      </c>
      <c r="N59" s="77">
        <f t="shared" si="10"/>
        <v>0</v>
      </c>
      <c r="P59" s="42"/>
      <c r="Q59" s="39"/>
    </row>
    <row r="60" spans="1:17">
      <c r="B60" s="78" t="s">
        <v>57</v>
      </c>
      <c r="C60" s="158"/>
      <c r="D60" s="70">
        <f t="shared" si="6"/>
        <v>0</v>
      </c>
      <c r="E60" s="71">
        <f t="shared" si="7"/>
        <v>0</v>
      </c>
      <c r="F60" s="71">
        <f t="shared" si="8"/>
        <v>0</v>
      </c>
      <c r="G60" s="72">
        <f t="shared" si="9"/>
        <v>0</v>
      </c>
      <c r="H60" s="67"/>
      <c r="I60" s="73"/>
      <c r="J60" s="73"/>
      <c r="K60" s="74">
        <f t="shared" si="11"/>
        <v>0</v>
      </c>
      <c r="L60" s="75">
        <v>1750000</v>
      </c>
      <c r="M60" s="76">
        <f t="shared" si="12"/>
        <v>0</v>
      </c>
      <c r="N60" s="77">
        <f t="shared" si="10"/>
        <v>0</v>
      </c>
      <c r="P60" s="42"/>
      <c r="Q60" s="39"/>
    </row>
    <row r="61" spans="1:17">
      <c r="B61" s="78" t="s">
        <v>58</v>
      </c>
      <c r="C61" s="158"/>
      <c r="D61" s="70">
        <f t="shared" si="6"/>
        <v>0</v>
      </c>
      <c r="E61" s="71">
        <f t="shared" si="7"/>
        <v>0</v>
      </c>
      <c r="F61" s="71">
        <f t="shared" si="8"/>
        <v>0</v>
      </c>
      <c r="G61" s="72">
        <f t="shared" si="9"/>
        <v>0</v>
      </c>
      <c r="H61" s="67"/>
      <c r="I61" s="73"/>
      <c r="J61" s="73"/>
      <c r="K61" s="74">
        <f t="shared" si="11"/>
        <v>0</v>
      </c>
      <c r="L61" s="75">
        <v>3750000</v>
      </c>
      <c r="M61" s="76">
        <f t="shared" si="12"/>
        <v>0</v>
      </c>
      <c r="N61" s="77">
        <f t="shared" si="10"/>
        <v>0</v>
      </c>
      <c r="P61" s="42"/>
      <c r="Q61" s="39"/>
    </row>
    <row r="62" spans="1:17">
      <c r="B62" s="78" t="s">
        <v>59</v>
      </c>
      <c r="C62" s="158"/>
      <c r="D62" s="70">
        <f t="shared" si="6"/>
        <v>0</v>
      </c>
      <c r="E62" s="71">
        <f t="shared" si="7"/>
        <v>0</v>
      </c>
      <c r="F62" s="71">
        <f t="shared" si="8"/>
        <v>0</v>
      </c>
      <c r="G62" s="72">
        <f t="shared" si="9"/>
        <v>0</v>
      </c>
      <c r="H62" s="67"/>
      <c r="I62" s="73"/>
      <c r="J62" s="73"/>
      <c r="K62" s="74">
        <f t="shared" si="11"/>
        <v>0</v>
      </c>
      <c r="L62" s="75">
        <v>7500000</v>
      </c>
      <c r="M62" s="76">
        <f t="shared" si="12"/>
        <v>0</v>
      </c>
      <c r="N62" s="77">
        <f t="shared" si="10"/>
        <v>0</v>
      </c>
      <c r="P62" s="42"/>
      <c r="Q62" s="39"/>
    </row>
    <row r="63" spans="1:17" ht="13" thickBot="1">
      <c r="B63" s="79" t="s">
        <v>60</v>
      </c>
      <c r="C63" s="158"/>
      <c r="D63" s="70">
        <f t="shared" si="6"/>
        <v>0</v>
      </c>
      <c r="E63" s="71">
        <f t="shared" si="7"/>
        <v>0</v>
      </c>
      <c r="F63" s="71">
        <f t="shared" si="8"/>
        <v>0</v>
      </c>
      <c r="G63" s="72">
        <f t="shared" si="9"/>
        <v>0</v>
      </c>
      <c r="H63" s="67"/>
      <c r="I63" s="73"/>
      <c r="J63" s="73"/>
      <c r="K63" s="74">
        <f t="shared" si="11"/>
        <v>0</v>
      </c>
      <c r="L63" s="75">
        <v>10000000</v>
      </c>
      <c r="M63" s="76">
        <f t="shared" si="12"/>
        <v>0</v>
      </c>
      <c r="N63" s="77">
        <f t="shared" si="10"/>
        <v>0</v>
      </c>
      <c r="P63" s="42"/>
      <c r="Q63" s="39"/>
    </row>
    <row r="64" spans="1:17" ht="13" thickBot="1">
      <c r="B64" s="80" t="s">
        <v>61</v>
      </c>
      <c r="C64" s="159"/>
      <c r="D64" s="49">
        <f>C64</f>
        <v>0</v>
      </c>
      <c r="E64" s="81">
        <f>C64</f>
        <v>0</v>
      </c>
      <c r="F64" s="81">
        <f t="shared" ref="F64:G64" si="13">D64</f>
        <v>0</v>
      </c>
      <c r="G64" s="81">
        <f t="shared" si="13"/>
        <v>0</v>
      </c>
      <c r="H64" s="67"/>
      <c r="I64" s="42"/>
      <c r="J64" s="42"/>
      <c r="K64" s="82"/>
      <c r="L64" s="82"/>
      <c r="M64" s="82"/>
      <c r="N64" s="82"/>
      <c r="P64" s="52">
        <f>AVERAGE(N57:N63)</f>
        <v>0</v>
      </c>
      <c r="Q64" s="39"/>
    </row>
    <row r="65" spans="1:16" s="39" customFormat="1">
      <c r="B65" s="83"/>
      <c r="C65" s="84"/>
      <c r="D65" s="85"/>
      <c r="E65" s="86"/>
      <c r="F65" s="86"/>
      <c r="G65" s="86"/>
      <c r="H65" s="84"/>
      <c r="I65" s="86"/>
      <c r="J65" s="85"/>
      <c r="P65" s="47"/>
    </row>
    <row r="66" spans="1:16" s="39" customFormat="1">
      <c r="B66" s="83"/>
      <c r="C66" s="84"/>
      <c r="D66" s="85"/>
      <c r="E66" s="86"/>
      <c r="F66" s="86"/>
      <c r="G66" s="86"/>
      <c r="H66" s="84"/>
      <c r="I66" s="86"/>
      <c r="J66" s="85"/>
      <c r="P66" s="47"/>
    </row>
    <row r="67" spans="1:16">
      <c r="A67" s="20" t="s">
        <v>172</v>
      </c>
      <c r="K67" s="39"/>
    </row>
    <row r="69" spans="1:16" ht="12" customHeight="1">
      <c r="A69" s="273" t="s">
        <v>228</v>
      </c>
      <c r="B69" s="273"/>
      <c r="C69" s="273"/>
      <c r="D69" s="273"/>
      <c r="E69" s="273"/>
      <c r="F69" s="273"/>
      <c r="G69" s="273"/>
      <c r="H69" s="273"/>
      <c r="I69" s="273"/>
    </row>
    <row r="70" spans="1:16" s="39" customFormat="1">
      <c r="B70" s="83"/>
      <c r="C70" s="84"/>
      <c r="D70" s="85"/>
      <c r="E70" s="86"/>
      <c r="F70" s="86"/>
      <c r="G70" s="86"/>
      <c r="H70" s="84"/>
      <c r="I70" s="86"/>
      <c r="J70" s="85"/>
      <c r="K70" s="7"/>
      <c r="P70" s="47"/>
    </row>
    <row r="71" spans="1:16" s="39" customFormat="1" ht="14" thickBot="1">
      <c r="B71" s="83"/>
      <c r="C71" s="6" t="str">
        <f>IF(COUNTBLANK(C75:C83)&gt;0,"ERROR - Cells must not be left blank","")</f>
        <v>ERROR - Cells must not be left blank</v>
      </c>
      <c r="D71" s="85"/>
      <c r="E71" s="86"/>
      <c r="F71" s="86"/>
      <c r="G71" s="86"/>
      <c r="H71" s="84"/>
      <c r="I71" s="86"/>
      <c r="J71" s="85"/>
      <c r="P71" s="47"/>
    </row>
    <row r="72" spans="1:16" s="39" customFormat="1" ht="12" customHeight="1">
      <c r="B72" s="289" t="s">
        <v>123</v>
      </c>
      <c r="C72" s="292" t="s">
        <v>141</v>
      </c>
      <c r="D72" s="292" t="s">
        <v>47</v>
      </c>
      <c r="E72" s="295"/>
      <c r="F72" s="295"/>
      <c r="G72" s="296"/>
      <c r="H72" s="84"/>
      <c r="I72" s="300"/>
      <c r="J72" s="300"/>
      <c r="K72" s="284" t="s">
        <v>49</v>
      </c>
      <c r="L72" s="284" t="s">
        <v>50</v>
      </c>
      <c r="M72" s="285" t="s">
        <v>51</v>
      </c>
      <c r="N72" s="286" t="s">
        <v>52</v>
      </c>
      <c r="P72" s="47"/>
    </row>
    <row r="73" spans="1:16" s="39" customFormat="1">
      <c r="B73" s="290"/>
      <c r="C73" s="293"/>
      <c r="D73" s="294"/>
      <c r="E73" s="297"/>
      <c r="F73" s="297"/>
      <c r="G73" s="298"/>
      <c r="H73" s="84"/>
      <c r="I73" s="300"/>
      <c r="J73" s="300"/>
      <c r="K73" s="284"/>
      <c r="L73" s="284"/>
      <c r="M73" s="285"/>
      <c r="N73" s="287"/>
      <c r="P73" s="47"/>
    </row>
    <row r="74" spans="1:16" s="39" customFormat="1" ht="13" thickBot="1">
      <c r="B74" s="291"/>
      <c r="C74" s="294"/>
      <c r="D74" s="62" t="s">
        <v>14</v>
      </c>
      <c r="E74" s="63" t="s">
        <v>15</v>
      </c>
      <c r="F74" s="63" t="s">
        <v>16</v>
      </c>
      <c r="G74" s="64" t="s">
        <v>17</v>
      </c>
      <c r="H74" s="84"/>
      <c r="I74" s="61"/>
      <c r="J74" s="61"/>
      <c r="K74" s="284"/>
      <c r="L74" s="284"/>
      <c r="M74" s="285"/>
      <c r="N74" s="288"/>
      <c r="P74" s="47"/>
    </row>
    <row r="75" spans="1:16" s="39" customFormat="1">
      <c r="B75" s="25" t="s">
        <v>53</v>
      </c>
      <c r="C75" s="160"/>
      <c r="D75" s="88">
        <f>C75</f>
        <v>0</v>
      </c>
      <c r="E75" s="66">
        <f t="shared" ref="E75:G75" si="14">D75</f>
        <v>0</v>
      </c>
      <c r="F75" s="66">
        <f t="shared" si="14"/>
        <v>0</v>
      </c>
      <c r="G75" s="89">
        <f t="shared" si="14"/>
        <v>0</v>
      </c>
      <c r="H75" s="90"/>
      <c r="I75" s="42"/>
      <c r="J75" s="42"/>
      <c r="K75" s="91"/>
      <c r="L75" s="91"/>
      <c r="M75" s="92"/>
      <c r="N75" s="91"/>
      <c r="P75" s="42"/>
    </row>
    <row r="76" spans="1:16" s="39" customFormat="1">
      <c r="B76" s="25" t="s">
        <v>54</v>
      </c>
      <c r="C76" s="157"/>
      <c r="D76" s="70">
        <f>C76*(1+$C$17)*OR(1-$C$17)</f>
        <v>0</v>
      </c>
      <c r="E76" s="71">
        <f>C76*(1+$C$18)*OR(1-$C$18)</f>
        <v>0</v>
      </c>
      <c r="F76" s="71">
        <f>C76*(1+$C$19)*OR(1-$C$19)</f>
        <v>0</v>
      </c>
      <c r="G76" s="72">
        <f>C76*(1+$C$20)*OR(1-$C$20)</f>
        <v>0</v>
      </c>
      <c r="H76" s="93"/>
      <c r="I76" s="73"/>
      <c r="J76" s="73"/>
      <c r="K76" s="74">
        <f t="shared" ref="K76:K82" si="15">AVERAGE(C76:G76)</f>
        <v>0</v>
      </c>
      <c r="L76" s="75">
        <v>125000</v>
      </c>
      <c r="M76" s="76">
        <f>K76*L76</f>
        <v>0</v>
      </c>
      <c r="N76" s="77">
        <f>IF(M76&lt;$C$75,$C$75,(IF(M76&gt;$C$83,$C$83,M76)))</f>
        <v>0</v>
      </c>
      <c r="P76" s="42"/>
    </row>
    <row r="77" spans="1:16" s="39" customFormat="1">
      <c r="B77" s="94" t="s">
        <v>55</v>
      </c>
      <c r="C77" s="158"/>
      <c r="D77" s="70">
        <f t="shared" ref="D77:D82" si="16">C77*(1+$C$17)*OR(1-$C$17)</f>
        <v>0</v>
      </c>
      <c r="E77" s="71">
        <f t="shared" ref="E77:E82" si="17">C77*(1+$C$18)*OR(1-$C$18)</f>
        <v>0</v>
      </c>
      <c r="F77" s="71">
        <f t="shared" ref="F77:F82" si="18">C77*(1+$C$19)*OR(1-$C$19)</f>
        <v>0</v>
      </c>
      <c r="G77" s="72">
        <f t="shared" ref="G77:G82" si="19">C77*(1+$C$20)*OR(1-$C$20)</f>
        <v>0</v>
      </c>
      <c r="H77" s="93"/>
      <c r="I77" s="73"/>
      <c r="J77" s="73"/>
      <c r="K77" s="74">
        <f t="shared" si="15"/>
        <v>0</v>
      </c>
      <c r="L77" s="75">
        <v>375000</v>
      </c>
      <c r="M77" s="76">
        <f t="shared" ref="M77:M82" si="20">K77*L77</f>
        <v>0</v>
      </c>
      <c r="N77" s="77">
        <f t="shared" ref="N77:N82" si="21">IF(M77&lt;$C$75,$C$75,(IF(M77&gt;$C$83,$C$83,M77)))</f>
        <v>0</v>
      </c>
      <c r="P77" s="73"/>
    </row>
    <row r="78" spans="1:16" s="39" customFormat="1">
      <c r="B78" s="94" t="s">
        <v>56</v>
      </c>
      <c r="C78" s="158"/>
      <c r="D78" s="70">
        <f t="shared" si="16"/>
        <v>0</v>
      </c>
      <c r="E78" s="71">
        <f t="shared" si="17"/>
        <v>0</v>
      </c>
      <c r="F78" s="71">
        <f t="shared" si="18"/>
        <v>0</v>
      </c>
      <c r="G78" s="72">
        <f t="shared" si="19"/>
        <v>0</v>
      </c>
      <c r="H78" s="93"/>
      <c r="I78" s="73"/>
      <c r="J78" s="73"/>
      <c r="K78" s="74">
        <f t="shared" si="15"/>
        <v>0</v>
      </c>
      <c r="L78" s="75">
        <v>750000</v>
      </c>
      <c r="M78" s="76">
        <f t="shared" si="20"/>
        <v>0</v>
      </c>
      <c r="N78" s="77">
        <f t="shared" si="21"/>
        <v>0</v>
      </c>
      <c r="P78" s="73"/>
    </row>
    <row r="79" spans="1:16" s="39" customFormat="1">
      <c r="B79" s="94" t="s">
        <v>63</v>
      </c>
      <c r="C79" s="158"/>
      <c r="D79" s="70">
        <f t="shared" si="16"/>
        <v>0</v>
      </c>
      <c r="E79" s="71">
        <f t="shared" si="17"/>
        <v>0</v>
      </c>
      <c r="F79" s="71">
        <f t="shared" si="18"/>
        <v>0</v>
      </c>
      <c r="G79" s="72">
        <f t="shared" si="19"/>
        <v>0</v>
      </c>
      <c r="H79" s="93"/>
      <c r="I79" s="73"/>
      <c r="J79" s="73"/>
      <c r="K79" s="74">
        <f t="shared" si="15"/>
        <v>0</v>
      </c>
      <c r="L79" s="75">
        <v>1750000</v>
      </c>
      <c r="M79" s="76">
        <f t="shared" si="20"/>
        <v>0</v>
      </c>
      <c r="N79" s="77">
        <f t="shared" si="21"/>
        <v>0</v>
      </c>
      <c r="P79" s="73"/>
    </row>
    <row r="80" spans="1:16" s="39" customFormat="1">
      <c r="B80" s="94" t="s">
        <v>58</v>
      </c>
      <c r="C80" s="158"/>
      <c r="D80" s="70">
        <f t="shared" si="16"/>
        <v>0</v>
      </c>
      <c r="E80" s="71">
        <f t="shared" si="17"/>
        <v>0</v>
      </c>
      <c r="F80" s="71">
        <f t="shared" si="18"/>
        <v>0</v>
      </c>
      <c r="G80" s="72">
        <f t="shared" si="19"/>
        <v>0</v>
      </c>
      <c r="H80" s="93"/>
      <c r="I80" s="73"/>
      <c r="J80" s="73"/>
      <c r="K80" s="74">
        <f t="shared" si="15"/>
        <v>0</v>
      </c>
      <c r="L80" s="75">
        <v>3750000</v>
      </c>
      <c r="M80" s="76">
        <f t="shared" si="20"/>
        <v>0</v>
      </c>
      <c r="N80" s="77">
        <f t="shared" si="21"/>
        <v>0</v>
      </c>
      <c r="P80" s="73"/>
    </row>
    <row r="81" spans="1:17" s="39" customFormat="1">
      <c r="B81" s="94" t="s">
        <v>59</v>
      </c>
      <c r="C81" s="158"/>
      <c r="D81" s="70">
        <f t="shared" si="16"/>
        <v>0</v>
      </c>
      <c r="E81" s="71">
        <f t="shared" si="17"/>
        <v>0</v>
      </c>
      <c r="F81" s="71">
        <f t="shared" si="18"/>
        <v>0</v>
      </c>
      <c r="G81" s="72">
        <f t="shared" si="19"/>
        <v>0</v>
      </c>
      <c r="H81" s="93"/>
      <c r="I81" s="73"/>
      <c r="J81" s="73"/>
      <c r="K81" s="74">
        <f t="shared" si="15"/>
        <v>0</v>
      </c>
      <c r="L81" s="75">
        <v>7500000</v>
      </c>
      <c r="M81" s="76">
        <f t="shared" si="20"/>
        <v>0</v>
      </c>
      <c r="N81" s="77">
        <f t="shared" si="21"/>
        <v>0</v>
      </c>
      <c r="P81" s="73"/>
    </row>
    <row r="82" spans="1:17" s="39" customFormat="1" ht="13" thickBot="1">
      <c r="B82" s="95" t="s">
        <v>60</v>
      </c>
      <c r="C82" s="158"/>
      <c r="D82" s="70">
        <f t="shared" si="16"/>
        <v>0</v>
      </c>
      <c r="E82" s="71">
        <f t="shared" si="17"/>
        <v>0</v>
      </c>
      <c r="F82" s="71">
        <f t="shared" si="18"/>
        <v>0</v>
      </c>
      <c r="G82" s="72">
        <f t="shared" si="19"/>
        <v>0</v>
      </c>
      <c r="H82" s="93"/>
      <c r="I82" s="73"/>
      <c r="J82" s="73"/>
      <c r="K82" s="74">
        <f t="shared" si="15"/>
        <v>0</v>
      </c>
      <c r="L82" s="75">
        <v>10000000</v>
      </c>
      <c r="M82" s="76">
        <f t="shared" si="20"/>
        <v>0</v>
      </c>
      <c r="N82" s="77">
        <f t="shared" si="21"/>
        <v>0</v>
      </c>
      <c r="P82" s="73"/>
    </row>
    <row r="83" spans="1:17" s="39" customFormat="1" ht="13" thickBot="1">
      <c r="B83" s="96" t="s">
        <v>61</v>
      </c>
      <c r="C83" s="159"/>
      <c r="D83" s="49">
        <f>C83</f>
        <v>0</v>
      </c>
      <c r="E83" s="81">
        <f t="shared" ref="E83:G83" si="22">D83</f>
        <v>0</v>
      </c>
      <c r="F83" s="81">
        <f t="shared" si="22"/>
        <v>0</v>
      </c>
      <c r="G83" s="97">
        <f t="shared" si="22"/>
        <v>0</v>
      </c>
      <c r="H83" s="90"/>
      <c r="I83" s="42"/>
      <c r="J83" s="42"/>
      <c r="K83" s="91"/>
      <c r="L83" s="91"/>
      <c r="M83" s="91"/>
      <c r="N83" s="91"/>
      <c r="P83" s="52">
        <f>AVERAGE(N76:N82)</f>
        <v>0</v>
      </c>
    </row>
    <row r="84" spans="1:17" s="39" customFormat="1">
      <c r="B84" s="83"/>
      <c r="C84" s="84"/>
      <c r="D84" s="85"/>
      <c r="E84" s="86"/>
      <c r="F84" s="86"/>
      <c r="G84" s="86"/>
      <c r="H84" s="84"/>
      <c r="I84" s="86"/>
      <c r="J84" s="85"/>
      <c r="P84" s="57"/>
    </row>
    <row r="85" spans="1:17" s="39" customFormat="1">
      <c r="B85" s="83"/>
      <c r="C85" s="84"/>
      <c r="D85" s="85"/>
      <c r="E85" s="86"/>
      <c r="F85" s="86"/>
      <c r="G85" s="86"/>
      <c r="H85" s="84"/>
      <c r="I85" s="86"/>
      <c r="J85" s="85"/>
      <c r="P85" s="57"/>
    </row>
    <row r="86" spans="1:17" s="39" customFormat="1">
      <c r="A86" s="98" t="s">
        <v>173</v>
      </c>
      <c r="B86" s="83"/>
      <c r="C86" s="84"/>
      <c r="D86" s="85"/>
      <c r="E86" s="86"/>
      <c r="F86" s="86"/>
      <c r="G86" s="86"/>
      <c r="H86" s="84"/>
      <c r="I86" s="86"/>
      <c r="J86" s="85"/>
      <c r="P86" s="57"/>
    </row>
    <row r="87" spans="1:17">
      <c r="B87" s="99"/>
      <c r="C87" s="84"/>
      <c r="D87" s="85"/>
      <c r="E87" s="86"/>
      <c r="F87" s="86"/>
      <c r="G87" s="86"/>
      <c r="H87" s="84"/>
      <c r="I87" s="86"/>
      <c r="J87" s="85"/>
      <c r="K87" s="39"/>
      <c r="L87" s="39"/>
      <c r="M87" s="39"/>
      <c r="N87" s="39"/>
      <c r="O87" s="39"/>
      <c r="P87" s="57"/>
      <c r="Q87" s="39"/>
    </row>
    <row r="88" spans="1:17" ht="12" customHeight="1">
      <c r="A88" s="273" t="s">
        <v>65</v>
      </c>
      <c r="B88" s="273"/>
      <c r="C88" s="273"/>
      <c r="D88" s="273"/>
      <c r="E88" s="273"/>
      <c r="F88" s="273"/>
      <c r="G88" s="273"/>
      <c r="H88" s="273"/>
      <c r="I88" s="273"/>
      <c r="J88" s="85"/>
      <c r="K88" s="39"/>
      <c r="L88" s="39"/>
      <c r="M88" s="39"/>
      <c r="N88" s="39"/>
      <c r="O88" s="39"/>
      <c r="P88" s="57"/>
      <c r="Q88" s="39"/>
    </row>
    <row r="89" spans="1:17" ht="14" thickBot="1">
      <c r="A89" s="100"/>
      <c r="B89" s="100"/>
      <c r="C89" s="6" t="str">
        <f>IF(COUNTBLANK(C93:C99)&gt;0,"ERROR - Cells must not be left blank","")</f>
        <v>ERROR - Cells must not be left blank</v>
      </c>
      <c r="D89" s="100"/>
      <c r="E89" s="100"/>
      <c r="F89" s="100"/>
      <c r="G89" s="100"/>
      <c r="H89" s="100"/>
      <c r="I89" s="100"/>
      <c r="J89" s="85"/>
      <c r="K89" s="39"/>
      <c r="L89" s="39"/>
      <c r="M89" s="39"/>
      <c r="N89" s="39"/>
      <c r="O89" s="39"/>
      <c r="P89" s="57"/>
      <c r="Q89" s="39"/>
    </row>
    <row r="90" spans="1:17" ht="12" customHeight="1">
      <c r="B90" s="301" t="s">
        <v>66</v>
      </c>
      <c r="C90" s="289" t="s">
        <v>140</v>
      </c>
      <c r="D90" s="295" t="s">
        <v>47</v>
      </c>
      <c r="E90" s="295"/>
      <c r="F90" s="295"/>
      <c r="G90" s="296"/>
      <c r="I90" s="300"/>
      <c r="J90" s="300"/>
      <c r="K90" s="284" t="s">
        <v>49</v>
      </c>
      <c r="L90" s="284" t="s">
        <v>50</v>
      </c>
      <c r="M90" s="285" t="s">
        <v>51</v>
      </c>
      <c r="N90" s="286" t="s">
        <v>52</v>
      </c>
      <c r="O90" s="39"/>
      <c r="P90" s="57"/>
      <c r="Q90" s="39"/>
    </row>
    <row r="91" spans="1:17">
      <c r="B91" s="294"/>
      <c r="C91" s="291"/>
      <c r="D91" s="297"/>
      <c r="E91" s="297"/>
      <c r="F91" s="297"/>
      <c r="G91" s="298"/>
      <c r="I91" s="300"/>
      <c r="J91" s="300"/>
      <c r="K91" s="284"/>
      <c r="L91" s="284"/>
      <c r="M91" s="285"/>
      <c r="N91" s="287"/>
      <c r="O91" s="39"/>
      <c r="P91" s="57"/>
      <c r="Q91" s="39"/>
    </row>
    <row r="92" spans="1:17" ht="13" thickBot="1">
      <c r="B92" s="302"/>
      <c r="C92" s="303"/>
      <c r="D92" s="101" t="s">
        <v>14</v>
      </c>
      <c r="E92" s="102" t="s">
        <v>15</v>
      </c>
      <c r="F92" s="102" t="s">
        <v>16</v>
      </c>
      <c r="G92" s="103" t="s">
        <v>17</v>
      </c>
      <c r="I92" s="61"/>
      <c r="J92" s="61"/>
      <c r="K92" s="284"/>
      <c r="L92" s="284"/>
      <c r="M92" s="285"/>
      <c r="N92" s="288"/>
      <c r="O92" s="39"/>
      <c r="P92" s="104"/>
      <c r="Q92" s="39"/>
    </row>
    <row r="93" spans="1:17">
      <c r="B93" s="65" t="s">
        <v>53</v>
      </c>
      <c r="C93" s="160"/>
      <c r="D93" s="88">
        <f>C93</f>
        <v>0</v>
      </c>
      <c r="E93" s="66">
        <f t="shared" ref="E93:G93" si="23">D93</f>
        <v>0</v>
      </c>
      <c r="F93" s="66">
        <f t="shared" si="23"/>
        <v>0</v>
      </c>
      <c r="G93" s="89">
        <f t="shared" si="23"/>
        <v>0</v>
      </c>
      <c r="H93" s="105"/>
      <c r="I93" s="42"/>
      <c r="J93" s="42"/>
      <c r="K93" s="91"/>
      <c r="L93" s="91"/>
      <c r="M93" s="92"/>
      <c r="N93" s="91"/>
      <c r="O93" s="39"/>
      <c r="P93" s="106"/>
      <c r="Q93" s="39"/>
    </row>
    <row r="94" spans="1:17">
      <c r="B94" s="65" t="s">
        <v>67</v>
      </c>
      <c r="C94" s="157"/>
      <c r="D94" s="70">
        <f>C94*(1+$C$17)*OR(1-$C$17)</f>
        <v>0</v>
      </c>
      <c r="E94" s="71">
        <f>C94*(1+$C$18)*OR(1-$C$18)</f>
        <v>0</v>
      </c>
      <c r="F94" s="71">
        <f>C94*(1+$C$19)*OR(1-$C$19)</f>
        <v>0</v>
      </c>
      <c r="G94" s="72">
        <f>C94*(1+$C$20)*OR(1-$C$20)</f>
        <v>0</v>
      </c>
      <c r="H94" s="107"/>
      <c r="I94" s="73"/>
      <c r="J94" s="73"/>
      <c r="K94" s="74">
        <f t="shared" ref="K94:K98" si="24">AVERAGE(C94:G94)</f>
        <v>0</v>
      </c>
      <c r="L94" s="75">
        <v>2500</v>
      </c>
      <c r="M94" s="76">
        <f>K94*L94</f>
        <v>0</v>
      </c>
      <c r="N94" s="77">
        <f>IF(M94&lt;$C$93,$C$93,(IF(M94&gt;$C$99,$C$99,M94)))</f>
        <v>0</v>
      </c>
      <c r="O94" s="39"/>
      <c r="P94" s="106"/>
      <c r="Q94" s="39"/>
    </row>
    <row r="95" spans="1:17">
      <c r="B95" s="78" t="s">
        <v>68</v>
      </c>
      <c r="C95" s="158"/>
      <c r="D95" s="70">
        <f t="shared" ref="D95:D98" si="25">C95*(1+$C$17)*OR(1-$C$17)</f>
        <v>0</v>
      </c>
      <c r="E95" s="71">
        <f t="shared" ref="E95:E97" si="26">C95*(1+$C$18)*OR(1-$C$18)</f>
        <v>0</v>
      </c>
      <c r="F95" s="71">
        <f t="shared" ref="F95:F98" si="27">C95*(1+$C$19)*OR(1-$C$19)</f>
        <v>0</v>
      </c>
      <c r="G95" s="72">
        <f t="shared" ref="G95:G98" si="28">C95*(1+$C$20)*OR(1-$C$20)</f>
        <v>0</v>
      </c>
      <c r="H95" s="107"/>
      <c r="I95" s="73"/>
      <c r="J95" s="73"/>
      <c r="K95" s="74">
        <f t="shared" si="24"/>
        <v>0</v>
      </c>
      <c r="L95" s="75">
        <v>15000</v>
      </c>
      <c r="M95" s="76">
        <f t="shared" ref="M95:M98" si="29">K95*L95</f>
        <v>0</v>
      </c>
      <c r="N95" s="77">
        <f t="shared" ref="N95:N98" si="30">IF(M95&lt;$C$93,$C$93,(IF(M95&gt;$C$99,$C$99,M95)))</f>
        <v>0</v>
      </c>
      <c r="O95" s="39"/>
      <c r="P95" s="106"/>
      <c r="Q95" s="39"/>
    </row>
    <row r="96" spans="1:17">
      <c r="B96" s="78" t="s">
        <v>69</v>
      </c>
      <c r="C96" s="158"/>
      <c r="D96" s="70">
        <f t="shared" si="25"/>
        <v>0</v>
      </c>
      <c r="E96" s="71">
        <f t="shared" si="26"/>
        <v>0</v>
      </c>
      <c r="F96" s="71">
        <f t="shared" si="27"/>
        <v>0</v>
      </c>
      <c r="G96" s="72">
        <f t="shared" si="28"/>
        <v>0</v>
      </c>
      <c r="H96" s="107"/>
      <c r="I96" s="73"/>
      <c r="J96" s="73"/>
      <c r="K96" s="74">
        <f t="shared" si="24"/>
        <v>0</v>
      </c>
      <c r="L96" s="75">
        <v>65000</v>
      </c>
      <c r="M96" s="76">
        <f t="shared" si="29"/>
        <v>0</v>
      </c>
      <c r="N96" s="77">
        <f t="shared" si="30"/>
        <v>0</v>
      </c>
      <c r="O96" s="39"/>
      <c r="P96" s="106"/>
      <c r="Q96" s="39"/>
    </row>
    <row r="97" spans="1:17">
      <c r="B97" s="78" t="s">
        <v>70</v>
      </c>
      <c r="C97" s="158"/>
      <c r="D97" s="70">
        <f t="shared" si="25"/>
        <v>0</v>
      </c>
      <c r="E97" s="71">
        <f t="shared" si="26"/>
        <v>0</v>
      </c>
      <c r="F97" s="71">
        <f t="shared" si="27"/>
        <v>0</v>
      </c>
      <c r="G97" s="72">
        <f t="shared" si="28"/>
        <v>0</v>
      </c>
      <c r="H97" s="107"/>
      <c r="I97" s="73"/>
      <c r="J97" s="73"/>
      <c r="K97" s="74">
        <f t="shared" si="24"/>
        <v>0</v>
      </c>
      <c r="L97" s="75">
        <v>200000</v>
      </c>
      <c r="M97" s="76">
        <f t="shared" si="29"/>
        <v>0</v>
      </c>
      <c r="N97" s="77">
        <f t="shared" si="30"/>
        <v>0</v>
      </c>
      <c r="O97" s="39"/>
      <c r="P97" s="106"/>
      <c r="Q97" s="39"/>
    </row>
    <row r="98" spans="1:17" ht="13" thickBot="1">
      <c r="B98" s="78" t="s">
        <v>71</v>
      </c>
      <c r="C98" s="158"/>
      <c r="D98" s="70">
        <f t="shared" si="25"/>
        <v>0</v>
      </c>
      <c r="E98" s="71">
        <f>C98*(1+$C$18)*OR(1-$C$18)</f>
        <v>0</v>
      </c>
      <c r="F98" s="71">
        <f t="shared" si="27"/>
        <v>0</v>
      </c>
      <c r="G98" s="72">
        <f t="shared" si="28"/>
        <v>0</v>
      </c>
      <c r="H98" s="107"/>
      <c r="I98" s="73"/>
      <c r="J98" s="73"/>
      <c r="K98" s="74">
        <f t="shared" si="24"/>
        <v>0</v>
      </c>
      <c r="L98" s="75">
        <v>300000</v>
      </c>
      <c r="M98" s="76">
        <f t="shared" si="29"/>
        <v>0</v>
      </c>
      <c r="N98" s="77">
        <f t="shared" si="30"/>
        <v>0</v>
      </c>
      <c r="O98" s="39"/>
      <c r="P98" s="106"/>
      <c r="Q98" s="39"/>
    </row>
    <row r="99" spans="1:17" ht="13" thickBot="1">
      <c r="B99" s="80" t="s">
        <v>61</v>
      </c>
      <c r="C99" s="159"/>
      <c r="D99" s="49">
        <f>C99</f>
        <v>0</v>
      </c>
      <c r="E99" s="81">
        <f t="shared" ref="E99:G99" si="31">D99</f>
        <v>0</v>
      </c>
      <c r="F99" s="81">
        <f t="shared" si="31"/>
        <v>0</v>
      </c>
      <c r="G99" s="97">
        <f t="shared" si="31"/>
        <v>0</v>
      </c>
      <c r="H99" s="105"/>
      <c r="I99" s="42"/>
      <c r="J99" s="42"/>
      <c r="K99" s="91"/>
      <c r="L99" s="91"/>
      <c r="M99" s="91"/>
      <c r="N99" s="91"/>
      <c r="O99" s="39"/>
      <c r="P99" s="108">
        <f>AVERAGE(N94:N98)</f>
        <v>0</v>
      </c>
      <c r="Q99" s="39"/>
    </row>
    <row r="100" spans="1:17">
      <c r="B100" s="99"/>
      <c r="C100" s="84"/>
      <c r="D100" s="85"/>
      <c r="E100" s="86"/>
      <c r="F100" s="86"/>
      <c r="G100" s="86"/>
      <c r="H100" s="93"/>
      <c r="I100" s="86"/>
      <c r="J100" s="39"/>
      <c r="K100" s="39"/>
      <c r="L100" s="39"/>
      <c r="M100" s="39"/>
      <c r="N100" s="39"/>
      <c r="O100" s="39"/>
      <c r="P100" s="57"/>
      <c r="Q100" s="39"/>
    </row>
    <row r="101" spans="1:17">
      <c r="B101" s="59"/>
      <c r="C101" s="28"/>
      <c r="D101" s="28"/>
      <c r="E101" s="28"/>
      <c r="F101" s="28"/>
      <c r="G101" s="28"/>
      <c r="H101" s="90"/>
      <c r="I101" s="28"/>
      <c r="J101" s="39"/>
      <c r="K101" s="39"/>
      <c r="L101" s="39"/>
      <c r="M101" s="39"/>
      <c r="N101" s="39"/>
      <c r="O101" s="39"/>
      <c r="P101" s="57"/>
      <c r="Q101" s="39"/>
    </row>
    <row r="102" spans="1:17">
      <c r="A102" s="20" t="s">
        <v>174</v>
      </c>
      <c r="B102" s="59"/>
      <c r="C102" s="28"/>
      <c r="D102" s="28"/>
      <c r="E102" s="28"/>
      <c r="F102" s="28"/>
      <c r="G102" s="28"/>
      <c r="H102" s="28"/>
      <c r="I102" s="28"/>
      <c r="J102" s="39"/>
      <c r="K102" s="39"/>
      <c r="L102" s="39"/>
      <c r="M102" s="39"/>
      <c r="N102" s="39"/>
      <c r="O102" s="39"/>
      <c r="P102" s="57"/>
      <c r="Q102" s="39"/>
    </row>
    <row r="103" spans="1:17">
      <c r="B103" s="59"/>
      <c r="C103" s="28"/>
      <c r="D103" s="28"/>
      <c r="E103" s="28"/>
      <c r="F103" s="28"/>
      <c r="G103" s="28"/>
      <c r="H103" s="28"/>
      <c r="I103" s="28"/>
      <c r="J103" s="39"/>
      <c r="K103" s="39"/>
      <c r="L103" s="39"/>
      <c r="M103" s="39"/>
      <c r="N103" s="39"/>
      <c r="O103" s="39"/>
      <c r="P103" s="57"/>
      <c r="Q103" s="39"/>
    </row>
    <row r="104" spans="1:17" ht="12" customHeight="1">
      <c r="A104" s="273" t="s">
        <v>228</v>
      </c>
      <c r="B104" s="273"/>
      <c r="C104" s="273"/>
      <c r="D104" s="273"/>
      <c r="E104" s="273"/>
      <c r="F104" s="273"/>
      <c r="G104" s="273"/>
      <c r="H104" s="273"/>
      <c r="I104" s="273"/>
      <c r="J104" s="39"/>
      <c r="K104" s="39"/>
      <c r="L104" s="39"/>
      <c r="M104" s="39"/>
      <c r="N104" s="39"/>
      <c r="O104" s="39"/>
      <c r="P104" s="57"/>
      <c r="Q104" s="39"/>
    </row>
    <row r="105" spans="1:17" ht="14" thickBot="1">
      <c r="A105" s="100"/>
      <c r="B105" s="100"/>
      <c r="C105" s="6" t="str">
        <f>IF(COUNTBLANK(C109:C118)&gt;0,"ERROR - Cells must not be left blank","")</f>
        <v>ERROR - Cells must not be left blank</v>
      </c>
      <c r="D105" s="100"/>
      <c r="E105" s="100"/>
      <c r="F105" s="100"/>
      <c r="G105" s="100"/>
      <c r="H105" s="100"/>
      <c r="I105" s="100"/>
      <c r="J105" s="39"/>
      <c r="K105" s="39"/>
      <c r="L105" s="39"/>
      <c r="M105" s="39"/>
      <c r="N105" s="39"/>
      <c r="O105" s="39"/>
      <c r="P105" s="57"/>
      <c r="Q105" s="39"/>
    </row>
    <row r="106" spans="1:17" ht="12" customHeight="1">
      <c r="B106" s="301" t="s">
        <v>62</v>
      </c>
      <c r="C106" s="304" t="s">
        <v>246</v>
      </c>
      <c r="D106" s="306" t="s">
        <v>47</v>
      </c>
      <c r="E106" s="295"/>
      <c r="F106" s="295"/>
      <c r="G106" s="296"/>
      <c r="H106" s="28"/>
      <c r="I106" s="300"/>
      <c r="J106" s="300"/>
      <c r="K106" s="284" t="s">
        <v>49</v>
      </c>
      <c r="L106" s="284" t="s">
        <v>50</v>
      </c>
      <c r="M106" s="285" t="s">
        <v>51</v>
      </c>
      <c r="N106" s="286" t="s">
        <v>52</v>
      </c>
      <c r="O106" s="39"/>
      <c r="P106" s="57"/>
      <c r="Q106" s="39"/>
    </row>
    <row r="107" spans="1:17">
      <c r="B107" s="294"/>
      <c r="C107" s="305"/>
      <c r="D107" s="307"/>
      <c r="E107" s="297"/>
      <c r="F107" s="297"/>
      <c r="G107" s="298"/>
      <c r="H107" s="28"/>
      <c r="I107" s="300"/>
      <c r="J107" s="300"/>
      <c r="K107" s="284"/>
      <c r="L107" s="284"/>
      <c r="M107" s="285"/>
      <c r="N107" s="287"/>
      <c r="O107" s="39"/>
      <c r="P107" s="57"/>
      <c r="Q107" s="39"/>
    </row>
    <row r="108" spans="1:17" ht="32" customHeight="1">
      <c r="B108" s="302"/>
      <c r="C108" s="305"/>
      <c r="D108" s="111" t="s">
        <v>14</v>
      </c>
      <c r="E108" s="111" t="s">
        <v>15</v>
      </c>
      <c r="F108" s="111" t="s">
        <v>16</v>
      </c>
      <c r="G108" s="112" t="s">
        <v>17</v>
      </c>
      <c r="H108" s="28"/>
      <c r="I108" s="61"/>
      <c r="J108" s="61"/>
      <c r="K108" s="284"/>
      <c r="L108" s="284"/>
      <c r="M108" s="285"/>
      <c r="N108" s="288"/>
      <c r="P108" s="113"/>
    </row>
    <row r="109" spans="1:17">
      <c r="B109" s="65" t="s">
        <v>53</v>
      </c>
      <c r="C109" s="161"/>
      <c r="D109" s="114">
        <f>C109</f>
        <v>0</v>
      </c>
      <c r="E109" s="114">
        <f t="shared" ref="E109:G109" si="32">D109</f>
        <v>0</v>
      </c>
      <c r="F109" s="114">
        <f t="shared" si="32"/>
        <v>0</v>
      </c>
      <c r="G109" s="115">
        <f t="shared" si="32"/>
        <v>0</v>
      </c>
      <c r="H109" s="90"/>
      <c r="I109" s="42"/>
      <c r="J109" s="42"/>
      <c r="K109" s="91"/>
      <c r="L109" s="91"/>
      <c r="M109" s="92"/>
      <c r="N109" s="91"/>
      <c r="P109" s="116"/>
    </row>
    <row r="110" spans="1:17">
      <c r="B110" s="65" t="s">
        <v>54</v>
      </c>
      <c r="C110" s="162"/>
      <c r="D110" s="71">
        <f>C110*(1+$C$17)*OR(1-$C$17)</f>
        <v>0</v>
      </c>
      <c r="E110" s="71">
        <f>C110*(1+$C$18)*OR(1-$C$18)</f>
        <v>0</v>
      </c>
      <c r="F110" s="71">
        <f>C110*(1+$C$19)*OR(1-$C$19)</f>
        <v>0</v>
      </c>
      <c r="G110" s="72">
        <f>C110*(1+$C$20)*OR(1-$C$20)</f>
        <v>0</v>
      </c>
      <c r="H110" s="93"/>
      <c r="I110" s="73"/>
      <c r="J110" s="73"/>
      <c r="K110" s="74">
        <f t="shared" ref="K110:K117" si="33">AVERAGE(C110:G110)</f>
        <v>0</v>
      </c>
      <c r="L110" s="75">
        <v>125000</v>
      </c>
      <c r="M110" s="76">
        <f>K110*L110</f>
        <v>0</v>
      </c>
      <c r="N110" s="77">
        <f>IF(M110&lt;$C$109,$C$109,(IF(M110&gt;$C$118,$C$118,M110)))</f>
        <v>0</v>
      </c>
      <c r="P110" s="117"/>
    </row>
    <row r="111" spans="1:17">
      <c r="B111" s="78" t="s">
        <v>55</v>
      </c>
      <c r="C111" s="163"/>
      <c r="D111" s="71">
        <f t="shared" ref="D111:D117" si="34">C111*(1+$C$17)*OR(1-$C$17)</f>
        <v>0</v>
      </c>
      <c r="E111" s="71">
        <f t="shared" ref="E111:E117" si="35">C111*(1+$C$18)*OR(1-$C$18)</f>
        <v>0</v>
      </c>
      <c r="F111" s="71">
        <f t="shared" ref="F111:F117" si="36">C111*(1+$C$19)*OR(1-$C$19)</f>
        <v>0</v>
      </c>
      <c r="G111" s="72">
        <f t="shared" ref="G111:G117" si="37">C111*(1+$C$20)*OR(1-$C$20)</f>
        <v>0</v>
      </c>
      <c r="H111" s="93"/>
      <c r="I111" s="73"/>
      <c r="J111" s="73"/>
      <c r="K111" s="74">
        <f t="shared" si="33"/>
        <v>0</v>
      </c>
      <c r="L111" s="75">
        <v>375000</v>
      </c>
      <c r="M111" s="76">
        <f t="shared" ref="M111:M117" si="38">K111*L111</f>
        <v>0</v>
      </c>
      <c r="N111" s="77">
        <f t="shared" ref="N111:N117" si="39">IF(M111&lt;$C$109,$C$109,(IF(M111&gt;$C$118,$C$118,M111)))</f>
        <v>0</v>
      </c>
      <c r="P111" s="113"/>
    </row>
    <row r="112" spans="1:17">
      <c r="B112" s="78" t="s">
        <v>56</v>
      </c>
      <c r="C112" s="163"/>
      <c r="D112" s="71">
        <f t="shared" si="34"/>
        <v>0</v>
      </c>
      <c r="E112" s="71">
        <f t="shared" si="35"/>
        <v>0</v>
      </c>
      <c r="F112" s="71">
        <f t="shared" si="36"/>
        <v>0</v>
      </c>
      <c r="G112" s="72">
        <f t="shared" si="37"/>
        <v>0</v>
      </c>
      <c r="H112" s="93"/>
      <c r="I112" s="73"/>
      <c r="J112" s="73"/>
      <c r="K112" s="74">
        <f t="shared" si="33"/>
        <v>0</v>
      </c>
      <c r="L112" s="75">
        <v>750000</v>
      </c>
      <c r="M112" s="76">
        <f t="shared" si="38"/>
        <v>0</v>
      </c>
      <c r="N112" s="77">
        <f t="shared" si="39"/>
        <v>0</v>
      </c>
      <c r="P112" s="113"/>
    </row>
    <row r="113" spans="1:16">
      <c r="B113" s="78" t="s">
        <v>63</v>
      </c>
      <c r="C113" s="163"/>
      <c r="D113" s="71">
        <f t="shared" si="34"/>
        <v>0</v>
      </c>
      <c r="E113" s="71">
        <f t="shared" si="35"/>
        <v>0</v>
      </c>
      <c r="F113" s="71">
        <f t="shared" si="36"/>
        <v>0</v>
      </c>
      <c r="G113" s="72">
        <f t="shared" si="37"/>
        <v>0</v>
      </c>
      <c r="H113" s="93"/>
      <c r="I113" s="73"/>
      <c r="J113" s="73"/>
      <c r="K113" s="74">
        <f t="shared" si="33"/>
        <v>0</v>
      </c>
      <c r="L113" s="75">
        <v>1750000</v>
      </c>
      <c r="M113" s="76">
        <f t="shared" si="38"/>
        <v>0</v>
      </c>
      <c r="N113" s="77">
        <f t="shared" si="39"/>
        <v>0</v>
      </c>
      <c r="P113" s="113"/>
    </row>
    <row r="114" spans="1:16">
      <c r="B114" s="78" t="s">
        <v>58</v>
      </c>
      <c r="C114" s="163"/>
      <c r="D114" s="71">
        <f t="shared" si="34"/>
        <v>0</v>
      </c>
      <c r="E114" s="71">
        <f t="shared" si="35"/>
        <v>0</v>
      </c>
      <c r="F114" s="71">
        <f t="shared" si="36"/>
        <v>0</v>
      </c>
      <c r="G114" s="72">
        <f t="shared" si="37"/>
        <v>0</v>
      </c>
      <c r="H114" s="93"/>
      <c r="I114" s="73"/>
      <c r="J114" s="73"/>
      <c r="K114" s="74">
        <f t="shared" si="33"/>
        <v>0</v>
      </c>
      <c r="L114" s="75">
        <v>3750000</v>
      </c>
      <c r="M114" s="76">
        <f t="shared" si="38"/>
        <v>0</v>
      </c>
      <c r="N114" s="77">
        <f t="shared" si="39"/>
        <v>0</v>
      </c>
      <c r="P114" s="113"/>
    </row>
    <row r="115" spans="1:16">
      <c r="B115" s="78" t="s">
        <v>59</v>
      </c>
      <c r="C115" s="163"/>
      <c r="D115" s="71">
        <f t="shared" si="34"/>
        <v>0</v>
      </c>
      <c r="E115" s="71">
        <f t="shared" si="35"/>
        <v>0</v>
      </c>
      <c r="F115" s="71">
        <f t="shared" si="36"/>
        <v>0</v>
      </c>
      <c r="G115" s="72">
        <f t="shared" si="37"/>
        <v>0</v>
      </c>
      <c r="H115" s="93"/>
      <c r="I115" s="73"/>
      <c r="J115" s="73"/>
      <c r="K115" s="74">
        <f t="shared" si="33"/>
        <v>0</v>
      </c>
      <c r="L115" s="75">
        <v>7500000</v>
      </c>
      <c r="M115" s="76">
        <f t="shared" si="38"/>
        <v>0</v>
      </c>
      <c r="N115" s="77">
        <f t="shared" si="39"/>
        <v>0</v>
      </c>
      <c r="P115" s="113"/>
    </row>
    <row r="116" spans="1:16">
      <c r="B116" s="79" t="s">
        <v>72</v>
      </c>
      <c r="C116" s="163"/>
      <c r="D116" s="71">
        <f t="shared" si="34"/>
        <v>0</v>
      </c>
      <c r="E116" s="71">
        <f t="shared" si="35"/>
        <v>0</v>
      </c>
      <c r="F116" s="71">
        <f t="shared" si="36"/>
        <v>0</v>
      </c>
      <c r="G116" s="72">
        <f t="shared" si="37"/>
        <v>0</v>
      </c>
      <c r="H116" s="93"/>
      <c r="I116" s="73"/>
      <c r="J116" s="73"/>
      <c r="K116" s="74">
        <f t="shared" si="33"/>
        <v>0</v>
      </c>
      <c r="L116" s="75">
        <v>20000000</v>
      </c>
      <c r="M116" s="76">
        <f t="shared" si="38"/>
        <v>0</v>
      </c>
      <c r="N116" s="77">
        <f t="shared" si="39"/>
        <v>0</v>
      </c>
      <c r="P116" s="113"/>
    </row>
    <row r="117" spans="1:16" ht="13" thickBot="1">
      <c r="B117" s="79" t="s">
        <v>73</v>
      </c>
      <c r="C117" s="163"/>
      <c r="D117" s="71">
        <f t="shared" si="34"/>
        <v>0</v>
      </c>
      <c r="E117" s="71">
        <f t="shared" si="35"/>
        <v>0</v>
      </c>
      <c r="F117" s="71">
        <f t="shared" si="36"/>
        <v>0</v>
      </c>
      <c r="G117" s="72">
        <f t="shared" si="37"/>
        <v>0</v>
      </c>
      <c r="H117" s="93"/>
      <c r="I117" s="73"/>
      <c r="J117" s="73"/>
      <c r="K117" s="74">
        <f t="shared" si="33"/>
        <v>0</v>
      </c>
      <c r="L117" s="75">
        <v>30000000</v>
      </c>
      <c r="M117" s="76">
        <f t="shared" si="38"/>
        <v>0</v>
      </c>
      <c r="N117" s="77">
        <f t="shared" si="39"/>
        <v>0</v>
      </c>
      <c r="P117" s="113"/>
    </row>
    <row r="118" spans="1:16" ht="13" thickBot="1">
      <c r="B118" s="80" t="s">
        <v>61</v>
      </c>
      <c r="C118" s="164"/>
      <c r="D118" s="81">
        <f>C118</f>
        <v>0</v>
      </c>
      <c r="E118" s="81">
        <f>D118</f>
        <v>0</v>
      </c>
      <c r="F118" s="81">
        <f>E118</f>
        <v>0</v>
      </c>
      <c r="G118" s="97">
        <f>F118</f>
        <v>0</v>
      </c>
      <c r="H118" s="93"/>
      <c r="I118" s="42"/>
      <c r="J118" s="42"/>
      <c r="K118" s="91"/>
      <c r="L118" s="91"/>
      <c r="M118" s="91"/>
      <c r="N118" s="91"/>
      <c r="P118" s="52">
        <f>AVERAGE(N110:N117)</f>
        <v>0</v>
      </c>
    </row>
    <row r="119" spans="1:16">
      <c r="P119" s="113"/>
    </row>
    <row r="120" spans="1:16">
      <c r="P120" s="113"/>
    </row>
    <row r="121" spans="1:16">
      <c r="A121" s="20" t="s">
        <v>175</v>
      </c>
      <c r="P121" s="113"/>
    </row>
    <row r="122" spans="1:16">
      <c r="P122" s="113"/>
    </row>
    <row r="123" spans="1:16" ht="12" customHeight="1">
      <c r="A123" s="273" t="s">
        <v>74</v>
      </c>
      <c r="B123" s="273"/>
      <c r="C123" s="273"/>
      <c r="D123" s="273"/>
      <c r="E123" s="273"/>
      <c r="F123" s="273"/>
      <c r="G123" s="273"/>
      <c r="H123" s="273"/>
      <c r="I123" s="273"/>
      <c r="P123" s="113"/>
    </row>
    <row r="124" spans="1:16" ht="14" thickBot="1">
      <c r="A124" s="100"/>
      <c r="B124" s="100"/>
      <c r="C124" s="6" t="str">
        <f>IF(COUNTBLANK(C128:C134)&gt;0,"ERROR - Cells must not be left blank","")</f>
        <v>ERROR - Cells must not be left blank</v>
      </c>
      <c r="D124" s="100"/>
      <c r="E124" s="100"/>
      <c r="F124" s="100"/>
      <c r="G124" s="100"/>
      <c r="H124" s="100"/>
      <c r="I124" s="100"/>
      <c r="P124" s="113"/>
    </row>
    <row r="125" spans="1:16" ht="12" customHeight="1">
      <c r="B125" s="301" t="s">
        <v>62</v>
      </c>
      <c r="C125" s="304" t="s">
        <v>143</v>
      </c>
      <c r="D125" s="306" t="s">
        <v>47</v>
      </c>
      <c r="E125" s="295"/>
      <c r="F125" s="295"/>
      <c r="G125" s="296"/>
      <c r="I125" s="300"/>
      <c r="J125" s="300"/>
      <c r="K125" s="284" t="s">
        <v>49</v>
      </c>
      <c r="L125" s="284" t="s">
        <v>50</v>
      </c>
      <c r="M125" s="285" t="s">
        <v>51</v>
      </c>
      <c r="N125" s="286" t="s">
        <v>52</v>
      </c>
      <c r="P125" s="113"/>
    </row>
    <row r="126" spans="1:16">
      <c r="B126" s="294"/>
      <c r="C126" s="305"/>
      <c r="D126" s="307"/>
      <c r="E126" s="297"/>
      <c r="F126" s="297"/>
      <c r="G126" s="298"/>
      <c r="I126" s="300"/>
      <c r="J126" s="300"/>
      <c r="K126" s="284"/>
      <c r="L126" s="284"/>
      <c r="M126" s="285"/>
      <c r="N126" s="287"/>
      <c r="P126" s="113"/>
    </row>
    <row r="127" spans="1:16">
      <c r="B127" s="302"/>
      <c r="C127" s="305"/>
      <c r="D127" s="111" t="s">
        <v>14</v>
      </c>
      <c r="E127" s="111" t="s">
        <v>15</v>
      </c>
      <c r="F127" s="111" t="s">
        <v>16</v>
      </c>
      <c r="G127" s="112" t="s">
        <v>17</v>
      </c>
      <c r="I127" s="61"/>
      <c r="J127" s="61"/>
      <c r="K127" s="284"/>
      <c r="L127" s="284"/>
      <c r="M127" s="285"/>
      <c r="N127" s="288"/>
      <c r="P127" s="113"/>
    </row>
    <row r="128" spans="1:16">
      <c r="B128" s="65" t="s">
        <v>53</v>
      </c>
      <c r="C128" s="161"/>
      <c r="D128" s="114">
        <f>C128</f>
        <v>0</v>
      </c>
      <c r="E128" s="114">
        <f t="shared" ref="E128:G128" si="40">D128</f>
        <v>0</v>
      </c>
      <c r="F128" s="114">
        <f t="shared" si="40"/>
        <v>0</v>
      </c>
      <c r="G128" s="114">
        <f t="shared" si="40"/>
        <v>0</v>
      </c>
      <c r="H128" s="105"/>
      <c r="I128" s="42"/>
      <c r="J128" s="42"/>
      <c r="K128" s="91"/>
      <c r="L128" s="91"/>
      <c r="M128" s="92"/>
      <c r="N128" s="91"/>
      <c r="P128" s="116"/>
    </row>
    <row r="129" spans="1:16">
      <c r="B129" s="65" t="s">
        <v>67</v>
      </c>
      <c r="C129" s="162"/>
      <c r="D129" s="71">
        <f>C129*(1+$C$17)*OR(1-$C$17)</f>
        <v>0</v>
      </c>
      <c r="E129" s="71">
        <f>C129*(1+$C$18)*OR(1-$C$18)</f>
        <v>0</v>
      </c>
      <c r="F129" s="71">
        <f>C129*(1+$C$19)*OR(1-$C$19)</f>
        <v>0</v>
      </c>
      <c r="G129" s="72">
        <f>C129*(1+$C$20)*OR(1-$C$20)</f>
        <v>0</v>
      </c>
      <c r="H129" s="107"/>
      <c r="I129" s="73"/>
      <c r="J129" s="73"/>
      <c r="K129" s="74">
        <f t="shared" ref="K129:K133" si="41">AVERAGE(C129:G129)</f>
        <v>0</v>
      </c>
      <c r="L129" s="75">
        <v>250000</v>
      </c>
      <c r="M129" s="76">
        <f>K129*L129</f>
        <v>0</v>
      </c>
      <c r="N129" s="77">
        <f>IF(M129&lt;$C$128,$C$128,(IF(M129&gt;$C$134,$C$134,M129)))</f>
        <v>0</v>
      </c>
      <c r="P129" s="117"/>
    </row>
    <row r="130" spans="1:16">
      <c r="B130" s="78" t="s">
        <v>68</v>
      </c>
      <c r="C130" s="163"/>
      <c r="D130" s="71">
        <f t="shared" ref="D130:D133" si="42">C130*(1+$C$17)*OR(1-$C$17)</f>
        <v>0</v>
      </c>
      <c r="E130" s="71">
        <f t="shared" ref="E130:E133" si="43">C130*(1+$C$18)*OR(1-$C$18)</f>
        <v>0</v>
      </c>
      <c r="F130" s="71">
        <f t="shared" ref="F130:F133" si="44">C130*(1+$C$19)*OR(1-$C$19)</f>
        <v>0</v>
      </c>
      <c r="G130" s="72">
        <f t="shared" ref="G130:G133" si="45">C130*(1+$C$20)*OR(1-$C$20)</f>
        <v>0</v>
      </c>
      <c r="H130" s="107"/>
      <c r="I130" s="73"/>
      <c r="J130" s="73"/>
      <c r="K130" s="74">
        <f t="shared" si="41"/>
        <v>0</v>
      </c>
      <c r="L130" s="75">
        <v>350000</v>
      </c>
      <c r="M130" s="76">
        <f t="shared" ref="M130:M133" si="46">K130*L130</f>
        <v>0</v>
      </c>
      <c r="N130" s="77">
        <f t="shared" ref="N130:N133" si="47">IF(M130&lt;$C$128,$C$128,(IF(M130&gt;$C$134,$C$134,M130)))</f>
        <v>0</v>
      </c>
      <c r="P130" s="113"/>
    </row>
    <row r="131" spans="1:16">
      <c r="B131" s="78" t="s">
        <v>69</v>
      </c>
      <c r="C131" s="163"/>
      <c r="D131" s="71">
        <f t="shared" si="42"/>
        <v>0</v>
      </c>
      <c r="E131" s="71">
        <f t="shared" si="43"/>
        <v>0</v>
      </c>
      <c r="F131" s="71">
        <f t="shared" si="44"/>
        <v>0</v>
      </c>
      <c r="G131" s="72">
        <f t="shared" si="45"/>
        <v>0</v>
      </c>
      <c r="H131" s="107"/>
      <c r="I131" s="73"/>
      <c r="J131" s="73"/>
      <c r="K131" s="74">
        <f t="shared" si="41"/>
        <v>0</v>
      </c>
      <c r="L131" s="75">
        <v>500000</v>
      </c>
      <c r="M131" s="76">
        <f t="shared" si="46"/>
        <v>0</v>
      </c>
      <c r="N131" s="77">
        <f t="shared" si="47"/>
        <v>0</v>
      </c>
      <c r="P131" s="113"/>
    </row>
    <row r="132" spans="1:16">
      <c r="B132" s="78" t="s">
        <v>70</v>
      </c>
      <c r="C132" s="163"/>
      <c r="D132" s="71">
        <f t="shared" si="42"/>
        <v>0</v>
      </c>
      <c r="E132" s="71">
        <f t="shared" si="43"/>
        <v>0</v>
      </c>
      <c r="F132" s="71">
        <f t="shared" si="44"/>
        <v>0</v>
      </c>
      <c r="G132" s="72">
        <f t="shared" si="45"/>
        <v>0</v>
      </c>
      <c r="H132" s="107"/>
      <c r="I132" s="73"/>
      <c r="J132" s="73"/>
      <c r="K132" s="74">
        <f t="shared" si="41"/>
        <v>0</v>
      </c>
      <c r="L132" s="75">
        <v>1000000</v>
      </c>
      <c r="M132" s="76">
        <f t="shared" si="46"/>
        <v>0</v>
      </c>
      <c r="N132" s="77">
        <f t="shared" si="47"/>
        <v>0</v>
      </c>
      <c r="P132" s="113"/>
    </row>
    <row r="133" spans="1:16" ht="13" thickBot="1">
      <c r="B133" s="78" t="s">
        <v>71</v>
      </c>
      <c r="C133" s="163"/>
      <c r="D133" s="71">
        <f t="shared" si="42"/>
        <v>0</v>
      </c>
      <c r="E133" s="71">
        <f t="shared" si="43"/>
        <v>0</v>
      </c>
      <c r="F133" s="71">
        <f t="shared" si="44"/>
        <v>0</v>
      </c>
      <c r="G133" s="72">
        <f t="shared" si="45"/>
        <v>0</v>
      </c>
      <c r="H133" s="107"/>
      <c r="I133" s="73"/>
      <c r="J133" s="73"/>
      <c r="K133" s="74">
        <f t="shared" si="41"/>
        <v>0</v>
      </c>
      <c r="L133" s="75">
        <v>2500000</v>
      </c>
      <c r="M133" s="76">
        <f t="shared" si="46"/>
        <v>0</v>
      </c>
      <c r="N133" s="77">
        <f t="shared" si="47"/>
        <v>0</v>
      </c>
      <c r="P133" s="113"/>
    </row>
    <row r="134" spans="1:16" ht="13" thickBot="1">
      <c r="B134" s="80" t="s">
        <v>61</v>
      </c>
      <c r="C134" s="164"/>
      <c r="D134" s="81">
        <f>C134</f>
        <v>0</v>
      </c>
      <c r="E134" s="81">
        <f t="shared" ref="E134:G134" si="48">D134</f>
        <v>0</v>
      </c>
      <c r="F134" s="81">
        <f t="shared" si="48"/>
        <v>0</v>
      </c>
      <c r="G134" s="81">
        <f t="shared" si="48"/>
        <v>0</v>
      </c>
      <c r="H134" s="105"/>
      <c r="I134" s="42"/>
      <c r="J134" s="42"/>
      <c r="K134" s="91"/>
      <c r="L134" s="91"/>
      <c r="M134" s="91"/>
      <c r="N134" s="91"/>
      <c r="P134" s="52">
        <f>AVERAGE(N129:N133)</f>
        <v>0</v>
      </c>
    </row>
    <row r="135" spans="1:16">
      <c r="H135" s="90"/>
      <c r="I135" s="14"/>
      <c r="J135" s="14"/>
      <c r="P135" s="113"/>
    </row>
    <row r="136" spans="1:16">
      <c r="H136" s="93"/>
      <c r="P136" s="113"/>
    </row>
    <row r="137" spans="1:16">
      <c r="A137" s="20" t="s">
        <v>176</v>
      </c>
      <c r="H137" s="93"/>
      <c r="P137" s="113"/>
    </row>
    <row r="138" spans="1:16">
      <c r="L138" s="118"/>
      <c r="M138" s="118"/>
      <c r="N138" s="118"/>
      <c r="P138" s="113"/>
    </row>
    <row r="139" spans="1:16" s="118" customFormat="1" ht="12" customHeight="1">
      <c r="A139" s="273" t="s">
        <v>75</v>
      </c>
      <c r="B139" s="273"/>
      <c r="C139" s="273"/>
      <c r="D139" s="273"/>
      <c r="E139" s="273"/>
      <c r="F139" s="273"/>
      <c r="G139" s="273"/>
      <c r="H139" s="273"/>
      <c r="I139" s="273"/>
      <c r="L139" s="7"/>
      <c r="M139" s="7"/>
      <c r="N139" s="7"/>
      <c r="P139" s="119"/>
    </row>
    <row r="140" spans="1:16" ht="14" thickBot="1">
      <c r="C140" s="6" t="str">
        <f>IF(COUNTBLANK(C144:C150)&gt;0,"ERROR - Cells must not be left blank","")</f>
        <v>ERROR - Cells must not be left blank</v>
      </c>
      <c r="P140" s="113"/>
    </row>
    <row r="141" spans="1:16" ht="12" customHeight="1">
      <c r="B141" s="301" t="s">
        <v>76</v>
      </c>
      <c r="C141" s="304" t="s">
        <v>77</v>
      </c>
      <c r="D141" s="306" t="s">
        <v>47</v>
      </c>
      <c r="E141" s="295"/>
      <c r="F141" s="295"/>
      <c r="G141" s="296"/>
      <c r="I141" s="300"/>
      <c r="J141" s="300"/>
      <c r="K141" s="284" t="s">
        <v>49</v>
      </c>
      <c r="L141" s="284" t="s">
        <v>50</v>
      </c>
      <c r="M141" s="285" t="s">
        <v>51</v>
      </c>
      <c r="N141" s="286" t="s">
        <v>52</v>
      </c>
      <c r="P141" s="113"/>
    </row>
    <row r="142" spans="1:16">
      <c r="B142" s="294"/>
      <c r="C142" s="305"/>
      <c r="D142" s="307"/>
      <c r="E142" s="297"/>
      <c r="F142" s="297"/>
      <c r="G142" s="298"/>
      <c r="I142" s="300"/>
      <c r="J142" s="300"/>
      <c r="K142" s="284"/>
      <c r="L142" s="284"/>
      <c r="M142" s="285"/>
      <c r="N142" s="287"/>
      <c r="P142" s="113"/>
    </row>
    <row r="143" spans="1:16">
      <c r="B143" s="302"/>
      <c r="C143" s="305"/>
      <c r="D143" s="111" t="s">
        <v>14</v>
      </c>
      <c r="E143" s="111" t="s">
        <v>15</v>
      </c>
      <c r="F143" s="111" t="s">
        <v>16</v>
      </c>
      <c r="G143" s="112" t="s">
        <v>17</v>
      </c>
      <c r="I143" s="61"/>
      <c r="J143" s="61"/>
      <c r="K143" s="284"/>
      <c r="L143" s="284"/>
      <c r="M143" s="285"/>
      <c r="N143" s="288"/>
      <c r="P143" s="113"/>
    </row>
    <row r="144" spans="1:16">
      <c r="B144" s="65" t="s">
        <v>53</v>
      </c>
      <c r="C144" s="161"/>
      <c r="D144" s="114">
        <f>C144</f>
        <v>0</v>
      </c>
      <c r="E144" s="114">
        <f t="shared" ref="E144:G144" si="49">D144</f>
        <v>0</v>
      </c>
      <c r="F144" s="114">
        <f t="shared" si="49"/>
        <v>0</v>
      </c>
      <c r="G144" s="114">
        <f t="shared" si="49"/>
        <v>0</v>
      </c>
      <c r="H144" s="105"/>
      <c r="I144" s="42"/>
      <c r="J144" s="42"/>
      <c r="K144" s="91"/>
      <c r="L144" s="91"/>
      <c r="M144" s="92"/>
      <c r="N144" s="91"/>
      <c r="P144" s="116"/>
    </row>
    <row r="145" spans="1:16">
      <c r="B145" s="65" t="s">
        <v>67</v>
      </c>
      <c r="C145" s="162"/>
      <c r="D145" s="71">
        <f>C145*(1+$C$17)*OR(1-$C$17)</f>
        <v>0</v>
      </c>
      <c r="E145" s="71">
        <f>C145*(1+$C$18)*OR(1-$C$18)</f>
        <v>0</v>
      </c>
      <c r="F145" s="71">
        <f>C145*(1+$C$19)*OR(1-$C$19)</f>
        <v>0</v>
      </c>
      <c r="G145" s="72">
        <f>C145*(1+$C$20)*OR(1-$C$20)</f>
        <v>0</v>
      </c>
      <c r="H145" s="107"/>
      <c r="I145" s="73"/>
      <c r="J145" s="73"/>
      <c r="K145" s="74">
        <f t="shared" ref="K145:K149" si="50">AVERAGE(C145:G145)</f>
        <v>0</v>
      </c>
      <c r="L145" s="75">
        <v>2500</v>
      </c>
      <c r="M145" s="76">
        <f>K145*L145</f>
        <v>0</v>
      </c>
      <c r="N145" s="77">
        <f>IF(M145&lt;$C$144,$C$144,(IF(M145&gt;$C$150,$C$150,M145)))</f>
        <v>0</v>
      </c>
      <c r="P145" s="117"/>
    </row>
    <row r="146" spans="1:16">
      <c r="B146" s="78" t="s">
        <v>68</v>
      </c>
      <c r="C146" s="163"/>
      <c r="D146" s="71">
        <f t="shared" ref="D146:D149" si="51">C146*(1+$C$17)*OR(1-$C$17)</f>
        <v>0</v>
      </c>
      <c r="E146" s="71">
        <f t="shared" ref="E146:E149" si="52">C146*(1+$C$18)*OR(1-$C$18)</f>
        <v>0</v>
      </c>
      <c r="F146" s="71">
        <f t="shared" ref="F146:F149" si="53">C146*(1+$C$19)*OR(1-$C$19)</f>
        <v>0</v>
      </c>
      <c r="G146" s="72">
        <f t="shared" ref="G146:G149" si="54">C146*(1+$C$20)*OR(1-$C$20)</f>
        <v>0</v>
      </c>
      <c r="H146" s="107"/>
      <c r="I146" s="73"/>
      <c r="J146" s="73"/>
      <c r="K146" s="74">
        <f t="shared" si="50"/>
        <v>0</v>
      </c>
      <c r="L146" s="75">
        <v>15000</v>
      </c>
      <c r="M146" s="76">
        <f t="shared" ref="M146:M149" si="55">K146*L146</f>
        <v>0</v>
      </c>
      <c r="N146" s="77">
        <f t="shared" ref="N146:N149" si="56">IF(M146&lt;$C$144,$C$144,(IF(M146&gt;$C$150,$C$150,M146)))</f>
        <v>0</v>
      </c>
      <c r="P146" s="117"/>
    </row>
    <row r="147" spans="1:16">
      <c r="B147" s="78" t="s">
        <v>69</v>
      </c>
      <c r="C147" s="163"/>
      <c r="D147" s="71">
        <f t="shared" si="51"/>
        <v>0</v>
      </c>
      <c r="E147" s="71">
        <f t="shared" si="52"/>
        <v>0</v>
      </c>
      <c r="F147" s="71">
        <f t="shared" si="53"/>
        <v>0</v>
      </c>
      <c r="G147" s="72">
        <f t="shared" si="54"/>
        <v>0</v>
      </c>
      <c r="H147" s="107"/>
      <c r="I147" s="73"/>
      <c r="J147" s="73"/>
      <c r="K147" s="74">
        <f t="shared" si="50"/>
        <v>0</v>
      </c>
      <c r="L147" s="75">
        <v>65000</v>
      </c>
      <c r="M147" s="76">
        <f t="shared" si="55"/>
        <v>0</v>
      </c>
      <c r="N147" s="77">
        <f t="shared" si="56"/>
        <v>0</v>
      </c>
      <c r="P147" s="117"/>
    </row>
    <row r="148" spans="1:16">
      <c r="B148" s="78" t="s">
        <v>70</v>
      </c>
      <c r="C148" s="163"/>
      <c r="D148" s="71">
        <f t="shared" si="51"/>
        <v>0</v>
      </c>
      <c r="E148" s="71">
        <f t="shared" si="52"/>
        <v>0</v>
      </c>
      <c r="F148" s="71">
        <f t="shared" si="53"/>
        <v>0</v>
      </c>
      <c r="G148" s="72">
        <f t="shared" si="54"/>
        <v>0</v>
      </c>
      <c r="H148" s="107"/>
      <c r="I148" s="73"/>
      <c r="J148" s="73"/>
      <c r="K148" s="74">
        <f t="shared" si="50"/>
        <v>0</v>
      </c>
      <c r="L148" s="75">
        <v>200000</v>
      </c>
      <c r="M148" s="76">
        <f t="shared" si="55"/>
        <v>0</v>
      </c>
      <c r="N148" s="77">
        <f t="shared" si="56"/>
        <v>0</v>
      </c>
      <c r="P148" s="117"/>
    </row>
    <row r="149" spans="1:16" ht="13" thickBot="1">
      <c r="B149" s="78" t="s">
        <v>71</v>
      </c>
      <c r="C149" s="163"/>
      <c r="D149" s="71">
        <f t="shared" si="51"/>
        <v>0</v>
      </c>
      <c r="E149" s="71">
        <f t="shared" si="52"/>
        <v>0</v>
      </c>
      <c r="F149" s="71">
        <f t="shared" si="53"/>
        <v>0</v>
      </c>
      <c r="G149" s="72">
        <f t="shared" si="54"/>
        <v>0</v>
      </c>
      <c r="H149" s="107"/>
      <c r="I149" s="73"/>
      <c r="J149" s="73"/>
      <c r="K149" s="74">
        <f t="shared" si="50"/>
        <v>0</v>
      </c>
      <c r="L149" s="75">
        <v>300000</v>
      </c>
      <c r="M149" s="76">
        <f t="shared" si="55"/>
        <v>0</v>
      </c>
      <c r="N149" s="77">
        <f t="shared" si="56"/>
        <v>0</v>
      </c>
      <c r="P149" s="117"/>
    </row>
    <row r="150" spans="1:16" ht="13" thickBot="1">
      <c r="B150" s="80" t="s">
        <v>61</v>
      </c>
      <c r="C150" s="164"/>
      <c r="D150" s="81">
        <f>C150</f>
        <v>0</v>
      </c>
      <c r="E150" s="81">
        <f t="shared" ref="E150:G150" si="57">D150</f>
        <v>0</v>
      </c>
      <c r="F150" s="81">
        <f t="shared" si="57"/>
        <v>0</v>
      </c>
      <c r="G150" s="81">
        <f t="shared" si="57"/>
        <v>0</v>
      </c>
      <c r="H150" s="105"/>
      <c r="I150" s="42"/>
      <c r="J150" s="42"/>
      <c r="K150" s="91"/>
      <c r="L150" s="91"/>
      <c r="M150" s="91"/>
      <c r="N150" s="91"/>
      <c r="P150" s="52">
        <f>AVERAGE(N145:N149)</f>
        <v>0</v>
      </c>
    </row>
    <row r="151" spans="1:16">
      <c r="P151" s="113"/>
    </row>
    <row r="152" spans="1:16">
      <c r="P152" s="113"/>
    </row>
    <row r="153" spans="1:16">
      <c r="A153" s="20" t="s">
        <v>177</v>
      </c>
      <c r="P153" s="113"/>
    </row>
    <row r="154" spans="1:16">
      <c r="L154" s="118"/>
      <c r="M154" s="118"/>
      <c r="N154" s="118"/>
      <c r="P154" s="113"/>
    </row>
    <row r="155" spans="1:16" s="118" customFormat="1" ht="12" customHeight="1">
      <c r="A155" s="273" t="s">
        <v>78</v>
      </c>
      <c r="B155" s="273"/>
      <c r="C155" s="273"/>
      <c r="D155" s="273"/>
      <c r="E155" s="273"/>
      <c r="F155" s="273"/>
      <c r="G155" s="273"/>
      <c r="H155" s="273"/>
      <c r="I155" s="273"/>
      <c r="L155" s="7"/>
      <c r="M155" s="7"/>
      <c r="N155" s="7"/>
      <c r="P155" s="119"/>
    </row>
    <row r="156" spans="1:16" ht="14" thickBot="1">
      <c r="C156" s="6" t="str">
        <f>IF(COUNTBLANK(C160:C168)&gt;0,"ERROR - Cells must not be left blank","")</f>
        <v>ERROR - Cells must not be left blank</v>
      </c>
      <c r="P156" s="113"/>
    </row>
    <row r="157" spans="1:16" ht="12" customHeight="1">
      <c r="B157" s="301" t="s">
        <v>76</v>
      </c>
      <c r="C157" s="304" t="s">
        <v>79</v>
      </c>
      <c r="D157" s="306" t="s">
        <v>47</v>
      </c>
      <c r="E157" s="295"/>
      <c r="F157" s="295"/>
      <c r="G157" s="296"/>
      <c r="I157" s="300"/>
      <c r="J157" s="300"/>
      <c r="K157" s="284" t="s">
        <v>49</v>
      </c>
      <c r="L157" s="284" t="s">
        <v>50</v>
      </c>
      <c r="M157" s="285" t="s">
        <v>51</v>
      </c>
      <c r="N157" s="286" t="s">
        <v>52</v>
      </c>
      <c r="P157" s="113"/>
    </row>
    <row r="158" spans="1:16">
      <c r="B158" s="294"/>
      <c r="C158" s="305"/>
      <c r="D158" s="307"/>
      <c r="E158" s="297"/>
      <c r="F158" s="297"/>
      <c r="G158" s="298"/>
      <c r="I158" s="300"/>
      <c r="J158" s="300"/>
      <c r="K158" s="284"/>
      <c r="L158" s="284"/>
      <c r="M158" s="285"/>
      <c r="N158" s="287"/>
      <c r="P158" s="113"/>
    </row>
    <row r="159" spans="1:16">
      <c r="B159" s="302"/>
      <c r="C159" s="305"/>
      <c r="D159" s="111" t="s">
        <v>14</v>
      </c>
      <c r="E159" s="111" t="s">
        <v>15</v>
      </c>
      <c r="F159" s="111" t="s">
        <v>16</v>
      </c>
      <c r="G159" s="112" t="s">
        <v>17</v>
      </c>
      <c r="I159" s="61"/>
      <c r="J159" s="61"/>
      <c r="K159" s="284"/>
      <c r="L159" s="284"/>
      <c r="M159" s="285"/>
      <c r="N159" s="288"/>
      <c r="P159" s="116"/>
    </row>
    <row r="160" spans="1:16">
      <c r="B160" s="65" t="s">
        <v>53</v>
      </c>
      <c r="C160" s="161"/>
      <c r="D160" s="114">
        <f>C160</f>
        <v>0</v>
      </c>
      <c r="E160" s="114">
        <f t="shared" ref="E160:G160" si="58">D160</f>
        <v>0</v>
      </c>
      <c r="F160" s="114">
        <f t="shared" si="58"/>
        <v>0</v>
      </c>
      <c r="G160" s="115">
        <f t="shared" si="58"/>
        <v>0</v>
      </c>
      <c r="H160" s="105"/>
      <c r="I160" s="42"/>
      <c r="J160" s="42"/>
      <c r="K160" s="91"/>
      <c r="L160" s="91"/>
      <c r="M160" s="92"/>
      <c r="N160" s="91"/>
      <c r="P160" s="117"/>
    </row>
    <row r="161" spans="1:16">
      <c r="B161" s="65" t="s">
        <v>80</v>
      </c>
      <c r="C161" s="162"/>
      <c r="D161" s="71">
        <f>C161*(1+$C$17)*OR(1-$C$17)</f>
        <v>0</v>
      </c>
      <c r="E161" s="71">
        <f>C161*(1+$C$18)*OR(1-$C$18)</f>
        <v>0</v>
      </c>
      <c r="F161" s="71">
        <f>C161*(1+$C$19)*OR(1-$C$19)</f>
        <v>0</v>
      </c>
      <c r="G161" s="72">
        <f>C161*(1+$C$20)*OR(1-$C$20)</f>
        <v>0</v>
      </c>
      <c r="H161" s="107"/>
      <c r="I161" s="73"/>
      <c r="J161" s="73"/>
      <c r="K161" s="74">
        <f t="shared" ref="K161:K167" si="59">AVERAGE(C161:G161)</f>
        <v>0</v>
      </c>
      <c r="L161" s="75">
        <v>25000</v>
      </c>
      <c r="M161" s="76">
        <f>K161*L161</f>
        <v>0</v>
      </c>
      <c r="N161" s="77">
        <f>IF(M161&lt;$C$160,$C$160,(IF(M161&gt;$C$168,$C$168,M161)))</f>
        <v>0</v>
      </c>
      <c r="P161" s="117"/>
    </row>
    <row r="162" spans="1:16">
      <c r="B162" s="78" t="s">
        <v>81</v>
      </c>
      <c r="C162" s="163"/>
      <c r="D162" s="71">
        <f t="shared" ref="D162:D167" si="60">C162*(1+$C$17)*OR(1-$C$17)</f>
        <v>0</v>
      </c>
      <c r="E162" s="71">
        <f t="shared" ref="E162:E167" si="61">C162*(1+$C$18)*OR(1-$C$18)</f>
        <v>0</v>
      </c>
      <c r="F162" s="71">
        <f t="shared" ref="F162:F167" si="62">C162*(1+$C$19)*OR(1-$C$19)</f>
        <v>0</v>
      </c>
      <c r="G162" s="72">
        <f t="shared" ref="G162:G167" si="63">C162*(1+$C$20)*OR(1-$C$20)</f>
        <v>0</v>
      </c>
      <c r="H162" s="107"/>
      <c r="I162" s="73"/>
      <c r="J162" s="73"/>
      <c r="K162" s="74">
        <f t="shared" si="59"/>
        <v>0</v>
      </c>
      <c r="L162" s="75">
        <v>100000</v>
      </c>
      <c r="M162" s="76">
        <f t="shared" ref="M162:M167" si="64">K162*L162</f>
        <v>0</v>
      </c>
      <c r="N162" s="77">
        <f t="shared" ref="N162:N167" si="65">IF(M162&lt;$C$160,$C$160,(IF(M162&gt;$C$168,$C$168,M162)))</f>
        <v>0</v>
      </c>
      <c r="P162" s="117"/>
    </row>
    <row r="163" spans="1:16">
      <c r="B163" s="78" t="s">
        <v>82</v>
      </c>
      <c r="C163" s="163"/>
      <c r="D163" s="71">
        <f t="shared" si="60"/>
        <v>0</v>
      </c>
      <c r="E163" s="71">
        <f t="shared" si="61"/>
        <v>0</v>
      </c>
      <c r="F163" s="71">
        <f t="shared" si="62"/>
        <v>0</v>
      </c>
      <c r="G163" s="72">
        <f t="shared" si="63"/>
        <v>0</v>
      </c>
      <c r="H163" s="107"/>
      <c r="I163" s="73"/>
      <c r="J163" s="73"/>
      <c r="K163" s="74">
        <f t="shared" si="59"/>
        <v>0</v>
      </c>
      <c r="L163" s="75">
        <v>350000</v>
      </c>
      <c r="M163" s="76">
        <f t="shared" si="64"/>
        <v>0</v>
      </c>
      <c r="N163" s="77">
        <f t="shared" si="65"/>
        <v>0</v>
      </c>
      <c r="P163" s="117"/>
    </row>
    <row r="164" spans="1:16">
      <c r="B164" s="78" t="s">
        <v>83</v>
      </c>
      <c r="C164" s="163"/>
      <c r="D164" s="71">
        <f t="shared" si="60"/>
        <v>0</v>
      </c>
      <c r="E164" s="71">
        <f t="shared" si="61"/>
        <v>0</v>
      </c>
      <c r="F164" s="71">
        <f t="shared" si="62"/>
        <v>0</v>
      </c>
      <c r="G164" s="72">
        <f t="shared" si="63"/>
        <v>0</v>
      </c>
      <c r="H164" s="107"/>
      <c r="I164" s="73"/>
      <c r="J164" s="73"/>
      <c r="K164" s="74">
        <f t="shared" si="59"/>
        <v>0</v>
      </c>
      <c r="L164" s="75">
        <v>7500000</v>
      </c>
      <c r="M164" s="76">
        <f t="shared" si="64"/>
        <v>0</v>
      </c>
      <c r="N164" s="77">
        <f t="shared" si="65"/>
        <v>0</v>
      </c>
      <c r="P164" s="117"/>
    </row>
    <row r="165" spans="1:16">
      <c r="B165" s="78" t="s">
        <v>84</v>
      </c>
      <c r="C165" s="163"/>
      <c r="D165" s="71">
        <f t="shared" si="60"/>
        <v>0</v>
      </c>
      <c r="E165" s="71">
        <f t="shared" si="61"/>
        <v>0</v>
      </c>
      <c r="F165" s="71">
        <f t="shared" si="62"/>
        <v>0</v>
      </c>
      <c r="G165" s="72">
        <f t="shared" si="63"/>
        <v>0</v>
      </c>
      <c r="H165" s="107"/>
      <c r="I165" s="73"/>
      <c r="J165" s="73"/>
      <c r="K165" s="74">
        <f t="shared" si="59"/>
        <v>0</v>
      </c>
      <c r="L165" s="75">
        <v>2000000</v>
      </c>
      <c r="M165" s="76">
        <f t="shared" si="64"/>
        <v>0</v>
      </c>
      <c r="N165" s="77">
        <f t="shared" si="65"/>
        <v>0</v>
      </c>
      <c r="P165" s="117"/>
    </row>
    <row r="166" spans="1:16">
      <c r="B166" s="79" t="s">
        <v>85</v>
      </c>
      <c r="C166" s="165"/>
      <c r="D166" s="71">
        <f t="shared" si="60"/>
        <v>0</v>
      </c>
      <c r="E166" s="71">
        <f t="shared" si="61"/>
        <v>0</v>
      </c>
      <c r="F166" s="71">
        <f t="shared" si="62"/>
        <v>0</v>
      </c>
      <c r="G166" s="72">
        <f t="shared" si="63"/>
        <v>0</v>
      </c>
      <c r="H166" s="107"/>
      <c r="I166" s="73"/>
      <c r="J166" s="73"/>
      <c r="K166" s="74">
        <f t="shared" si="59"/>
        <v>0</v>
      </c>
      <c r="L166" s="75">
        <v>4000000</v>
      </c>
      <c r="M166" s="76">
        <f t="shared" si="64"/>
        <v>0</v>
      </c>
      <c r="N166" s="77">
        <f t="shared" si="65"/>
        <v>0</v>
      </c>
      <c r="P166" s="117"/>
    </row>
    <row r="167" spans="1:16" ht="13" thickBot="1">
      <c r="B167" s="79" t="s">
        <v>86</v>
      </c>
      <c r="C167" s="165"/>
      <c r="D167" s="71">
        <f t="shared" si="60"/>
        <v>0</v>
      </c>
      <c r="E167" s="71">
        <f t="shared" si="61"/>
        <v>0</v>
      </c>
      <c r="F167" s="71">
        <f t="shared" si="62"/>
        <v>0</v>
      </c>
      <c r="G167" s="72">
        <f t="shared" si="63"/>
        <v>0</v>
      </c>
      <c r="H167" s="107"/>
      <c r="I167" s="73"/>
      <c r="J167" s="73"/>
      <c r="K167" s="74">
        <f t="shared" si="59"/>
        <v>0</v>
      </c>
      <c r="L167" s="75">
        <v>5000000</v>
      </c>
      <c r="M167" s="76">
        <f t="shared" si="64"/>
        <v>0</v>
      </c>
      <c r="N167" s="77">
        <f t="shared" si="65"/>
        <v>0</v>
      </c>
      <c r="P167" s="117"/>
    </row>
    <row r="168" spans="1:16" ht="13" thickBot="1">
      <c r="B168" s="80" t="s">
        <v>61</v>
      </c>
      <c r="C168" s="164"/>
      <c r="D168" s="81">
        <f>C168</f>
        <v>0</v>
      </c>
      <c r="E168" s="81">
        <f t="shared" ref="E168:G168" si="66">D168</f>
        <v>0</v>
      </c>
      <c r="F168" s="81">
        <f t="shared" si="66"/>
        <v>0</v>
      </c>
      <c r="G168" s="97">
        <f t="shared" si="66"/>
        <v>0</v>
      </c>
      <c r="H168" s="105"/>
      <c r="I168" s="42"/>
      <c r="J168" s="42"/>
      <c r="K168" s="91"/>
      <c r="L168" s="91"/>
      <c r="M168" s="91"/>
      <c r="N168" s="91"/>
      <c r="P168" s="52">
        <f>AVERAGE(N161:N167)</f>
        <v>0</v>
      </c>
    </row>
    <row r="169" spans="1:16">
      <c r="P169" s="14"/>
    </row>
    <row r="170" spans="1:16">
      <c r="P170" s="113"/>
    </row>
    <row r="171" spans="1:16">
      <c r="A171" s="20" t="s">
        <v>178</v>
      </c>
      <c r="P171" s="113"/>
    </row>
    <row r="172" spans="1:16">
      <c r="P172" s="113"/>
    </row>
    <row r="173" spans="1:16" ht="12" customHeight="1">
      <c r="A173" s="312" t="s">
        <v>87</v>
      </c>
      <c r="B173" s="312"/>
      <c r="C173" s="312"/>
      <c r="D173" s="312"/>
      <c r="E173" s="312"/>
      <c r="F173" s="312"/>
      <c r="G173" s="312"/>
      <c r="H173" s="312"/>
      <c r="I173" s="312"/>
      <c r="P173" s="113"/>
    </row>
    <row r="174" spans="1:16">
      <c r="P174" s="113"/>
    </row>
    <row r="175" spans="1:16" ht="14" thickBot="1">
      <c r="C175" s="6" t="str">
        <f>IF(COUNTBLANK(C179:C185)&gt;0,"ERROR - Cells must not be left blank","")</f>
        <v>ERROR - Cells must not be left blank</v>
      </c>
      <c r="P175" s="113"/>
    </row>
    <row r="176" spans="1:16" ht="12" customHeight="1">
      <c r="B176" s="301" t="s">
        <v>76</v>
      </c>
      <c r="C176" s="304" t="s">
        <v>247</v>
      </c>
      <c r="D176" s="306" t="s">
        <v>47</v>
      </c>
      <c r="E176" s="295"/>
      <c r="F176" s="295"/>
      <c r="G176" s="296"/>
      <c r="I176" s="300"/>
      <c r="J176" s="300"/>
      <c r="P176" s="113"/>
    </row>
    <row r="177" spans="1:16" ht="12" customHeight="1">
      <c r="B177" s="294"/>
      <c r="C177" s="305"/>
      <c r="D177" s="307"/>
      <c r="E177" s="297"/>
      <c r="F177" s="297"/>
      <c r="G177" s="298"/>
      <c r="I177" s="300"/>
      <c r="J177" s="300"/>
      <c r="K177" s="313" t="s">
        <v>49</v>
      </c>
      <c r="L177" s="313" t="s">
        <v>50</v>
      </c>
      <c r="M177" s="316" t="s">
        <v>51</v>
      </c>
      <c r="N177" s="286" t="s">
        <v>52</v>
      </c>
      <c r="P177" s="113"/>
    </row>
    <row r="178" spans="1:16">
      <c r="B178" s="302"/>
      <c r="C178" s="305"/>
      <c r="D178" s="111" t="s">
        <v>14</v>
      </c>
      <c r="E178" s="111" t="s">
        <v>15</v>
      </c>
      <c r="F178" s="111" t="s">
        <v>16</v>
      </c>
      <c r="G178" s="112" t="s">
        <v>17</v>
      </c>
      <c r="I178" s="61"/>
      <c r="J178" s="61"/>
      <c r="K178" s="314"/>
      <c r="L178" s="314"/>
      <c r="M178" s="317"/>
      <c r="N178" s="287"/>
      <c r="P178" s="113"/>
    </row>
    <row r="179" spans="1:16">
      <c r="B179" s="65" t="s">
        <v>53</v>
      </c>
      <c r="C179" s="161"/>
      <c r="D179" s="114">
        <f>C179</f>
        <v>0</v>
      </c>
      <c r="E179" s="114">
        <f t="shared" ref="E179:G179" si="67">D179</f>
        <v>0</v>
      </c>
      <c r="F179" s="114">
        <f t="shared" si="67"/>
        <v>0</v>
      </c>
      <c r="G179" s="115">
        <f t="shared" si="67"/>
        <v>0</v>
      </c>
      <c r="H179" s="90"/>
      <c r="I179" s="42"/>
      <c r="J179" s="42"/>
      <c r="K179" s="315"/>
      <c r="L179" s="315"/>
      <c r="M179" s="318"/>
      <c r="N179" s="288"/>
      <c r="P179" s="113"/>
    </row>
    <row r="180" spans="1:16">
      <c r="B180" s="65" t="s">
        <v>67</v>
      </c>
      <c r="C180" s="162"/>
      <c r="D180" s="71">
        <f>C180*(1+$C$17)*OR(1-$C$17)</f>
        <v>0</v>
      </c>
      <c r="E180" s="71">
        <f>C180*(1+$C$18)*OR(1-$C$18)</f>
        <v>0</v>
      </c>
      <c r="F180" s="71">
        <f>C180*(1+$C$19)*OR(1-$C$19)</f>
        <v>0</v>
      </c>
      <c r="G180" s="72">
        <f>C180*(1+$C$20)*OR(1-$C$20)</f>
        <v>0</v>
      </c>
      <c r="H180" s="93"/>
      <c r="I180" s="73"/>
      <c r="J180" s="73"/>
      <c r="K180" s="74">
        <f t="shared" ref="K180:K184" si="68">AVERAGE(C180:G180)</f>
        <v>0</v>
      </c>
      <c r="L180" s="75">
        <v>2500</v>
      </c>
      <c r="M180" s="76">
        <f>K180*L180</f>
        <v>0</v>
      </c>
      <c r="N180" s="77">
        <f>IF(M180&lt;$C$179,$C$179,(IF(M180&gt;$C$185,$C$185,M180)))</f>
        <v>0</v>
      </c>
      <c r="P180" s="116"/>
    </row>
    <row r="181" spans="1:16">
      <c r="B181" s="78" t="s">
        <v>68</v>
      </c>
      <c r="C181" s="163"/>
      <c r="D181" s="71">
        <f t="shared" ref="D181:D184" si="69">C181*(1+$C$17)*OR(1-$C$17)</f>
        <v>0</v>
      </c>
      <c r="E181" s="71">
        <f t="shared" ref="E181:E184" si="70">C181*(1+$C$18)*OR(1-$C$18)</f>
        <v>0</v>
      </c>
      <c r="F181" s="71">
        <f t="shared" ref="F181:F184" si="71">C181*(1+$C$19)*OR(1-$C$19)</f>
        <v>0</v>
      </c>
      <c r="G181" s="72">
        <f t="shared" ref="G181:G184" si="72">C181*(1+$C$20)*OR(1-$C$20)</f>
        <v>0</v>
      </c>
      <c r="H181" s="93"/>
      <c r="I181" s="73"/>
      <c r="J181" s="73"/>
      <c r="K181" s="74">
        <f t="shared" si="68"/>
        <v>0</v>
      </c>
      <c r="L181" s="75">
        <v>15000</v>
      </c>
      <c r="M181" s="76">
        <f>K181*L181</f>
        <v>0</v>
      </c>
      <c r="N181" s="77">
        <f t="shared" ref="N181:N184" si="73">IF(M181&lt;$C$179,$C$179,(IF(M181&gt;$C$185,$C$185,M181)))</f>
        <v>0</v>
      </c>
      <c r="P181" s="117"/>
    </row>
    <row r="182" spans="1:16">
      <c r="B182" s="78" t="s">
        <v>69</v>
      </c>
      <c r="C182" s="163"/>
      <c r="D182" s="71">
        <f t="shared" si="69"/>
        <v>0</v>
      </c>
      <c r="E182" s="71">
        <f t="shared" si="70"/>
        <v>0</v>
      </c>
      <c r="F182" s="71">
        <f t="shared" si="71"/>
        <v>0</v>
      </c>
      <c r="G182" s="72">
        <f t="shared" si="72"/>
        <v>0</v>
      </c>
      <c r="H182" s="93"/>
      <c r="I182" s="73"/>
      <c r="J182" s="73"/>
      <c r="K182" s="74">
        <f t="shared" si="68"/>
        <v>0</v>
      </c>
      <c r="L182" s="75">
        <v>65000</v>
      </c>
      <c r="M182" s="76">
        <f>K182*L182</f>
        <v>0</v>
      </c>
      <c r="N182" s="77">
        <f t="shared" si="73"/>
        <v>0</v>
      </c>
      <c r="P182" s="117"/>
    </row>
    <row r="183" spans="1:16">
      <c r="B183" s="78" t="s">
        <v>70</v>
      </c>
      <c r="C183" s="163"/>
      <c r="D183" s="71">
        <f t="shared" si="69"/>
        <v>0</v>
      </c>
      <c r="E183" s="71">
        <f t="shared" si="70"/>
        <v>0</v>
      </c>
      <c r="F183" s="71">
        <f t="shared" si="71"/>
        <v>0</v>
      </c>
      <c r="G183" s="72">
        <f t="shared" si="72"/>
        <v>0</v>
      </c>
      <c r="H183" s="93"/>
      <c r="I183" s="73"/>
      <c r="J183" s="73"/>
      <c r="K183" s="74">
        <f t="shared" si="68"/>
        <v>0</v>
      </c>
      <c r="L183" s="75">
        <v>200000</v>
      </c>
      <c r="M183" s="76">
        <f>K183*L183</f>
        <v>0</v>
      </c>
      <c r="N183" s="77">
        <f t="shared" si="73"/>
        <v>0</v>
      </c>
      <c r="P183" s="117"/>
    </row>
    <row r="184" spans="1:16" ht="13" thickBot="1">
      <c r="B184" s="78" t="s">
        <v>71</v>
      </c>
      <c r="C184" s="163"/>
      <c r="D184" s="71">
        <f t="shared" si="69"/>
        <v>0</v>
      </c>
      <c r="E184" s="71">
        <f t="shared" si="70"/>
        <v>0</v>
      </c>
      <c r="F184" s="71">
        <f t="shared" si="71"/>
        <v>0</v>
      </c>
      <c r="G184" s="72">
        <f t="shared" si="72"/>
        <v>0</v>
      </c>
      <c r="H184" s="93"/>
      <c r="I184" s="73"/>
      <c r="J184" s="73"/>
      <c r="K184" s="74">
        <f t="shared" si="68"/>
        <v>0</v>
      </c>
      <c r="L184" s="120">
        <v>300000</v>
      </c>
      <c r="M184" s="121">
        <f>K184*L184</f>
        <v>0</v>
      </c>
      <c r="N184" s="77">
        <f t="shared" si="73"/>
        <v>0</v>
      </c>
      <c r="P184" s="117"/>
    </row>
    <row r="185" spans="1:16" ht="13" thickBot="1">
      <c r="B185" s="80" t="s">
        <v>61</v>
      </c>
      <c r="C185" s="164"/>
      <c r="D185" s="81">
        <f>C185</f>
        <v>0</v>
      </c>
      <c r="E185" s="81">
        <f>C185</f>
        <v>0</v>
      </c>
      <c r="F185" s="81">
        <f t="shared" ref="F185:G185" si="74">D185</f>
        <v>0</v>
      </c>
      <c r="G185" s="97">
        <f t="shared" si="74"/>
        <v>0</v>
      </c>
      <c r="H185" s="90"/>
      <c r="I185" s="42"/>
      <c r="J185" s="42"/>
      <c r="K185" s="68"/>
      <c r="L185" s="68"/>
      <c r="M185" s="68"/>
      <c r="N185" s="68"/>
      <c r="P185" s="52">
        <f>AVERAGE(N180:N184)</f>
        <v>0</v>
      </c>
    </row>
    <row r="186" spans="1:16">
      <c r="P186" s="116"/>
    </row>
    <row r="187" spans="1:16">
      <c r="P187" s="113"/>
    </row>
    <row r="188" spans="1:16">
      <c r="A188" s="20" t="s">
        <v>179</v>
      </c>
      <c r="P188" s="113"/>
    </row>
    <row r="189" spans="1:16">
      <c r="A189" s="20"/>
      <c r="P189" s="113"/>
    </row>
    <row r="190" spans="1:16" ht="12" customHeight="1">
      <c r="A190" s="312" t="s">
        <v>89</v>
      </c>
      <c r="B190" s="312"/>
      <c r="C190" s="312"/>
      <c r="D190" s="312"/>
      <c r="E190" s="312"/>
      <c r="F190" s="312"/>
      <c r="G190" s="312"/>
      <c r="H190" s="312"/>
      <c r="P190" s="113"/>
    </row>
    <row r="191" spans="1:16" ht="14" thickBot="1">
      <c r="C191" s="6" t="str">
        <f>IF(COUNTBLANK(C195:C203)&gt;0,"ERROR - Cells must not be left blank","")</f>
        <v>ERROR - Cells must not be left blank</v>
      </c>
      <c r="P191" s="113"/>
    </row>
    <row r="192" spans="1:16" ht="12" customHeight="1">
      <c r="B192" s="301" t="s">
        <v>76</v>
      </c>
      <c r="C192" s="304" t="s">
        <v>90</v>
      </c>
      <c r="D192" s="306" t="s">
        <v>47</v>
      </c>
      <c r="E192" s="295"/>
      <c r="F192" s="295"/>
      <c r="G192" s="296"/>
      <c r="I192" s="300"/>
      <c r="J192" s="300"/>
      <c r="K192" s="284" t="s">
        <v>49</v>
      </c>
      <c r="L192" s="284" t="s">
        <v>50</v>
      </c>
      <c r="M192" s="285" t="s">
        <v>51</v>
      </c>
      <c r="N192" s="286" t="s">
        <v>52</v>
      </c>
      <c r="P192" s="113"/>
    </row>
    <row r="193" spans="1:16">
      <c r="B193" s="294"/>
      <c r="C193" s="305"/>
      <c r="D193" s="307"/>
      <c r="E193" s="297"/>
      <c r="F193" s="297"/>
      <c r="G193" s="298"/>
      <c r="I193" s="300"/>
      <c r="J193" s="300"/>
      <c r="K193" s="284"/>
      <c r="L193" s="284"/>
      <c r="M193" s="285"/>
      <c r="N193" s="287"/>
      <c r="P193" s="113"/>
    </row>
    <row r="194" spans="1:16">
      <c r="B194" s="302"/>
      <c r="C194" s="305"/>
      <c r="D194" s="111" t="s">
        <v>14</v>
      </c>
      <c r="E194" s="111" t="s">
        <v>15</v>
      </c>
      <c r="F194" s="111" t="s">
        <v>16</v>
      </c>
      <c r="G194" s="112" t="s">
        <v>17</v>
      </c>
      <c r="I194" s="61"/>
      <c r="J194" s="61"/>
      <c r="K194" s="284"/>
      <c r="L194" s="284"/>
      <c r="M194" s="285"/>
      <c r="N194" s="288"/>
      <c r="P194" s="113"/>
    </row>
    <row r="195" spans="1:16">
      <c r="B195" s="65" t="s">
        <v>53</v>
      </c>
      <c r="C195" s="161"/>
      <c r="D195" s="114">
        <f>C195</f>
        <v>0</v>
      </c>
      <c r="E195" s="114">
        <f t="shared" ref="E195:G195" si="75">D195</f>
        <v>0</v>
      </c>
      <c r="F195" s="114">
        <f t="shared" si="75"/>
        <v>0</v>
      </c>
      <c r="G195" s="115">
        <f t="shared" si="75"/>
        <v>0</v>
      </c>
      <c r="H195" s="90">
        <f t="shared" ref="H195:H203" si="76">AVERAGE(C195:G195)</f>
        <v>0</v>
      </c>
      <c r="I195" s="42"/>
      <c r="J195" s="42"/>
      <c r="K195" s="91"/>
      <c r="L195" s="91"/>
      <c r="M195" s="92"/>
      <c r="N195" s="91"/>
      <c r="P195" s="113"/>
    </row>
    <row r="196" spans="1:16">
      <c r="B196" s="65" t="s">
        <v>80</v>
      </c>
      <c r="C196" s="162"/>
      <c r="D196" s="71">
        <f>C196*(1+$C$17)*OR(1-$C$17)</f>
        <v>0</v>
      </c>
      <c r="E196" s="71">
        <f>C196*(1+$C$18)*OR(1-$C$18)</f>
        <v>0</v>
      </c>
      <c r="F196" s="71">
        <f>C196*(1+$C$19)*OR(1-$C$19)</f>
        <v>0</v>
      </c>
      <c r="G196" s="72">
        <f>C196*(1+$C$20)*OR(1-$C$20)</f>
        <v>0</v>
      </c>
      <c r="H196" s="93">
        <f t="shared" si="76"/>
        <v>0</v>
      </c>
      <c r="I196" s="73"/>
      <c r="J196" s="73"/>
      <c r="K196" s="74">
        <f t="shared" ref="K196:K202" si="77">AVERAGE(C196:G196)</f>
        <v>0</v>
      </c>
      <c r="L196" s="75">
        <v>2500</v>
      </c>
      <c r="M196" s="76">
        <f>K196*L196</f>
        <v>0</v>
      </c>
      <c r="N196" s="77">
        <f>IF(M196&lt;$C$195,$C$195,(IF(M196&gt;$C$203,$C$203,M196)))</f>
        <v>0</v>
      </c>
      <c r="P196" s="116"/>
    </row>
    <row r="197" spans="1:16">
      <c r="B197" s="78" t="s">
        <v>81</v>
      </c>
      <c r="C197" s="163"/>
      <c r="D197" s="71">
        <f t="shared" ref="D197:D202" si="78">C197*(1+$C$17)*OR(1-$C$17)</f>
        <v>0</v>
      </c>
      <c r="E197" s="71">
        <f t="shared" ref="E197:E202" si="79">C197*(1+$C$18)*OR(1-$C$18)</f>
        <v>0</v>
      </c>
      <c r="F197" s="71">
        <f t="shared" ref="F197:F202" si="80">C197*(1+$C$19)*OR(1-$C$19)</f>
        <v>0</v>
      </c>
      <c r="G197" s="72">
        <f t="shared" ref="G197:G202" si="81">C197*(1+$C$20)*OR(1-$C$20)</f>
        <v>0</v>
      </c>
      <c r="H197" s="93">
        <f t="shared" si="76"/>
        <v>0</v>
      </c>
      <c r="I197" s="73"/>
      <c r="J197" s="73"/>
      <c r="K197" s="74">
        <f t="shared" si="77"/>
        <v>0</v>
      </c>
      <c r="L197" s="75">
        <v>100000</v>
      </c>
      <c r="M197" s="76">
        <f t="shared" ref="M197:M202" si="82">K197*L197</f>
        <v>0</v>
      </c>
      <c r="N197" s="77">
        <f t="shared" ref="N197:N202" si="83">IF(M197&lt;$C$195,$C$195,(IF(M197&gt;$C$203,$C$203,M197)))</f>
        <v>0</v>
      </c>
      <c r="P197" s="117"/>
    </row>
    <row r="198" spans="1:16">
      <c r="B198" s="78" t="s">
        <v>82</v>
      </c>
      <c r="C198" s="163"/>
      <c r="D198" s="71">
        <f t="shared" si="78"/>
        <v>0</v>
      </c>
      <c r="E198" s="71">
        <f t="shared" si="79"/>
        <v>0</v>
      </c>
      <c r="F198" s="71">
        <f t="shared" si="80"/>
        <v>0</v>
      </c>
      <c r="G198" s="72">
        <f t="shared" si="81"/>
        <v>0</v>
      </c>
      <c r="H198" s="93">
        <f t="shared" si="76"/>
        <v>0</v>
      </c>
      <c r="I198" s="73"/>
      <c r="J198" s="73"/>
      <c r="K198" s="74">
        <f t="shared" si="77"/>
        <v>0</v>
      </c>
      <c r="L198" s="75">
        <v>350000</v>
      </c>
      <c r="M198" s="76">
        <f t="shared" si="82"/>
        <v>0</v>
      </c>
      <c r="N198" s="77">
        <f t="shared" si="83"/>
        <v>0</v>
      </c>
      <c r="P198" s="117"/>
    </row>
    <row r="199" spans="1:16">
      <c r="B199" s="78" t="s">
        <v>83</v>
      </c>
      <c r="C199" s="163"/>
      <c r="D199" s="71">
        <f t="shared" si="78"/>
        <v>0</v>
      </c>
      <c r="E199" s="71">
        <f t="shared" si="79"/>
        <v>0</v>
      </c>
      <c r="F199" s="71">
        <f t="shared" si="80"/>
        <v>0</v>
      </c>
      <c r="G199" s="72">
        <f t="shared" si="81"/>
        <v>0</v>
      </c>
      <c r="H199" s="93">
        <f t="shared" si="76"/>
        <v>0</v>
      </c>
      <c r="I199" s="73"/>
      <c r="J199" s="73"/>
      <c r="K199" s="74">
        <f t="shared" si="77"/>
        <v>0</v>
      </c>
      <c r="L199" s="75">
        <v>750000</v>
      </c>
      <c r="M199" s="76">
        <f t="shared" si="82"/>
        <v>0</v>
      </c>
      <c r="N199" s="77">
        <f t="shared" si="83"/>
        <v>0</v>
      </c>
      <c r="P199" s="117"/>
    </row>
    <row r="200" spans="1:16">
      <c r="B200" s="78" t="s">
        <v>84</v>
      </c>
      <c r="C200" s="163"/>
      <c r="D200" s="71">
        <f t="shared" si="78"/>
        <v>0</v>
      </c>
      <c r="E200" s="71">
        <f t="shared" si="79"/>
        <v>0</v>
      </c>
      <c r="F200" s="71">
        <f t="shared" si="80"/>
        <v>0</v>
      </c>
      <c r="G200" s="72">
        <f t="shared" si="81"/>
        <v>0</v>
      </c>
      <c r="H200" s="93">
        <f t="shared" si="76"/>
        <v>0</v>
      </c>
      <c r="I200" s="73"/>
      <c r="J200" s="73"/>
      <c r="K200" s="74">
        <f t="shared" si="77"/>
        <v>0</v>
      </c>
      <c r="L200" s="75">
        <v>2000000</v>
      </c>
      <c r="M200" s="76">
        <f t="shared" si="82"/>
        <v>0</v>
      </c>
      <c r="N200" s="77">
        <f t="shared" si="83"/>
        <v>0</v>
      </c>
      <c r="P200" s="117"/>
    </row>
    <row r="201" spans="1:16">
      <c r="B201" s="79" t="s">
        <v>85</v>
      </c>
      <c r="C201" s="165"/>
      <c r="D201" s="71">
        <f t="shared" si="78"/>
        <v>0</v>
      </c>
      <c r="E201" s="71">
        <f t="shared" si="79"/>
        <v>0</v>
      </c>
      <c r="F201" s="71">
        <f t="shared" si="80"/>
        <v>0</v>
      </c>
      <c r="G201" s="72">
        <f t="shared" si="81"/>
        <v>0</v>
      </c>
      <c r="H201" s="93">
        <f t="shared" si="76"/>
        <v>0</v>
      </c>
      <c r="I201" s="73"/>
      <c r="J201" s="73"/>
      <c r="K201" s="74">
        <f t="shared" si="77"/>
        <v>0</v>
      </c>
      <c r="L201" s="75">
        <v>4000000</v>
      </c>
      <c r="M201" s="76">
        <f t="shared" si="82"/>
        <v>0</v>
      </c>
      <c r="N201" s="77">
        <f t="shared" si="83"/>
        <v>0</v>
      </c>
      <c r="P201" s="117"/>
    </row>
    <row r="202" spans="1:16" ht="13" thickBot="1">
      <c r="B202" s="79" t="s">
        <v>86</v>
      </c>
      <c r="C202" s="165"/>
      <c r="D202" s="71">
        <f t="shared" si="78"/>
        <v>0</v>
      </c>
      <c r="E202" s="71">
        <f t="shared" si="79"/>
        <v>0</v>
      </c>
      <c r="F202" s="71">
        <f t="shared" si="80"/>
        <v>0</v>
      </c>
      <c r="G202" s="72">
        <f t="shared" si="81"/>
        <v>0</v>
      </c>
      <c r="H202" s="93">
        <f t="shared" si="76"/>
        <v>0</v>
      </c>
      <c r="I202" s="73"/>
      <c r="J202" s="73"/>
      <c r="K202" s="74">
        <f t="shared" si="77"/>
        <v>0</v>
      </c>
      <c r="L202" s="75">
        <v>5000000</v>
      </c>
      <c r="M202" s="76">
        <f t="shared" si="82"/>
        <v>0</v>
      </c>
      <c r="N202" s="77">
        <f t="shared" si="83"/>
        <v>0</v>
      </c>
      <c r="P202" s="117"/>
    </row>
    <row r="203" spans="1:16" ht="13" thickBot="1">
      <c r="B203" s="80" t="s">
        <v>61</v>
      </c>
      <c r="C203" s="164"/>
      <c r="D203" s="81">
        <f>C203</f>
        <v>0</v>
      </c>
      <c r="E203" s="81">
        <f t="shared" ref="E203:G203" si="84">D203</f>
        <v>0</v>
      </c>
      <c r="F203" s="81">
        <f t="shared" si="84"/>
        <v>0</v>
      </c>
      <c r="G203" s="97">
        <f t="shared" si="84"/>
        <v>0</v>
      </c>
      <c r="H203" s="90">
        <f t="shared" si="76"/>
        <v>0</v>
      </c>
      <c r="I203" s="42"/>
      <c r="J203" s="42"/>
      <c r="K203" s="91"/>
      <c r="L203" s="91"/>
      <c r="M203" s="91"/>
      <c r="N203" s="91"/>
      <c r="P203" s="52">
        <f>AVERAGE(N196:N202)</f>
        <v>0</v>
      </c>
    </row>
    <row r="204" spans="1:16">
      <c r="I204" s="14"/>
      <c r="J204" s="14"/>
      <c r="P204" s="116"/>
    </row>
    <row r="205" spans="1:16">
      <c r="P205" s="113"/>
    </row>
    <row r="206" spans="1:16">
      <c r="A206" s="20" t="s">
        <v>239</v>
      </c>
      <c r="P206" s="113"/>
    </row>
    <row r="207" spans="1:16">
      <c r="A207" s="20"/>
      <c r="P207" s="113"/>
    </row>
    <row r="208" spans="1:16" ht="25.75" customHeight="1">
      <c r="A208" s="312" t="s">
        <v>91</v>
      </c>
      <c r="B208" s="312"/>
      <c r="C208" s="312"/>
      <c r="D208" s="312"/>
      <c r="E208" s="312"/>
      <c r="F208" s="312"/>
      <c r="G208" s="312"/>
      <c r="H208" s="312"/>
      <c r="P208" s="113"/>
    </row>
    <row r="209" spans="1:16" ht="14" thickBot="1">
      <c r="C209" s="6" t="str">
        <f>IF(COUNTBLANK(C213:C219)&gt;0,"ERROR - Cells must not be left blank","")</f>
        <v>ERROR - Cells must not be left blank</v>
      </c>
      <c r="P209" s="113"/>
    </row>
    <row r="210" spans="1:16" ht="12" customHeight="1">
      <c r="B210" s="301" t="s">
        <v>76</v>
      </c>
      <c r="C210" s="304" t="s">
        <v>92</v>
      </c>
      <c r="D210" s="306" t="s">
        <v>47</v>
      </c>
      <c r="E210" s="295"/>
      <c r="F210" s="295"/>
      <c r="G210" s="296"/>
      <c r="I210" s="300"/>
      <c r="J210" s="300"/>
      <c r="K210" s="284" t="s">
        <v>49</v>
      </c>
      <c r="L210" s="284" t="s">
        <v>50</v>
      </c>
      <c r="M210" s="285" t="s">
        <v>51</v>
      </c>
      <c r="N210" s="286" t="s">
        <v>52</v>
      </c>
      <c r="P210" s="113"/>
    </row>
    <row r="211" spans="1:16">
      <c r="B211" s="294"/>
      <c r="C211" s="305"/>
      <c r="D211" s="307"/>
      <c r="E211" s="297"/>
      <c r="F211" s="297"/>
      <c r="G211" s="298"/>
      <c r="I211" s="300"/>
      <c r="J211" s="300"/>
      <c r="K211" s="284"/>
      <c r="L211" s="284"/>
      <c r="M211" s="285"/>
      <c r="N211" s="287"/>
      <c r="P211" s="113"/>
    </row>
    <row r="212" spans="1:16">
      <c r="B212" s="302"/>
      <c r="C212" s="305"/>
      <c r="D212" s="111" t="s">
        <v>14</v>
      </c>
      <c r="E212" s="111" t="s">
        <v>15</v>
      </c>
      <c r="F212" s="111" t="s">
        <v>16</v>
      </c>
      <c r="G212" s="112" t="s">
        <v>17</v>
      </c>
      <c r="I212" s="61"/>
      <c r="J212" s="61"/>
      <c r="K212" s="284"/>
      <c r="L212" s="284"/>
      <c r="M212" s="285"/>
      <c r="N212" s="288"/>
      <c r="P212" s="113"/>
    </row>
    <row r="213" spans="1:16">
      <c r="B213" s="65" t="s">
        <v>53</v>
      </c>
      <c r="C213" s="161"/>
      <c r="D213" s="114">
        <f>C213</f>
        <v>0</v>
      </c>
      <c r="E213" s="114">
        <f t="shared" ref="E213:G213" si="85">D213</f>
        <v>0</v>
      </c>
      <c r="F213" s="114">
        <f t="shared" si="85"/>
        <v>0</v>
      </c>
      <c r="G213" s="115">
        <f t="shared" si="85"/>
        <v>0</v>
      </c>
      <c r="H213" s="90"/>
      <c r="I213" s="42"/>
      <c r="J213" s="42"/>
      <c r="K213" s="91"/>
      <c r="L213" s="91"/>
      <c r="M213" s="92"/>
      <c r="N213" s="91"/>
      <c r="P213" s="113"/>
    </row>
    <row r="214" spans="1:16">
      <c r="B214" s="65" t="s">
        <v>67</v>
      </c>
      <c r="C214" s="162"/>
      <c r="D214" s="71">
        <f>C214*(1+$C$17)*OR(1-$C$17)</f>
        <v>0</v>
      </c>
      <c r="E214" s="71">
        <f>C214*(1+$C$18)*OR(1-$C$18)</f>
        <v>0</v>
      </c>
      <c r="F214" s="71">
        <f>C214*(1+$C$19)*OR(1-$C$19)</f>
        <v>0</v>
      </c>
      <c r="G214" s="72">
        <f>C214*(1+$C$20)*OR(1-$C$20)</f>
        <v>0</v>
      </c>
      <c r="H214" s="93"/>
      <c r="I214" s="73"/>
      <c r="J214" s="73"/>
      <c r="K214" s="74">
        <f t="shared" ref="K214:K218" si="86">AVERAGE(C214:G214)</f>
        <v>0</v>
      </c>
      <c r="L214" s="75">
        <v>2500</v>
      </c>
      <c r="M214" s="76">
        <f>K214*L214</f>
        <v>0</v>
      </c>
      <c r="N214" s="77">
        <f>IF(M214&lt;$C$213,$C$213,(IF(M214&gt;$C$219,$C$219,M214)))</f>
        <v>0</v>
      </c>
      <c r="P214" s="116"/>
    </row>
    <row r="215" spans="1:16">
      <c r="B215" s="78" t="s">
        <v>68</v>
      </c>
      <c r="C215" s="163"/>
      <c r="D215" s="71">
        <f t="shared" ref="D215:D218" si="87">C215*(1+$C$17)*OR(1-$C$17)</f>
        <v>0</v>
      </c>
      <c r="E215" s="71">
        <f t="shared" ref="E215:E218" si="88">C215*(1+$C$18)*OR(1-$C$18)</f>
        <v>0</v>
      </c>
      <c r="F215" s="71">
        <f t="shared" ref="F215:F218" si="89">C215*(1+$C$19)*OR(1-$C$19)</f>
        <v>0</v>
      </c>
      <c r="G215" s="72">
        <f t="shared" ref="G215:G218" si="90">C215*(1+$C$20)*OR(1-$C$20)</f>
        <v>0</v>
      </c>
      <c r="H215" s="93"/>
      <c r="I215" s="73"/>
      <c r="J215" s="73"/>
      <c r="K215" s="74">
        <f t="shared" si="86"/>
        <v>0</v>
      </c>
      <c r="L215" s="75">
        <v>15000</v>
      </c>
      <c r="M215" s="76">
        <f t="shared" ref="M215:M218" si="91">K215*L215</f>
        <v>0</v>
      </c>
      <c r="N215" s="77">
        <f t="shared" ref="N215:N218" si="92">IF(M215&lt;$C$213,$C$213,(IF(M215&gt;$C$219,$C$219,M215)))</f>
        <v>0</v>
      </c>
      <c r="P215" s="117"/>
    </row>
    <row r="216" spans="1:16">
      <c r="B216" s="78" t="s">
        <v>69</v>
      </c>
      <c r="C216" s="163"/>
      <c r="D216" s="71">
        <f t="shared" si="87"/>
        <v>0</v>
      </c>
      <c r="E216" s="71">
        <f t="shared" si="88"/>
        <v>0</v>
      </c>
      <c r="F216" s="71">
        <f t="shared" si="89"/>
        <v>0</v>
      </c>
      <c r="G216" s="72">
        <f t="shared" si="90"/>
        <v>0</v>
      </c>
      <c r="H216" s="93"/>
      <c r="I216" s="73"/>
      <c r="J216" s="73"/>
      <c r="K216" s="74">
        <f t="shared" si="86"/>
        <v>0</v>
      </c>
      <c r="L216" s="75">
        <v>65000</v>
      </c>
      <c r="M216" s="76">
        <f t="shared" si="91"/>
        <v>0</v>
      </c>
      <c r="N216" s="77">
        <f t="shared" si="92"/>
        <v>0</v>
      </c>
      <c r="P216" s="117"/>
    </row>
    <row r="217" spans="1:16">
      <c r="B217" s="78" t="s">
        <v>70</v>
      </c>
      <c r="C217" s="163"/>
      <c r="D217" s="71">
        <f t="shared" si="87"/>
        <v>0</v>
      </c>
      <c r="E217" s="71">
        <f t="shared" si="88"/>
        <v>0</v>
      </c>
      <c r="F217" s="71">
        <f t="shared" si="89"/>
        <v>0</v>
      </c>
      <c r="G217" s="72">
        <f t="shared" si="90"/>
        <v>0</v>
      </c>
      <c r="H217" s="93"/>
      <c r="I217" s="73"/>
      <c r="J217" s="73"/>
      <c r="K217" s="74">
        <f t="shared" si="86"/>
        <v>0</v>
      </c>
      <c r="L217" s="75">
        <v>200000</v>
      </c>
      <c r="M217" s="76">
        <f t="shared" si="91"/>
        <v>0</v>
      </c>
      <c r="N217" s="77">
        <f t="shared" si="92"/>
        <v>0</v>
      </c>
      <c r="P217" s="117"/>
    </row>
    <row r="218" spans="1:16" ht="13" thickBot="1">
      <c r="B218" s="78" t="s">
        <v>71</v>
      </c>
      <c r="C218" s="163"/>
      <c r="D218" s="71">
        <f t="shared" si="87"/>
        <v>0</v>
      </c>
      <c r="E218" s="71">
        <f t="shared" si="88"/>
        <v>0</v>
      </c>
      <c r="F218" s="71">
        <f t="shared" si="89"/>
        <v>0</v>
      </c>
      <c r="G218" s="72">
        <f t="shared" si="90"/>
        <v>0</v>
      </c>
      <c r="H218" s="93"/>
      <c r="I218" s="73"/>
      <c r="J218" s="73"/>
      <c r="K218" s="74">
        <f t="shared" si="86"/>
        <v>0</v>
      </c>
      <c r="L218" s="75">
        <v>300000</v>
      </c>
      <c r="M218" s="76">
        <f t="shared" si="91"/>
        <v>0</v>
      </c>
      <c r="N218" s="77">
        <f t="shared" si="92"/>
        <v>0</v>
      </c>
      <c r="P218" s="117"/>
    </row>
    <row r="219" spans="1:16" ht="13" thickBot="1">
      <c r="B219" s="80" t="s">
        <v>61</v>
      </c>
      <c r="C219" s="164"/>
      <c r="D219" s="81">
        <f>C219</f>
        <v>0</v>
      </c>
      <c r="E219" s="81">
        <f t="shared" ref="E219:G219" si="93">D219</f>
        <v>0</v>
      </c>
      <c r="F219" s="81">
        <f t="shared" si="93"/>
        <v>0</v>
      </c>
      <c r="G219" s="97">
        <f t="shared" si="93"/>
        <v>0</v>
      </c>
      <c r="H219" s="90"/>
      <c r="I219" s="42"/>
      <c r="J219" s="42"/>
      <c r="K219" s="91"/>
      <c r="L219" s="91"/>
      <c r="M219" s="91"/>
      <c r="N219" s="91"/>
      <c r="P219" s="52">
        <f>AVERAGE(N214:N218)</f>
        <v>0</v>
      </c>
    </row>
    <row r="220" spans="1:16">
      <c r="P220" s="117"/>
    </row>
    <row r="221" spans="1:16">
      <c r="P221" s="116"/>
    </row>
    <row r="222" spans="1:16">
      <c r="A222" s="20" t="s">
        <v>240</v>
      </c>
      <c r="P222" s="113"/>
    </row>
    <row r="223" spans="1:16">
      <c r="P223" s="113"/>
    </row>
    <row r="224" spans="1:16" ht="27" customHeight="1">
      <c r="A224" s="312" t="s">
        <v>93</v>
      </c>
      <c r="B224" s="312"/>
      <c r="C224" s="312"/>
      <c r="D224" s="312"/>
      <c r="E224" s="312"/>
      <c r="F224" s="312"/>
      <c r="G224" s="312"/>
      <c r="H224" s="312"/>
      <c r="P224" s="113"/>
    </row>
    <row r="225" spans="1:16" ht="14" thickBot="1">
      <c r="C225" s="6" t="str">
        <f>IF(COUNTBLANK(C229:C235)&gt;0,"ERROR - Cells must not be left blank","")</f>
        <v>ERROR - Cells must not be left blank</v>
      </c>
      <c r="P225" s="113"/>
    </row>
    <row r="226" spans="1:16" ht="12" customHeight="1">
      <c r="B226" s="277" t="s">
        <v>76</v>
      </c>
      <c r="C226" s="319" t="s">
        <v>124</v>
      </c>
      <c r="D226" s="306" t="s">
        <v>47</v>
      </c>
      <c r="E226" s="295"/>
      <c r="F226" s="295"/>
      <c r="G226" s="296"/>
      <c r="I226" s="300"/>
      <c r="J226" s="300"/>
      <c r="K226" s="313" t="s">
        <v>49</v>
      </c>
      <c r="L226" s="313" t="s">
        <v>50</v>
      </c>
      <c r="M226" s="316" t="s">
        <v>51</v>
      </c>
      <c r="N226" s="286" t="s">
        <v>52</v>
      </c>
      <c r="P226" s="113"/>
    </row>
    <row r="227" spans="1:16">
      <c r="B227" s="278"/>
      <c r="C227" s="320"/>
      <c r="D227" s="307"/>
      <c r="E227" s="297"/>
      <c r="F227" s="297"/>
      <c r="G227" s="298"/>
      <c r="I227" s="300"/>
      <c r="J227" s="300"/>
      <c r="K227" s="314"/>
      <c r="L227" s="314"/>
      <c r="M227" s="317"/>
      <c r="N227" s="287"/>
      <c r="P227" s="113"/>
    </row>
    <row r="228" spans="1:16">
      <c r="B228" s="290"/>
      <c r="C228" s="321"/>
      <c r="D228" s="111" t="s">
        <v>14</v>
      </c>
      <c r="E228" s="111" t="s">
        <v>15</v>
      </c>
      <c r="F228" s="111" t="s">
        <v>16</v>
      </c>
      <c r="G228" s="112" t="s">
        <v>17</v>
      </c>
      <c r="I228" s="61"/>
      <c r="J228" s="61"/>
      <c r="K228" s="315"/>
      <c r="L228" s="315"/>
      <c r="M228" s="318"/>
      <c r="N228" s="288"/>
      <c r="P228" s="113"/>
    </row>
    <row r="229" spans="1:16">
      <c r="B229" s="65" t="s">
        <v>53</v>
      </c>
      <c r="C229" s="161"/>
      <c r="D229" s="114">
        <f>C229</f>
        <v>0</v>
      </c>
      <c r="E229" s="114">
        <f t="shared" ref="E229:G229" si="94">D229</f>
        <v>0</v>
      </c>
      <c r="F229" s="114">
        <f t="shared" si="94"/>
        <v>0</v>
      </c>
      <c r="G229" s="115">
        <f t="shared" si="94"/>
        <v>0</v>
      </c>
      <c r="H229" s="90"/>
      <c r="I229" s="42"/>
      <c r="J229" s="42"/>
      <c r="K229" s="91"/>
      <c r="L229" s="91"/>
      <c r="M229" s="92"/>
      <c r="N229" s="91"/>
      <c r="P229" s="113"/>
    </row>
    <row r="230" spans="1:16">
      <c r="B230" s="65" t="s">
        <v>67</v>
      </c>
      <c r="C230" s="162"/>
      <c r="D230" s="71">
        <f>C230*(1+$C$17)*OR(1-$C$17)</f>
        <v>0</v>
      </c>
      <c r="E230" s="71">
        <f>C230*(1+$C$18)*OR(1-$C$18)</f>
        <v>0</v>
      </c>
      <c r="F230" s="71">
        <f>C230*(1+$C$19)*OR(1-$C$19)</f>
        <v>0</v>
      </c>
      <c r="G230" s="72">
        <f>C230*(1+$C$20)*OR(1-$C$20)</f>
        <v>0</v>
      </c>
      <c r="H230" s="93"/>
      <c r="I230" s="73"/>
      <c r="J230" s="73"/>
      <c r="K230" s="74">
        <f t="shared" ref="K230:K234" si="95">AVERAGE(C230:G230)</f>
        <v>0</v>
      </c>
      <c r="L230" s="75">
        <v>2500</v>
      </c>
      <c r="M230" s="76">
        <f>K230*L230</f>
        <v>0</v>
      </c>
      <c r="N230" s="77">
        <f>IF(M230&lt;$C$229,$C$229,(IF(M230&gt;$C$235,$C$235,M230)))</f>
        <v>0</v>
      </c>
      <c r="P230" s="116"/>
    </row>
    <row r="231" spans="1:16">
      <c r="B231" s="78" t="s">
        <v>68</v>
      </c>
      <c r="C231" s="163"/>
      <c r="D231" s="71">
        <f t="shared" ref="D231:D234" si="96">C231*(1+$C$17)*OR(1-$C$17)</f>
        <v>0</v>
      </c>
      <c r="E231" s="71">
        <f t="shared" ref="E231:E234" si="97">C231*(1+$C$18)*OR(1-$C$18)</f>
        <v>0</v>
      </c>
      <c r="F231" s="71">
        <f t="shared" ref="F231:F234" si="98">C231*(1+$C$19)*OR(1-$C$19)</f>
        <v>0</v>
      </c>
      <c r="G231" s="72">
        <f t="shared" ref="G231:G234" si="99">C231*(1+$C$20)*OR(1-$C$20)</f>
        <v>0</v>
      </c>
      <c r="H231" s="93"/>
      <c r="I231" s="73"/>
      <c r="J231" s="73"/>
      <c r="K231" s="74">
        <f t="shared" si="95"/>
        <v>0</v>
      </c>
      <c r="L231" s="75">
        <v>15000</v>
      </c>
      <c r="M231" s="76">
        <f t="shared" ref="M231:M234" si="100">K231*L231</f>
        <v>0</v>
      </c>
      <c r="N231" s="77">
        <f t="shared" ref="N231:N234" si="101">IF(M231&lt;$C$229,$C$229,(IF(M231&gt;$C$235,$C$235,M231)))</f>
        <v>0</v>
      </c>
      <c r="P231" s="117"/>
    </row>
    <row r="232" spans="1:16">
      <c r="B232" s="78" t="s">
        <v>69</v>
      </c>
      <c r="C232" s="163"/>
      <c r="D232" s="71">
        <f t="shared" si="96"/>
        <v>0</v>
      </c>
      <c r="E232" s="71">
        <f t="shared" si="97"/>
        <v>0</v>
      </c>
      <c r="F232" s="71">
        <f t="shared" si="98"/>
        <v>0</v>
      </c>
      <c r="G232" s="72">
        <f t="shared" si="99"/>
        <v>0</v>
      </c>
      <c r="H232" s="93"/>
      <c r="I232" s="73"/>
      <c r="J232" s="73"/>
      <c r="K232" s="74">
        <f t="shared" si="95"/>
        <v>0</v>
      </c>
      <c r="L232" s="75">
        <v>65000</v>
      </c>
      <c r="M232" s="76">
        <f t="shared" si="100"/>
        <v>0</v>
      </c>
      <c r="N232" s="77">
        <f t="shared" si="101"/>
        <v>0</v>
      </c>
      <c r="P232" s="117"/>
    </row>
    <row r="233" spans="1:16">
      <c r="B233" s="78" t="s">
        <v>70</v>
      </c>
      <c r="C233" s="163"/>
      <c r="D233" s="71">
        <f t="shared" si="96"/>
        <v>0</v>
      </c>
      <c r="E233" s="71">
        <f t="shared" si="97"/>
        <v>0</v>
      </c>
      <c r="F233" s="71">
        <f t="shared" si="98"/>
        <v>0</v>
      </c>
      <c r="G233" s="72">
        <f t="shared" si="99"/>
        <v>0</v>
      </c>
      <c r="H233" s="93"/>
      <c r="I233" s="73"/>
      <c r="J233" s="73"/>
      <c r="K233" s="74">
        <f t="shared" si="95"/>
        <v>0</v>
      </c>
      <c r="L233" s="75">
        <v>200000</v>
      </c>
      <c r="M233" s="76">
        <f t="shared" si="100"/>
        <v>0</v>
      </c>
      <c r="N233" s="77">
        <f t="shared" si="101"/>
        <v>0</v>
      </c>
      <c r="P233" s="117"/>
    </row>
    <row r="234" spans="1:16" ht="13" thickBot="1">
      <c r="B234" s="78" t="s">
        <v>71</v>
      </c>
      <c r="C234" s="163"/>
      <c r="D234" s="71">
        <f t="shared" si="96"/>
        <v>0</v>
      </c>
      <c r="E234" s="71">
        <f t="shared" si="97"/>
        <v>0</v>
      </c>
      <c r="F234" s="71">
        <f t="shared" si="98"/>
        <v>0</v>
      </c>
      <c r="G234" s="72">
        <f t="shared" si="99"/>
        <v>0</v>
      </c>
      <c r="H234" s="93"/>
      <c r="I234" s="73"/>
      <c r="J234" s="73"/>
      <c r="K234" s="74">
        <f t="shared" si="95"/>
        <v>0</v>
      </c>
      <c r="L234" s="75">
        <v>300000</v>
      </c>
      <c r="M234" s="76">
        <f t="shared" si="100"/>
        <v>0</v>
      </c>
      <c r="N234" s="77">
        <f t="shared" si="101"/>
        <v>0</v>
      </c>
      <c r="P234" s="117"/>
    </row>
    <row r="235" spans="1:16" ht="13" thickBot="1">
      <c r="B235" s="80" t="s">
        <v>61</v>
      </c>
      <c r="C235" s="164"/>
      <c r="D235" s="81">
        <f>C235</f>
        <v>0</v>
      </c>
      <c r="E235" s="81">
        <f t="shared" ref="E235:G235" si="102">D235</f>
        <v>0</v>
      </c>
      <c r="F235" s="81">
        <f t="shared" si="102"/>
        <v>0</v>
      </c>
      <c r="G235" s="97">
        <f t="shared" si="102"/>
        <v>0</v>
      </c>
      <c r="H235" s="90"/>
      <c r="I235" s="42"/>
      <c r="J235" s="42"/>
      <c r="K235" s="91"/>
      <c r="L235" s="91"/>
      <c r="M235" s="91"/>
      <c r="N235" s="91"/>
      <c r="P235" s="52">
        <f>AVERAGE(N230:N234)</f>
        <v>0</v>
      </c>
    </row>
    <row r="236" spans="1:16">
      <c r="B236" s="99"/>
      <c r="C236" s="126"/>
      <c r="D236" s="42"/>
      <c r="E236" s="42"/>
      <c r="F236" s="42"/>
      <c r="G236" s="42"/>
      <c r="H236" s="90"/>
      <c r="I236" s="42"/>
      <c r="J236" s="42"/>
      <c r="K236" s="56"/>
      <c r="L236" s="56"/>
      <c r="M236" s="56"/>
      <c r="N236" s="56"/>
      <c r="P236" s="127"/>
    </row>
    <row r="237" spans="1:16">
      <c r="A237" s="98" t="s">
        <v>180</v>
      </c>
      <c r="P237" s="113"/>
    </row>
    <row r="238" spans="1:16">
      <c r="P238" s="113"/>
    </row>
    <row r="239" spans="1:16" ht="12" customHeight="1">
      <c r="A239" s="312" t="s">
        <v>94</v>
      </c>
      <c r="B239" s="312"/>
      <c r="C239" s="312"/>
      <c r="D239" s="312"/>
      <c r="E239" s="312"/>
      <c r="F239" s="312"/>
      <c r="G239" s="312"/>
      <c r="H239" s="312"/>
      <c r="P239" s="113"/>
    </row>
    <row r="240" spans="1:16" ht="14" thickBot="1">
      <c r="C240" s="6" t="str">
        <f>IF(COUNTBLANK(C244)&gt;0,"ERROR - Cells must not be left blank","")</f>
        <v>ERROR - Cells must not be left blank</v>
      </c>
      <c r="P240" s="113"/>
    </row>
    <row r="241" spans="1:16" ht="12" customHeight="1">
      <c r="B241" s="301" t="s">
        <v>229</v>
      </c>
      <c r="C241" s="304" t="s">
        <v>95</v>
      </c>
      <c r="D241" s="306" t="s">
        <v>47</v>
      </c>
      <c r="E241" s="295"/>
      <c r="F241" s="295"/>
      <c r="G241" s="296"/>
      <c r="I241" s="300"/>
      <c r="J241" s="300"/>
      <c r="K241" s="322" t="s">
        <v>126</v>
      </c>
      <c r="L241" s="323"/>
      <c r="M241" s="323"/>
      <c r="N241" s="324"/>
      <c r="P241" s="113"/>
    </row>
    <row r="242" spans="1:16">
      <c r="B242" s="294"/>
      <c r="C242" s="305"/>
      <c r="D242" s="307"/>
      <c r="E242" s="297"/>
      <c r="F242" s="297"/>
      <c r="G242" s="298"/>
      <c r="I242" s="300"/>
      <c r="J242" s="300"/>
      <c r="K242" s="325"/>
      <c r="L242" s="326"/>
      <c r="M242" s="326"/>
      <c r="N242" s="327"/>
      <c r="P242" s="113"/>
    </row>
    <row r="243" spans="1:16" ht="13" thickBot="1">
      <c r="B243" s="302"/>
      <c r="C243" s="305"/>
      <c r="D243" s="111" t="s">
        <v>14</v>
      </c>
      <c r="E243" s="111" t="s">
        <v>15</v>
      </c>
      <c r="F243" s="111" t="s">
        <v>16</v>
      </c>
      <c r="G243" s="112" t="s">
        <v>17</v>
      </c>
      <c r="I243" s="61"/>
      <c r="J243" s="61"/>
      <c r="K243" s="328"/>
      <c r="L243" s="329"/>
      <c r="M243" s="329"/>
      <c r="N243" s="330"/>
      <c r="P243" s="113"/>
    </row>
    <row r="244" spans="1:16" ht="13" thickBot="1">
      <c r="B244" s="128" t="s">
        <v>230</v>
      </c>
      <c r="C244" s="166"/>
      <c r="D244" s="81">
        <f>C244*(1+$C$17)*OR(1-$C$17)</f>
        <v>0</v>
      </c>
      <c r="E244" s="81">
        <f>C244*(1+$C$18)*OR(1-$C$18)</f>
        <v>0</v>
      </c>
      <c r="F244" s="81">
        <f>C244*(1+$C$19)*OR(1-$C$19)</f>
        <v>0</v>
      </c>
      <c r="G244" s="97">
        <f>C244*(1+$C$20)*OR(1-$C$20)</f>
        <v>0</v>
      </c>
      <c r="H244" s="90"/>
      <c r="I244" s="42"/>
      <c r="J244" s="42"/>
      <c r="K244" s="331">
        <f>AVERAGE(C244:G244)</f>
        <v>0</v>
      </c>
      <c r="L244" s="332"/>
      <c r="M244" s="332"/>
      <c r="N244" s="333"/>
      <c r="P244" s="52">
        <f>K244</f>
        <v>0</v>
      </c>
    </row>
    <row r="245" spans="1:16">
      <c r="I245" s="56"/>
      <c r="J245" s="56"/>
      <c r="K245" s="56"/>
      <c r="L245" s="56"/>
      <c r="M245" s="129"/>
      <c r="N245" s="56"/>
      <c r="P245" s="113"/>
    </row>
    <row r="246" spans="1:16">
      <c r="K246" s="56"/>
      <c r="L246" s="56"/>
      <c r="M246" s="129"/>
      <c r="N246" s="56"/>
      <c r="P246" s="113"/>
    </row>
    <row r="247" spans="1:16">
      <c r="A247" s="98" t="s">
        <v>181</v>
      </c>
      <c r="K247" s="56"/>
      <c r="L247" s="56"/>
      <c r="M247" s="129"/>
      <c r="N247" s="56"/>
      <c r="P247" s="113"/>
    </row>
    <row r="248" spans="1:16">
      <c r="B248" s="130" t="s">
        <v>222</v>
      </c>
      <c r="C248" s="149"/>
      <c r="P248" s="113"/>
    </row>
    <row r="249" spans="1:16" ht="12" customHeight="1">
      <c r="A249" s="312" t="s">
        <v>231</v>
      </c>
      <c r="B249" s="312"/>
      <c r="C249" s="312"/>
      <c r="D249" s="312"/>
      <c r="E249" s="312"/>
      <c r="F249" s="312"/>
      <c r="G249" s="312"/>
      <c r="H249" s="312"/>
      <c r="P249" s="113"/>
    </row>
    <row r="250" spans="1:16" ht="14" thickBot="1">
      <c r="C250" s="6" t="str">
        <f>IF(COUNTBLANK(C254:D258)&gt;0,"Complete cells ONLY if option cell is marked as 'Yes'","")</f>
        <v>Complete cells ONLY if option cell is marked as 'Yes'</v>
      </c>
      <c r="P250" s="113"/>
    </row>
    <row r="251" spans="1:16" ht="12" customHeight="1">
      <c r="B251" s="301" t="s">
        <v>227</v>
      </c>
      <c r="C251" s="304" t="s">
        <v>96</v>
      </c>
      <c r="D251" s="334" t="s">
        <v>97</v>
      </c>
      <c r="E251" s="306" t="s">
        <v>47</v>
      </c>
      <c r="F251" s="295"/>
      <c r="G251" s="295"/>
      <c r="H251" s="296"/>
      <c r="J251" s="300"/>
      <c r="K251" s="313" t="s">
        <v>49</v>
      </c>
      <c r="L251" s="313" t="s">
        <v>50</v>
      </c>
      <c r="M251" s="316" t="s">
        <v>51</v>
      </c>
      <c r="N251" s="286" t="s">
        <v>52</v>
      </c>
      <c r="P251" s="113"/>
    </row>
    <row r="252" spans="1:16">
      <c r="B252" s="294"/>
      <c r="C252" s="305"/>
      <c r="D252" s="335"/>
      <c r="E252" s="307"/>
      <c r="F252" s="297"/>
      <c r="G252" s="297"/>
      <c r="H252" s="298"/>
      <c r="J252" s="300"/>
      <c r="K252" s="314"/>
      <c r="L252" s="314"/>
      <c r="M252" s="317"/>
      <c r="N252" s="287"/>
      <c r="P252" s="113"/>
    </row>
    <row r="253" spans="1:16">
      <c r="B253" s="302"/>
      <c r="C253" s="305"/>
      <c r="D253" s="336"/>
      <c r="E253" s="111" t="s">
        <v>14</v>
      </c>
      <c r="F253" s="111" t="s">
        <v>15</v>
      </c>
      <c r="G253" s="111" t="s">
        <v>16</v>
      </c>
      <c r="H253" s="112" t="s">
        <v>17</v>
      </c>
      <c r="J253" s="61"/>
      <c r="K253" s="315"/>
      <c r="L253" s="315"/>
      <c r="M253" s="318"/>
      <c r="N253" s="288"/>
      <c r="P253" s="117"/>
    </row>
    <row r="254" spans="1:16">
      <c r="B254" s="65" t="s">
        <v>98</v>
      </c>
      <c r="C254" s="162"/>
      <c r="D254" s="167"/>
      <c r="E254" s="71">
        <f>C254*(1+$C$17)*OR(1-$C$17)</f>
        <v>0</v>
      </c>
      <c r="F254" s="71">
        <f>C254*(1+$C$18)*OR(1-$C$18)</f>
        <v>0</v>
      </c>
      <c r="G254" s="71">
        <f>C254*(1+$C$19)*OR(1-$C$19)</f>
        <v>0</v>
      </c>
      <c r="H254" s="72">
        <f>C254*(1+$C$20)*OR(1-$C$20)</f>
        <v>0</v>
      </c>
      <c r="J254" s="73"/>
      <c r="K254" s="74">
        <f>AVERAGE(C254,E254,F254,G254,H254)</f>
        <v>0</v>
      </c>
      <c r="L254" s="75">
        <v>12500</v>
      </c>
      <c r="M254" s="76">
        <f>K254*L254</f>
        <v>0</v>
      </c>
      <c r="N254" s="77">
        <f>(IF(M254&gt;$D$254,$D$254,M254))</f>
        <v>0</v>
      </c>
      <c r="P254" s="116"/>
    </row>
    <row r="255" spans="1:16">
      <c r="B255" s="78" t="s">
        <v>69</v>
      </c>
      <c r="C255" s="162"/>
      <c r="D255" s="168"/>
      <c r="E255" s="71">
        <f t="shared" ref="E255:E258" si="103">C255*(1+$C$17)*OR(1-$C$17)</f>
        <v>0</v>
      </c>
      <c r="F255" s="71">
        <f t="shared" ref="F255:F258" si="104">C255*(1+$C$18)*OR(1-$C$18)</f>
        <v>0</v>
      </c>
      <c r="G255" s="71">
        <f t="shared" ref="G255:G258" si="105">C255*(1+$C$19)*OR(1-$C$19)</f>
        <v>0</v>
      </c>
      <c r="H255" s="72">
        <f t="shared" ref="H255:H258" si="106">C255*(1+$C$20)*OR(1-$C$20)</f>
        <v>0</v>
      </c>
      <c r="J255" s="73"/>
      <c r="K255" s="74">
        <f t="shared" ref="K255:K258" si="107">AVERAGE(C255,E255,F255,G255,H255)</f>
        <v>0</v>
      </c>
      <c r="L255" s="75">
        <v>65000</v>
      </c>
      <c r="M255" s="76">
        <f t="shared" ref="M255:M258" si="108">K255*L255</f>
        <v>0</v>
      </c>
      <c r="N255" s="77">
        <f>(IF(M255&gt;$D$255,$D$255,M255))</f>
        <v>0</v>
      </c>
      <c r="P255" s="113"/>
    </row>
    <row r="256" spans="1:16">
      <c r="B256" s="78" t="s">
        <v>99</v>
      </c>
      <c r="C256" s="162"/>
      <c r="D256" s="168"/>
      <c r="E256" s="71">
        <f t="shared" si="103"/>
        <v>0</v>
      </c>
      <c r="F256" s="71">
        <f t="shared" si="104"/>
        <v>0</v>
      </c>
      <c r="G256" s="71">
        <f t="shared" si="105"/>
        <v>0</v>
      </c>
      <c r="H256" s="72">
        <f t="shared" si="106"/>
        <v>0</v>
      </c>
      <c r="J256" s="73"/>
      <c r="K256" s="74">
        <f t="shared" si="107"/>
        <v>0</v>
      </c>
      <c r="L256" s="75">
        <v>300000</v>
      </c>
      <c r="M256" s="76">
        <f t="shared" si="108"/>
        <v>0</v>
      </c>
      <c r="N256" s="77">
        <f>(IF(M256&gt;$D$256,$D$256,M256))</f>
        <v>0</v>
      </c>
      <c r="P256" s="113"/>
    </row>
    <row r="257" spans="1:16">
      <c r="B257" s="78" t="s">
        <v>125</v>
      </c>
      <c r="C257" s="162"/>
      <c r="D257" s="168"/>
      <c r="E257" s="71">
        <f t="shared" si="103"/>
        <v>0</v>
      </c>
      <c r="F257" s="71">
        <f t="shared" si="104"/>
        <v>0</v>
      </c>
      <c r="G257" s="71">
        <f t="shared" si="105"/>
        <v>0</v>
      </c>
      <c r="H257" s="72">
        <f t="shared" si="106"/>
        <v>0</v>
      </c>
      <c r="J257" s="73"/>
      <c r="K257" s="74">
        <f t="shared" si="107"/>
        <v>0</v>
      </c>
      <c r="L257" s="75">
        <v>1250000</v>
      </c>
      <c r="M257" s="76">
        <f t="shared" si="108"/>
        <v>0</v>
      </c>
      <c r="N257" s="77">
        <f>(IF(M257&gt;$D$257,$D$257,M257))</f>
        <v>0</v>
      </c>
      <c r="P257" s="113"/>
    </row>
    <row r="258" spans="1:16" ht="13" thickBot="1">
      <c r="B258" s="80" t="s">
        <v>101</v>
      </c>
      <c r="C258" s="162"/>
      <c r="D258" s="169"/>
      <c r="E258" s="131">
        <f t="shared" si="103"/>
        <v>0</v>
      </c>
      <c r="F258" s="131">
        <f t="shared" si="104"/>
        <v>0</v>
      </c>
      <c r="G258" s="131">
        <f t="shared" si="105"/>
        <v>0</v>
      </c>
      <c r="H258" s="132">
        <f t="shared" si="106"/>
        <v>0</v>
      </c>
      <c r="J258" s="73"/>
      <c r="K258" s="74">
        <f t="shared" si="107"/>
        <v>0</v>
      </c>
      <c r="L258" s="75">
        <v>200000</v>
      </c>
      <c r="M258" s="76">
        <f t="shared" si="108"/>
        <v>0</v>
      </c>
      <c r="N258" s="77">
        <f>(IF(M258&gt;$D$258,$D$258,M258))</f>
        <v>0</v>
      </c>
      <c r="P258" s="133"/>
    </row>
    <row r="259" spans="1:16">
      <c r="C259" s="134"/>
      <c r="D259" s="135"/>
      <c r="P259" s="113"/>
    </row>
    <row r="260" spans="1:16">
      <c r="P260" s="113"/>
    </row>
    <row r="261" spans="1:16">
      <c r="P261" s="113"/>
    </row>
    <row r="262" spans="1:16">
      <c r="A262" s="98" t="s">
        <v>182</v>
      </c>
      <c r="P262" s="113"/>
    </row>
    <row r="263" spans="1:16">
      <c r="P263" s="113"/>
    </row>
    <row r="264" spans="1:16" ht="12" customHeight="1">
      <c r="A264" s="312" t="s">
        <v>102</v>
      </c>
      <c r="B264" s="312"/>
      <c r="C264" s="312"/>
      <c r="D264" s="312"/>
      <c r="E264" s="312"/>
      <c r="F264" s="312"/>
      <c r="G264" s="312"/>
      <c r="H264" s="312"/>
      <c r="P264" s="113"/>
    </row>
    <row r="265" spans="1:16" ht="14" thickBot="1">
      <c r="C265" s="6" t="str">
        <f>IF(COUNTBLANK(C269)&gt;0,"ERROR - Cells must not be left blank","")</f>
        <v>ERROR - Cells must not be left blank</v>
      </c>
      <c r="P265" s="113"/>
    </row>
    <row r="266" spans="1:16" ht="13" customHeight="1">
      <c r="B266" s="301" t="s">
        <v>229</v>
      </c>
      <c r="C266" s="304" t="s">
        <v>95</v>
      </c>
      <c r="D266" s="306" t="s">
        <v>47</v>
      </c>
      <c r="E266" s="295"/>
      <c r="F266" s="295"/>
      <c r="G266" s="296"/>
      <c r="I266" s="300"/>
      <c r="J266" s="300"/>
      <c r="K266" s="322" t="s">
        <v>126</v>
      </c>
      <c r="L266" s="323"/>
      <c r="M266" s="323"/>
      <c r="N266" s="324"/>
      <c r="P266" s="113"/>
    </row>
    <row r="267" spans="1:16">
      <c r="B267" s="294"/>
      <c r="C267" s="305"/>
      <c r="D267" s="307"/>
      <c r="E267" s="297"/>
      <c r="F267" s="297"/>
      <c r="G267" s="298"/>
      <c r="I267" s="300"/>
      <c r="J267" s="300"/>
      <c r="K267" s="325"/>
      <c r="L267" s="326"/>
      <c r="M267" s="326"/>
      <c r="N267" s="327"/>
      <c r="P267" s="113"/>
    </row>
    <row r="268" spans="1:16" ht="13" thickBot="1">
      <c r="B268" s="302"/>
      <c r="C268" s="305"/>
      <c r="D268" s="111" t="s">
        <v>14</v>
      </c>
      <c r="E268" s="111" t="s">
        <v>15</v>
      </c>
      <c r="F268" s="111" t="s">
        <v>16</v>
      </c>
      <c r="G268" s="112" t="s">
        <v>17</v>
      </c>
      <c r="I268" s="61"/>
      <c r="J268" s="61"/>
      <c r="K268" s="328"/>
      <c r="L268" s="329"/>
      <c r="M268" s="329"/>
      <c r="N268" s="330"/>
      <c r="P268" s="113"/>
    </row>
    <row r="269" spans="1:16" ht="13" thickBot="1">
      <c r="B269" s="128" t="s">
        <v>230</v>
      </c>
      <c r="C269" s="166"/>
      <c r="D269" s="81">
        <f>C269*(1+$C$17)*OR(1-$C$17)</f>
        <v>0</v>
      </c>
      <c r="E269" s="81">
        <f>C269*(1+$C$18)*OR(1-$C$18)</f>
        <v>0</v>
      </c>
      <c r="F269" s="81">
        <f>C269*(1+$C$19)*OR(1-$C$19)</f>
        <v>0</v>
      </c>
      <c r="G269" s="97">
        <f>C269*(1+$C$20)*OR(1-$C$20)</f>
        <v>0</v>
      </c>
      <c r="I269" s="42"/>
      <c r="J269" s="42"/>
      <c r="K269" s="331">
        <f>AVERAGE((C269:G269))</f>
        <v>0</v>
      </c>
      <c r="L269" s="337"/>
      <c r="M269" s="337"/>
      <c r="N269" s="338"/>
      <c r="P269" s="52">
        <f>K269</f>
        <v>0</v>
      </c>
    </row>
    <row r="270" spans="1:16">
      <c r="P270" s="113"/>
    </row>
    <row r="271" spans="1:16">
      <c r="P271" s="113"/>
    </row>
    <row r="272" spans="1:16">
      <c r="A272" s="98" t="s">
        <v>183</v>
      </c>
      <c r="P272" s="113"/>
    </row>
    <row r="273" spans="1:16">
      <c r="B273" s="130" t="s">
        <v>222</v>
      </c>
      <c r="C273" s="149"/>
      <c r="P273" s="113"/>
    </row>
    <row r="274" spans="1:16" ht="27" customHeight="1">
      <c r="A274" s="312" t="s">
        <v>232</v>
      </c>
      <c r="B274" s="312"/>
      <c r="C274" s="312"/>
      <c r="D274" s="312"/>
      <c r="E274" s="312"/>
      <c r="F274" s="312"/>
      <c r="G274" s="312"/>
      <c r="H274" s="312"/>
      <c r="P274" s="113"/>
    </row>
    <row r="275" spans="1:16" ht="14" thickBot="1">
      <c r="C275" s="6" t="str">
        <f>IF(COUNTBLANK(C279:E283)&gt;0,"Complete cells ONLY if option cell is marked as 'Yes'","")</f>
        <v>Complete cells ONLY if option cell is marked as 'Yes'</v>
      </c>
      <c r="P275" s="113"/>
    </row>
    <row r="276" spans="1:16" ht="24" customHeight="1">
      <c r="B276" s="301" t="s">
        <v>227</v>
      </c>
      <c r="C276" s="277" t="s">
        <v>103</v>
      </c>
      <c r="D276" s="304" t="s">
        <v>233</v>
      </c>
      <c r="E276" s="334" t="s">
        <v>104</v>
      </c>
      <c r="F276" s="136" t="s">
        <v>47</v>
      </c>
      <c r="G276" s="137"/>
      <c r="H276" s="137"/>
      <c r="I276" s="138"/>
      <c r="L276" s="284" t="s">
        <v>128</v>
      </c>
      <c r="M276" s="284" t="s">
        <v>50</v>
      </c>
      <c r="N276" s="285" t="s">
        <v>129</v>
      </c>
      <c r="O276" s="286" t="s">
        <v>130</v>
      </c>
      <c r="P276" s="113"/>
    </row>
    <row r="277" spans="1:16">
      <c r="B277" s="294"/>
      <c r="C277" s="278"/>
      <c r="D277" s="305"/>
      <c r="E277" s="335"/>
      <c r="F277" s="139"/>
      <c r="G277" s="140"/>
      <c r="H277" s="140"/>
      <c r="I277" s="141"/>
      <c r="L277" s="284"/>
      <c r="M277" s="284"/>
      <c r="N277" s="285"/>
      <c r="O277" s="287"/>
      <c r="P277" s="113"/>
    </row>
    <row r="278" spans="1:16">
      <c r="B278" s="302"/>
      <c r="C278" s="290"/>
      <c r="D278" s="305"/>
      <c r="E278" s="336"/>
      <c r="F278" s="111" t="s">
        <v>14</v>
      </c>
      <c r="G278" s="111" t="s">
        <v>15</v>
      </c>
      <c r="H278" s="111" t="s">
        <v>16</v>
      </c>
      <c r="I278" s="112" t="s">
        <v>17</v>
      </c>
      <c r="L278" s="284"/>
      <c r="M278" s="284"/>
      <c r="N278" s="285"/>
      <c r="O278" s="288"/>
      <c r="P278" s="113"/>
    </row>
    <row r="279" spans="1:16">
      <c r="B279" s="65" t="s">
        <v>98</v>
      </c>
      <c r="C279" s="170"/>
      <c r="D279" s="162"/>
      <c r="E279" s="167"/>
      <c r="F279" s="71">
        <f>D279*(1+$C$17)*OR(1-$C$17)</f>
        <v>0</v>
      </c>
      <c r="G279" s="71">
        <f>D279*(1+$C$18)*OR(1-$C$18)</f>
        <v>0</v>
      </c>
      <c r="H279" s="71">
        <f>D279*(1+$C$19)*OR(1-$C$19)</f>
        <v>0</v>
      </c>
      <c r="I279" s="72">
        <f>D279*(1+$C$20)*OR(1-$C$20)</f>
        <v>0</v>
      </c>
      <c r="L279" s="74">
        <f>AVERAGE(D293,F293,G293,H293,I293)</f>
        <v>0</v>
      </c>
      <c r="M279" s="75">
        <v>12500</v>
      </c>
      <c r="N279" s="76">
        <f>L279*M279</f>
        <v>0</v>
      </c>
      <c r="O279" s="77">
        <f>(IF(N279&gt;$E$279,$E$279,N279))+C279</f>
        <v>0</v>
      </c>
      <c r="P279" s="113"/>
    </row>
    <row r="280" spans="1:16">
      <c r="B280" s="78" t="s">
        <v>69</v>
      </c>
      <c r="C280" s="171"/>
      <c r="D280" s="163"/>
      <c r="E280" s="168"/>
      <c r="F280" s="71">
        <f t="shared" ref="F280:F283" si="109">D280*(1+$C$17)*OR(1-$C$17)</f>
        <v>0</v>
      </c>
      <c r="G280" s="71">
        <f t="shared" ref="G280:G283" si="110">D280*(1+$C$18)*OR(1-$C$18)</f>
        <v>0</v>
      </c>
      <c r="H280" s="71">
        <f t="shared" ref="H280:H283" si="111">D280*(1+$C$19)*OR(1-$C$19)</f>
        <v>0</v>
      </c>
      <c r="I280" s="72">
        <f t="shared" ref="I280:I283" si="112">D280*(1+$C$20)*OR(1-$C$20)</f>
        <v>0</v>
      </c>
      <c r="L280" s="74">
        <f>AVERAGE(D294,F294,G294,H294,I294)</f>
        <v>0</v>
      </c>
      <c r="M280" s="75">
        <v>65000</v>
      </c>
      <c r="N280" s="76">
        <f t="shared" ref="N280:N283" si="113">L280*M280</f>
        <v>0</v>
      </c>
      <c r="O280" s="77">
        <f>(IF(N280&gt;$E$280,$E$280,N280))+C280</f>
        <v>0</v>
      </c>
      <c r="P280" s="113"/>
    </row>
    <row r="281" spans="1:16">
      <c r="B281" s="78" t="s">
        <v>99</v>
      </c>
      <c r="C281" s="171"/>
      <c r="D281" s="163"/>
      <c r="E281" s="168"/>
      <c r="F281" s="71">
        <f t="shared" si="109"/>
        <v>0</v>
      </c>
      <c r="G281" s="71">
        <f t="shared" si="110"/>
        <v>0</v>
      </c>
      <c r="H281" s="71">
        <f t="shared" si="111"/>
        <v>0</v>
      </c>
      <c r="I281" s="72">
        <f t="shared" si="112"/>
        <v>0</v>
      </c>
      <c r="L281" s="74">
        <f>AVERAGE(D295,F295,G295,H295,I295)</f>
        <v>0</v>
      </c>
      <c r="M281" s="75">
        <v>300000</v>
      </c>
      <c r="N281" s="76">
        <f t="shared" si="113"/>
        <v>0</v>
      </c>
      <c r="O281" s="77">
        <f>(IF(N281&gt;$E$281,$E$281,N281))+C281</f>
        <v>0</v>
      </c>
      <c r="P281" s="113"/>
    </row>
    <row r="282" spans="1:16">
      <c r="B282" s="78" t="s">
        <v>100</v>
      </c>
      <c r="C282" s="171"/>
      <c r="D282" s="163"/>
      <c r="E282" s="168"/>
      <c r="F282" s="71">
        <f t="shared" si="109"/>
        <v>0</v>
      </c>
      <c r="G282" s="71">
        <f t="shared" si="110"/>
        <v>0</v>
      </c>
      <c r="H282" s="71">
        <f t="shared" si="111"/>
        <v>0</v>
      </c>
      <c r="I282" s="72">
        <f t="shared" si="112"/>
        <v>0</v>
      </c>
      <c r="L282" s="74">
        <f>AVERAGE(D296,F296,G296,H296,I296)</f>
        <v>0</v>
      </c>
      <c r="M282" s="75">
        <v>1250000</v>
      </c>
      <c r="N282" s="76">
        <f t="shared" si="113"/>
        <v>0</v>
      </c>
      <c r="O282" s="77">
        <f>(IF(N282&gt;$E$282,$E$282,N282))+C282</f>
        <v>0</v>
      </c>
      <c r="P282" s="113"/>
    </row>
    <row r="283" spans="1:16" ht="13" thickBot="1">
      <c r="B283" s="80" t="s">
        <v>101</v>
      </c>
      <c r="C283" s="172"/>
      <c r="D283" s="173"/>
      <c r="E283" s="169"/>
      <c r="F283" s="71">
        <f t="shared" si="109"/>
        <v>0</v>
      </c>
      <c r="G283" s="71">
        <f t="shared" si="110"/>
        <v>0</v>
      </c>
      <c r="H283" s="71">
        <f t="shared" si="111"/>
        <v>0</v>
      </c>
      <c r="I283" s="72">
        <f t="shared" si="112"/>
        <v>0</v>
      </c>
      <c r="L283" s="74">
        <f>AVERAGE(D297,F297,G297,H297,I297)</f>
        <v>0</v>
      </c>
      <c r="M283" s="75">
        <v>2000000</v>
      </c>
      <c r="N283" s="76">
        <f t="shared" si="113"/>
        <v>0</v>
      </c>
      <c r="O283" s="77">
        <f>(IF(N283&gt;$E$283,$E$283,N283))+C283</f>
        <v>0</v>
      </c>
      <c r="P283" s="133"/>
    </row>
    <row r="284" spans="1:16">
      <c r="P284" s="113"/>
    </row>
    <row r="285" spans="1:16">
      <c r="P285" s="113"/>
    </row>
    <row r="286" spans="1:16">
      <c r="A286" s="98" t="s">
        <v>184</v>
      </c>
      <c r="P286" s="113"/>
    </row>
    <row r="287" spans="1:16">
      <c r="B287" s="130" t="s">
        <v>222</v>
      </c>
      <c r="C287" s="149"/>
      <c r="P287" s="113"/>
    </row>
    <row r="288" spans="1:16" ht="27" customHeight="1">
      <c r="A288" s="312" t="s">
        <v>234</v>
      </c>
      <c r="B288" s="312"/>
      <c r="C288" s="312"/>
      <c r="D288" s="312"/>
      <c r="E288" s="312"/>
      <c r="F288" s="312"/>
      <c r="G288" s="312"/>
      <c r="H288" s="312"/>
      <c r="P288" s="113"/>
    </row>
    <row r="289" spans="1:16" ht="14" thickBot="1">
      <c r="C289" s="6" t="str">
        <f>IF(COUNTBLANK(C293:E297)&gt;0,"Complete cells ONLY if option cell is marked as 'Yes'","")</f>
        <v>Complete cells ONLY if option cell is marked as 'Yes'</v>
      </c>
      <c r="P289" s="113"/>
    </row>
    <row r="290" spans="1:16" ht="24" customHeight="1">
      <c r="B290" s="301" t="s">
        <v>227</v>
      </c>
      <c r="C290" s="277" t="s">
        <v>103</v>
      </c>
      <c r="D290" s="304" t="s">
        <v>105</v>
      </c>
      <c r="E290" s="334" t="s">
        <v>104</v>
      </c>
      <c r="F290" s="136" t="s">
        <v>47</v>
      </c>
      <c r="G290" s="137"/>
      <c r="H290" s="137"/>
      <c r="I290" s="138"/>
      <c r="L290" s="284" t="s">
        <v>128</v>
      </c>
      <c r="M290" s="284" t="s">
        <v>50</v>
      </c>
      <c r="N290" s="285" t="s">
        <v>129</v>
      </c>
      <c r="O290" s="286" t="s">
        <v>130</v>
      </c>
      <c r="P290" s="113"/>
    </row>
    <row r="291" spans="1:16">
      <c r="B291" s="294"/>
      <c r="C291" s="278"/>
      <c r="D291" s="305"/>
      <c r="E291" s="335"/>
      <c r="F291" s="139"/>
      <c r="G291" s="140"/>
      <c r="H291" s="140"/>
      <c r="I291" s="141"/>
      <c r="L291" s="284"/>
      <c r="M291" s="284"/>
      <c r="N291" s="285"/>
      <c r="O291" s="287"/>
      <c r="P291" s="113"/>
    </row>
    <row r="292" spans="1:16">
      <c r="B292" s="302"/>
      <c r="C292" s="290"/>
      <c r="D292" s="305"/>
      <c r="E292" s="336"/>
      <c r="F292" s="111" t="s">
        <v>14</v>
      </c>
      <c r="G292" s="111" t="s">
        <v>15</v>
      </c>
      <c r="H292" s="111" t="s">
        <v>16</v>
      </c>
      <c r="I292" s="112" t="s">
        <v>17</v>
      </c>
      <c r="L292" s="284"/>
      <c r="M292" s="284"/>
      <c r="N292" s="285"/>
      <c r="O292" s="288"/>
      <c r="P292" s="113"/>
    </row>
    <row r="293" spans="1:16">
      <c r="B293" s="65" t="s">
        <v>98</v>
      </c>
      <c r="C293" s="174"/>
      <c r="D293" s="162"/>
      <c r="E293" s="175"/>
      <c r="F293" s="71">
        <f>D293*(1+$C$17)*OR(1-$C$17)</f>
        <v>0</v>
      </c>
      <c r="G293" s="71">
        <f>D293*(1+$C$18)*OR(1-$C$18)</f>
        <v>0</v>
      </c>
      <c r="H293" s="71">
        <f>D293*(1+$C$19)*OR(1-$C$19)</f>
        <v>0</v>
      </c>
      <c r="I293" s="72">
        <f>D293*(1+$C$20)*OR(1-$C$20)</f>
        <v>0</v>
      </c>
      <c r="L293" s="74">
        <f>AVERAGE(D293,F293,G293,H293,I293)</f>
        <v>0</v>
      </c>
      <c r="M293" s="75">
        <v>12500</v>
      </c>
      <c r="N293" s="76">
        <f>L293*M293</f>
        <v>0</v>
      </c>
      <c r="O293" s="77">
        <f>(IF(N293&gt;$E$293,$E$293,N293))+C293</f>
        <v>0</v>
      </c>
      <c r="P293" s="113"/>
    </row>
    <row r="294" spans="1:16">
      <c r="B294" s="78" t="s">
        <v>69</v>
      </c>
      <c r="C294" s="176"/>
      <c r="D294" s="163"/>
      <c r="E294" s="177"/>
      <c r="F294" s="71">
        <f t="shared" ref="F294:F297" si="114">D294*(1+$C$17)*OR(1-$C$17)</f>
        <v>0</v>
      </c>
      <c r="G294" s="71">
        <f t="shared" ref="G294:G297" si="115">D294*(1+$C$18)*OR(1-$C$18)</f>
        <v>0</v>
      </c>
      <c r="H294" s="71">
        <f t="shared" ref="H294:H297" si="116">D294*(1+$C$19)*OR(1-$C$19)</f>
        <v>0</v>
      </c>
      <c r="I294" s="72">
        <f t="shared" ref="I294:I297" si="117">D294*(1+$C$20)*OR(1-$C$20)</f>
        <v>0</v>
      </c>
      <c r="L294" s="74">
        <f>AVERAGE(D294,F294,G294,H294,I294)</f>
        <v>0</v>
      </c>
      <c r="M294" s="75">
        <v>65000</v>
      </c>
      <c r="N294" s="76">
        <f t="shared" ref="N294:N297" si="118">L294*M294</f>
        <v>0</v>
      </c>
      <c r="O294" s="77">
        <f>(IF(N294&gt;$E$294,$E$294,N294))+C294</f>
        <v>0</v>
      </c>
      <c r="P294" s="113"/>
    </row>
    <row r="295" spans="1:16">
      <c r="B295" s="78" t="s">
        <v>99</v>
      </c>
      <c r="C295" s="176"/>
      <c r="D295" s="163"/>
      <c r="E295" s="177"/>
      <c r="F295" s="71">
        <f t="shared" si="114"/>
        <v>0</v>
      </c>
      <c r="G295" s="71">
        <f t="shared" si="115"/>
        <v>0</v>
      </c>
      <c r="H295" s="71">
        <f t="shared" si="116"/>
        <v>0</v>
      </c>
      <c r="I295" s="72">
        <f t="shared" si="117"/>
        <v>0</v>
      </c>
      <c r="L295" s="74">
        <f>AVERAGE(D295,F295,G295,H295,I295)</f>
        <v>0</v>
      </c>
      <c r="M295" s="75">
        <v>300000</v>
      </c>
      <c r="N295" s="76">
        <f t="shared" si="118"/>
        <v>0</v>
      </c>
      <c r="O295" s="77">
        <f>(IF(N295&gt;$E$295,$E$295,N295))+C295</f>
        <v>0</v>
      </c>
      <c r="P295" s="113"/>
    </row>
    <row r="296" spans="1:16">
      <c r="B296" s="78" t="s">
        <v>100</v>
      </c>
      <c r="C296" s="176"/>
      <c r="D296" s="163"/>
      <c r="E296" s="177"/>
      <c r="F296" s="71">
        <f t="shared" si="114"/>
        <v>0</v>
      </c>
      <c r="G296" s="71">
        <f t="shared" si="115"/>
        <v>0</v>
      </c>
      <c r="H296" s="71">
        <f t="shared" si="116"/>
        <v>0</v>
      </c>
      <c r="I296" s="72">
        <f t="shared" si="117"/>
        <v>0</v>
      </c>
      <c r="L296" s="74">
        <f>AVERAGE(D296,F296,G296,H296,I296)</f>
        <v>0</v>
      </c>
      <c r="M296" s="75">
        <v>1250000</v>
      </c>
      <c r="N296" s="76">
        <f t="shared" si="118"/>
        <v>0</v>
      </c>
      <c r="O296" s="77">
        <f>(IF(N296&gt;$E$296,$E$296,N296))+C296</f>
        <v>0</v>
      </c>
      <c r="P296" s="113"/>
    </row>
    <row r="297" spans="1:16" ht="13" thickBot="1">
      <c r="B297" s="80" t="s">
        <v>101</v>
      </c>
      <c r="C297" s="178"/>
      <c r="D297" s="173"/>
      <c r="E297" s="179"/>
      <c r="F297" s="131">
        <f t="shared" si="114"/>
        <v>0</v>
      </c>
      <c r="G297" s="131">
        <f t="shared" si="115"/>
        <v>0</v>
      </c>
      <c r="H297" s="131">
        <f t="shared" si="116"/>
        <v>0</v>
      </c>
      <c r="I297" s="132">
        <f t="shared" si="117"/>
        <v>0</v>
      </c>
      <c r="L297" s="74">
        <f>AVERAGE(D297,F297,G297,H297,I297)</f>
        <v>0</v>
      </c>
      <c r="M297" s="75">
        <v>2000000</v>
      </c>
      <c r="N297" s="76">
        <f t="shared" si="118"/>
        <v>0</v>
      </c>
      <c r="O297" s="77">
        <f>(IF(N297&gt;$E$297,$E$297,N297))+C297</f>
        <v>0</v>
      </c>
      <c r="P297" s="133"/>
    </row>
    <row r="299" spans="1:16">
      <c r="L299" s="142"/>
      <c r="M299" s="142"/>
      <c r="N299" s="142"/>
      <c r="P299" s="47"/>
    </row>
    <row r="300" spans="1:16">
      <c r="K300" s="142"/>
    </row>
    <row r="301" spans="1:16">
      <c r="A301" s="20" t="s">
        <v>241</v>
      </c>
    </row>
    <row r="303" spans="1:16" s="142" customFormat="1" ht="12" customHeight="1">
      <c r="A303" s="265" t="s">
        <v>106</v>
      </c>
      <c r="B303" s="265"/>
      <c r="C303" s="265"/>
      <c r="D303" s="265"/>
      <c r="E303" s="265"/>
      <c r="F303" s="265"/>
      <c r="G303" s="265"/>
      <c r="H303" s="265"/>
      <c r="K303" s="7"/>
      <c r="L303" s="7"/>
      <c r="M303" s="7"/>
      <c r="N303" s="7"/>
      <c r="P303" s="8"/>
    </row>
    <row r="304" spans="1:16" ht="14" thickBot="1">
      <c r="C304" s="6" t="str">
        <f>IF(COUNTBLANK(C308:C315)&gt;0,"ERROR - Cells must not be left blank","")</f>
        <v>ERROR - Cells must not be left blank</v>
      </c>
    </row>
    <row r="305" spans="2:16" ht="12" customHeight="1">
      <c r="B305" s="301" t="s">
        <v>107</v>
      </c>
      <c r="C305" s="304" t="s">
        <v>108</v>
      </c>
      <c r="D305" s="306" t="s">
        <v>47</v>
      </c>
      <c r="E305" s="295"/>
      <c r="F305" s="295"/>
      <c r="G305" s="296"/>
      <c r="I305" s="300"/>
      <c r="J305" s="300"/>
      <c r="L305" s="284" t="s">
        <v>49</v>
      </c>
      <c r="M305" s="284" t="s">
        <v>50</v>
      </c>
      <c r="N305" s="285" t="s">
        <v>51</v>
      </c>
      <c r="O305" s="286" t="s">
        <v>52</v>
      </c>
    </row>
    <row r="306" spans="2:16">
      <c r="B306" s="294"/>
      <c r="C306" s="305"/>
      <c r="D306" s="307"/>
      <c r="E306" s="297"/>
      <c r="F306" s="297"/>
      <c r="G306" s="298"/>
      <c r="I306" s="300"/>
      <c r="J306" s="300"/>
      <c r="L306" s="284"/>
      <c r="M306" s="284"/>
      <c r="N306" s="285"/>
      <c r="O306" s="287"/>
    </row>
    <row r="307" spans="2:16">
      <c r="B307" s="302"/>
      <c r="C307" s="305"/>
      <c r="D307" s="111" t="s">
        <v>14</v>
      </c>
      <c r="E307" s="111" t="s">
        <v>15</v>
      </c>
      <c r="F307" s="111" t="s">
        <v>16</v>
      </c>
      <c r="G307" s="112" t="s">
        <v>17</v>
      </c>
      <c r="I307" s="61"/>
      <c r="J307" s="61"/>
      <c r="L307" s="284"/>
      <c r="M307" s="284"/>
      <c r="N307" s="285"/>
      <c r="O307" s="288"/>
    </row>
    <row r="308" spans="2:16">
      <c r="B308" s="65" t="s">
        <v>110</v>
      </c>
      <c r="C308" s="162"/>
      <c r="D308" s="71">
        <f>C308*(1+$C$17)*OR(1-$C$17)</f>
        <v>0</v>
      </c>
      <c r="E308" s="71">
        <f>C308*(1+$C$18)*OR(1-$C$18)</f>
        <v>0</v>
      </c>
      <c r="F308" s="71">
        <f>C308*(1+$C$19)*OR(1-$C$19)</f>
        <v>0</v>
      </c>
      <c r="G308" s="72">
        <f>C308*(1+$C$20)*OR(1-$C$20)</f>
        <v>0</v>
      </c>
      <c r="I308" s="73"/>
      <c r="J308" s="73"/>
      <c r="L308" s="74">
        <f t="shared" ref="L308:L314" si="119">AVERAGE(C308:G308)</f>
        <v>0</v>
      </c>
      <c r="M308" s="75">
        <v>100000</v>
      </c>
      <c r="N308" s="76">
        <f>L308*M308</f>
        <v>0</v>
      </c>
      <c r="O308" s="77">
        <f>(IF(N308&gt;$E$315,$E$315,N308))</f>
        <v>0</v>
      </c>
    </row>
    <row r="309" spans="2:16">
      <c r="B309" s="65" t="s">
        <v>111</v>
      </c>
      <c r="C309" s="162"/>
      <c r="D309" s="71">
        <f t="shared" ref="D309:D314" si="120">C309*(1+$C$17)*OR(1-$C$17)</f>
        <v>0</v>
      </c>
      <c r="E309" s="71">
        <f t="shared" ref="E309:E314" si="121">C309*(1+$C$18)*OR(1-$C$18)</f>
        <v>0</v>
      </c>
      <c r="F309" s="71">
        <f t="shared" ref="F309:F314" si="122">C309*(1+$C$19)*OR(1-$C$19)</f>
        <v>0</v>
      </c>
      <c r="G309" s="72">
        <f t="shared" ref="G309:G314" si="123">C309*(1+$C$20)*OR(1-$C$20)</f>
        <v>0</v>
      </c>
      <c r="I309" s="73"/>
      <c r="J309" s="73"/>
      <c r="L309" s="74">
        <f t="shared" si="119"/>
        <v>0</v>
      </c>
      <c r="M309" s="75">
        <v>175000</v>
      </c>
      <c r="N309" s="76">
        <f>L309*M309</f>
        <v>0</v>
      </c>
      <c r="O309" s="77">
        <f t="shared" ref="O309:O314" si="124">(IF(N309&gt;$E$315,$E$315,N309))</f>
        <v>0</v>
      </c>
    </row>
    <row r="310" spans="2:16">
      <c r="B310" s="65" t="s">
        <v>112</v>
      </c>
      <c r="C310" s="163"/>
      <c r="D310" s="71">
        <f t="shared" si="120"/>
        <v>0</v>
      </c>
      <c r="E310" s="71">
        <f t="shared" si="121"/>
        <v>0</v>
      </c>
      <c r="F310" s="71">
        <f t="shared" si="122"/>
        <v>0</v>
      </c>
      <c r="G310" s="72">
        <f t="shared" si="123"/>
        <v>0</v>
      </c>
      <c r="I310" s="73"/>
      <c r="J310" s="73"/>
      <c r="L310" s="74">
        <f t="shared" si="119"/>
        <v>0</v>
      </c>
      <c r="M310" s="75">
        <v>375000</v>
      </c>
      <c r="N310" s="76">
        <f t="shared" ref="N310:N314" si="125">L310*M310</f>
        <v>0</v>
      </c>
      <c r="O310" s="77">
        <f t="shared" si="124"/>
        <v>0</v>
      </c>
    </row>
    <row r="311" spans="2:16">
      <c r="B311" s="65" t="s">
        <v>113</v>
      </c>
      <c r="C311" s="163"/>
      <c r="D311" s="71">
        <f t="shared" si="120"/>
        <v>0</v>
      </c>
      <c r="E311" s="71">
        <f t="shared" si="121"/>
        <v>0</v>
      </c>
      <c r="F311" s="71">
        <f t="shared" si="122"/>
        <v>0</v>
      </c>
      <c r="G311" s="72">
        <f t="shared" si="123"/>
        <v>0</v>
      </c>
      <c r="I311" s="73"/>
      <c r="J311" s="73"/>
      <c r="L311" s="74">
        <f t="shared" si="119"/>
        <v>0</v>
      </c>
      <c r="M311" s="75">
        <v>1000000</v>
      </c>
      <c r="N311" s="76">
        <f t="shared" si="125"/>
        <v>0</v>
      </c>
      <c r="O311" s="77">
        <f t="shared" si="124"/>
        <v>0</v>
      </c>
    </row>
    <row r="312" spans="2:16">
      <c r="B312" s="65" t="s">
        <v>114</v>
      </c>
      <c r="C312" s="163"/>
      <c r="D312" s="71">
        <f t="shared" si="120"/>
        <v>0</v>
      </c>
      <c r="E312" s="71">
        <f t="shared" si="121"/>
        <v>0</v>
      </c>
      <c r="F312" s="71">
        <f t="shared" si="122"/>
        <v>0</v>
      </c>
      <c r="G312" s="72">
        <f t="shared" si="123"/>
        <v>0</v>
      </c>
      <c r="I312" s="73"/>
      <c r="J312" s="73"/>
      <c r="L312" s="74">
        <f t="shared" si="119"/>
        <v>0</v>
      </c>
      <c r="M312" s="75">
        <v>5000000</v>
      </c>
      <c r="N312" s="76">
        <f t="shared" si="125"/>
        <v>0</v>
      </c>
      <c r="O312" s="77">
        <f t="shared" si="124"/>
        <v>0</v>
      </c>
    </row>
    <row r="313" spans="2:16">
      <c r="B313" s="65" t="s">
        <v>115</v>
      </c>
      <c r="C313" s="163"/>
      <c r="D313" s="71">
        <f t="shared" si="120"/>
        <v>0</v>
      </c>
      <c r="E313" s="71">
        <f t="shared" si="121"/>
        <v>0</v>
      </c>
      <c r="F313" s="71">
        <f t="shared" si="122"/>
        <v>0</v>
      </c>
      <c r="G313" s="72">
        <f t="shared" si="123"/>
        <v>0</v>
      </c>
      <c r="I313" s="73"/>
      <c r="J313" s="73"/>
      <c r="L313" s="74">
        <f t="shared" si="119"/>
        <v>0</v>
      </c>
      <c r="M313" s="75">
        <v>2000000</v>
      </c>
      <c r="N313" s="76">
        <f t="shared" si="125"/>
        <v>0</v>
      </c>
      <c r="O313" s="77">
        <f t="shared" si="124"/>
        <v>0</v>
      </c>
    </row>
    <row r="314" spans="2:16" ht="13" thickBot="1">
      <c r="B314" s="65" t="s">
        <v>73</v>
      </c>
      <c r="C314" s="163"/>
      <c r="D314" s="71">
        <f t="shared" si="120"/>
        <v>0</v>
      </c>
      <c r="E314" s="71">
        <f t="shared" si="121"/>
        <v>0</v>
      </c>
      <c r="F314" s="71">
        <f t="shared" si="122"/>
        <v>0</v>
      </c>
      <c r="G314" s="72">
        <f t="shared" si="123"/>
        <v>0</v>
      </c>
      <c r="I314" s="73"/>
      <c r="J314" s="73"/>
      <c r="L314" s="74">
        <f t="shared" si="119"/>
        <v>0</v>
      </c>
      <c r="M314" s="75">
        <v>30000000</v>
      </c>
      <c r="N314" s="76">
        <f t="shared" si="125"/>
        <v>0</v>
      </c>
      <c r="O314" s="77">
        <f t="shared" si="124"/>
        <v>0</v>
      </c>
    </row>
    <row r="315" spans="2:16" ht="13" thickBot="1">
      <c r="B315" s="80" t="s">
        <v>61</v>
      </c>
      <c r="C315" s="180"/>
      <c r="D315" s="81">
        <f>C315</f>
        <v>0</v>
      </c>
      <c r="E315" s="81">
        <f t="shared" ref="E315:G315" si="126">D315</f>
        <v>0</v>
      </c>
      <c r="F315" s="81">
        <f t="shared" si="126"/>
        <v>0</v>
      </c>
      <c r="G315" s="97">
        <f t="shared" si="126"/>
        <v>0</v>
      </c>
      <c r="I315" s="42"/>
      <c r="J315" s="42"/>
      <c r="L315" s="143"/>
      <c r="M315" s="144"/>
      <c r="N315" s="145"/>
      <c r="O315" s="146"/>
      <c r="P315" s="52">
        <f>AVERAGE(O308:O314)</f>
        <v>0</v>
      </c>
    </row>
    <row r="323" spans="1:16">
      <c r="P323" s="7"/>
    </row>
    <row r="324" spans="1:16">
      <c r="P324" s="7"/>
    </row>
    <row r="325" spans="1:16">
      <c r="P325" s="7"/>
    </row>
    <row r="326" spans="1:16">
      <c r="P326" s="7"/>
    </row>
    <row r="327" spans="1:16">
      <c r="A327" s="147"/>
      <c r="B327" s="148"/>
      <c r="P327" s="7"/>
    </row>
    <row r="328" spans="1:16">
      <c r="A328" s="148"/>
      <c r="B328" s="148"/>
      <c r="P328" s="7"/>
    </row>
    <row r="329" spans="1:16">
      <c r="B329" s="7"/>
      <c r="P329" s="7"/>
    </row>
    <row r="330" spans="1:16">
      <c r="B330" s="7"/>
      <c r="P330" s="7"/>
    </row>
    <row r="331" spans="1:16">
      <c r="B331" s="7"/>
      <c r="P331" s="7"/>
    </row>
    <row r="332" spans="1:16">
      <c r="B332" s="7"/>
      <c r="P332" s="7"/>
    </row>
    <row r="333" spans="1:16">
      <c r="B333" s="7"/>
      <c r="P333" s="7"/>
    </row>
    <row r="334" spans="1:16">
      <c r="B334" s="7"/>
      <c r="P334" s="7"/>
    </row>
    <row r="335" spans="1:16">
      <c r="B335" s="7"/>
      <c r="P335" s="7"/>
    </row>
    <row r="336" spans="1:16">
      <c r="B336" s="7"/>
      <c r="P336" s="7"/>
    </row>
    <row r="337" spans="2:16">
      <c r="B337" s="7"/>
      <c r="P337" s="7"/>
    </row>
    <row r="338" spans="2:16">
      <c r="B338" s="7"/>
      <c r="P338" s="7"/>
    </row>
    <row r="339" spans="2:16">
      <c r="B339" s="7"/>
      <c r="P339" s="7"/>
    </row>
    <row r="340" spans="2:16">
      <c r="B340" s="7"/>
      <c r="P340" s="7"/>
    </row>
    <row r="341" spans="2:16">
      <c r="B341" s="7"/>
      <c r="P341" s="7"/>
    </row>
    <row r="342" spans="2:16">
      <c r="B342" s="7"/>
      <c r="P342" s="7"/>
    </row>
    <row r="344" spans="2:16">
      <c r="B344" s="7"/>
      <c r="P344" s="7"/>
    </row>
    <row r="345" spans="2:16">
      <c r="B345" s="7"/>
      <c r="P345" s="7"/>
    </row>
    <row r="346" spans="2:16">
      <c r="B346" s="7"/>
      <c r="P346" s="7"/>
    </row>
    <row r="347" spans="2:16">
      <c r="B347" s="7"/>
      <c r="P347" s="7"/>
    </row>
    <row r="348" spans="2:16">
      <c r="B348" s="7"/>
      <c r="P348" s="7"/>
    </row>
    <row r="349" spans="2:16">
      <c r="B349" s="7"/>
      <c r="P349" s="7"/>
    </row>
    <row r="350" spans="2:16">
      <c r="B350" s="7"/>
      <c r="P350" s="7"/>
    </row>
    <row r="351" spans="2:16">
      <c r="B351" s="7"/>
      <c r="P351" s="7"/>
    </row>
    <row r="352" spans="2:16">
      <c r="B352" s="7"/>
      <c r="P352" s="7"/>
    </row>
    <row r="353" spans="2:16">
      <c r="B353" s="7"/>
      <c r="P353" s="7"/>
    </row>
    <row r="354" spans="2:16">
      <c r="B354" s="7"/>
      <c r="P354" s="7"/>
    </row>
    <row r="355" spans="2:16">
      <c r="B355" s="7"/>
      <c r="P355" s="7"/>
    </row>
    <row r="356" spans="2:16">
      <c r="B356" s="7"/>
      <c r="P356" s="7"/>
    </row>
    <row r="364" spans="2:16">
      <c r="B364" s="7"/>
      <c r="P364" s="7"/>
    </row>
    <row r="365" spans="2:16">
      <c r="B365" s="7"/>
      <c r="P365" s="7"/>
    </row>
    <row r="366" spans="2:16">
      <c r="B366" s="7"/>
      <c r="P366" s="7"/>
    </row>
    <row r="367" spans="2:16">
      <c r="B367" s="7"/>
      <c r="P367" s="7"/>
    </row>
    <row r="368" spans="2:16">
      <c r="B368" s="7"/>
      <c r="P368" s="7"/>
    </row>
    <row r="369" spans="2:16">
      <c r="B369" s="7"/>
      <c r="P369" s="7"/>
    </row>
  </sheetData>
  <sheetProtection password="DFFE" sheet="1" objects="1" scenarios="1"/>
  <mergeCells count="177">
    <mergeCell ref="O276:O278"/>
    <mergeCell ref="A288:H288"/>
    <mergeCell ref="B290:B292"/>
    <mergeCell ref="C290:C292"/>
    <mergeCell ref="D290:D292"/>
    <mergeCell ref="E290:E292"/>
    <mergeCell ref="M305:M307"/>
    <mergeCell ref="N305:N307"/>
    <mergeCell ref="O305:O307"/>
    <mergeCell ref="L290:L292"/>
    <mergeCell ref="M290:M292"/>
    <mergeCell ref="N290:N292"/>
    <mergeCell ref="O290:O292"/>
    <mergeCell ref="A303:H303"/>
    <mergeCell ref="B305:B307"/>
    <mergeCell ref="C305:C307"/>
    <mergeCell ref="D305:G306"/>
    <mergeCell ref="I305:J306"/>
    <mergeCell ref="L305:L307"/>
    <mergeCell ref="A274:H274"/>
    <mergeCell ref="B276:B278"/>
    <mergeCell ref="C276:C278"/>
    <mergeCell ref="D276:D278"/>
    <mergeCell ref="E276:E278"/>
    <mergeCell ref="N251:N253"/>
    <mergeCell ref="A264:H264"/>
    <mergeCell ref="K266:N268"/>
    <mergeCell ref="B266:B268"/>
    <mergeCell ref="C266:C268"/>
    <mergeCell ref="D266:G267"/>
    <mergeCell ref="I266:J267"/>
    <mergeCell ref="K269:N269"/>
    <mergeCell ref="L276:L278"/>
    <mergeCell ref="M276:M278"/>
    <mergeCell ref="N276:N278"/>
    <mergeCell ref="K244:N244"/>
    <mergeCell ref="A249:H249"/>
    <mergeCell ref="B251:B253"/>
    <mergeCell ref="C251:C253"/>
    <mergeCell ref="D251:D253"/>
    <mergeCell ref="E251:H252"/>
    <mergeCell ref="J251:J252"/>
    <mergeCell ref="K251:K253"/>
    <mergeCell ref="L251:L253"/>
    <mergeCell ref="M251:M253"/>
    <mergeCell ref="M226:M228"/>
    <mergeCell ref="N226:N228"/>
    <mergeCell ref="A239:H239"/>
    <mergeCell ref="B241:B243"/>
    <mergeCell ref="C241:C243"/>
    <mergeCell ref="D241:G242"/>
    <mergeCell ref="I241:J242"/>
    <mergeCell ref="K241:N243"/>
    <mergeCell ref="L210:L212"/>
    <mergeCell ref="M210:M212"/>
    <mergeCell ref="N210:N212"/>
    <mergeCell ref="A224:H224"/>
    <mergeCell ref="B226:B228"/>
    <mergeCell ref="C226:C228"/>
    <mergeCell ref="D226:G227"/>
    <mergeCell ref="I226:J227"/>
    <mergeCell ref="K226:K228"/>
    <mergeCell ref="L226:L228"/>
    <mergeCell ref="B210:B212"/>
    <mergeCell ref="C210:C212"/>
    <mergeCell ref="D210:G211"/>
    <mergeCell ref="I210:J211"/>
    <mergeCell ref="K210:K212"/>
    <mergeCell ref="N177:N179"/>
    <mergeCell ref="A190:H190"/>
    <mergeCell ref="B192:B194"/>
    <mergeCell ref="C192:C194"/>
    <mergeCell ref="D192:G193"/>
    <mergeCell ref="I192:J193"/>
    <mergeCell ref="K192:K194"/>
    <mergeCell ref="L192:L194"/>
    <mergeCell ref="M192:M194"/>
    <mergeCell ref="N192:N194"/>
    <mergeCell ref="A173:I173"/>
    <mergeCell ref="B176:B178"/>
    <mergeCell ref="C176:C178"/>
    <mergeCell ref="D176:G177"/>
    <mergeCell ref="I176:J177"/>
    <mergeCell ref="K177:K179"/>
    <mergeCell ref="L177:L179"/>
    <mergeCell ref="M177:M179"/>
    <mergeCell ref="A208:H208"/>
    <mergeCell ref="A155:I155"/>
    <mergeCell ref="B157:B159"/>
    <mergeCell ref="C157:C159"/>
    <mergeCell ref="D157:G158"/>
    <mergeCell ref="I157:J158"/>
    <mergeCell ref="K157:K159"/>
    <mergeCell ref="L157:L159"/>
    <mergeCell ref="M157:M159"/>
    <mergeCell ref="N157:N159"/>
    <mergeCell ref="B141:B143"/>
    <mergeCell ref="C141:C143"/>
    <mergeCell ref="D141:G142"/>
    <mergeCell ref="I141:J142"/>
    <mergeCell ref="K141:K143"/>
    <mergeCell ref="N106:N108"/>
    <mergeCell ref="A123:I123"/>
    <mergeCell ref="B125:B127"/>
    <mergeCell ref="C125:C127"/>
    <mergeCell ref="D125:G126"/>
    <mergeCell ref="I125:J126"/>
    <mergeCell ref="K125:K127"/>
    <mergeCell ref="L125:L127"/>
    <mergeCell ref="M125:M127"/>
    <mergeCell ref="N125:N127"/>
    <mergeCell ref="L141:L143"/>
    <mergeCell ref="M141:M143"/>
    <mergeCell ref="N141:N143"/>
    <mergeCell ref="A104:I104"/>
    <mergeCell ref="B106:B108"/>
    <mergeCell ref="C106:C108"/>
    <mergeCell ref="D106:G107"/>
    <mergeCell ref="I106:J107"/>
    <mergeCell ref="K106:K108"/>
    <mergeCell ref="L106:L108"/>
    <mergeCell ref="M106:M108"/>
    <mergeCell ref="A139:I139"/>
    <mergeCell ref="A88:I88"/>
    <mergeCell ref="B90:B92"/>
    <mergeCell ref="C90:C92"/>
    <mergeCell ref="D90:G91"/>
    <mergeCell ref="I90:J91"/>
    <mergeCell ref="K90:K92"/>
    <mergeCell ref="L90:L92"/>
    <mergeCell ref="M90:M92"/>
    <mergeCell ref="N90:N92"/>
    <mergeCell ref="A69:I69"/>
    <mergeCell ref="B72:B74"/>
    <mergeCell ref="C72:C74"/>
    <mergeCell ref="D72:G73"/>
    <mergeCell ref="I72:J73"/>
    <mergeCell ref="K72:K74"/>
    <mergeCell ref="L72:L74"/>
    <mergeCell ref="M72:M74"/>
    <mergeCell ref="N72:N74"/>
    <mergeCell ref="B38:B43"/>
    <mergeCell ref="A39:A43"/>
    <mergeCell ref="O39:O43"/>
    <mergeCell ref="A51:I51"/>
    <mergeCell ref="B53:B55"/>
    <mergeCell ref="C53:C55"/>
    <mergeCell ref="D53:G54"/>
    <mergeCell ref="H53:H55"/>
    <mergeCell ref="I53:J54"/>
    <mergeCell ref="K53:K55"/>
    <mergeCell ref="L53:L55"/>
    <mergeCell ref="M53:M55"/>
    <mergeCell ref="N53:N55"/>
    <mergeCell ref="A1:B1"/>
    <mergeCell ref="D32:I32"/>
    <mergeCell ref="D33:I33"/>
    <mergeCell ref="D34:I34"/>
    <mergeCell ref="D35:I35"/>
    <mergeCell ref="D37:J37"/>
    <mergeCell ref="K37:N37"/>
    <mergeCell ref="D26:I26"/>
    <mergeCell ref="D27:I27"/>
    <mergeCell ref="D28:I28"/>
    <mergeCell ref="D29:I29"/>
    <mergeCell ref="D30:I30"/>
    <mergeCell ref="D31:I31"/>
    <mergeCell ref="A10:B10"/>
    <mergeCell ref="A14:J14"/>
    <mergeCell ref="A25:B25"/>
    <mergeCell ref="A2:B2"/>
    <mergeCell ref="A6:B6"/>
    <mergeCell ref="C6:I6"/>
    <mergeCell ref="A8:B8"/>
    <mergeCell ref="C8:I8"/>
    <mergeCell ref="A4:B4"/>
    <mergeCell ref="C2:I2"/>
  </mergeCells>
  <phoneticPr fontId="14" type="noConversion"/>
  <conditionalFormatting sqref="C248">
    <cfRule type="containsText" dxfId="85" priority="39" operator="containsText" text="No">
      <formula>NOT(ISERROR(SEARCH("No",C248)))</formula>
    </cfRule>
    <cfRule type="containsText" dxfId="84" priority="40" operator="containsText" text="Yes">
      <formula>NOT(ISERROR(SEARCH("Yes",C248)))</formula>
    </cfRule>
  </conditionalFormatting>
  <conditionalFormatting sqref="C273">
    <cfRule type="containsText" dxfId="83" priority="37" operator="containsText" text="No">
      <formula>NOT(ISERROR(SEARCH("No",C273)))</formula>
    </cfRule>
    <cfRule type="containsText" dxfId="82" priority="38" operator="containsText" text="Yes">
      <formula>NOT(ISERROR(SEARCH("Yes",C273)))</formula>
    </cfRule>
  </conditionalFormatting>
  <conditionalFormatting sqref="C287">
    <cfRule type="containsText" dxfId="81" priority="35" operator="containsText" text="No">
      <formula>NOT(ISERROR(SEARCH("No",C287)))</formula>
    </cfRule>
    <cfRule type="containsText" dxfId="80" priority="36" operator="containsText" text="Yes">
      <formula>NOT(ISERROR(SEARCH("Yes",C287)))</formula>
    </cfRule>
  </conditionalFormatting>
  <conditionalFormatting sqref="C256:H257">
    <cfRule type="expression" dxfId="79" priority="34">
      <formula>$C250="No"</formula>
    </cfRule>
  </conditionalFormatting>
  <conditionalFormatting sqref="C254:H254">
    <cfRule type="expression" dxfId="78" priority="33">
      <formula>$C248="No"</formula>
    </cfRule>
  </conditionalFormatting>
  <conditionalFormatting sqref="C255:H255">
    <cfRule type="expression" dxfId="77" priority="32">
      <formula>$C248="No"</formula>
    </cfRule>
  </conditionalFormatting>
  <conditionalFormatting sqref="C256:H256">
    <cfRule type="expression" dxfId="76" priority="31">
      <formula>$C248="No"</formula>
    </cfRule>
  </conditionalFormatting>
  <conditionalFormatting sqref="C257:H257">
    <cfRule type="expression" dxfId="75" priority="30">
      <formula>$C248="No"</formula>
    </cfRule>
  </conditionalFormatting>
  <conditionalFormatting sqref="C258:H258">
    <cfRule type="expression" dxfId="74" priority="29">
      <formula>$C248="No"</formula>
    </cfRule>
  </conditionalFormatting>
  <conditionalFormatting sqref="K254:N254">
    <cfRule type="expression" dxfId="73" priority="28">
      <formula>$C248="No"</formula>
    </cfRule>
  </conditionalFormatting>
  <conditionalFormatting sqref="K255:N255">
    <cfRule type="expression" dxfId="72" priority="27">
      <formula>$C248="No"</formula>
    </cfRule>
  </conditionalFormatting>
  <conditionalFormatting sqref="K256:N256">
    <cfRule type="expression" dxfId="71" priority="26">
      <formula>$C248="No"</formula>
    </cfRule>
  </conditionalFormatting>
  <conditionalFormatting sqref="K257:N257">
    <cfRule type="expression" dxfId="70" priority="25">
      <formula>$C248="No"</formula>
    </cfRule>
  </conditionalFormatting>
  <conditionalFormatting sqref="K258:N258">
    <cfRule type="expression" dxfId="69" priority="24">
      <formula>$C248="No"</formula>
    </cfRule>
  </conditionalFormatting>
  <conditionalFormatting sqref="C279:I279">
    <cfRule type="expression" dxfId="68" priority="23">
      <formula>$C273="No"</formula>
    </cfRule>
  </conditionalFormatting>
  <conditionalFormatting sqref="C280:I280">
    <cfRule type="expression" dxfId="67" priority="22">
      <formula>$C273="No"</formula>
    </cfRule>
  </conditionalFormatting>
  <conditionalFormatting sqref="C281:I281">
    <cfRule type="expression" dxfId="66" priority="21">
      <formula>$C273="No"</formula>
    </cfRule>
  </conditionalFormatting>
  <conditionalFormatting sqref="C282:I282">
    <cfRule type="expression" dxfId="65" priority="20">
      <formula>$C273="No"</formula>
    </cfRule>
  </conditionalFormatting>
  <conditionalFormatting sqref="C283:I283">
    <cfRule type="expression" dxfId="64" priority="19">
      <formula>$C273="No"</formula>
    </cfRule>
  </conditionalFormatting>
  <conditionalFormatting sqref="L279:O279">
    <cfRule type="expression" dxfId="63" priority="18">
      <formula>$C273="No"</formula>
    </cfRule>
  </conditionalFormatting>
  <conditionalFormatting sqref="L280:O280">
    <cfRule type="expression" dxfId="62" priority="17">
      <formula>$C273="No"</formula>
    </cfRule>
  </conditionalFormatting>
  <conditionalFormatting sqref="L281:O281">
    <cfRule type="expression" dxfId="61" priority="16">
      <formula>$C273="No"</formula>
    </cfRule>
  </conditionalFormatting>
  <conditionalFormatting sqref="L282:O282">
    <cfRule type="expression" dxfId="60" priority="15">
      <formula>$C273="No"</formula>
    </cfRule>
  </conditionalFormatting>
  <conditionalFormatting sqref="L283:O283">
    <cfRule type="expression" dxfId="59" priority="14">
      <formula>$C273="No"</formula>
    </cfRule>
  </conditionalFormatting>
  <conditionalFormatting sqref="C293:I293">
    <cfRule type="expression" dxfId="58" priority="13">
      <formula>$C287="No"</formula>
    </cfRule>
  </conditionalFormatting>
  <conditionalFormatting sqref="C294:I294">
    <cfRule type="expression" dxfId="57" priority="12">
      <formula>$C287="No"</formula>
    </cfRule>
  </conditionalFormatting>
  <conditionalFormatting sqref="C295:I295">
    <cfRule type="expression" dxfId="56" priority="11">
      <formula>$C287="No"</formula>
    </cfRule>
  </conditionalFormatting>
  <conditionalFormatting sqref="C296:I296">
    <cfRule type="expression" dxfId="55" priority="10">
      <formula>$C287="No"</formula>
    </cfRule>
  </conditionalFormatting>
  <conditionalFormatting sqref="C297:I297">
    <cfRule type="expression" dxfId="54" priority="9">
      <formula>$C287="No"</formula>
    </cfRule>
  </conditionalFormatting>
  <conditionalFormatting sqref="L293:O293">
    <cfRule type="expression" dxfId="53" priority="8">
      <formula>$C287="No"</formula>
    </cfRule>
  </conditionalFormatting>
  <conditionalFormatting sqref="L294:O294">
    <cfRule type="expression" dxfId="52" priority="7">
      <formula>$C287="No"</formula>
    </cfRule>
  </conditionalFormatting>
  <conditionalFormatting sqref="L295:O295">
    <cfRule type="expression" dxfId="51" priority="6">
      <formula>$C287="No"</formula>
    </cfRule>
  </conditionalFormatting>
  <conditionalFormatting sqref="L296:O296">
    <cfRule type="expression" dxfId="50" priority="5">
      <formula>$C287="No"</formula>
    </cfRule>
  </conditionalFormatting>
  <conditionalFormatting sqref="L297:O297">
    <cfRule type="expression" dxfId="49" priority="4">
      <formula>$C287="No"</formula>
    </cfRule>
  </conditionalFormatting>
  <conditionalFormatting sqref="C4">
    <cfRule type="containsText" dxfId="48" priority="2" operator="containsText" text="No">
      <formula>NOT(ISERROR(SEARCH("No",C4)))</formula>
    </cfRule>
    <cfRule type="containsText" dxfId="47" priority="3" operator="containsText" text="Yes">
      <formula>NOT(ISERROR(SEARCH("Yes",C4)))</formula>
    </cfRule>
  </conditionalFormatting>
  <conditionalFormatting sqref="C2">
    <cfRule type="expression" dxfId="46" priority="1">
      <formula>$C$4="No"</formula>
    </cfRule>
  </conditionalFormatting>
  <dataValidations count="1">
    <dataValidation type="decimal" operator="greaterThan" allowBlank="1" showInputMessage="1" showErrorMessage="1" sqref="D39:J39 C56:C64 C75:C83 C93:C99 C109:C118 C128:C134 C144:C150 C160:C168 C179:C185 C195:C203 C213:C219 C229:C235 C244 C308:C315 C269 C254:D258 C279:E283 C293:E297">
      <formula1>0</formula1>
    </dataValidation>
  </dataValidations>
  <pageMargins left="0.75000000000000011" right="0.75000000000000011" top="1" bottom="1" header="0.5" footer="0.5"/>
  <pageSetup paperSize="8" scale="41" fitToHeight="2" orientation="portrait" verticalDpi="0"/>
  <extLst>
    <ext xmlns:x14="http://schemas.microsoft.com/office/spreadsheetml/2009/9/main" uri="{CCE6A557-97BC-4b89-ADB6-D9C93CAAB3DF}">
      <x14:dataValidations xmlns:xm="http://schemas.microsoft.com/office/excel/2006/main" count="2">
        <x14:dataValidation type="list" allowBlank="1" showInputMessage="1" showErrorMessage="1">
          <x14:formula1>
            <xm:f>'Calc Sheet'!$B$3:$B$4</xm:f>
          </x14:formula1>
          <xm:sqref>C287 C248 C273 C4</xm:sqref>
        </x14:dataValidation>
        <x14:dataValidation type="list" allowBlank="1" showInputMessage="1" showErrorMessage="1">
          <x14:formula1>
            <xm:f>'Calc Sheet'!$B$3</xm:f>
          </x14:formula1>
          <xm:sqref>C10</xm:sqref>
        </x14:dataValidation>
      </x14:dataValidations>
    </ext>
    <ext xmlns:mx="http://schemas.microsoft.com/office/mac/excel/2008/main" uri="{64002731-A6B0-56B0-2670-7721B7C09600}">
      <mx:PLV Mode="0" OnePage="0" WScale="10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R369"/>
  <sheetViews>
    <sheetView showGridLines="0" zoomScale="75" zoomScaleNormal="75" zoomScalePageLayoutView="75" workbookViewId="0">
      <selection activeCell="E127" sqref="E127"/>
    </sheetView>
  </sheetViews>
  <sheetFormatPr baseColWidth="10" defaultColWidth="10.83203125" defaultRowHeight="12" x14ac:dyDescent="0"/>
  <cols>
    <col min="1" max="1" width="12.5" style="7" customWidth="1"/>
    <col min="2" max="2" width="70" style="21" customWidth="1"/>
    <col min="3" max="12" width="14.1640625" style="7" customWidth="1"/>
    <col min="13" max="13" width="14.1640625" style="7" bestFit="1" customWidth="1"/>
    <col min="14" max="14" width="11" style="7" bestFit="1" customWidth="1"/>
    <col min="15" max="15" width="10.83203125" style="7"/>
    <col min="16" max="16" width="10.83203125" style="8"/>
    <col min="17" max="16384" width="10.83203125" style="7"/>
  </cols>
  <sheetData>
    <row r="1" spans="1:17" ht="12" customHeight="1">
      <c r="A1" s="259" t="s">
        <v>197</v>
      </c>
      <c r="B1" s="259"/>
    </row>
    <row r="2" spans="1:17" ht="12" customHeight="1">
      <c r="A2" s="259" t="s">
        <v>0</v>
      </c>
      <c r="B2" s="259"/>
      <c r="C2" s="271" t="s">
        <v>226</v>
      </c>
      <c r="D2" s="272"/>
      <c r="E2" s="272"/>
      <c r="F2" s="272"/>
      <c r="G2" s="272"/>
      <c r="H2" s="272"/>
      <c r="I2" s="272"/>
    </row>
    <row r="3" spans="1:17">
      <c r="A3" s="9"/>
      <c r="B3" s="9"/>
    </row>
    <row r="4" spans="1:17" ht="13.25" customHeight="1">
      <c r="A4" s="259" t="s">
        <v>225</v>
      </c>
      <c r="B4" s="270"/>
      <c r="C4" s="257"/>
      <c r="D4" s="5" t="str">
        <f>IF(COUNTBLANK(C4)=1,"ERROR - Please complete - Yes or No","")</f>
        <v>ERROR - Please complete - Yes or No</v>
      </c>
    </row>
    <row r="5" spans="1:17">
      <c r="A5" s="10"/>
      <c r="B5" s="12"/>
    </row>
    <row r="6" spans="1:17" ht="12" customHeight="1">
      <c r="A6" s="260" t="s">
        <v>119</v>
      </c>
      <c r="B6" s="261"/>
      <c r="C6" s="262"/>
      <c r="D6" s="340"/>
      <c r="E6" s="340"/>
      <c r="F6" s="340"/>
      <c r="G6" s="340"/>
      <c r="H6" s="340"/>
      <c r="I6" s="341"/>
      <c r="J6" s="5" t="str">
        <f>IF(COUNTBLANK(C6)=1,"ERROR - Please fill in Potential Provider Name","")</f>
        <v>ERROR - Please fill in Potential Provider Name</v>
      </c>
    </row>
    <row r="7" spans="1:17">
      <c r="A7" s="10"/>
      <c r="B7" s="12"/>
      <c r="C7" s="13"/>
      <c r="D7" s="13"/>
      <c r="E7" s="13"/>
      <c r="F7" s="13"/>
      <c r="G7" s="13"/>
      <c r="H7" s="13"/>
      <c r="I7" s="13"/>
    </row>
    <row r="8" spans="1:17" ht="12" customHeight="1">
      <c r="A8" s="260" t="s">
        <v>120</v>
      </c>
      <c r="B8" s="261"/>
      <c r="C8" s="262"/>
      <c r="D8" s="268"/>
      <c r="E8" s="268"/>
      <c r="F8" s="268"/>
      <c r="G8" s="268"/>
      <c r="H8" s="268"/>
      <c r="I8" s="269"/>
      <c r="J8" s="5" t="str">
        <f>IF(COUNTBLANK(C8)=1,"ERROR - Please complete name and role","")</f>
        <v>ERROR - Please complete name and role</v>
      </c>
    </row>
    <row r="9" spans="1:17">
      <c r="A9" s="10"/>
      <c r="B9" s="12"/>
    </row>
    <row r="10" spans="1:17" ht="12" customHeight="1">
      <c r="A10" s="265" t="s">
        <v>224</v>
      </c>
      <c r="B10" s="265"/>
      <c r="C10" s="258"/>
      <c r="D10" s="5" t="str">
        <f>IF(COUNTBLANK(C10)=1,"ERROR - Please complete","")</f>
        <v>ERROR - Please complete</v>
      </c>
      <c r="E10" s="15"/>
      <c r="F10" s="15"/>
      <c r="G10" s="15"/>
      <c r="H10" s="15"/>
      <c r="I10" s="19"/>
      <c r="J10" s="17"/>
      <c r="K10" s="17"/>
      <c r="L10" s="17"/>
      <c r="M10" s="17"/>
      <c r="N10" s="17"/>
      <c r="O10" s="17"/>
      <c r="P10" s="18"/>
      <c r="Q10" s="17"/>
    </row>
    <row r="11" spans="1:17">
      <c r="A11" s="15"/>
      <c r="B11" s="15"/>
      <c r="C11" s="17"/>
      <c r="D11" s="17"/>
      <c r="E11" s="17"/>
      <c r="F11" s="17"/>
      <c r="G11" s="17"/>
      <c r="H11" s="17"/>
      <c r="I11" s="17"/>
      <c r="J11" s="17"/>
      <c r="K11" s="17"/>
      <c r="L11" s="17"/>
      <c r="M11" s="17"/>
      <c r="N11" s="17"/>
      <c r="O11" s="17"/>
      <c r="P11" s="18"/>
      <c r="Q11" s="17"/>
    </row>
    <row r="12" spans="1:17">
      <c r="A12" s="20" t="s">
        <v>7</v>
      </c>
      <c r="K12" s="17"/>
      <c r="L12" s="17"/>
      <c r="M12" s="17"/>
      <c r="N12" s="17"/>
      <c r="O12" s="17"/>
      <c r="P12" s="18"/>
      <c r="Q12" s="17"/>
    </row>
    <row r="13" spans="1:17">
      <c r="A13" s="15"/>
      <c r="B13" s="15"/>
      <c r="C13" s="17"/>
      <c r="D13" s="17"/>
      <c r="E13" s="17"/>
      <c r="F13" s="17"/>
      <c r="G13" s="17"/>
      <c r="H13" s="17"/>
      <c r="I13" s="17"/>
      <c r="J13" s="17"/>
      <c r="K13" s="17"/>
      <c r="L13" s="17"/>
      <c r="M13" s="17"/>
      <c r="N13" s="17"/>
      <c r="O13" s="17"/>
      <c r="P13" s="18"/>
      <c r="Q13" s="17"/>
    </row>
    <row r="14" spans="1:17" ht="12" customHeight="1">
      <c r="A14" s="265" t="s">
        <v>12</v>
      </c>
      <c r="B14" s="265"/>
      <c r="C14" s="265"/>
      <c r="D14" s="265"/>
      <c r="E14" s="265"/>
      <c r="F14" s="265"/>
      <c r="G14" s="265"/>
      <c r="H14" s="265"/>
      <c r="I14" s="265"/>
      <c r="J14" s="265"/>
      <c r="K14" s="17"/>
      <c r="L14" s="17"/>
      <c r="M14" s="17"/>
      <c r="N14" s="17"/>
      <c r="O14" s="17"/>
      <c r="P14" s="18"/>
      <c r="Q14" s="17"/>
    </row>
    <row r="15" spans="1:17" ht="13" thickBot="1">
      <c r="A15" s="15"/>
      <c r="B15" s="15"/>
      <c r="C15" s="15"/>
      <c r="D15" s="15"/>
      <c r="E15" s="15"/>
      <c r="F15" s="15"/>
      <c r="G15" s="15"/>
      <c r="H15" s="15"/>
      <c r="I15" s="15"/>
      <c r="J15" s="15"/>
      <c r="K15" s="17"/>
      <c r="L15" s="17"/>
      <c r="M15" s="17"/>
      <c r="N15" s="17"/>
      <c r="O15" s="17"/>
      <c r="P15" s="18"/>
      <c r="Q15" s="17"/>
    </row>
    <row r="16" spans="1:17" ht="13" thickBot="1">
      <c r="A16" s="15"/>
      <c r="B16" s="22" t="s">
        <v>13</v>
      </c>
      <c r="C16" s="23" t="s">
        <v>10</v>
      </c>
      <c r="D16" s="17"/>
      <c r="E16" s="17"/>
      <c r="F16" s="17"/>
      <c r="G16" s="17"/>
      <c r="H16" s="17"/>
      <c r="I16" s="17"/>
      <c r="J16" s="17"/>
      <c r="K16" s="17"/>
      <c r="L16" s="17"/>
      <c r="M16" s="17"/>
      <c r="N16" s="17"/>
    </row>
    <row r="17" spans="1:17" ht="13">
      <c r="A17" s="15"/>
      <c r="B17" s="24" t="s">
        <v>14</v>
      </c>
      <c r="C17" s="150"/>
      <c r="D17" s="6" t="str">
        <f t="shared" ref="D17:D20" si="0">IF(COUNTBLANK(C17)&gt;0,"ERROR - All cells in this table need a value. Cells must not be left blank","")</f>
        <v>ERROR - All cells in this table need a value. Cells must not be left blank</v>
      </c>
      <c r="E17" s="17"/>
      <c r="F17" s="17"/>
      <c r="G17" s="17"/>
      <c r="H17" s="17"/>
      <c r="I17" s="17"/>
      <c r="J17" s="17"/>
      <c r="K17" s="17"/>
      <c r="L17" s="17"/>
      <c r="M17" s="17"/>
      <c r="N17" s="17"/>
    </row>
    <row r="18" spans="1:17" ht="13">
      <c r="A18" s="15"/>
      <c r="B18" s="25" t="s">
        <v>15</v>
      </c>
      <c r="C18" s="151"/>
      <c r="D18" s="6" t="str">
        <f t="shared" si="0"/>
        <v>ERROR - All cells in this table need a value. Cells must not be left blank</v>
      </c>
      <c r="E18" s="17"/>
      <c r="F18" s="17"/>
      <c r="G18" s="17"/>
      <c r="H18" s="17"/>
      <c r="I18" s="17"/>
      <c r="J18" s="17"/>
      <c r="K18" s="17"/>
      <c r="L18" s="17"/>
      <c r="M18" s="17"/>
      <c r="N18" s="17"/>
    </row>
    <row r="19" spans="1:17" ht="13">
      <c r="A19" s="15"/>
      <c r="B19" s="25" t="s">
        <v>16</v>
      </c>
      <c r="C19" s="151"/>
      <c r="D19" s="6" t="str">
        <f t="shared" si="0"/>
        <v>ERROR - All cells in this table need a value. Cells must not be left blank</v>
      </c>
      <c r="E19" s="17"/>
      <c r="F19" s="17"/>
      <c r="G19" s="17"/>
      <c r="H19" s="17"/>
      <c r="I19" s="17"/>
      <c r="J19" s="17"/>
      <c r="K19" s="17"/>
      <c r="L19" s="17"/>
      <c r="M19" s="17"/>
      <c r="N19" s="17"/>
    </row>
    <row r="20" spans="1:17" ht="14" thickBot="1">
      <c r="A20" s="15"/>
      <c r="B20" s="26" t="s">
        <v>17</v>
      </c>
      <c r="C20" s="152"/>
      <c r="D20" s="6" t="str">
        <f t="shared" si="0"/>
        <v>ERROR - All cells in this table need a value. Cells must not be left blank</v>
      </c>
      <c r="E20" s="17"/>
      <c r="F20" s="17"/>
      <c r="G20" s="17"/>
      <c r="H20" s="17"/>
      <c r="I20" s="17"/>
      <c r="J20" s="17"/>
      <c r="K20" s="17"/>
      <c r="L20" s="17"/>
      <c r="M20" s="17"/>
      <c r="N20" s="17"/>
    </row>
    <row r="21" spans="1:17">
      <c r="A21" s="15"/>
      <c r="B21" s="15"/>
      <c r="C21" s="17"/>
      <c r="D21" s="17"/>
      <c r="E21" s="17"/>
      <c r="F21" s="17"/>
      <c r="G21" s="17"/>
      <c r="H21" s="17"/>
      <c r="I21" s="17"/>
      <c r="J21" s="17"/>
      <c r="K21" s="17"/>
      <c r="L21" s="17"/>
      <c r="M21" s="17"/>
      <c r="N21" s="17"/>
      <c r="O21" s="17"/>
      <c r="P21" s="18"/>
      <c r="Q21" s="17"/>
    </row>
    <row r="22" spans="1:17">
      <c r="A22" s="15"/>
      <c r="B22" s="15"/>
      <c r="C22" s="17"/>
      <c r="D22" s="17"/>
      <c r="E22" s="17"/>
      <c r="F22" s="17"/>
      <c r="G22" s="17"/>
      <c r="H22" s="17"/>
      <c r="I22" s="17"/>
      <c r="J22" s="17"/>
      <c r="K22" s="17"/>
      <c r="L22" s="17"/>
      <c r="M22" s="17"/>
      <c r="N22" s="17"/>
      <c r="O22" s="17"/>
      <c r="P22" s="18"/>
      <c r="Q22" s="17"/>
    </row>
    <row r="23" spans="1:17">
      <c r="A23" s="20" t="s">
        <v>18</v>
      </c>
      <c r="B23" s="15"/>
      <c r="C23" s="17"/>
      <c r="D23" s="17"/>
      <c r="E23" s="17"/>
      <c r="F23" s="17"/>
      <c r="G23" s="17"/>
      <c r="H23" s="17"/>
      <c r="I23" s="17"/>
      <c r="J23" s="17"/>
      <c r="K23" s="17"/>
      <c r="L23" s="17"/>
      <c r="M23" s="17"/>
      <c r="N23" s="17"/>
      <c r="O23" s="17"/>
      <c r="P23" s="18"/>
      <c r="Q23" s="17"/>
    </row>
    <row r="24" spans="1:17">
      <c r="A24" s="15"/>
      <c r="B24" s="15"/>
      <c r="C24" s="17"/>
      <c r="D24" s="17"/>
      <c r="E24" s="17"/>
      <c r="F24" s="17"/>
      <c r="G24" s="17"/>
      <c r="H24" s="17"/>
      <c r="I24" s="17"/>
      <c r="J24" s="17"/>
      <c r="K24" s="17"/>
      <c r="L24" s="17"/>
      <c r="M24" s="17"/>
      <c r="N24" s="17"/>
      <c r="O24" s="17"/>
      <c r="P24" s="18"/>
      <c r="Q24" s="17"/>
    </row>
    <row r="25" spans="1:17" ht="12" customHeight="1">
      <c r="A25" s="266" t="s">
        <v>19</v>
      </c>
      <c r="B25" s="266"/>
      <c r="C25" s="17"/>
      <c r="J25" s="17"/>
      <c r="N25" s="17"/>
      <c r="O25" s="17"/>
      <c r="P25" s="18"/>
      <c r="Q25" s="17"/>
    </row>
    <row r="26" spans="1:17" ht="12" customHeight="1">
      <c r="A26" s="27"/>
      <c r="B26" s="28" t="s">
        <v>20</v>
      </c>
      <c r="C26" s="29"/>
      <c r="D26" s="266" t="s">
        <v>21</v>
      </c>
      <c r="E26" s="266"/>
      <c r="F26" s="266"/>
      <c r="G26" s="266"/>
      <c r="H26" s="266"/>
      <c r="I26" s="266"/>
      <c r="J26" s="17"/>
      <c r="N26" s="17"/>
      <c r="O26" s="17"/>
      <c r="P26" s="18"/>
      <c r="Q26" s="17"/>
    </row>
    <row r="27" spans="1:17">
      <c r="A27" s="27"/>
      <c r="B27" s="28" t="s">
        <v>1</v>
      </c>
      <c r="C27" s="29"/>
      <c r="D27" s="267" t="s">
        <v>22</v>
      </c>
      <c r="E27" s="267"/>
      <c r="F27" s="267"/>
      <c r="G27" s="267"/>
      <c r="H27" s="267"/>
      <c r="I27" s="267"/>
      <c r="N27" s="17"/>
      <c r="O27" s="17"/>
      <c r="P27" s="18"/>
      <c r="Q27" s="17"/>
    </row>
    <row r="28" spans="1:17">
      <c r="A28" s="27"/>
      <c r="B28" s="28" t="s">
        <v>2</v>
      </c>
      <c r="C28" s="29"/>
      <c r="D28" s="267" t="s">
        <v>23</v>
      </c>
      <c r="E28" s="267"/>
      <c r="F28" s="267"/>
      <c r="G28" s="267"/>
      <c r="H28" s="267"/>
      <c r="I28" s="267"/>
      <c r="J28" s="17"/>
      <c r="N28" s="17"/>
      <c r="O28" s="17"/>
      <c r="P28" s="18"/>
      <c r="Q28" s="17"/>
    </row>
    <row r="29" spans="1:17" ht="12" customHeight="1">
      <c r="A29" s="27"/>
      <c r="B29" s="30" t="s">
        <v>3</v>
      </c>
      <c r="C29" s="29"/>
      <c r="D29" s="266" t="s">
        <v>24</v>
      </c>
      <c r="E29" s="266"/>
      <c r="F29" s="266"/>
      <c r="G29" s="266"/>
      <c r="H29" s="266"/>
      <c r="I29" s="266"/>
      <c r="J29" s="17"/>
      <c r="N29" s="17"/>
      <c r="O29" s="17"/>
      <c r="P29" s="18"/>
      <c r="Q29" s="17"/>
    </row>
    <row r="30" spans="1:17">
      <c r="A30" s="27"/>
      <c r="B30" s="28" t="s">
        <v>25</v>
      </c>
      <c r="C30" s="29"/>
      <c r="D30" s="267" t="s">
        <v>5</v>
      </c>
      <c r="E30" s="267"/>
      <c r="F30" s="267"/>
      <c r="G30" s="267"/>
      <c r="H30" s="267"/>
      <c r="I30" s="267"/>
      <c r="J30" s="17"/>
      <c r="N30" s="17"/>
      <c r="O30" s="17"/>
      <c r="P30" s="18"/>
      <c r="Q30" s="17"/>
    </row>
    <row r="31" spans="1:17">
      <c r="A31" s="27"/>
      <c r="B31" s="31" t="s">
        <v>4</v>
      </c>
      <c r="C31" s="29"/>
      <c r="D31" s="267" t="s">
        <v>26</v>
      </c>
      <c r="E31" s="267"/>
      <c r="F31" s="267"/>
      <c r="G31" s="267"/>
      <c r="H31" s="267"/>
      <c r="I31" s="267"/>
      <c r="J31" s="17"/>
      <c r="N31" s="17"/>
      <c r="O31" s="17"/>
      <c r="P31" s="18"/>
      <c r="Q31" s="17"/>
    </row>
    <row r="32" spans="1:17">
      <c r="A32" s="27"/>
      <c r="B32" s="31" t="s">
        <v>27</v>
      </c>
      <c r="C32" s="29"/>
      <c r="D32" s="267" t="s">
        <v>28</v>
      </c>
      <c r="E32" s="267"/>
      <c r="F32" s="267"/>
      <c r="G32" s="267"/>
      <c r="H32" s="267"/>
      <c r="I32" s="267"/>
      <c r="J32" s="17"/>
      <c r="N32" s="17"/>
      <c r="O32" s="17"/>
      <c r="P32" s="18"/>
      <c r="Q32" s="17"/>
    </row>
    <row r="33" spans="1:18">
      <c r="A33" s="27"/>
      <c r="B33" s="28" t="s">
        <v>29</v>
      </c>
      <c r="C33" s="29"/>
      <c r="D33" s="267" t="s">
        <v>30</v>
      </c>
      <c r="E33" s="267"/>
      <c r="F33" s="267"/>
      <c r="G33" s="267"/>
      <c r="H33" s="267"/>
      <c r="I33" s="267"/>
      <c r="J33" s="17"/>
      <c r="N33" s="17"/>
      <c r="O33" s="17"/>
      <c r="P33" s="18"/>
      <c r="Q33" s="17"/>
    </row>
    <row r="34" spans="1:18">
      <c r="A34" s="27"/>
      <c r="B34" s="31" t="s">
        <v>31</v>
      </c>
      <c r="C34" s="29"/>
      <c r="D34" s="267" t="s">
        <v>32</v>
      </c>
      <c r="E34" s="267"/>
      <c r="F34" s="267"/>
      <c r="G34" s="267"/>
      <c r="H34" s="267"/>
      <c r="I34" s="267"/>
      <c r="J34" s="17"/>
      <c r="N34" s="17"/>
      <c r="O34" s="17"/>
      <c r="P34" s="18"/>
      <c r="Q34" s="17"/>
    </row>
    <row r="35" spans="1:18">
      <c r="A35" s="27"/>
      <c r="B35" s="28" t="s">
        <v>33</v>
      </c>
      <c r="C35" s="29"/>
      <c r="D35" s="267" t="s">
        <v>235</v>
      </c>
      <c r="E35" s="267"/>
      <c r="F35" s="267"/>
      <c r="G35" s="267"/>
      <c r="H35" s="267"/>
      <c r="I35" s="267"/>
      <c r="J35" s="17"/>
      <c r="N35" s="17"/>
      <c r="O35" s="17"/>
      <c r="P35" s="18"/>
      <c r="Q35" s="17"/>
    </row>
    <row r="36" spans="1:18" ht="13" thickBot="1">
      <c r="A36" s="27"/>
      <c r="B36" s="32" t="s">
        <v>170</v>
      </c>
      <c r="C36" s="17"/>
      <c r="J36" s="17"/>
      <c r="N36" s="17"/>
      <c r="O36" s="17"/>
      <c r="P36" s="18"/>
      <c r="Q36" s="17"/>
    </row>
    <row r="37" spans="1:18" ht="15" customHeight="1" thickBot="1">
      <c r="A37" s="27"/>
      <c r="C37" s="17"/>
      <c r="D37" s="274" t="s">
        <v>35</v>
      </c>
      <c r="E37" s="275"/>
      <c r="F37" s="275"/>
      <c r="G37" s="275"/>
      <c r="H37" s="275"/>
      <c r="I37" s="275"/>
      <c r="J37" s="276"/>
      <c r="K37" s="339"/>
      <c r="L37" s="339"/>
      <c r="M37" s="339"/>
      <c r="N37" s="339"/>
      <c r="O37" s="17"/>
      <c r="P37" s="18"/>
      <c r="Q37" s="17"/>
    </row>
    <row r="38" spans="1:18" ht="118" customHeight="1" thickBot="1">
      <c r="A38" s="33"/>
      <c r="B38" s="277" t="s">
        <v>121</v>
      </c>
      <c r="C38" s="22" t="s">
        <v>37</v>
      </c>
      <c r="D38" s="60" t="s">
        <v>38</v>
      </c>
      <c r="E38" s="109" t="s">
        <v>39</v>
      </c>
      <c r="F38" s="109" t="s">
        <v>40</v>
      </c>
      <c r="G38" s="109" t="s">
        <v>41</v>
      </c>
      <c r="H38" s="109" t="s">
        <v>42</v>
      </c>
      <c r="I38" s="37" t="s">
        <v>43</v>
      </c>
      <c r="J38" s="37" t="s">
        <v>44</v>
      </c>
      <c r="K38" s="61"/>
      <c r="L38" s="61"/>
      <c r="M38" s="61"/>
      <c r="N38" s="61"/>
      <c r="P38" s="8" t="str">
        <f>A1</f>
        <v>Lot 2  Regional Panel 2H - South Wales &amp; South West England</v>
      </c>
      <c r="Q38" s="39"/>
      <c r="R38" s="39"/>
    </row>
    <row r="39" spans="1:18" ht="15" customHeight="1">
      <c r="A39" s="280"/>
      <c r="B39" s="278"/>
      <c r="C39" s="41" t="s">
        <v>45</v>
      </c>
      <c r="D39" s="153"/>
      <c r="E39" s="154"/>
      <c r="F39" s="154"/>
      <c r="G39" s="154"/>
      <c r="H39" s="154"/>
      <c r="I39" s="154"/>
      <c r="J39" s="155"/>
      <c r="K39" s="6" t="str">
        <f>IF(COUNTBLANK(D39:J39)&gt;0,"ERROR - Cells must not be left blank","")</f>
        <v>ERROR - Cells must not be left blank</v>
      </c>
      <c r="L39" s="42"/>
      <c r="M39" s="42"/>
      <c r="N39" s="42"/>
      <c r="O39" s="282"/>
      <c r="Q39" s="39"/>
      <c r="R39" s="39"/>
    </row>
    <row r="40" spans="1:18" ht="16" customHeight="1">
      <c r="A40" s="280"/>
      <c r="B40" s="278"/>
      <c r="C40" s="43" t="s">
        <v>14</v>
      </c>
      <c r="D40" s="44">
        <f>D39*(1+$C$17)*OR(1-$C$17)</f>
        <v>0</v>
      </c>
      <c r="E40" s="45">
        <f t="shared" ref="E40:J40" si="1">E39*(1+$C$17)*OR(1-$C$17)</f>
        <v>0</v>
      </c>
      <c r="F40" s="45">
        <f t="shared" si="1"/>
        <v>0</v>
      </c>
      <c r="G40" s="45">
        <f t="shared" si="1"/>
        <v>0</v>
      </c>
      <c r="H40" s="45">
        <f t="shared" si="1"/>
        <v>0</v>
      </c>
      <c r="I40" s="45">
        <f t="shared" si="1"/>
        <v>0</v>
      </c>
      <c r="J40" s="46">
        <f t="shared" si="1"/>
        <v>0</v>
      </c>
      <c r="K40" s="42"/>
      <c r="L40" s="42"/>
      <c r="M40" s="42"/>
      <c r="N40" s="42"/>
      <c r="O40" s="283"/>
      <c r="Q40" s="39"/>
      <c r="R40" s="39"/>
    </row>
    <row r="41" spans="1:18" ht="15" customHeight="1">
      <c r="A41" s="280"/>
      <c r="B41" s="278"/>
      <c r="C41" s="43" t="s">
        <v>15</v>
      </c>
      <c r="D41" s="44">
        <f>D39*(1+$C$18)*OR(1-$C$18)</f>
        <v>0</v>
      </c>
      <c r="E41" s="45">
        <f t="shared" ref="E41:J41" si="2">E39*(1+$C$18)*OR(1-$C$18)</f>
        <v>0</v>
      </c>
      <c r="F41" s="45">
        <f t="shared" si="2"/>
        <v>0</v>
      </c>
      <c r="G41" s="45">
        <f t="shared" si="2"/>
        <v>0</v>
      </c>
      <c r="H41" s="45">
        <f t="shared" si="2"/>
        <v>0</v>
      </c>
      <c r="I41" s="45">
        <f t="shared" si="2"/>
        <v>0</v>
      </c>
      <c r="J41" s="46">
        <f t="shared" si="2"/>
        <v>0</v>
      </c>
      <c r="K41" s="42"/>
      <c r="L41" s="42"/>
      <c r="M41" s="42"/>
      <c r="N41" s="42"/>
      <c r="O41" s="283"/>
      <c r="P41" s="47"/>
      <c r="Q41" s="39"/>
      <c r="R41" s="39"/>
    </row>
    <row r="42" spans="1:18" ht="15" customHeight="1" thickBot="1">
      <c r="A42" s="280"/>
      <c r="B42" s="278"/>
      <c r="C42" s="43" t="s">
        <v>16</v>
      </c>
      <c r="D42" s="44">
        <f>D39*(1+$C$19)*OR(1-$C$19)</f>
        <v>0</v>
      </c>
      <c r="E42" s="45">
        <f t="shared" ref="E42:J42" si="3">E39*(1+$C$19)*OR(1-$C$19)</f>
        <v>0</v>
      </c>
      <c r="F42" s="45">
        <f t="shared" si="3"/>
        <v>0</v>
      </c>
      <c r="G42" s="45">
        <f t="shared" si="3"/>
        <v>0</v>
      </c>
      <c r="H42" s="45">
        <f t="shared" si="3"/>
        <v>0</v>
      </c>
      <c r="I42" s="45">
        <f t="shared" si="3"/>
        <v>0</v>
      </c>
      <c r="J42" s="46">
        <f t="shared" si="3"/>
        <v>0</v>
      </c>
      <c r="K42" s="42"/>
      <c r="L42" s="42"/>
      <c r="M42" s="42"/>
      <c r="N42" s="42"/>
      <c r="O42" s="283"/>
      <c r="Q42" s="39"/>
      <c r="R42" s="39"/>
    </row>
    <row r="43" spans="1:18" ht="16" customHeight="1" thickBot="1">
      <c r="A43" s="280"/>
      <c r="B43" s="279"/>
      <c r="C43" s="48" t="s">
        <v>17</v>
      </c>
      <c r="D43" s="49">
        <f>D39*(1+$C$20)*OR(1+$C$20)</f>
        <v>0</v>
      </c>
      <c r="E43" s="50">
        <f t="shared" ref="E43:J43" si="4">E39*(1+$C$20)*OR(1+$C$20)</f>
        <v>0</v>
      </c>
      <c r="F43" s="50">
        <f t="shared" si="4"/>
        <v>0</v>
      </c>
      <c r="G43" s="50">
        <f t="shared" si="4"/>
        <v>0</v>
      </c>
      <c r="H43" s="50">
        <f t="shared" si="4"/>
        <v>0</v>
      </c>
      <c r="I43" s="50">
        <f t="shared" si="4"/>
        <v>0</v>
      </c>
      <c r="J43" s="51">
        <f t="shared" si="4"/>
        <v>0</v>
      </c>
      <c r="K43" s="42"/>
      <c r="L43" s="42"/>
      <c r="M43" s="42"/>
      <c r="N43" s="42"/>
      <c r="O43" s="283"/>
      <c r="P43" s="52">
        <f>AVERAGE(D39:J43)</f>
        <v>0</v>
      </c>
      <c r="Q43" s="39"/>
      <c r="R43" s="39"/>
    </row>
    <row r="44" spans="1:18" s="56" customFormat="1">
      <c r="A44" s="53"/>
      <c r="B44" s="54"/>
      <c r="C44" s="55"/>
      <c r="D44" s="55"/>
      <c r="E44" s="55"/>
      <c r="F44" s="55"/>
      <c r="G44" s="55"/>
      <c r="H44" s="55"/>
      <c r="I44" s="55"/>
      <c r="K44" s="55"/>
      <c r="L44" s="55"/>
      <c r="P44" s="57"/>
    </row>
    <row r="45" spans="1:18">
      <c r="A45" s="58"/>
    </row>
    <row r="46" spans="1:18" ht="12" customHeight="1">
      <c r="A46" s="58"/>
    </row>
    <row r="47" spans="1:18">
      <c r="A47" s="58"/>
    </row>
    <row r="49" spans="1:17">
      <c r="A49" s="20" t="s">
        <v>171</v>
      </c>
    </row>
    <row r="51" spans="1:17" ht="12" customHeight="1">
      <c r="A51" s="273" t="s">
        <v>198</v>
      </c>
      <c r="B51" s="273"/>
      <c r="C51" s="273"/>
      <c r="D51" s="273"/>
      <c r="E51" s="273"/>
      <c r="F51" s="273"/>
      <c r="G51" s="273"/>
      <c r="H51" s="273"/>
      <c r="I51" s="273"/>
    </row>
    <row r="52" spans="1:17" ht="14" thickBot="1">
      <c r="B52" s="59"/>
      <c r="C52" s="6" t="str">
        <f>IF(COUNTBLANK(C56:C64)&gt;0,"ERROR - Cells must not be left blank","")</f>
        <v>ERROR - Cells must not be left blank</v>
      </c>
      <c r="D52" s="28"/>
      <c r="E52" s="28"/>
      <c r="F52" s="28"/>
      <c r="G52" s="28"/>
      <c r="H52" s="28"/>
      <c r="I52" s="28"/>
      <c r="J52" s="39"/>
      <c r="K52" s="39"/>
      <c r="L52" s="39"/>
      <c r="M52" s="39"/>
      <c r="N52" s="39"/>
      <c r="O52" s="39"/>
      <c r="P52" s="47"/>
      <c r="Q52" s="39"/>
    </row>
    <row r="53" spans="1:17" ht="12" customHeight="1">
      <c r="B53" s="292" t="s">
        <v>46</v>
      </c>
      <c r="C53" s="292" t="s">
        <v>143</v>
      </c>
      <c r="D53" s="292" t="s">
        <v>47</v>
      </c>
      <c r="E53" s="295"/>
      <c r="F53" s="295"/>
      <c r="G53" s="296"/>
      <c r="H53" s="300"/>
      <c r="I53" s="300"/>
      <c r="J53" s="300"/>
      <c r="K53" s="284" t="s">
        <v>49</v>
      </c>
      <c r="L53" s="284" t="s">
        <v>50</v>
      </c>
      <c r="M53" s="285" t="s">
        <v>51</v>
      </c>
      <c r="N53" s="286" t="s">
        <v>52</v>
      </c>
      <c r="O53" s="39"/>
      <c r="P53" s="47"/>
      <c r="Q53" s="39"/>
    </row>
    <row r="54" spans="1:17">
      <c r="B54" s="293"/>
      <c r="C54" s="293"/>
      <c r="D54" s="294"/>
      <c r="E54" s="297"/>
      <c r="F54" s="297"/>
      <c r="G54" s="298"/>
      <c r="H54" s="300"/>
      <c r="I54" s="300"/>
      <c r="J54" s="300"/>
      <c r="K54" s="284"/>
      <c r="L54" s="284"/>
      <c r="M54" s="285"/>
      <c r="N54" s="287"/>
      <c r="O54" s="39"/>
      <c r="P54" s="47"/>
      <c r="Q54" s="39"/>
    </row>
    <row r="55" spans="1:17" ht="13" thickBot="1">
      <c r="B55" s="294"/>
      <c r="C55" s="299"/>
      <c r="D55" s="62" t="s">
        <v>14</v>
      </c>
      <c r="E55" s="63" t="s">
        <v>15</v>
      </c>
      <c r="F55" s="63" t="s">
        <v>16</v>
      </c>
      <c r="G55" s="64" t="s">
        <v>17</v>
      </c>
      <c r="H55" s="300"/>
      <c r="I55" s="61"/>
      <c r="J55" s="61"/>
      <c r="K55" s="284"/>
      <c r="L55" s="284"/>
      <c r="M55" s="285"/>
      <c r="N55" s="288"/>
      <c r="O55" s="39"/>
      <c r="P55" s="47"/>
      <c r="Q55" s="39"/>
    </row>
    <row r="56" spans="1:17">
      <c r="B56" s="65" t="s">
        <v>53</v>
      </c>
      <c r="C56" s="156"/>
      <c r="D56" s="66">
        <f>C56</f>
        <v>0</v>
      </c>
      <c r="E56" s="66">
        <f>C56</f>
        <v>0</v>
      </c>
      <c r="F56" s="66">
        <f t="shared" ref="F56:G56" si="5">D56</f>
        <v>0</v>
      </c>
      <c r="G56" s="66">
        <f t="shared" si="5"/>
        <v>0</v>
      </c>
      <c r="H56" s="67"/>
      <c r="I56" s="42"/>
      <c r="J56" s="42"/>
      <c r="K56" s="68"/>
      <c r="L56" s="68"/>
      <c r="M56" s="69"/>
      <c r="N56" s="68"/>
      <c r="Q56" s="39"/>
    </row>
    <row r="57" spans="1:17">
      <c r="B57" s="65" t="s">
        <v>54</v>
      </c>
      <c r="C57" s="157"/>
      <c r="D57" s="70">
        <f t="shared" ref="D57:D63" si="6">C57*(1+$C$17)*OR(1-$C$17)</f>
        <v>0</v>
      </c>
      <c r="E57" s="71">
        <f t="shared" ref="E57:E63" si="7">C57*(1+$C$18)*OR(1-$C$18)</f>
        <v>0</v>
      </c>
      <c r="F57" s="71">
        <f t="shared" ref="F57:F63" si="8">C57*(1+$C$19)*OR(1-$C$19)</f>
        <v>0</v>
      </c>
      <c r="G57" s="72">
        <f t="shared" ref="G57:G63" si="9">C57*(1+$C$20)*OR(1-$C$20)</f>
        <v>0</v>
      </c>
      <c r="H57" s="67"/>
      <c r="I57" s="73"/>
      <c r="J57" s="73"/>
      <c r="K57" s="74">
        <f>AVERAGE(C57:G57)</f>
        <v>0</v>
      </c>
      <c r="L57" s="75">
        <v>125000</v>
      </c>
      <c r="M57" s="76">
        <f>K57*L57</f>
        <v>0</v>
      </c>
      <c r="N57" s="77">
        <f t="shared" ref="N57:N63" si="10">IF(M57&lt;$C$56,$C$56,(IF(M57&gt;$C$64,$C$64,M57)))</f>
        <v>0</v>
      </c>
      <c r="P57" s="42"/>
      <c r="Q57" s="39"/>
    </row>
    <row r="58" spans="1:17">
      <c r="B58" s="78" t="s">
        <v>55</v>
      </c>
      <c r="C58" s="158"/>
      <c r="D58" s="70">
        <f t="shared" si="6"/>
        <v>0</v>
      </c>
      <c r="E58" s="71">
        <f t="shared" si="7"/>
        <v>0</v>
      </c>
      <c r="F58" s="71">
        <f t="shared" si="8"/>
        <v>0</v>
      </c>
      <c r="G58" s="72">
        <f t="shared" si="9"/>
        <v>0</v>
      </c>
      <c r="H58" s="67"/>
      <c r="I58" s="73"/>
      <c r="J58" s="73"/>
      <c r="K58" s="74">
        <f t="shared" ref="K58:K63" si="11">AVERAGE(C58:G58)</f>
        <v>0</v>
      </c>
      <c r="L58" s="75">
        <v>375000</v>
      </c>
      <c r="M58" s="76">
        <f t="shared" ref="M58:M63" si="12">K58*L58</f>
        <v>0</v>
      </c>
      <c r="N58" s="77">
        <f t="shared" si="10"/>
        <v>0</v>
      </c>
      <c r="P58" s="42"/>
      <c r="Q58" s="39"/>
    </row>
    <row r="59" spans="1:17">
      <c r="B59" s="78" t="s">
        <v>56</v>
      </c>
      <c r="C59" s="158"/>
      <c r="D59" s="70">
        <f t="shared" si="6"/>
        <v>0</v>
      </c>
      <c r="E59" s="71">
        <f t="shared" si="7"/>
        <v>0</v>
      </c>
      <c r="F59" s="71">
        <f t="shared" si="8"/>
        <v>0</v>
      </c>
      <c r="G59" s="72">
        <f t="shared" si="9"/>
        <v>0</v>
      </c>
      <c r="H59" s="67"/>
      <c r="I59" s="73"/>
      <c r="J59" s="73"/>
      <c r="K59" s="74">
        <f t="shared" si="11"/>
        <v>0</v>
      </c>
      <c r="L59" s="75">
        <v>750000</v>
      </c>
      <c r="M59" s="76">
        <f t="shared" si="12"/>
        <v>0</v>
      </c>
      <c r="N59" s="77">
        <f t="shared" si="10"/>
        <v>0</v>
      </c>
      <c r="P59" s="42"/>
      <c r="Q59" s="39"/>
    </row>
    <row r="60" spans="1:17">
      <c r="B60" s="78" t="s">
        <v>57</v>
      </c>
      <c r="C60" s="158"/>
      <c r="D60" s="70">
        <f t="shared" si="6"/>
        <v>0</v>
      </c>
      <c r="E60" s="71">
        <f t="shared" si="7"/>
        <v>0</v>
      </c>
      <c r="F60" s="71">
        <f t="shared" si="8"/>
        <v>0</v>
      </c>
      <c r="G60" s="72">
        <f t="shared" si="9"/>
        <v>0</v>
      </c>
      <c r="H60" s="67"/>
      <c r="I60" s="73"/>
      <c r="J60" s="73"/>
      <c r="K60" s="74">
        <f t="shared" si="11"/>
        <v>0</v>
      </c>
      <c r="L60" s="75">
        <v>1750000</v>
      </c>
      <c r="M60" s="76">
        <f t="shared" si="12"/>
        <v>0</v>
      </c>
      <c r="N60" s="77">
        <f t="shared" si="10"/>
        <v>0</v>
      </c>
      <c r="P60" s="42"/>
      <c r="Q60" s="39"/>
    </row>
    <row r="61" spans="1:17">
      <c r="B61" s="78" t="s">
        <v>58</v>
      </c>
      <c r="C61" s="158"/>
      <c r="D61" s="70">
        <f t="shared" si="6"/>
        <v>0</v>
      </c>
      <c r="E61" s="71">
        <f t="shared" si="7"/>
        <v>0</v>
      </c>
      <c r="F61" s="71">
        <f t="shared" si="8"/>
        <v>0</v>
      </c>
      <c r="G61" s="72">
        <f t="shared" si="9"/>
        <v>0</v>
      </c>
      <c r="H61" s="67"/>
      <c r="I61" s="73"/>
      <c r="J61" s="73"/>
      <c r="K61" s="74">
        <f t="shared" si="11"/>
        <v>0</v>
      </c>
      <c r="L61" s="75">
        <v>3750000</v>
      </c>
      <c r="M61" s="76">
        <f t="shared" si="12"/>
        <v>0</v>
      </c>
      <c r="N61" s="77">
        <f t="shared" si="10"/>
        <v>0</v>
      </c>
      <c r="P61" s="42"/>
      <c r="Q61" s="39"/>
    </row>
    <row r="62" spans="1:17">
      <c r="B62" s="78" t="s">
        <v>59</v>
      </c>
      <c r="C62" s="158"/>
      <c r="D62" s="70">
        <f t="shared" si="6"/>
        <v>0</v>
      </c>
      <c r="E62" s="71">
        <f t="shared" si="7"/>
        <v>0</v>
      </c>
      <c r="F62" s="71">
        <f t="shared" si="8"/>
        <v>0</v>
      </c>
      <c r="G62" s="72">
        <f t="shared" si="9"/>
        <v>0</v>
      </c>
      <c r="H62" s="67"/>
      <c r="I62" s="73"/>
      <c r="J62" s="73"/>
      <c r="K62" s="74">
        <f t="shared" si="11"/>
        <v>0</v>
      </c>
      <c r="L62" s="75">
        <v>7500000</v>
      </c>
      <c r="M62" s="76">
        <f t="shared" si="12"/>
        <v>0</v>
      </c>
      <c r="N62" s="77">
        <f t="shared" si="10"/>
        <v>0</v>
      </c>
      <c r="P62" s="42"/>
      <c r="Q62" s="39"/>
    </row>
    <row r="63" spans="1:17" ht="13" thickBot="1">
      <c r="B63" s="79" t="s">
        <v>60</v>
      </c>
      <c r="C63" s="158"/>
      <c r="D63" s="70">
        <f t="shared" si="6"/>
        <v>0</v>
      </c>
      <c r="E63" s="71">
        <f t="shared" si="7"/>
        <v>0</v>
      </c>
      <c r="F63" s="71">
        <f t="shared" si="8"/>
        <v>0</v>
      </c>
      <c r="G63" s="72">
        <f t="shared" si="9"/>
        <v>0</v>
      </c>
      <c r="H63" s="67"/>
      <c r="I63" s="73"/>
      <c r="J63" s="73"/>
      <c r="K63" s="74">
        <f t="shared" si="11"/>
        <v>0</v>
      </c>
      <c r="L63" s="75">
        <v>10000000</v>
      </c>
      <c r="M63" s="76">
        <f t="shared" si="12"/>
        <v>0</v>
      </c>
      <c r="N63" s="77">
        <f t="shared" si="10"/>
        <v>0</v>
      </c>
      <c r="P63" s="42"/>
      <c r="Q63" s="39"/>
    </row>
    <row r="64" spans="1:17" ht="13" thickBot="1">
      <c r="B64" s="80" t="s">
        <v>61</v>
      </c>
      <c r="C64" s="159"/>
      <c r="D64" s="49">
        <f>C64</f>
        <v>0</v>
      </c>
      <c r="E64" s="81">
        <f>C64</f>
        <v>0</v>
      </c>
      <c r="F64" s="81">
        <f t="shared" ref="F64:G64" si="13">D64</f>
        <v>0</v>
      </c>
      <c r="G64" s="81">
        <f t="shared" si="13"/>
        <v>0</v>
      </c>
      <c r="H64" s="67"/>
      <c r="I64" s="42"/>
      <c r="J64" s="42"/>
      <c r="K64" s="82"/>
      <c r="L64" s="82"/>
      <c r="M64" s="82"/>
      <c r="N64" s="82"/>
      <c r="P64" s="52">
        <f>AVERAGE(N57:N63)</f>
        <v>0</v>
      </c>
      <c r="Q64" s="39"/>
    </row>
    <row r="65" spans="1:16" s="39" customFormat="1">
      <c r="B65" s="83"/>
      <c r="C65" s="84"/>
      <c r="D65" s="85"/>
      <c r="E65" s="86"/>
      <c r="F65" s="86"/>
      <c r="G65" s="86"/>
      <c r="H65" s="84"/>
      <c r="I65" s="86"/>
      <c r="J65" s="85"/>
      <c r="P65" s="47"/>
    </row>
    <row r="66" spans="1:16" s="39" customFormat="1">
      <c r="B66" s="83"/>
      <c r="C66" s="84"/>
      <c r="D66" s="85"/>
      <c r="E66" s="86"/>
      <c r="F66" s="86"/>
      <c r="G66" s="86"/>
      <c r="H66" s="84"/>
      <c r="I66" s="86"/>
      <c r="J66" s="85"/>
      <c r="P66" s="47"/>
    </row>
    <row r="67" spans="1:16">
      <c r="A67" s="20" t="s">
        <v>172</v>
      </c>
      <c r="K67" s="39"/>
    </row>
    <row r="69" spans="1:16" ht="12" customHeight="1">
      <c r="A69" s="273" t="s">
        <v>228</v>
      </c>
      <c r="B69" s="273"/>
      <c r="C69" s="273"/>
      <c r="D69" s="273"/>
      <c r="E69" s="273"/>
      <c r="F69" s="273"/>
      <c r="G69" s="273"/>
      <c r="H69" s="273"/>
      <c r="I69" s="273"/>
    </row>
    <row r="70" spans="1:16" s="39" customFormat="1">
      <c r="B70" s="83"/>
      <c r="C70" s="84"/>
      <c r="D70" s="85"/>
      <c r="E70" s="86"/>
      <c r="F70" s="86"/>
      <c r="G70" s="86"/>
      <c r="H70" s="84"/>
      <c r="I70" s="86"/>
      <c r="J70" s="85"/>
      <c r="K70" s="7"/>
      <c r="P70" s="47"/>
    </row>
    <row r="71" spans="1:16" s="39" customFormat="1" ht="14" thickBot="1">
      <c r="B71" s="83"/>
      <c r="C71" s="6" t="str">
        <f>IF(COUNTBLANK(C75:C83)&gt;0,"ERROR - Cells must not be left blank","")</f>
        <v>ERROR - Cells must not be left blank</v>
      </c>
      <c r="D71" s="85"/>
      <c r="E71" s="86"/>
      <c r="F71" s="86"/>
      <c r="G71" s="86"/>
      <c r="H71" s="84"/>
      <c r="I71" s="86"/>
      <c r="J71" s="85"/>
      <c r="P71" s="47"/>
    </row>
    <row r="72" spans="1:16" s="39" customFormat="1" ht="12" customHeight="1">
      <c r="B72" s="289" t="s">
        <v>123</v>
      </c>
      <c r="C72" s="292" t="s">
        <v>141</v>
      </c>
      <c r="D72" s="292" t="s">
        <v>47</v>
      </c>
      <c r="E72" s="295"/>
      <c r="F72" s="295"/>
      <c r="G72" s="296"/>
      <c r="H72" s="84"/>
      <c r="I72" s="300"/>
      <c r="J72" s="300"/>
      <c r="K72" s="284" t="s">
        <v>49</v>
      </c>
      <c r="L72" s="284" t="s">
        <v>50</v>
      </c>
      <c r="M72" s="285" t="s">
        <v>51</v>
      </c>
      <c r="N72" s="286" t="s">
        <v>52</v>
      </c>
      <c r="P72" s="47"/>
    </row>
    <row r="73" spans="1:16" s="39" customFormat="1">
      <c r="B73" s="290"/>
      <c r="C73" s="293"/>
      <c r="D73" s="294"/>
      <c r="E73" s="297"/>
      <c r="F73" s="297"/>
      <c r="G73" s="298"/>
      <c r="H73" s="84"/>
      <c r="I73" s="300"/>
      <c r="J73" s="300"/>
      <c r="K73" s="284"/>
      <c r="L73" s="284"/>
      <c r="M73" s="285"/>
      <c r="N73" s="287"/>
      <c r="P73" s="47"/>
    </row>
    <row r="74" spans="1:16" s="39" customFormat="1" ht="13" thickBot="1">
      <c r="B74" s="291"/>
      <c r="C74" s="294"/>
      <c r="D74" s="62" t="s">
        <v>14</v>
      </c>
      <c r="E74" s="63" t="s">
        <v>15</v>
      </c>
      <c r="F74" s="63" t="s">
        <v>16</v>
      </c>
      <c r="G74" s="64" t="s">
        <v>17</v>
      </c>
      <c r="H74" s="84"/>
      <c r="I74" s="61"/>
      <c r="J74" s="61"/>
      <c r="K74" s="284"/>
      <c r="L74" s="284"/>
      <c r="M74" s="285"/>
      <c r="N74" s="288"/>
      <c r="P74" s="47"/>
    </row>
    <row r="75" spans="1:16" s="39" customFormat="1">
      <c r="B75" s="25" t="s">
        <v>53</v>
      </c>
      <c r="C75" s="160"/>
      <c r="D75" s="88">
        <f>C75</f>
        <v>0</v>
      </c>
      <c r="E75" s="66">
        <f t="shared" ref="E75:G75" si="14">D75</f>
        <v>0</v>
      </c>
      <c r="F75" s="66">
        <f t="shared" si="14"/>
        <v>0</v>
      </c>
      <c r="G75" s="89">
        <f t="shared" si="14"/>
        <v>0</v>
      </c>
      <c r="H75" s="90"/>
      <c r="I75" s="42"/>
      <c r="J75" s="42"/>
      <c r="K75" s="91"/>
      <c r="L75" s="91"/>
      <c r="M75" s="92"/>
      <c r="N75" s="91"/>
      <c r="P75" s="42"/>
    </row>
    <row r="76" spans="1:16" s="39" customFormat="1">
      <c r="B76" s="25" t="s">
        <v>54</v>
      </c>
      <c r="C76" s="157"/>
      <c r="D76" s="70">
        <f>C76*(1+$C$17)*OR(1-$C$17)</f>
        <v>0</v>
      </c>
      <c r="E76" s="71">
        <f>C76*(1+$C$18)*OR(1-$C$18)</f>
        <v>0</v>
      </c>
      <c r="F76" s="71">
        <f>C76*(1+$C$19)*OR(1-$C$19)</f>
        <v>0</v>
      </c>
      <c r="G76" s="72">
        <f>C76*(1+$C$20)*OR(1-$C$20)</f>
        <v>0</v>
      </c>
      <c r="H76" s="93"/>
      <c r="I76" s="73"/>
      <c r="J76" s="73"/>
      <c r="K76" s="74">
        <f t="shared" ref="K76:K82" si="15">AVERAGE(C76:G76)</f>
        <v>0</v>
      </c>
      <c r="L76" s="75">
        <v>125000</v>
      </c>
      <c r="M76" s="76">
        <f>K76*L76</f>
        <v>0</v>
      </c>
      <c r="N76" s="77">
        <f>IF(M76&lt;$C$75,$C$75,(IF(M76&gt;$C$83,$C$83,M76)))</f>
        <v>0</v>
      </c>
      <c r="P76" s="42"/>
    </row>
    <row r="77" spans="1:16" s="39" customFormat="1">
      <c r="B77" s="94" t="s">
        <v>55</v>
      </c>
      <c r="C77" s="158"/>
      <c r="D77" s="70">
        <f t="shared" ref="D77:D82" si="16">C77*(1+$C$17)*OR(1-$C$17)</f>
        <v>0</v>
      </c>
      <c r="E77" s="71">
        <f t="shared" ref="E77:E82" si="17">C77*(1+$C$18)*OR(1-$C$18)</f>
        <v>0</v>
      </c>
      <c r="F77" s="71">
        <f t="shared" ref="F77:F82" si="18">C77*(1+$C$19)*OR(1-$C$19)</f>
        <v>0</v>
      </c>
      <c r="G77" s="72">
        <f t="shared" ref="G77:G82" si="19">C77*(1+$C$20)*OR(1-$C$20)</f>
        <v>0</v>
      </c>
      <c r="H77" s="93"/>
      <c r="I77" s="73"/>
      <c r="J77" s="73"/>
      <c r="K77" s="74">
        <f t="shared" si="15"/>
        <v>0</v>
      </c>
      <c r="L77" s="75">
        <v>375000</v>
      </c>
      <c r="M77" s="76">
        <f t="shared" ref="M77:M82" si="20">K77*L77</f>
        <v>0</v>
      </c>
      <c r="N77" s="77">
        <f t="shared" ref="N77:N82" si="21">IF(M77&lt;$C$75,$C$75,(IF(M77&gt;$C$83,$C$83,M77)))</f>
        <v>0</v>
      </c>
      <c r="P77" s="73"/>
    </row>
    <row r="78" spans="1:16" s="39" customFormat="1">
      <c r="B78" s="94" t="s">
        <v>56</v>
      </c>
      <c r="C78" s="158"/>
      <c r="D78" s="70">
        <f t="shared" si="16"/>
        <v>0</v>
      </c>
      <c r="E78" s="71">
        <f t="shared" si="17"/>
        <v>0</v>
      </c>
      <c r="F78" s="71">
        <f t="shared" si="18"/>
        <v>0</v>
      </c>
      <c r="G78" s="72">
        <f t="shared" si="19"/>
        <v>0</v>
      </c>
      <c r="H78" s="93"/>
      <c r="I78" s="73"/>
      <c r="J78" s="73"/>
      <c r="K78" s="74">
        <f t="shared" si="15"/>
        <v>0</v>
      </c>
      <c r="L78" s="75">
        <v>750000</v>
      </c>
      <c r="M78" s="76">
        <f t="shared" si="20"/>
        <v>0</v>
      </c>
      <c r="N78" s="77">
        <f t="shared" si="21"/>
        <v>0</v>
      </c>
      <c r="P78" s="73"/>
    </row>
    <row r="79" spans="1:16" s="39" customFormat="1">
      <c r="B79" s="94" t="s">
        <v>63</v>
      </c>
      <c r="C79" s="158"/>
      <c r="D79" s="70">
        <f t="shared" si="16"/>
        <v>0</v>
      </c>
      <c r="E79" s="71">
        <f t="shared" si="17"/>
        <v>0</v>
      </c>
      <c r="F79" s="71">
        <f t="shared" si="18"/>
        <v>0</v>
      </c>
      <c r="G79" s="72">
        <f t="shared" si="19"/>
        <v>0</v>
      </c>
      <c r="H79" s="93"/>
      <c r="I79" s="73"/>
      <c r="J79" s="73"/>
      <c r="K79" s="74">
        <f t="shared" si="15"/>
        <v>0</v>
      </c>
      <c r="L79" s="75">
        <v>1750000</v>
      </c>
      <c r="M79" s="76">
        <f t="shared" si="20"/>
        <v>0</v>
      </c>
      <c r="N79" s="77">
        <f t="shared" si="21"/>
        <v>0</v>
      </c>
      <c r="P79" s="73"/>
    </row>
    <row r="80" spans="1:16" s="39" customFormat="1">
      <c r="B80" s="94" t="s">
        <v>58</v>
      </c>
      <c r="C80" s="158"/>
      <c r="D80" s="70">
        <f t="shared" si="16"/>
        <v>0</v>
      </c>
      <c r="E80" s="71">
        <f t="shared" si="17"/>
        <v>0</v>
      </c>
      <c r="F80" s="71">
        <f t="shared" si="18"/>
        <v>0</v>
      </c>
      <c r="G80" s="72">
        <f t="shared" si="19"/>
        <v>0</v>
      </c>
      <c r="H80" s="93"/>
      <c r="I80" s="73"/>
      <c r="J80" s="73"/>
      <c r="K80" s="74">
        <f t="shared" si="15"/>
        <v>0</v>
      </c>
      <c r="L80" s="75">
        <v>3750000</v>
      </c>
      <c r="M80" s="76">
        <f t="shared" si="20"/>
        <v>0</v>
      </c>
      <c r="N80" s="77">
        <f t="shared" si="21"/>
        <v>0</v>
      </c>
      <c r="P80" s="73"/>
    </row>
    <row r="81" spans="1:17" s="39" customFormat="1">
      <c r="B81" s="94" t="s">
        <v>59</v>
      </c>
      <c r="C81" s="158"/>
      <c r="D81" s="70">
        <f t="shared" si="16"/>
        <v>0</v>
      </c>
      <c r="E81" s="71">
        <f t="shared" si="17"/>
        <v>0</v>
      </c>
      <c r="F81" s="71">
        <f t="shared" si="18"/>
        <v>0</v>
      </c>
      <c r="G81" s="72">
        <f t="shared" si="19"/>
        <v>0</v>
      </c>
      <c r="H81" s="93"/>
      <c r="I81" s="73"/>
      <c r="J81" s="73"/>
      <c r="K81" s="74">
        <f t="shared" si="15"/>
        <v>0</v>
      </c>
      <c r="L81" s="75">
        <v>7500000</v>
      </c>
      <c r="M81" s="76">
        <f t="shared" si="20"/>
        <v>0</v>
      </c>
      <c r="N81" s="77">
        <f t="shared" si="21"/>
        <v>0</v>
      </c>
      <c r="P81" s="73"/>
    </row>
    <row r="82" spans="1:17" s="39" customFormat="1" ht="13" thickBot="1">
      <c r="B82" s="95" t="s">
        <v>60</v>
      </c>
      <c r="C82" s="158"/>
      <c r="D82" s="70">
        <f t="shared" si="16"/>
        <v>0</v>
      </c>
      <c r="E82" s="71">
        <f t="shared" si="17"/>
        <v>0</v>
      </c>
      <c r="F82" s="71">
        <f t="shared" si="18"/>
        <v>0</v>
      </c>
      <c r="G82" s="72">
        <f t="shared" si="19"/>
        <v>0</v>
      </c>
      <c r="H82" s="93"/>
      <c r="I82" s="73"/>
      <c r="J82" s="73"/>
      <c r="K82" s="74">
        <f t="shared" si="15"/>
        <v>0</v>
      </c>
      <c r="L82" s="75">
        <v>10000000</v>
      </c>
      <c r="M82" s="76">
        <f t="shared" si="20"/>
        <v>0</v>
      </c>
      <c r="N82" s="77">
        <f t="shared" si="21"/>
        <v>0</v>
      </c>
      <c r="P82" s="73"/>
    </row>
    <row r="83" spans="1:17" s="39" customFormat="1" ht="13" thickBot="1">
      <c r="B83" s="96" t="s">
        <v>61</v>
      </c>
      <c r="C83" s="159"/>
      <c r="D83" s="49">
        <f>C83</f>
        <v>0</v>
      </c>
      <c r="E83" s="81">
        <f t="shared" ref="E83:G83" si="22">D83</f>
        <v>0</v>
      </c>
      <c r="F83" s="81">
        <f t="shared" si="22"/>
        <v>0</v>
      </c>
      <c r="G83" s="97">
        <f t="shared" si="22"/>
        <v>0</v>
      </c>
      <c r="H83" s="90"/>
      <c r="I83" s="42"/>
      <c r="J83" s="42"/>
      <c r="K83" s="91"/>
      <c r="L83" s="91"/>
      <c r="M83" s="91"/>
      <c r="N83" s="91"/>
      <c r="P83" s="52">
        <f>AVERAGE(N76:N82)</f>
        <v>0</v>
      </c>
    </row>
    <row r="84" spans="1:17" s="39" customFormat="1">
      <c r="B84" s="83"/>
      <c r="C84" s="84"/>
      <c r="D84" s="85"/>
      <c r="E84" s="86"/>
      <c r="F84" s="86"/>
      <c r="G84" s="86"/>
      <c r="H84" s="84"/>
      <c r="I84" s="86"/>
      <c r="J84" s="85"/>
      <c r="P84" s="57"/>
    </row>
    <row r="85" spans="1:17" s="39" customFormat="1">
      <c r="B85" s="83"/>
      <c r="C85" s="84"/>
      <c r="D85" s="85"/>
      <c r="E85" s="86"/>
      <c r="F85" s="86"/>
      <c r="G85" s="86"/>
      <c r="H85" s="84"/>
      <c r="I85" s="86"/>
      <c r="J85" s="85"/>
      <c r="P85" s="57"/>
    </row>
    <row r="86" spans="1:17" s="39" customFormat="1">
      <c r="A86" s="98" t="s">
        <v>173</v>
      </c>
      <c r="B86" s="83"/>
      <c r="C86" s="84"/>
      <c r="D86" s="85"/>
      <c r="E86" s="86"/>
      <c r="F86" s="86"/>
      <c r="G86" s="86"/>
      <c r="H86" s="84"/>
      <c r="I86" s="86"/>
      <c r="J86" s="85"/>
      <c r="P86" s="57"/>
    </row>
    <row r="87" spans="1:17">
      <c r="B87" s="99"/>
      <c r="C87" s="84"/>
      <c r="D87" s="85"/>
      <c r="E87" s="86"/>
      <c r="F87" s="86"/>
      <c r="G87" s="86"/>
      <c r="H87" s="84"/>
      <c r="I87" s="86"/>
      <c r="J87" s="85"/>
      <c r="K87" s="39"/>
      <c r="L87" s="39"/>
      <c r="M87" s="39"/>
      <c r="N87" s="39"/>
      <c r="O87" s="39"/>
      <c r="P87" s="57"/>
      <c r="Q87" s="39"/>
    </row>
    <row r="88" spans="1:17" ht="12" customHeight="1">
      <c r="A88" s="273" t="s">
        <v>65</v>
      </c>
      <c r="B88" s="273"/>
      <c r="C88" s="273"/>
      <c r="D88" s="273"/>
      <c r="E88" s="273"/>
      <c r="F88" s="273"/>
      <c r="G88" s="273"/>
      <c r="H88" s="273"/>
      <c r="I88" s="273"/>
      <c r="J88" s="85"/>
      <c r="K88" s="39"/>
      <c r="L88" s="39"/>
      <c r="M88" s="39"/>
      <c r="N88" s="39"/>
      <c r="O88" s="39"/>
      <c r="P88" s="57"/>
      <c r="Q88" s="39"/>
    </row>
    <row r="89" spans="1:17" ht="14" thickBot="1">
      <c r="A89" s="100"/>
      <c r="B89" s="100"/>
      <c r="C89" s="6" t="str">
        <f>IF(COUNTBLANK(C93:C99)&gt;0,"ERROR - Cells must not be left blank","")</f>
        <v>ERROR - Cells must not be left blank</v>
      </c>
      <c r="D89" s="100"/>
      <c r="E89" s="100"/>
      <c r="F89" s="100"/>
      <c r="G89" s="100"/>
      <c r="H89" s="100"/>
      <c r="I89" s="100"/>
      <c r="J89" s="85"/>
      <c r="K89" s="39"/>
      <c r="L89" s="39"/>
      <c r="M89" s="39"/>
      <c r="N89" s="39"/>
      <c r="O89" s="39"/>
      <c r="P89" s="57"/>
      <c r="Q89" s="39"/>
    </row>
    <row r="90" spans="1:17" ht="12" customHeight="1">
      <c r="B90" s="301" t="s">
        <v>66</v>
      </c>
      <c r="C90" s="289" t="s">
        <v>140</v>
      </c>
      <c r="D90" s="295" t="s">
        <v>47</v>
      </c>
      <c r="E90" s="295"/>
      <c r="F90" s="295"/>
      <c r="G90" s="296"/>
      <c r="I90" s="300"/>
      <c r="J90" s="300"/>
      <c r="K90" s="284" t="s">
        <v>49</v>
      </c>
      <c r="L90" s="284" t="s">
        <v>50</v>
      </c>
      <c r="M90" s="285" t="s">
        <v>51</v>
      </c>
      <c r="N90" s="286" t="s">
        <v>52</v>
      </c>
      <c r="O90" s="39"/>
      <c r="P90" s="57"/>
      <c r="Q90" s="39"/>
    </row>
    <row r="91" spans="1:17">
      <c r="B91" s="294"/>
      <c r="C91" s="291"/>
      <c r="D91" s="297"/>
      <c r="E91" s="297"/>
      <c r="F91" s="297"/>
      <c r="G91" s="298"/>
      <c r="I91" s="300"/>
      <c r="J91" s="300"/>
      <c r="K91" s="284"/>
      <c r="L91" s="284"/>
      <c r="M91" s="285"/>
      <c r="N91" s="287"/>
      <c r="O91" s="39"/>
      <c r="P91" s="57"/>
      <c r="Q91" s="39"/>
    </row>
    <row r="92" spans="1:17" ht="13" thickBot="1">
      <c r="B92" s="302"/>
      <c r="C92" s="303"/>
      <c r="D92" s="101" t="s">
        <v>14</v>
      </c>
      <c r="E92" s="102" t="s">
        <v>15</v>
      </c>
      <c r="F92" s="102" t="s">
        <v>16</v>
      </c>
      <c r="G92" s="103" t="s">
        <v>17</v>
      </c>
      <c r="I92" s="61"/>
      <c r="J92" s="61"/>
      <c r="K92" s="284"/>
      <c r="L92" s="284"/>
      <c r="M92" s="285"/>
      <c r="N92" s="288"/>
      <c r="O92" s="39"/>
      <c r="P92" s="104"/>
      <c r="Q92" s="39"/>
    </row>
    <row r="93" spans="1:17">
      <c r="B93" s="65" t="s">
        <v>53</v>
      </c>
      <c r="C93" s="160"/>
      <c r="D93" s="88">
        <f>C93</f>
        <v>0</v>
      </c>
      <c r="E93" s="66">
        <f t="shared" ref="E93:G93" si="23">D93</f>
        <v>0</v>
      </c>
      <c r="F93" s="66">
        <f t="shared" si="23"/>
        <v>0</v>
      </c>
      <c r="G93" s="89">
        <f t="shared" si="23"/>
        <v>0</v>
      </c>
      <c r="H93" s="105"/>
      <c r="I93" s="42"/>
      <c r="J93" s="42"/>
      <c r="K93" s="91"/>
      <c r="L93" s="91"/>
      <c r="M93" s="92"/>
      <c r="N93" s="91"/>
      <c r="O93" s="39"/>
      <c r="P93" s="106"/>
      <c r="Q93" s="39"/>
    </row>
    <row r="94" spans="1:17">
      <c r="B94" s="65" t="s">
        <v>67</v>
      </c>
      <c r="C94" s="157"/>
      <c r="D94" s="70">
        <f>C94*(1+$C$17)*OR(1-$C$17)</f>
        <v>0</v>
      </c>
      <c r="E94" s="71">
        <f>C94*(1+$C$18)*OR(1-$C$18)</f>
        <v>0</v>
      </c>
      <c r="F94" s="71">
        <f>C94*(1+$C$19)*OR(1-$C$19)</f>
        <v>0</v>
      </c>
      <c r="G94" s="72">
        <f>C94*(1+$C$20)*OR(1-$C$20)</f>
        <v>0</v>
      </c>
      <c r="H94" s="107"/>
      <c r="I94" s="73"/>
      <c r="J94" s="73"/>
      <c r="K94" s="74">
        <f t="shared" ref="K94:K98" si="24">AVERAGE(C94:G94)</f>
        <v>0</v>
      </c>
      <c r="L94" s="75">
        <v>2500</v>
      </c>
      <c r="M94" s="76">
        <f>K94*L94</f>
        <v>0</v>
      </c>
      <c r="N94" s="77">
        <f>IF(M94&lt;$C$93,$C$93,(IF(M94&gt;$C$99,$C$99,M94)))</f>
        <v>0</v>
      </c>
      <c r="O94" s="39"/>
      <c r="P94" s="106"/>
      <c r="Q94" s="39"/>
    </row>
    <row r="95" spans="1:17">
      <c r="B95" s="78" t="s">
        <v>68</v>
      </c>
      <c r="C95" s="158"/>
      <c r="D95" s="70">
        <f t="shared" ref="D95:D98" si="25">C95*(1+$C$17)*OR(1-$C$17)</f>
        <v>0</v>
      </c>
      <c r="E95" s="71">
        <f t="shared" ref="E95:E97" si="26">C95*(1+$C$18)*OR(1-$C$18)</f>
        <v>0</v>
      </c>
      <c r="F95" s="71">
        <f t="shared" ref="F95:F98" si="27">C95*(1+$C$19)*OR(1-$C$19)</f>
        <v>0</v>
      </c>
      <c r="G95" s="72">
        <f t="shared" ref="G95:G98" si="28">C95*(1+$C$20)*OR(1-$C$20)</f>
        <v>0</v>
      </c>
      <c r="H95" s="107"/>
      <c r="I95" s="73"/>
      <c r="J95" s="73"/>
      <c r="K95" s="74">
        <f t="shared" si="24"/>
        <v>0</v>
      </c>
      <c r="L95" s="75">
        <v>15000</v>
      </c>
      <c r="M95" s="76">
        <f t="shared" ref="M95:M98" si="29">K95*L95</f>
        <v>0</v>
      </c>
      <c r="N95" s="77">
        <f t="shared" ref="N95:N98" si="30">IF(M95&lt;$C$93,$C$93,(IF(M95&gt;$C$99,$C$99,M95)))</f>
        <v>0</v>
      </c>
      <c r="O95" s="39"/>
      <c r="P95" s="106"/>
      <c r="Q95" s="39"/>
    </row>
    <row r="96" spans="1:17">
      <c r="B96" s="78" t="s">
        <v>69</v>
      </c>
      <c r="C96" s="158"/>
      <c r="D96" s="70">
        <f t="shared" si="25"/>
        <v>0</v>
      </c>
      <c r="E96" s="71">
        <f t="shared" si="26"/>
        <v>0</v>
      </c>
      <c r="F96" s="71">
        <f t="shared" si="27"/>
        <v>0</v>
      </c>
      <c r="G96" s="72">
        <f t="shared" si="28"/>
        <v>0</v>
      </c>
      <c r="H96" s="107"/>
      <c r="I96" s="73"/>
      <c r="J96" s="73"/>
      <c r="K96" s="74">
        <f t="shared" si="24"/>
        <v>0</v>
      </c>
      <c r="L96" s="75">
        <v>65000</v>
      </c>
      <c r="M96" s="76">
        <f t="shared" si="29"/>
        <v>0</v>
      </c>
      <c r="N96" s="77">
        <f t="shared" si="30"/>
        <v>0</v>
      </c>
      <c r="O96" s="39"/>
      <c r="P96" s="106"/>
      <c r="Q96" s="39"/>
    </row>
    <row r="97" spans="1:17">
      <c r="B97" s="78" t="s">
        <v>70</v>
      </c>
      <c r="C97" s="158"/>
      <c r="D97" s="70">
        <f t="shared" si="25"/>
        <v>0</v>
      </c>
      <c r="E97" s="71">
        <f t="shared" si="26"/>
        <v>0</v>
      </c>
      <c r="F97" s="71">
        <f t="shared" si="27"/>
        <v>0</v>
      </c>
      <c r="G97" s="72">
        <f t="shared" si="28"/>
        <v>0</v>
      </c>
      <c r="H97" s="107"/>
      <c r="I97" s="73"/>
      <c r="J97" s="73"/>
      <c r="K97" s="74">
        <f t="shared" si="24"/>
        <v>0</v>
      </c>
      <c r="L97" s="75">
        <v>200000</v>
      </c>
      <c r="M97" s="76">
        <f t="shared" si="29"/>
        <v>0</v>
      </c>
      <c r="N97" s="77">
        <f t="shared" si="30"/>
        <v>0</v>
      </c>
      <c r="O97" s="39"/>
      <c r="P97" s="106"/>
      <c r="Q97" s="39"/>
    </row>
    <row r="98" spans="1:17" ht="13" thickBot="1">
      <c r="B98" s="78" t="s">
        <v>71</v>
      </c>
      <c r="C98" s="158"/>
      <c r="D98" s="70">
        <f t="shared" si="25"/>
        <v>0</v>
      </c>
      <c r="E98" s="71">
        <f>C98*(1+$C$18)*OR(1-$C$18)</f>
        <v>0</v>
      </c>
      <c r="F98" s="71">
        <f t="shared" si="27"/>
        <v>0</v>
      </c>
      <c r="G98" s="72">
        <f t="shared" si="28"/>
        <v>0</v>
      </c>
      <c r="H98" s="107"/>
      <c r="I98" s="73"/>
      <c r="J98" s="73"/>
      <c r="K98" s="74">
        <f t="shared" si="24"/>
        <v>0</v>
      </c>
      <c r="L98" s="75">
        <v>300000</v>
      </c>
      <c r="M98" s="76">
        <f t="shared" si="29"/>
        <v>0</v>
      </c>
      <c r="N98" s="77">
        <f t="shared" si="30"/>
        <v>0</v>
      </c>
      <c r="O98" s="39"/>
      <c r="P98" s="106"/>
      <c r="Q98" s="39"/>
    </row>
    <row r="99" spans="1:17" ht="13" thickBot="1">
      <c r="B99" s="80" t="s">
        <v>61</v>
      </c>
      <c r="C99" s="159"/>
      <c r="D99" s="49">
        <f>C99</f>
        <v>0</v>
      </c>
      <c r="E99" s="81">
        <f t="shared" ref="E99:G99" si="31">D99</f>
        <v>0</v>
      </c>
      <c r="F99" s="81">
        <f t="shared" si="31"/>
        <v>0</v>
      </c>
      <c r="G99" s="97">
        <f t="shared" si="31"/>
        <v>0</v>
      </c>
      <c r="H99" s="105"/>
      <c r="I99" s="42"/>
      <c r="J99" s="42"/>
      <c r="K99" s="91"/>
      <c r="L99" s="91"/>
      <c r="M99" s="91"/>
      <c r="N99" s="91"/>
      <c r="O99" s="39"/>
      <c r="P99" s="108">
        <f>AVERAGE(N94:N98)</f>
        <v>0</v>
      </c>
      <c r="Q99" s="39"/>
    </row>
    <row r="100" spans="1:17">
      <c r="B100" s="99"/>
      <c r="C100" s="84"/>
      <c r="D100" s="85"/>
      <c r="E100" s="86"/>
      <c r="F100" s="86"/>
      <c r="G100" s="86"/>
      <c r="H100" s="93"/>
      <c r="I100" s="86"/>
      <c r="J100" s="39"/>
      <c r="K100" s="39"/>
      <c r="L100" s="39"/>
      <c r="M100" s="39"/>
      <c r="N100" s="39"/>
      <c r="O100" s="39"/>
      <c r="P100" s="57"/>
      <c r="Q100" s="39"/>
    </row>
    <row r="101" spans="1:17">
      <c r="B101" s="59"/>
      <c r="C101" s="28"/>
      <c r="D101" s="28"/>
      <c r="E101" s="28"/>
      <c r="F101" s="28"/>
      <c r="G101" s="28"/>
      <c r="H101" s="90"/>
      <c r="I101" s="28"/>
      <c r="J101" s="39"/>
      <c r="K101" s="39"/>
      <c r="L101" s="39"/>
      <c r="M101" s="39"/>
      <c r="N101" s="39"/>
      <c r="O101" s="39"/>
      <c r="P101" s="57"/>
      <c r="Q101" s="39"/>
    </row>
    <row r="102" spans="1:17">
      <c r="A102" s="20" t="s">
        <v>174</v>
      </c>
      <c r="B102" s="59"/>
      <c r="C102" s="28"/>
      <c r="D102" s="28"/>
      <c r="E102" s="28"/>
      <c r="F102" s="28"/>
      <c r="G102" s="28"/>
      <c r="H102" s="28"/>
      <c r="I102" s="28"/>
      <c r="J102" s="39"/>
      <c r="K102" s="39"/>
      <c r="L102" s="39"/>
      <c r="M102" s="39"/>
      <c r="N102" s="39"/>
      <c r="O102" s="39"/>
      <c r="P102" s="57"/>
      <c r="Q102" s="39"/>
    </row>
    <row r="103" spans="1:17">
      <c r="B103" s="59"/>
      <c r="C103" s="28"/>
      <c r="D103" s="28"/>
      <c r="E103" s="28"/>
      <c r="F103" s="28"/>
      <c r="G103" s="28"/>
      <c r="H103" s="28"/>
      <c r="I103" s="28"/>
      <c r="J103" s="39"/>
      <c r="K103" s="39"/>
      <c r="L103" s="39"/>
      <c r="M103" s="39"/>
      <c r="N103" s="39"/>
      <c r="O103" s="39"/>
      <c r="P103" s="57"/>
      <c r="Q103" s="39"/>
    </row>
    <row r="104" spans="1:17" ht="12" customHeight="1">
      <c r="A104" s="273" t="s">
        <v>228</v>
      </c>
      <c r="B104" s="273"/>
      <c r="C104" s="273"/>
      <c r="D104" s="273"/>
      <c r="E104" s="273"/>
      <c r="F104" s="273"/>
      <c r="G104" s="273"/>
      <c r="H104" s="273"/>
      <c r="I104" s="273"/>
      <c r="J104" s="39"/>
      <c r="K104" s="39"/>
      <c r="L104" s="39"/>
      <c r="M104" s="39"/>
      <c r="N104" s="39"/>
      <c r="O104" s="39"/>
      <c r="P104" s="57"/>
      <c r="Q104" s="39"/>
    </row>
    <row r="105" spans="1:17" ht="14" thickBot="1">
      <c r="A105" s="100"/>
      <c r="B105" s="100"/>
      <c r="C105" s="6" t="str">
        <f>IF(COUNTBLANK(C109:C118)&gt;0,"ERROR - Cells must not be left blank","")</f>
        <v>ERROR - Cells must not be left blank</v>
      </c>
      <c r="D105" s="100"/>
      <c r="E105" s="100"/>
      <c r="F105" s="100"/>
      <c r="G105" s="100"/>
      <c r="H105" s="100"/>
      <c r="I105" s="100"/>
      <c r="J105" s="39"/>
      <c r="K105" s="39"/>
      <c r="L105" s="39"/>
      <c r="M105" s="39"/>
      <c r="N105" s="39"/>
      <c r="O105" s="39"/>
      <c r="P105" s="57"/>
      <c r="Q105" s="39"/>
    </row>
    <row r="106" spans="1:17" ht="12" customHeight="1">
      <c r="B106" s="301" t="s">
        <v>62</v>
      </c>
      <c r="C106" s="304" t="s">
        <v>246</v>
      </c>
      <c r="D106" s="306" t="s">
        <v>47</v>
      </c>
      <c r="E106" s="295"/>
      <c r="F106" s="295"/>
      <c r="G106" s="296"/>
      <c r="H106" s="28"/>
      <c r="I106" s="300"/>
      <c r="J106" s="300"/>
      <c r="K106" s="284" t="s">
        <v>49</v>
      </c>
      <c r="L106" s="284" t="s">
        <v>50</v>
      </c>
      <c r="M106" s="285" t="s">
        <v>51</v>
      </c>
      <c r="N106" s="286" t="s">
        <v>52</v>
      </c>
      <c r="O106" s="39"/>
      <c r="P106" s="57"/>
      <c r="Q106" s="39"/>
    </row>
    <row r="107" spans="1:17">
      <c r="B107" s="294"/>
      <c r="C107" s="305"/>
      <c r="D107" s="307"/>
      <c r="E107" s="297"/>
      <c r="F107" s="297"/>
      <c r="G107" s="298"/>
      <c r="H107" s="28"/>
      <c r="I107" s="300"/>
      <c r="J107" s="300"/>
      <c r="K107" s="284"/>
      <c r="L107" s="284"/>
      <c r="M107" s="285"/>
      <c r="N107" s="287"/>
      <c r="O107" s="39"/>
      <c r="P107" s="57"/>
      <c r="Q107" s="39"/>
    </row>
    <row r="108" spans="1:17" ht="34" customHeight="1">
      <c r="B108" s="302"/>
      <c r="C108" s="305"/>
      <c r="D108" s="111" t="s">
        <v>14</v>
      </c>
      <c r="E108" s="111" t="s">
        <v>15</v>
      </c>
      <c r="F108" s="111" t="s">
        <v>16</v>
      </c>
      <c r="G108" s="112" t="s">
        <v>17</v>
      </c>
      <c r="H108" s="28"/>
      <c r="I108" s="61"/>
      <c r="J108" s="61"/>
      <c r="K108" s="284"/>
      <c r="L108" s="284"/>
      <c r="M108" s="285"/>
      <c r="N108" s="288"/>
      <c r="P108" s="113"/>
    </row>
    <row r="109" spans="1:17">
      <c r="B109" s="65" t="s">
        <v>53</v>
      </c>
      <c r="C109" s="161"/>
      <c r="D109" s="114">
        <f>C109</f>
        <v>0</v>
      </c>
      <c r="E109" s="114">
        <f t="shared" ref="E109:G109" si="32">D109</f>
        <v>0</v>
      </c>
      <c r="F109" s="114">
        <f t="shared" si="32"/>
        <v>0</v>
      </c>
      <c r="G109" s="115">
        <f t="shared" si="32"/>
        <v>0</v>
      </c>
      <c r="H109" s="90"/>
      <c r="I109" s="42"/>
      <c r="J109" s="42"/>
      <c r="K109" s="91"/>
      <c r="L109" s="91"/>
      <c r="M109" s="92"/>
      <c r="N109" s="91"/>
      <c r="P109" s="116"/>
    </row>
    <row r="110" spans="1:17">
      <c r="B110" s="65" t="s">
        <v>54</v>
      </c>
      <c r="C110" s="162"/>
      <c r="D110" s="71">
        <f>C110*(1+$C$17)*OR(1-$C$17)</f>
        <v>0</v>
      </c>
      <c r="E110" s="71">
        <f>C110*(1+$C$18)*OR(1-$C$18)</f>
        <v>0</v>
      </c>
      <c r="F110" s="71">
        <f>C110*(1+$C$19)*OR(1-$C$19)</f>
        <v>0</v>
      </c>
      <c r="G110" s="72">
        <f>C110*(1+$C$20)*OR(1-$C$20)</f>
        <v>0</v>
      </c>
      <c r="H110" s="93"/>
      <c r="I110" s="73"/>
      <c r="J110" s="73"/>
      <c r="K110" s="74">
        <f t="shared" ref="K110:K117" si="33">AVERAGE(C110:G110)</f>
        <v>0</v>
      </c>
      <c r="L110" s="75">
        <v>125000</v>
      </c>
      <c r="M110" s="76">
        <f>K110*L110</f>
        <v>0</v>
      </c>
      <c r="N110" s="77">
        <f>IF(M110&lt;$C$109,$C$109,(IF(M110&gt;$C$118,$C$118,M110)))</f>
        <v>0</v>
      </c>
      <c r="P110" s="117"/>
    </row>
    <row r="111" spans="1:17">
      <c r="B111" s="78" t="s">
        <v>55</v>
      </c>
      <c r="C111" s="163"/>
      <c r="D111" s="71">
        <f t="shared" ref="D111:D117" si="34">C111*(1+$C$17)*OR(1-$C$17)</f>
        <v>0</v>
      </c>
      <c r="E111" s="71">
        <f t="shared" ref="E111:E117" si="35">C111*(1+$C$18)*OR(1-$C$18)</f>
        <v>0</v>
      </c>
      <c r="F111" s="71">
        <f t="shared" ref="F111:F117" si="36">C111*(1+$C$19)*OR(1-$C$19)</f>
        <v>0</v>
      </c>
      <c r="G111" s="72">
        <f t="shared" ref="G111:G117" si="37">C111*(1+$C$20)*OR(1-$C$20)</f>
        <v>0</v>
      </c>
      <c r="H111" s="93"/>
      <c r="I111" s="73"/>
      <c r="J111" s="73"/>
      <c r="K111" s="74">
        <f t="shared" si="33"/>
        <v>0</v>
      </c>
      <c r="L111" s="75">
        <v>375000</v>
      </c>
      <c r="M111" s="76">
        <f t="shared" ref="M111:M117" si="38">K111*L111</f>
        <v>0</v>
      </c>
      <c r="N111" s="77">
        <f t="shared" ref="N111:N117" si="39">IF(M111&lt;$C$109,$C$109,(IF(M111&gt;$C$118,$C$118,M111)))</f>
        <v>0</v>
      </c>
      <c r="P111" s="113"/>
    </row>
    <row r="112" spans="1:17">
      <c r="B112" s="78" t="s">
        <v>56</v>
      </c>
      <c r="C112" s="163"/>
      <c r="D112" s="71">
        <f t="shared" si="34"/>
        <v>0</v>
      </c>
      <c r="E112" s="71">
        <f t="shared" si="35"/>
        <v>0</v>
      </c>
      <c r="F112" s="71">
        <f t="shared" si="36"/>
        <v>0</v>
      </c>
      <c r="G112" s="72">
        <f t="shared" si="37"/>
        <v>0</v>
      </c>
      <c r="H112" s="93"/>
      <c r="I112" s="73"/>
      <c r="J112" s="73"/>
      <c r="K112" s="74">
        <f t="shared" si="33"/>
        <v>0</v>
      </c>
      <c r="L112" s="75">
        <v>750000</v>
      </c>
      <c r="M112" s="76">
        <f t="shared" si="38"/>
        <v>0</v>
      </c>
      <c r="N112" s="77">
        <f t="shared" si="39"/>
        <v>0</v>
      </c>
      <c r="P112" s="113"/>
    </row>
    <row r="113" spans="1:16">
      <c r="B113" s="78" t="s">
        <v>63</v>
      </c>
      <c r="C113" s="163"/>
      <c r="D113" s="71">
        <f t="shared" si="34"/>
        <v>0</v>
      </c>
      <c r="E113" s="71">
        <f t="shared" si="35"/>
        <v>0</v>
      </c>
      <c r="F113" s="71">
        <f t="shared" si="36"/>
        <v>0</v>
      </c>
      <c r="G113" s="72">
        <f t="shared" si="37"/>
        <v>0</v>
      </c>
      <c r="H113" s="93"/>
      <c r="I113" s="73"/>
      <c r="J113" s="73"/>
      <c r="K113" s="74">
        <f t="shared" si="33"/>
        <v>0</v>
      </c>
      <c r="L113" s="75">
        <v>1750000</v>
      </c>
      <c r="M113" s="76">
        <f t="shared" si="38"/>
        <v>0</v>
      </c>
      <c r="N113" s="77">
        <f t="shared" si="39"/>
        <v>0</v>
      </c>
      <c r="P113" s="113"/>
    </row>
    <row r="114" spans="1:16">
      <c r="B114" s="78" t="s">
        <v>58</v>
      </c>
      <c r="C114" s="163"/>
      <c r="D114" s="71">
        <f t="shared" si="34"/>
        <v>0</v>
      </c>
      <c r="E114" s="71">
        <f t="shared" si="35"/>
        <v>0</v>
      </c>
      <c r="F114" s="71">
        <f t="shared" si="36"/>
        <v>0</v>
      </c>
      <c r="G114" s="72">
        <f t="shared" si="37"/>
        <v>0</v>
      </c>
      <c r="H114" s="93"/>
      <c r="I114" s="73"/>
      <c r="J114" s="73"/>
      <c r="K114" s="74">
        <f t="shared" si="33"/>
        <v>0</v>
      </c>
      <c r="L114" s="75">
        <v>3750000</v>
      </c>
      <c r="M114" s="76">
        <f t="shared" si="38"/>
        <v>0</v>
      </c>
      <c r="N114" s="77">
        <f t="shared" si="39"/>
        <v>0</v>
      </c>
      <c r="P114" s="113"/>
    </row>
    <row r="115" spans="1:16">
      <c r="B115" s="78" t="s">
        <v>59</v>
      </c>
      <c r="C115" s="163"/>
      <c r="D115" s="71">
        <f t="shared" si="34"/>
        <v>0</v>
      </c>
      <c r="E115" s="71">
        <f t="shared" si="35"/>
        <v>0</v>
      </c>
      <c r="F115" s="71">
        <f t="shared" si="36"/>
        <v>0</v>
      </c>
      <c r="G115" s="72">
        <f t="shared" si="37"/>
        <v>0</v>
      </c>
      <c r="H115" s="93"/>
      <c r="I115" s="73"/>
      <c r="J115" s="73"/>
      <c r="K115" s="74">
        <f t="shared" si="33"/>
        <v>0</v>
      </c>
      <c r="L115" s="75">
        <v>7500000</v>
      </c>
      <c r="M115" s="76">
        <f t="shared" si="38"/>
        <v>0</v>
      </c>
      <c r="N115" s="77">
        <f t="shared" si="39"/>
        <v>0</v>
      </c>
      <c r="P115" s="113"/>
    </row>
    <row r="116" spans="1:16">
      <c r="B116" s="79" t="s">
        <v>72</v>
      </c>
      <c r="C116" s="163"/>
      <c r="D116" s="71">
        <f t="shared" si="34"/>
        <v>0</v>
      </c>
      <c r="E116" s="71">
        <f t="shared" si="35"/>
        <v>0</v>
      </c>
      <c r="F116" s="71">
        <f t="shared" si="36"/>
        <v>0</v>
      </c>
      <c r="G116" s="72">
        <f t="shared" si="37"/>
        <v>0</v>
      </c>
      <c r="H116" s="93"/>
      <c r="I116" s="73"/>
      <c r="J116" s="73"/>
      <c r="K116" s="74">
        <f t="shared" si="33"/>
        <v>0</v>
      </c>
      <c r="L116" s="75">
        <v>20000000</v>
      </c>
      <c r="M116" s="76">
        <f t="shared" si="38"/>
        <v>0</v>
      </c>
      <c r="N116" s="77">
        <f t="shared" si="39"/>
        <v>0</v>
      </c>
      <c r="P116" s="113"/>
    </row>
    <row r="117" spans="1:16" ht="13" thickBot="1">
      <c r="B117" s="79" t="s">
        <v>73</v>
      </c>
      <c r="C117" s="163"/>
      <c r="D117" s="71">
        <f t="shared" si="34"/>
        <v>0</v>
      </c>
      <c r="E117" s="71">
        <f t="shared" si="35"/>
        <v>0</v>
      </c>
      <c r="F117" s="71">
        <f t="shared" si="36"/>
        <v>0</v>
      </c>
      <c r="G117" s="72">
        <f t="shared" si="37"/>
        <v>0</v>
      </c>
      <c r="H117" s="93"/>
      <c r="I117" s="73"/>
      <c r="J117" s="73"/>
      <c r="K117" s="74">
        <f t="shared" si="33"/>
        <v>0</v>
      </c>
      <c r="L117" s="75">
        <v>30000000</v>
      </c>
      <c r="M117" s="76">
        <f t="shared" si="38"/>
        <v>0</v>
      </c>
      <c r="N117" s="77">
        <f t="shared" si="39"/>
        <v>0</v>
      </c>
      <c r="P117" s="113"/>
    </row>
    <row r="118" spans="1:16" ht="13" thickBot="1">
      <c r="B118" s="80" t="s">
        <v>61</v>
      </c>
      <c r="C118" s="164"/>
      <c r="D118" s="81">
        <f>C118</f>
        <v>0</v>
      </c>
      <c r="E118" s="81">
        <f>D118</f>
        <v>0</v>
      </c>
      <c r="F118" s="81">
        <f>E118</f>
        <v>0</v>
      </c>
      <c r="G118" s="97">
        <f>F118</f>
        <v>0</v>
      </c>
      <c r="H118" s="93"/>
      <c r="I118" s="42"/>
      <c r="J118" s="42"/>
      <c r="K118" s="91"/>
      <c r="L118" s="91"/>
      <c r="M118" s="91"/>
      <c r="N118" s="91"/>
      <c r="P118" s="52">
        <f>AVERAGE(N110:N117)</f>
        <v>0</v>
      </c>
    </row>
    <row r="119" spans="1:16">
      <c r="P119" s="113"/>
    </row>
    <row r="120" spans="1:16">
      <c r="P120" s="113"/>
    </row>
    <row r="121" spans="1:16">
      <c r="A121" s="20" t="s">
        <v>175</v>
      </c>
      <c r="P121" s="113"/>
    </row>
    <row r="122" spans="1:16">
      <c r="P122" s="113"/>
    </row>
    <row r="123" spans="1:16" ht="12" customHeight="1">
      <c r="A123" s="273" t="s">
        <v>74</v>
      </c>
      <c r="B123" s="273"/>
      <c r="C123" s="273"/>
      <c r="D123" s="273"/>
      <c r="E123" s="273"/>
      <c r="F123" s="273"/>
      <c r="G123" s="273"/>
      <c r="H123" s="273"/>
      <c r="I123" s="273"/>
      <c r="P123" s="113"/>
    </row>
    <row r="124" spans="1:16" ht="14" thickBot="1">
      <c r="A124" s="100"/>
      <c r="B124" s="100"/>
      <c r="C124" s="6" t="str">
        <f>IF(COUNTBLANK(C128:C134)&gt;0,"ERROR - Cells must not be left blank","")</f>
        <v>ERROR - Cells must not be left blank</v>
      </c>
      <c r="D124" s="100"/>
      <c r="E124" s="100"/>
      <c r="F124" s="100"/>
      <c r="G124" s="100"/>
      <c r="H124" s="100"/>
      <c r="I124" s="100"/>
      <c r="P124" s="113"/>
    </row>
    <row r="125" spans="1:16" ht="12" customHeight="1">
      <c r="B125" s="301" t="s">
        <v>62</v>
      </c>
      <c r="C125" s="304" t="s">
        <v>143</v>
      </c>
      <c r="D125" s="306" t="s">
        <v>47</v>
      </c>
      <c r="E125" s="295"/>
      <c r="F125" s="295"/>
      <c r="G125" s="296"/>
      <c r="I125" s="300"/>
      <c r="J125" s="300"/>
      <c r="K125" s="284" t="s">
        <v>49</v>
      </c>
      <c r="L125" s="284" t="s">
        <v>50</v>
      </c>
      <c r="M125" s="285" t="s">
        <v>51</v>
      </c>
      <c r="N125" s="286" t="s">
        <v>52</v>
      </c>
      <c r="P125" s="113"/>
    </row>
    <row r="126" spans="1:16">
      <c r="B126" s="294"/>
      <c r="C126" s="305"/>
      <c r="D126" s="307"/>
      <c r="E126" s="297"/>
      <c r="F126" s="297"/>
      <c r="G126" s="298"/>
      <c r="I126" s="300"/>
      <c r="J126" s="300"/>
      <c r="K126" s="284"/>
      <c r="L126" s="284"/>
      <c r="M126" s="285"/>
      <c r="N126" s="287"/>
      <c r="P126" s="113"/>
    </row>
    <row r="127" spans="1:16" ht="16" customHeight="1">
      <c r="B127" s="302"/>
      <c r="C127" s="305"/>
      <c r="D127" s="111" t="s">
        <v>14</v>
      </c>
      <c r="E127" s="111" t="s">
        <v>15</v>
      </c>
      <c r="F127" s="111" t="s">
        <v>16</v>
      </c>
      <c r="G127" s="112" t="s">
        <v>17</v>
      </c>
      <c r="I127" s="61"/>
      <c r="J127" s="61"/>
      <c r="K127" s="284"/>
      <c r="L127" s="284"/>
      <c r="M127" s="285"/>
      <c r="N127" s="288"/>
      <c r="P127" s="113"/>
    </row>
    <row r="128" spans="1:16">
      <c r="B128" s="65" t="s">
        <v>53</v>
      </c>
      <c r="C128" s="161"/>
      <c r="D128" s="114">
        <f>C128</f>
        <v>0</v>
      </c>
      <c r="E128" s="114">
        <f t="shared" ref="E128:G128" si="40">D128</f>
        <v>0</v>
      </c>
      <c r="F128" s="114">
        <f t="shared" si="40"/>
        <v>0</v>
      </c>
      <c r="G128" s="114">
        <f t="shared" si="40"/>
        <v>0</v>
      </c>
      <c r="H128" s="105"/>
      <c r="I128" s="42"/>
      <c r="J128" s="42"/>
      <c r="K128" s="91"/>
      <c r="L128" s="91"/>
      <c r="M128" s="92"/>
      <c r="N128" s="91"/>
      <c r="P128" s="116"/>
    </row>
    <row r="129" spans="1:16">
      <c r="B129" s="65" t="s">
        <v>67</v>
      </c>
      <c r="C129" s="162"/>
      <c r="D129" s="71">
        <f>C129*(1+$C$17)*OR(1-$C$17)</f>
        <v>0</v>
      </c>
      <c r="E129" s="71">
        <f>C129*(1+$C$18)*OR(1-$C$18)</f>
        <v>0</v>
      </c>
      <c r="F129" s="71">
        <f>C129*(1+$C$19)*OR(1-$C$19)</f>
        <v>0</v>
      </c>
      <c r="G129" s="72">
        <f>C129*(1+$C$20)*OR(1-$C$20)</f>
        <v>0</v>
      </c>
      <c r="H129" s="107"/>
      <c r="I129" s="73"/>
      <c r="J129" s="73"/>
      <c r="K129" s="74">
        <f t="shared" ref="K129:K133" si="41">AVERAGE(C129:G129)</f>
        <v>0</v>
      </c>
      <c r="L129" s="75">
        <v>250000</v>
      </c>
      <c r="M129" s="76">
        <f>K129*L129</f>
        <v>0</v>
      </c>
      <c r="N129" s="77">
        <f>IF(M129&lt;$C$128,$C$128,(IF(M129&gt;$C$134,$C$134,M129)))</f>
        <v>0</v>
      </c>
      <c r="P129" s="117"/>
    </row>
    <row r="130" spans="1:16">
      <c r="B130" s="78" t="s">
        <v>68</v>
      </c>
      <c r="C130" s="163"/>
      <c r="D130" s="71">
        <f t="shared" ref="D130:D133" si="42">C130*(1+$C$17)*OR(1-$C$17)</f>
        <v>0</v>
      </c>
      <c r="E130" s="71">
        <f t="shared" ref="E130:E133" si="43">C130*(1+$C$18)*OR(1-$C$18)</f>
        <v>0</v>
      </c>
      <c r="F130" s="71">
        <f t="shared" ref="F130:F133" si="44">C130*(1+$C$19)*OR(1-$C$19)</f>
        <v>0</v>
      </c>
      <c r="G130" s="72">
        <f t="shared" ref="G130:G133" si="45">C130*(1+$C$20)*OR(1-$C$20)</f>
        <v>0</v>
      </c>
      <c r="H130" s="107"/>
      <c r="I130" s="73"/>
      <c r="J130" s="73"/>
      <c r="K130" s="74">
        <f t="shared" si="41"/>
        <v>0</v>
      </c>
      <c r="L130" s="75">
        <v>350000</v>
      </c>
      <c r="M130" s="76">
        <f t="shared" ref="M130:M133" si="46">K130*L130</f>
        <v>0</v>
      </c>
      <c r="N130" s="77">
        <f t="shared" ref="N130:N133" si="47">IF(M130&lt;$C$128,$C$128,(IF(M130&gt;$C$134,$C$134,M130)))</f>
        <v>0</v>
      </c>
      <c r="P130" s="113"/>
    </row>
    <row r="131" spans="1:16">
      <c r="B131" s="78" t="s">
        <v>69</v>
      </c>
      <c r="C131" s="163"/>
      <c r="D131" s="71">
        <f t="shared" si="42"/>
        <v>0</v>
      </c>
      <c r="E131" s="71">
        <f t="shared" si="43"/>
        <v>0</v>
      </c>
      <c r="F131" s="71">
        <f t="shared" si="44"/>
        <v>0</v>
      </c>
      <c r="G131" s="72">
        <f t="shared" si="45"/>
        <v>0</v>
      </c>
      <c r="H131" s="107"/>
      <c r="I131" s="73"/>
      <c r="J131" s="73"/>
      <c r="K131" s="74">
        <f t="shared" si="41"/>
        <v>0</v>
      </c>
      <c r="L131" s="75">
        <v>500000</v>
      </c>
      <c r="M131" s="76">
        <f t="shared" si="46"/>
        <v>0</v>
      </c>
      <c r="N131" s="77">
        <f t="shared" si="47"/>
        <v>0</v>
      </c>
      <c r="P131" s="113"/>
    </row>
    <row r="132" spans="1:16">
      <c r="B132" s="78" t="s">
        <v>70</v>
      </c>
      <c r="C132" s="163"/>
      <c r="D132" s="71">
        <f t="shared" si="42"/>
        <v>0</v>
      </c>
      <c r="E132" s="71">
        <f t="shared" si="43"/>
        <v>0</v>
      </c>
      <c r="F132" s="71">
        <f t="shared" si="44"/>
        <v>0</v>
      </c>
      <c r="G132" s="72">
        <f t="shared" si="45"/>
        <v>0</v>
      </c>
      <c r="H132" s="107"/>
      <c r="I132" s="73"/>
      <c r="J132" s="73"/>
      <c r="K132" s="74">
        <f t="shared" si="41"/>
        <v>0</v>
      </c>
      <c r="L132" s="75">
        <v>1000000</v>
      </c>
      <c r="M132" s="76">
        <f t="shared" si="46"/>
        <v>0</v>
      </c>
      <c r="N132" s="77">
        <f t="shared" si="47"/>
        <v>0</v>
      </c>
      <c r="P132" s="113"/>
    </row>
    <row r="133" spans="1:16" ht="13" thickBot="1">
      <c r="B133" s="78" t="s">
        <v>71</v>
      </c>
      <c r="C133" s="163"/>
      <c r="D133" s="71">
        <f t="shared" si="42"/>
        <v>0</v>
      </c>
      <c r="E133" s="71">
        <f t="shared" si="43"/>
        <v>0</v>
      </c>
      <c r="F133" s="71">
        <f t="shared" si="44"/>
        <v>0</v>
      </c>
      <c r="G133" s="72">
        <f t="shared" si="45"/>
        <v>0</v>
      </c>
      <c r="H133" s="107"/>
      <c r="I133" s="73"/>
      <c r="J133" s="73"/>
      <c r="K133" s="74">
        <f t="shared" si="41"/>
        <v>0</v>
      </c>
      <c r="L133" s="75">
        <v>2500000</v>
      </c>
      <c r="M133" s="76">
        <f t="shared" si="46"/>
        <v>0</v>
      </c>
      <c r="N133" s="77">
        <f t="shared" si="47"/>
        <v>0</v>
      </c>
      <c r="P133" s="113"/>
    </row>
    <row r="134" spans="1:16" ht="13" thickBot="1">
      <c r="B134" s="80" t="s">
        <v>61</v>
      </c>
      <c r="C134" s="164"/>
      <c r="D134" s="81">
        <f>C134</f>
        <v>0</v>
      </c>
      <c r="E134" s="81">
        <f t="shared" ref="E134:G134" si="48">D134</f>
        <v>0</v>
      </c>
      <c r="F134" s="81">
        <f t="shared" si="48"/>
        <v>0</v>
      </c>
      <c r="G134" s="81">
        <f t="shared" si="48"/>
        <v>0</v>
      </c>
      <c r="H134" s="105"/>
      <c r="I134" s="42"/>
      <c r="J134" s="42"/>
      <c r="K134" s="91"/>
      <c r="L134" s="91"/>
      <c r="M134" s="91"/>
      <c r="N134" s="91"/>
      <c r="P134" s="52">
        <f>AVERAGE(N129:N133)</f>
        <v>0</v>
      </c>
    </row>
    <row r="135" spans="1:16">
      <c r="H135" s="90"/>
      <c r="I135" s="14"/>
      <c r="J135" s="14"/>
      <c r="P135" s="113"/>
    </row>
    <row r="136" spans="1:16">
      <c r="H136" s="93"/>
      <c r="P136" s="113"/>
    </row>
    <row r="137" spans="1:16">
      <c r="A137" s="20" t="s">
        <v>176</v>
      </c>
      <c r="H137" s="93"/>
      <c r="P137" s="113"/>
    </row>
    <row r="138" spans="1:16">
      <c r="L138" s="118"/>
      <c r="M138" s="118"/>
      <c r="N138" s="118"/>
      <c r="P138" s="113"/>
    </row>
    <row r="139" spans="1:16" s="118" customFormat="1" ht="12" customHeight="1">
      <c r="A139" s="273" t="s">
        <v>75</v>
      </c>
      <c r="B139" s="273"/>
      <c r="C139" s="273"/>
      <c r="D139" s="273"/>
      <c r="E139" s="273"/>
      <c r="F139" s="273"/>
      <c r="G139" s="273"/>
      <c r="H139" s="273"/>
      <c r="I139" s="273"/>
      <c r="L139" s="7"/>
      <c r="M139" s="7"/>
      <c r="N139" s="7"/>
      <c r="P139" s="119"/>
    </row>
    <row r="140" spans="1:16" ht="14" thickBot="1">
      <c r="C140" s="6" t="str">
        <f>IF(COUNTBLANK(C144:C150)&gt;0,"ERROR - Cells must not be left blank","")</f>
        <v>ERROR - Cells must not be left blank</v>
      </c>
      <c r="P140" s="113"/>
    </row>
    <row r="141" spans="1:16" ht="12" customHeight="1">
      <c r="B141" s="301" t="s">
        <v>76</v>
      </c>
      <c r="C141" s="304" t="s">
        <v>77</v>
      </c>
      <c r="D141" s="306" t="s">
        <v>47</v>
      </c>
      <c r="E141" s="295"/>
      <c r="F141" s="295"/>
      <c r="G141" s="296"/>
      <c r="I141" s="300"/>
      <c r="J141" s="300"/>
      <c r="K141" s="284" t="s">
        <v>49</v>
      </c>
      <c r="L141" s="284" t="s">
        <v>50</v>
      </c>
      <c r="M141" s="285" t="s">
        <v>51</v>
      </c>
      <c r="N141" s="286" t="s">
        <v>52</v>
      </c>
      <c r="P141" s="113"/>
    </row>
    <row r="142" spans="1:16">
      <c r="B142" s="294"/>
      <c r="C142" s="305"/>
      <c r="D142" s="307"/>
      <c r="E142" s="297"/>
      <c r="F142" s="297"/>
      <c r="G142" s="298"/>
      <c r="I142" s="300"/>
      <c r="J142" s="300"/>
      <c r="K142" s="284"/>
      <c r="L142" s="284"/>
      <c r="M142" s="285"/>
      <c r="N142" s="287"/>
      <c r="P142" s="113"/>
    </row>
    <row r="143" spans="1:16">
      <c r="B143" s="302"/>
      <c r="C143" s="305"/>
      <c r="D143" s="111" t="s">
        <v>14</v>
      </c>
      <c r="E143" s="111" t="s">
        <v>15</v>
      </c>
      <c r="F143" s="111" t="s">
        <v>16</v>
      </c>
      <c r="G143" s="112" t="s">
        <v>17</v>
      </c>
      <c r="I143" s="61"/>
      <c r="J143" s="61"/>
      <c r="K143" s="284"/>
      <c r="L143" s="284"/>
      <c r="M143" s="285"/>
      <c r="N143" s="288"/>
      <c r="P143" s="113"/>
    </row>
    <row r="144" spans="1:16">
      <c r="B144" s="65" t="s">
        <v>53</v>
      </c>
      <c r="C144" s="161"/>
      <c r="D144" s="114">
        <f>C144</f>
        <v>0</v>
      </c>
      <c r="E144" s="114">
        <f t="shared" ref="E144:G144" si="49">D144</f>
        <v>0</v>
      </c>
      <c r="F144" s="114">
        <f t="shared" si="49"/>
        <v>0</v>
      </c>
      <c r="G144" s="114">
        <f t="shared" si="49"/>
        <v>0</v>
      </c>
      <c r="H144" s="105"/>
      <c r="I144" s="42"/>
      <c r="J144" s="42"/>
      <c r="K144" s="91"/>
      <c r="L144" s="91"/>
      <c r="M144" s="92"/>
      <c r="N144" s="91"/>
      <c r="P144" s="116"/>
    </row>
    <row r="145" spans="1:16">
      <c r="B145" s="65" t="s">
        <v>67</v>
      </c>
      <c r="C145" s="162"/>
      <c r="D145" s="71">
        <f>C145*(1+$C$17)*OR(1-$C$17)</f>
        <v>0</v>
      </c>
      <c r="E145" s="71">
        <f>C145*(1+$C$18)*OR(1-$C$18)</f>
        <v>0</v>
      </c>
      <c r="F145" s="71">
        <f>C145*(1+$C$19)*OR(1-$C$19)</f>
        <v>0</v>
      </c>
      <c r="G145" s="72">
        <f>C145*(1+$C$20)*OR(1-$C$20)</f>
        <v>0</v>
      </c>
      <c r="H145" s="107"/>
      <c r="I145" s="73"/>
      <c r="J145" s="73"/>
      <c r="K145" s="74">
        <f t="shared" ref="K145:K149" si="50">AVERAGE(C145:G145)</f>
        <v>0</v>
      </c>
      <c r="L145" s="75">
        <v>2500</v>
      </c>
      <c r="M145" s="76">
        <f>K145*L145</f>
        <v>0</v>
      </c>
      <c r="N145" s="77">
        <f>IF(M145&lt;$C$144,$C$144,(IF(M145&gt;$C$150,$C$150,M145)))</f>
        <v>0</v>
      </c>
      <c r="P145" s="117"/>
    </row>
    <row r="146" spans="1:16">
      <c r="B146" s="78" t="s">
        <v>68</v>
      </c>
      <c r="C146" s="163"/>
      <c r="D146" s="71">
        <f t="shared" ref="D146:D149" si="51">C146*(1+$C$17)*OR(1-$C$17)</f>
        <v>0</v>
      </c>
      <c r="E146" s="71">
        <f t="shared" ref="E146:E149" si="52">C146*(1+$C$18)*OR(1-$C$18)</f>
        <v>0</v>
      </c>
      <c r="F146" s="71">
        <f t="shared" ref="F146:F149" si="53">C146*(1+$C$19)*OR(1-$C$19)</f>
        <v>0</v>
      </c>
      <c r="G146" s="72">
        <f t="shared" ref="G146:G149" si="54">C146*(1+$C$20)*OR(1-$C$20)</f>
        <v>0</v>
      </c>
      <c r="H146" s="107"/>
      <c r="I146" s="73"/>
      <c r="J146" s="73"/>
      <c r="K146" s="74">
        <f t="shared" si="50"/>
        <v>0</v>
      </c>
      <c r="L146" s="75">
        <v>15000</v>
      </c>
      <c r="M146" s="76">
        <f t="shared" ref="M146:M149" si="55">K146*L146</f>
        <v>0</v>
      </c>
      <c r="N146" s="77">
        <f t="shared" ref="N146:N149" si="56">IF(M146&lt;$C$144,$C$144,(IF(M146&gt;$C$150,$C$150,M146)))</f>
        <v>0</v>
      </c>
      <c r="P146" s="117"/>
    </row>
    <row r="147" spans="1:16">
      <c r="B147" s="78" t="s">
        <v>69</v>
      </c>
      <c r="C147" s="163"/>
      <c r="D147" s="71">
        <f t="shared" si="51"/>
        <v>0</v>
      </c>
      <c r="E147" s="71">
        <f t="shared" si="52"/>
        <v>0</v>
      </c>
      <c r="F147" s="71">
        <f t="shared" si="53"/>
        <v>0</v>
      </c>
      <c r="G147" s="72">
        <f t="shared" si="54"/>
        <v>0</v>
      </c>
      <c r="H147" s="107"/>
      <c r="I147" s="73"/>
      <c r="J147" s="73"/>
      <c r="K147" s="74">
        <f t="shared" si="50"/>
        <v>0</v>
      </c>
      <c r="L147" s="75">
        <v>65000</v>
      </c>
      <c r="M147" s="76">
        <f t="shared" si="55"/>
        <v>0</v>
      </c>
      <c r="N147" s="77">
        <f t="shared" si="56"/>
        <v>0</v>
      </c>
      <c r="P147" s="117"/>
    </row>
    <row r="148" spans="1:16">
      <c r="B148" s="78" t="s">
        <v>70</v>
      </c>
      <c r="C148" s="163"/>
      <c r="D148" s="71">
        <f t="shared" si="51"/>
        <v>0</v>
      </c>
      <c r="E148" s="71">
        <f t="shared" si="52"/>
        <v>0</v>
      </c>
      <c r="F148" s="71">
        <f t="shared" si="53"/>
        <v>0</v>
      </c>
      <c r="G148" s="72">
        <f t="shared" si="54"/>
        <v>0</v>
      </c>
      <c r="H148" s="107"/>
      <c r="I148" s="73"/>
      <c r="J148" s="73"/>
      <c r="K148" s="74">
        <f t="shared" si="50"/>
        <v>0</v>
      </c>
      <c r="L148" s="75">
        <v>200000</v>
      </c>
      <c r="M148" s="76">
        <f t="shared" si="55"/>
        <v>0</v>
      </c>
      <c r="N148" s="77">
        <f t="shared" si="56"/>
        <v>0</v>
      </c>
      <c r="P148" s="117"/>
    </row>
    <row r="149" spans="1:16" ht="13" thickBot="1">
      <c r="B149" s="78" t="s">
        <v>71</v>
      </c>
      <c r="C149" s="163"/>
      <c r="D149" s="71">
        <f t="shared" si="51"/>
        <v>0</v>
      </c>
      <c r="E149" s="71">
        <f t="shared" si="52"/>
        <v>0</v>
      </c>
      <c r="F149" s="71">
        <f t="shared" si="53"/>
        <v>0</v>
      </c>
      <c r="G149" s="72">
        <f t="shared" si="54"/>
        <v>0</v>
      </c>
      <c r="H149" s="107"/>
      <c r="I149" s="73"/>
      <c r="J149" s="73"/>
      <c r="K149" s="74">
        <f t="shared" si="50"/>
        <v>0</v>
      </c>
      <c r="L149" s="75">
        <v>300000</v>
      </c>
      <c r="M149" s="76">
        <f t="shared" si="55"/>
        <v>0</v>
      </c>
      <c r="N149" s="77">
        <f t="shared" si="56"/>
        <v>0</v>
      </c>
      <c r="P149" s="117"/>
    </row>
    <row r="150" spans="1:16" ht="13" thickBot="1">
      <c r="B150" s="80" t="s">
        <v>61</v>
      </c>
      <c r="C150" s="164"/>
      <c r="D150" s="81">
        <f>C150</f>
        <v>0</v>
      </c>
      <c r="E150" s="81">
        <f t="shared" ref="E150:G150" si="57">D150</f>
        <v>0</v>
      </c>
      <c r="F150" s="81">
        <f t="shared" si="57"/>
        <v>0</v>
      </c>
      <c r="G150" s="81">
        <f t="shared" si="57"/>
        <v>0</v>
      </c>
      <c r="H150" s="105"/>
      <c r="I150" s="42"/>
      <c r="J150" s="42"/>
      <c r="K150" s="91"/>
      <c r="L150" s="91"/>
      <c r="M150" s="91"/>
      <c r="N150" s="91"/>
      <c r="P150" s="52">
        <f>AVERAGE(N145:N149)</f>
        <v>0</v>
      </c>
    </row>
    <row r="151" spans="1:16">
      <c r="P151" s="113"/>
    </row>
    <row r="152" spans="1:16">
      <c r="P152" s="113"/>
    </row>
    <row r="153" spans="1:16">
      <c r="A153" s="20" t="s">
        <v>177</v>
      </c>
      <c r="P153" s="113"/>
    </row>
    <row r="154" spans="1:16">
      <c r="L154" s="118"/>
      <c r="M154" s="118"/>
      <c r="N154" s="118"/>
      <c r="P154" s="113"/>
    </row>
    <row r="155" spans="1:16" s="118" customFormat="1" ht="12" customHeight="1">
      <c r="A155" s="273" t="s">
        <v>78</v>
      </c>
      <c r="B155" s="273"/>
      <c r="C155" s="273"/>
      <c r="D155" s="273"/>
      <c r="E155" s="273"/>
      <c r="F155" s="273"/>
      <c r="G155" s="273"/>
      <c r="H155" s="273"/>
      <c r="I155" s="273"/>
      <c r="L155" s="7"/>
      <c r="M155" s="7"/>
      <c r="N155" s="7"/>
      <c r="P155" s="119"/>
    </row>
    <row r="156" spans="1:16" ht="14" thickBot="1">
      <c r="C156" s="6" t="str">
        <f>IF(COUNTBLANK(C160:C168)&gt;0,"ERROR - Cells must not be left blank","")</f>
        <v>ERROR - Cells must not be left blank</v>
      </c>
      <c r="P156" s="113"/>
    </row>
    <row r="157" spans="1:16" ht="12" customHeight="1">
      <c r="B157" s="301" t="s">
        <v>76</v>
      </c>
      <c r="C157" s="304" t="s">
        <v>79</v>
      </c>
      <c r="D157" s="306" t="s">
        <v>47</v>
      </c>
      <c r="E157" s="295"/>
      <c r="F157" s="295"/>
      <c r="G157" s="296"/>
      <c r="I157" s="300"/>
      <c r="J157" s="300"/>
      <c r="K157" s="284" t="s">
        <v>49</v>
      </c>
      <c r="L157" s="284" t="s">
        <v>50</v>
      </c>
      <c r="M157" s="285" t="s">
        <v>51</v>
      </c>
      <c r="N157" s="286" t="s">
        <v>52</v>
      </c>
      <c r="P157" s="113"/>
    </row>
    <row r="158" spans="1:16">
      <c r="B158" s="294"/>
      <c r="C158" s="305"/>
      <c r="D158" s="307"/>
      <c r="E158" s="297"/>
      <c r="F158" s="297"/>
      <c r="G158" s="298"/>
      <c r="I158" s="300"/>
      <c r="J158" s="300"/>
      <c r="K158" s="284"/>
      <c r="L158" s="284"/>
      <c r="M158" s="285"/>
      <c r="N158" s="287"/>
      <c r="P158" s="113"/>
    </row>
    <row r="159" spans="1:16">
      <c r="B159" s="302"/>
      <c r="C159" s="305"/>
      <c r="D159" s="111" t="s">
        <v>14</v>
      </c>
      <c r="E159" s="111" t="s">
        <v>15</v>
      </c>
      <c r="F159" s="111" t="s">
        <v>16</v>
      </c>
      <c r="G159" s="112" t="s">
        <v>17</v>
      </c>
      <c r="I159" s="61"/>
      <c r="J159" s="61"/>
      <c r="K159" s="284"/>
      <c r="L159" s="284"/>
      <c r="M159" s="285"/>
      <c r="N159" s="288"/>
      <c r="P159" s="116"/>
    </row>
    <row r="160" spans="1:16">
      <c r="B160" s="65" t="s">
        <v>53</v>
      </c>
      <c r="C160" s="161"/>
      <c r="D160" s="114">
        <f>C160</f>
        <v>0</v>
      </c>
      <c r="E160" s="114">
        <f t="shared" ref="E160:G160" si="58">D160</f>
        <v>0</v>
      </c>
      <c r="F160" s="114">
        <f t="shared" si="58"/>
        <v>0</v>
      </c>
      <c r="G160" s="115">
        <f t="shared" si="58"/>
        <v>0</v>
      </c>
      <c r="H160" s="105"/>
      <c r="I160" s="42"/>
      <c r="J160" s="42"/>
      <c r="K160" s="91"/>
      <c r="L160" s="91"/>
      <c r="M160" s="92"/>
      <c r="N160" s="91"/>
      <c r="P160" s="117"/>
    </row>
    <row r="161" spans="1:16">
      <c r="B161" s="65" t="s">
        <v>80</v>
      </c>
      <c r="C161" s="162"/>
      <c r="D161" s="71">
        <f>C161*(1+$C$17)*OR(1-$C$17)</f>
        <v>0</v>
      </c>
      <c r="E161" s="71">
        <f>C161*(1+$C$18)*OR(1-$C$18)</f>
        <v>0</v>
      </c>
      <c r="F161" s="71">
        <f>C161*(1+$C$19)*OR(1-$C$19)</f>
        <v>0</v>
      </c>
      <c r="G161" s="72">
        <f>C161*(1+$C$20)*OR(1-$C$20)</f>
        <v>0</v>
      </c>
      <c r="H161" s="107"/>
      <c r="I161" s="73"/>
      <c r="J161" s="73"/>
      <c r="K161" s="74">
        <f t="shared" ref="K161:K167" si="59">AVERAGE(C161:G161)</f>
        <v>0</v>
      </c>
      <c r="L161" s="75">
        <v>25000</v>
      </c>
      <c r="M161" s="76">
        <f>K161*L161</f>
        <v>0</v>
      </c>
      <c r="N161" s="77">
        <f>IF(M161&lt;$C$160,$C$160,(IF(M161&gt;$C$168,$C$168,M161)))</f>
        <v>0</v>
      </c>
      <c r="P161" s="117"/>
    </row>
    <row r="162" spans="1:16">
      <c r="B162" s="78" t="s">
        <v>81</v>
      </c>
      <c r="C162" s="163"/>
      <c r="D162" s="71">
        <f t="shared" ref="D162:D167" si="60">C162*(1+$C$17)*OR(1-$C$17)</f>
        <v>0</v>
      </c>
      <c r="E162" s="71">
        <f t="shared" ref="E162:E167" si="61">C162*(1+$C$18)*OR(1-$C$18)</f>
        <v>0</v>
      </c>
      <c r="F162" s="71">
        <f t="shared" ref="F162:F167" si="62">C162*(1+$C$19)*OR(1-$C$19)</f>
        <v>0</v>
      </c>
      <c r="G162" s="72">
        <f t="shared" ref="G162:G167" si="63">C162*(1+$C$20)*OR(1-$C$20)</f>
        <v>0</v>
      </c>
      <c r="H162" s="107"/>
      <c r="I162" s="73"/>
      <c r="J162" s="73"/>
      <c r="K162" s="74">
        <f t="shared" si="59"/>
        <v>0</v>
      </c>
      <c r="L162" s="75">
        <v>100000</v>
      </c>
      <c r="M162" s="76">
        <f t="shared" ref="M162:M167" si="64">K162*L162</f>
        <v>0</v>
      </c>
      <c r="N162" s="77">
        <f t="shared" ref="N162:N167" si="65">IF(M162&lt;$C$160,$C$160,(IF(M162&gt;$C$168,$C$168,M162)))</f>
        <v>0</v>
      </c>
      <c r="P162" s="117"/>
    </row>
    <row r="163" spans="1:16">
      <c r="B163" s="78" t="s">
        <v>82</v>
      </c>
      <c r="C163" s="163"/>
      <c r="D163" s="71">
        <f t="shared" si="60"/>
        <v>0</v>
      </c>
      <c r="E163" s="71">
        <f t="shared" si="61"/>
        <v>0</v>
      </c>
      <c r="F163" s="71">
        <f t="shared" si="62"/>
        <v>0</v>
      </c>
      <c r="G163" s="72">
        <f t="shared" si="63"/>
        <v>0</v>
      </c>
      <c r="H163" s="107"/>
      <c r="I163" s="73"/>
      <c r="J163" s="73"/>
      <c r="K163" s="74">
        <f t="shared" si="59"/>
        <v>0</v>
      </c>
      <c r="L163" s="75">
        <v>350000</v>
      </c>
      <c r="M163" s="76">
        <f t="shared" si="64"/>
        <v>0</v>
      </c>
      <c r="N163" s="77">
        <f t="shared" si="65"/>
        <v>0</v>
      </c>
      <c r="P163" s="117"/>
    </row>
    <row r="164" spans="1:16">
      <c r="B164" s="78" t="s">
        <v>83</v>
      </c>
      <c r="C164" s="163"/>
      <c r="D164" s="71">
        <f t="shared" si="60"/>
        <v>0</v>
      </c>
      <c r="E164" s="71">
        <f t="shared" si="61"/>
        <v>0</v>
      </c>
      <c r="F164" s="71">
        <f t="shared" si="62"/>
        <v>0</v>
      </c>
      <c r="G164" s="72">
        <f t="shared" si="63"/>
        <v>0</v>
      </c>
      <c r="H164" s="107"/>
      <c r="I164" s="73"/>
      <c r="J164" s="73"/>
      <c r="K164" s="74">
        <f t="shared" si="59"/>
        <v>0</v>
      </c>
      <c r="L164" s="75">
        <v>7500000</v>
      </c>
      <c r="M164" s="76">
        <f t="shared" si="64"/>
        <v>0</v>
      </c>
      <c r="N164" s="77">
        <f t="shared" si="65"/>
        <v>0</v>
      </c>
      <c r="P164" s="117"/>
    </row>
    <row r="165" spans="1:16">
      <c r="B165" s="78" t="s">
        <v>84</v>
      </c>
      <c r="C165" s="163"/>
      <c r="D165" s="71">
        <f t="shared" si="60"/>
        <v>0</v>
      </c>
      <c r="E165" s="71">
        <f t="shared" si="61"/>
        <v>0</v>
      </c>
      <c r="F165" s="71">
        <f t="shared" si="62"/>
        <v>0</v>
      </c>
      <c r="G165" s="72">
        <f t="shared" si="63"/>
        <v>0</v>
      </c>
      <c r="H165" s="107"/>
      <c r="I165" s="73"/>
      <c r="J165" s="73"/>
      <c r="K165" s="74">
        <f t="shared" si="59"/>
        <v>0</v>
      </c>
      <c r="L165" s="75">
        <v>2000000</v>
      </c>
      <c r="M165" s="76">
        <f t="shared" si="64"/>
        <v>0</v>
      </c>
      <c r="N165" s="77">
        <f t="shared" si="65"/>
        <v>0</v>
      </c>
      <c r="P165" s="117"/>
    </row>
    <row r="166" spans="1:16">
      <c r="B166" s="79" t="s">
        <v>85</v>
      </c>
      <c r="C166" s="165"/>
      <c r="D166" s="71">
        <f t="shared" si="60"/>
        <v>0</v>
      </c>
      <c r="E166" s="71">
        <f t="shared" si="61"/>
        <v>0</v>
      </c>
      <c r="F166" s="71">
        <f t="shared" si="62"/>
        <v>0</v>
      </c>
      <c r="G166" s="72">
        <f t="shared" si="63"/>
        <v>0</v>
      </c>
      <c r="H166" s="107"/>
      <c r="I166" s="73"/>
      <c r="J166" s="73"/>
      <c r="K166" s="74">
        <f t="shared" si="59"/>
        <v>0</v>
      </c>
      <c r="L166" s="75">
        <v>4000000</v>
      </c>
      <c r="M166" s="76">
        <f t="shared" si="64"/>
        <v>0</v>
      </c>
      <c r="N166" s="77">
        <f t="shared" si="65"/>
        <v>0</v>
      </c>
      <c r="P166" s="117"/>
    </row>
    <row r="167" spans="1:16" ht="13" thickBot="1">
      <c r="B167" s="79" t="s">
        <v>86</v>
      </c>
      <c r="C167" s="165"/>
      <c r="D167" s="71">
        <f t="shared" si="60"/>
        <v>0</v>
      </c>
      <c r="E167" s="71">
        <f t="shared" si="61"/>
        <v>0</v>
      </c>
      <c r="F167" s="71">
        <f t="shared" si="62"/>
        <v>0</v>
      </c>
      <c r="G167" s="72">
        <f t="shared" si="63"/>
        <v>0</v>
      </c>
      <c r="H167" s="107"/>
      <c r="I167" s="73"/>
      <c r="J167" s="73"/>
      <c r="K167" s="74">
        <f t="shared" si="59"/>
        <v>0</v>
      </c>
      <c r="L167" s="75">
        <v>5000000</v>
      </c>
      <c r="M167" s="76">
        <f t="shared" si="64"/>
        <v>0</v>
      </c>
      <c r="N167" s="77">
        <f t="shared" si="65"/>
        <v>0</v>
      </c>
      <c r="P167" s="117"/>
    </row>
    <row r="168" spans="1:16" ht="13" thickBot="1">
      <c r="B168" s="80" t="s">
        <v>61</v>
      </c>
      <c r="C168" s="164"/>
      <c r="D168" s="81">
        <f>C168</f>
        <v>0</v>
      </c>
      <c r="E168" s="81">
        <f t="shared" ref="E168:G168" si="66">D168</f>
        <v>0</v>
      </c>
      <c r="F168" s="81">
        <f t="shared" si="66"/>
        <v>0</v>
      </c>
      <c r="G168" s="97">
        <f t="shared" si="66"/>
        <v>0</v>
      </c>
      <c r="H168" s="105"/>
      <c r="I168" s="42"/>
      <c r="J168" s="42"/>
      <c r="K168" s="91"/>
      <c r="L168" s="91"/>
      <c r="M168" s="91"/>
      <c r="N168" s="91"/>
      <c r="P168" s="52">
        <f>AVERAGE(N161:N167)</f>
        <v>0</v>
      </c>
    </row>
    <row r="169" spans="1:16">
      <c r="P169" s="14"/>
    </row>
    <row r="170" spans="1:16">
      <c r="P170" s="113"/>
    </row>
    <row r="171" spans="1:16">
      <c r="A171" s="20" t="s">
        <v>178</v>
      </c>
      <c r="P171" s="113"/>
    </row>
    <row r="172" spans="1:16">
      <c r="P172" s="113"/>
    </row>
    <row r="173" spans="1:16" ht="12" customHeight="1">
      <c r="A173" s="312" t="s">
        <v>87</v>
      </c>
      <c r="B173" s="312"/>
      <c r="C173" s="312"/>
      <c r="D173" s="312"/>
      <c r="E173" s="312"/>
      <c r="F173" s="312"/>
      <c r="G173" s="312"/>
      <c r="H173" s="312"/>
      <c r="I173" s="312"/>
      <c r="P173" s="113"/>
    </row>
    <row r="174" spans="1:16">
      <c r="P174" s="113"/>
    </row>
    <row r="175" spans="1:16" ht="14" thickBot="1">
      <c r="C175" s="6" t="str">
        <f>IF(COUNTBLANK(C179:C185)&gt;0,"ERROR - Cells must not be left blank","")</f>
        <v>ERROR - Cells must not be left blank</v>
      </c>
      <c r="P175" s="113"/>
    </row>
    <row r="176" spans="1:16" ht="12" customHeight="1">
      <c r="B176" s="301" t="s">
        <v>76</v>
      </c>
      <c r="C176" s="304" t="s">
        <v>247</v>
      </c>
      <c r="D176" s="306" t="s">
        <v>47</v>
      </c>
      <c r="E176" s="295"/>
      <c r="F176" s="295"/>
      <c r="G176" s="296"/>
      <c r="I176" s="300"/>
      <c r="J176" s="300"/>
      <c r="P176" s="113"/>
    </row>
    <row r="177" spans="1:16" ht="12" customHeight="1">
      <c r="B177" s="294"/>
      <c r="C177" s="305"/>
      <c r="D177" s="307"/>
      <c r="E177" s="297"/>
      <c r="F177" s="297"/>
      <c r="G177" s="298"/>
      <c r="I177" s="300"/>
      <c r="J177" s="300"/>
      <c r="K177" s="313" t="s">
        <v>49</v>
      </c>
      <c r="L177" s="313" t="s">
        <v>50</v>
      </c>
      <c r="M177" s="316" t="s">
        <v>51</v>
      </c>
      <c r="N177" s="286" t="s">
        <v>52</v>
      </c>
      <c r="P177" s="113"/>
    </row>
    <row r="178" spans="1:16">
      <c r="B178" s="302"/>
      <c r="C178" s="305"/>
      <c r="D178" s="111" t="s">
        <v>14</v>
      </c>
      <c r="E178" s="111" t="s">
        <v>15</v>
      </c>
      <c r="F178" s="111" t="s">
        <v>16</v>
      </c>
      <c r="G178" s="112" t="s">
        <v>17</v>
      </c>
      <c r="I178" s="61"/>
      <c r="J178" s="61"/>
      <c r="K178" s="314"/>
      <c r="L178" s="314"/>
      <c r="M178" s="317"/>
      <c r="N178" s="287"/>
      <c r="P178" s="113"/>
    </row>
    <row r="179" spans="1:16">
      <c r="B179" s="65" t="s">
        <v>53</v>
      </c>
      <c r="C179" s="161"/>
      <c r="D179" s="114">
        <f>C179</f>
        <v>0</v>
      </c>
      <c r="E179" s="114">
        <f t="shared" ref="E179:G179" si="67">D179</f>
        <v>0</v>
      </c>
      <c r="F179" s="114">
        <f t="shared" si="67"/>
        <v>0</v>
      </c>
      <c r="G179" s="115">
        <f t="shared" si="67"/>
        <v>0</v>
      </c>
      <c r="H179" s="90"/>
      <c r="I179" s="42"/>
      <c r="J179" s="42"/>
      <c r="K179" s="315"/>
      <c r="L179" s="315"/>
      <c r="M179" s="318"/>
      <c r="N179" s="288"/>
      <c r="P179" s="113"/>
    </row>
    <row r="180" spans="1:16">
      <c r="B180" s="65" t="s">
        <v>67</v>
      </c>
      <c r="C180" s="162"/>
      <c r="D180" s="71">
        <f>C180*(1+$C$17)*OR(1-$C$17)</f>
        <v>0</v>
      </c>
      <c r="E180" s="71">
        <f>C180*(1+$C$18)*OR(1-$C$18)</f>
        <v>0</v>
      </c>
      <c r="F180" s="71">
        <f>C180*(1+$C$19)*OR(1-$C$19)</f>
        <v>0</v>
      </c>
      <c r="G180" s="72">
        <f>C180*(1+$C$20)*OR(1-$C$20)</f>
        <v>0</v>
      </c>
      <c r="H180" s="93"/>
      <c r="I180" s="73"/>
      <c r="J180" s="73"/>
      <c r="K180" s="74">
        <f t="shared" ref="K180:K184" si="68">AVERAGE(C180:G180)</f>
        <v>0</v>
      </c>
      <c r="L180" s="75">
        <v>2500</v>
      </c>
      <c r="M180" s="76">
        <f>K180*L180</f>
        <v>0</v>
      </c>
      <c r="N180" s="77">
        <f>IF(M180&lt;$C$179,$C$179,(IF(M180&gt;$C$185,$C$185,M180)))</f>
        <v>0</v>
      </c>
      <c r="P180" s="116"/>
    </row>
    <row r="181" spans="1:16">
      <c r="B181" s="78" t="s">
        <v>68</v>
      </c>
      <c r="C181" s="163"/>
      <c r="D181" s="71">
        <f t="shared" ref="D181:D184" si="69">C181*(1+$C$17)*OR(1-$C$17)</f>
        <v>0</v>
      </c>
      <c r="E181" s="71">
        <f t="shared" ref="E181:E184" si="70">C181*(1+$C$18)*OR(1-$C$18)</f>
        <v>0</v>
      </c>
      <c r="F181" s="71">
        <f t="shared" ref="F181:F184" si="71">C181*(1+$C$19)*OR(1-$C$19)</f>
        <v>0</v>
      </c>
      <c r="G181" s="72">
        <f t="shared" ref="G181:G184" si="72">C181*(1+$C$20)*OR(1-$C$20)</f>
        <v>0</v>
      </c>
      <c r="H181" s="93"/>
      <c r="I181" s="73"/>
      <c r="J181" s="73"/>
      <c r="K181" s="74">
        <f t="shared" si="68"/>
        <v>0</v>
      </c>
      <c r="L181" s="75">
        <v>15000</v>
      </c>
      <c r="M181" s="76">
        <f>K181*L181</f>
        <v>0</v>
      </c>
      <c r="N181" s="77">
        <f t="shared" ref="N181:N184" si="73">IF(M181&lt;$C$179,$C$179,(IF(M181&gt;$C$185,$C$185,M181)))</f>
        <v>0</v>
      </c>
      <c r="P181" s="117"/>
    </row>
    <row r="182" spans="1:16">
      <c r="B182" s="78" t="s">
        <v>69</v>
      </c>
      <c r="C182" s="163"/>
      <c r="D182" s="71">
        <f t="shared" si="69"/>
        <v>0</v>
      </c>
      <c r="E182" s="71">
        <f t="shared" si="70"/>
        <v>0</v>
      </c>
      <c r="F182" s="71">
        <f t="shared" si="71"/>
        <v>0</v>
      </c>
      <c r="G182" s="72">
        <f t="shared" si="72"/>
        <v>0</v>
      </c>
      <c r="H182" s="93"/>
      <c r="I182" s="73"/>
      <c r="J182" s="73"/>
      <c r="K182" s="74">
        <f t="shared" si="68"/>
        <v>0</v>
      </c>
      <c r="L182" s="75">
        <v>65000</v>
      </c>
      <c r="M182" s="76">
        <f>K182*L182</f>
        <v>0</v>
      </c>
      <c r="N182" s="77">
        <f t="shared" si="73"/>
        <v>0</v>
      </c>
      <c r="P182" s="117"/>
    </row>
    <row r="183" spans="1:16">
      <c r="B183" s="78" t="s">
        <v>70</v>
      </c>
      <c r="C183" s="163"/>
      <c r="D183" s="71">
        <f t="shared" si="69"/>
        <v>0</v>
      </c>
      <c r="E183" s="71">
        <f t="shared" si="70"/>
        <v>0</v>
      </c>
      <c r="F183" s="71">
        <f t="shared" si="71"/>
        <v>0</v>
      </c>
      <c r="G183" s="72">
        <f t="shared" si="72"/>
        <v>0</v>
      </c>
      <c r="H183" s="93"/>
      <c r="I183" s="73"/>
      <c r="J183" s="73"/>
      <c r="K183" s="74">
        <f t="shared" si="68"/>
        <v>0</v>
      </c>
      <c r="L183" s="75">
        <v>200000</v>
      </c>
      <c r="M183" s="76">
        <f>K183*L183</f>
        <v>0</v>
      </c>
      <c r="N183" s="77">
        <f t="shared" si="73"/>
        <v>0</v>
      </c>
      <c r="P183" s="117"/>
    </row>
    <row r="184" spans="1:16" ht="13" thickBot="1">
      <c r="B184" s="78" t="s">
        <v>71</v>
      </c>
      <c r="C184" s="163"/>
      <c r="D184" s="71">
        <f t="shared" si="69"/>
        <v>0</v>
      </c>
      <c r="E184" s="71">
        <f t="shared" si="70"/>
        <v>0</v>
      </c>
      <c r="F184" s="71">
        <f t="shared" si="71"/>
        <v>0</v>
      </c>
      <c r="G184" s="72">
        <f t="shared" si="72"/>
        <v>0</v>
      </c>
      <c r="H184" s="93"/>
      <c r="I184" s="73"/>
      <c r="J184" s="73"/>
      <c r="K184" s="74">
        <f t="shared" si="68"/>
        <v>0</v>
      </c>
      <c r="L184" s="120">
        <v>300000</v>
      </c>
      <c r="M184" s="121">
        <f>K184*L184</f>
        <v>0</v>
      </c>
      <c r="N184" s="77">
        <f t="shared" si="73"/>
        <v>0</v>
      </c>
      <c r="P184" s="117"/>
    </row>
    <row r="185" spans="1:16" ht="13" thickBot="1">
      <c r="B185" s="80" t="s">
        <v>61</v>
      </c>
      <c r="C185" s="164"/>
      <c r="D185" s="81">
        <f>C185</f>
        <v>0</v>
      </c>
      <c r="E185" s="81">
        <f>C185</f>
        <v>0</v>
      </c>
      <c r="F185" s="81">
        <f t="shared" ref="F185:G185" si="74">D185</f>
        <v>0</v>
      </c>
      <c r="G185" s="97">
        <f t="shared" si="74"/>
        <v>0</v>
      </c>
      <c r="H185" s="90"/>
      <c r="I185" s="42"/>
      <c r="J185" s="42"/>
      <c r="K185" s="68"/>
      <c r="L185" s="68"/>
      <c r="M185" s="68"/>
      <c r="N185" s="68"/>
      <c r="P185" s="52">
        <f>AVERAGE(N180:N184)</f>
        <v>0</v>
      </c>
    </row>
    <row r="186" spans="1:16">
      <c r="P186" s="116"/>
    </row>
    <row r="187" spans="1:16">
      <c r="P187" s="113"/>
    </row>
    <row r="188" spans="1:16">
      <c r="A188" s="20" t="s">
        <v>179</v>
      </c>
      <c r="P188" s="113"/>
    </row>
    <row r="189" spans="1:16">
      <c r="A189" s="20"/>
      <c r="P189" s="113"/>
    </row>
    <row r="190" spans="1:16" ht="12" customHeight="1">
      <c r="A190" s="312" t="s">
        <v>89</v>
      </c>
      <c r="B190" s="312"/>
      <c r="C190" s="312"/>
      <c r="D190" s="312"/>
      <c r="E190" s="312"/>
      <c r="F190" s="312"/>
      <c r="G190" s="312"/>
      <c r="H190" s="312"/>
      <c r="P190" s="113"/>
    </row>
    <row r="191" spans="1:16" ht="14" thickBot="1">
      <c r="C191" s="6" t="str">
        <f>IF(COUNTBLANK(C195:C203)&gt;0,"ERROR - Cells must not be left blank","")</f>
        <v>ERROR - Cells must not be left blank</v>
      </c>
      <c r="P191" s="113"/>
    </row>
    <row r="192" spans="1:16" ht="12" customHeight="1">
      <c r="B192" s="301" t="s">
        <v>76</v>
      </c>
      <c r="C192" s="304" t="s">
        <v>90</v>
      </c>
      <c r="D192" s="306" t="s">
        <v>47</v>
      </c>
      <c r="E192" s="295"/>
      <c r="F192" s="295"/>
      <c r="G192" s="296"/>
      <c r="I192" s="300"/>
      <c r="J192" s="300"/>
      <c r="K192" s="284" t="s">
        <v>49</v>
      </c>
      <c r="L192" s="284" t="s">
        <v>50</v>
      </c>
      <c r="M192" s="285" t="s">
        <v>51</v>
      </c>
      <c r="N192" s="286" t="s">
        <v>52</v>
      </c>
      <c r="P192" s="113"/>
    </row>
    <row r="193" spans="1:16">
      <c r="B193" s="294"/>
      <c r="C193" s="305"/>
      <c r="D193" s="307"/>
      <c r="E193" s="297"/>
      <c r="F193" s="297"/>
      <c r="G193" s="298"/>
      <c r="I193" s="300"/>
      <c r="J193" s="300"/>
      <c r="K193" s="284"/>
      <c r="L193" s="284"/>
      <c r="M193" s="285"/>
      <c r="N193" s="287"/>
      <c r="P193" s="113"/>
    </row>
    <row r="194" spans="1:16">
      <c r="B194" s="302"/>
      <c r="C194" s="305"/>
      <c r="D194" s="111" t="s">
        <v>14</v>
      </c>
      <c r="E194" s="111" t="s">
        <v>15</v>
      </c>
      <c r="F194" s="111" t="s">
        <v>16</v>
      </c>
      <c r="G194" s="112" t="s">
        <v>17</v>
      </c>
      <c r="I194" s="61"/>
      <c r="J194" s="61"/>
      <c r="K194" s="284"/>
      <c r="L194" s="284"/>
      <c r="M194" s="285"/>
      <c r="N194" s="288"/>
      <c r="P194" s="113"/>
    </row>
    <row r="195" spans="1:16">
      <c r="B195" s="65" t="s">
        <v>53</v>
      </c>
      <c r="C195" s="161"/>
      <c r="D195" s="114">
        <f>C195</f>
        <v>0</v>
      </c>
      <c r="E195" s="114">
        <f t="shared" ref="E195:G195" si="75">D195</f>
        <v>0</v>
      </c>
      <c r="F195" s="114">
        <f t="shared" si="75"/>
        <v>0</v>
      </c>
      <c r="G195" s="115">
        <f t="shared" si="75"/>
        <v>0</v>
      </c>
      <c r="H195" s="90">
        <f t="shared" ref="H195:H203" si="76">AVERAGE(C195:G195)</f>
        <v>0</v>
      </c>
      <c r="I195" s="42"/>
      <c r="J195" s="42"/>
      <c r="K195" s="91"/>
      <c r="L195" s="91"/>
      <c r="M195" s="92"/>
      <c r="N195" s="91"/>
      <c r="P195" s="113"/>
    </row>
    <row r="196" spans="1:16">
      <c r="B196" s="65" t="s">
        <v>80</v>
      </c>
      <c r="C196" s="162"/>
      <c r="D196" s="71">
        <f>C196*(1+$C$17)*OR(1-$C$17)</f>
        <v>0</v>
      </c>
      <c r="E196" s="71">
        <f>C196*(1+$C$18)*OR(1-$C$18)</f>
        <v>0</v>
      </c>
      <c r="F196" s="71">
        <f>C196*(1+$C$19)*OR(1-$C$19)</f>
        <v>0</v>
      </c>
      <c r="G196" s="72">
        <f>C196*(1+$C$20)*OR(1-$C$20)</f>
        <v>0</v>
      </c>
      <c r="H196" s="93">
        <f t="shared" si="76"/>
        <v>0</v>
      </c>
      <c r="I196" s="73"/>
      <c r="J196" s="73"/>
      <c r="K196" s="74">
        <f t="shared" ref="K196:K202" si="77">AVERAGE(C196:G196)</f>
        <v>0</v>
      </c>
      <c r="L196" s="75">
        <v>2500</v>
      </c>
      <c r="M196" s="76">
        <f>K196*L196</f>
        <v>0</v>
      </c>
      <c r="N196" s="77">
        <f>IF(M196&lt;$C$195,$C$195,(IF(M196&gt;$C$203,$C$203,M196)))</f>
        <v>0</v>
      </c>
      <c r="P196" s="116"/>
    </row>
    <row r="197" spans="1:16">
      <c r="B197" s="78" t="s">
        <v>81</v>
      </c>
      <c r="C197" s="163"/>
      <c r="D197" s="71">
        <f t="shared" ref="D197:D202" si="78">C197*(1+$C$17)*OR(1-$C$17)</f>
        <v>0</v>
      </c>
      <c r="E197" s="71">
        <f t="shared" ref="E197:E202" si="79">C197*(1+$C$18)*OR(1-$C$18)</f>
        <v>0</v>
      </c>
      <c r="F197" s="71">
        <f t="shared" ref="F197:F202" si="80">C197*(1+$C$19)*OR(1-$C$19)</f>
        <v>0</v>
      </c>
      <c r="G197" s="72">
        <f t="shared" ref="G197:G202" si="81">C197*(1+$C$20)*OR(1-$C$20)</f>
        <v>0</v>
      </c>
      <c r="H197" s="93">
        <f t="shared" si="76"/>
        <v>0</v>
      </c>
      <c r="I197" s="73"/>
      <c r="J197" s="73"/>
      <c r="K197" s="74">
        <f t="shared" si="77"/>
        <v>0</v>
      </c>
      <c r="L197" s="75">
        <v>100000</v>
      </c>
      <c r="M197" s="76">
        <f t="shared" ref="M197:M202" si="82">K197*L197</f>
        <v>0</v>
      </c>
      <c r="N197" s="77">
        <f t="shared" ref="N197:N202" si="83">IF(M197&lt;$C$195,$C$195,(IF(M197&gt;$C$203,$C$203,M197)))</f>
        <v>0</v>
      </c>
      <c r="P197" s="117"/>
    </row>
    <row r="198" spans="1:16">
      <c r="B198" s="78" t="s">
        <v>82</v>
      </c>
      <c r="C198" s="163"/>
      <c r="D198" s="71">
        <f t="shared" si="78"/>
        <v>0</v>
      </c>
      <c r="E198" s="71">
        <f t="shared" si="79"/>
        <v>0</v>
      </c>
      <c r="F198" s="71">
        <f t="shared" si="80"/>
        <v>0</v>
      </c>
      <c r="G198" s="72">
        <f t="shared" si="81"/>
        <v>0</v>
      </c>
      <c r="H198" s="93">
        <f t="shared" si="76"/>
        <v>0</v>
      </c>
      <c r="I198" s="73"/>
      <c r="J198" s="73"/>
      <c r="K198" s="74">
        <f t="shared" si="77"/>
        <v>0</v>
      </c>
      <c r="L198" s="75">
        <v>350000</v>
      </c>
      <c r="M198" s="76">
        <f t="shared" si="82"/>
        <v>0</v>
      </c>
      <c r="N198" s="77">
        <f t="shared" si="83"/>
        <v>0</v>
      </c>
      <c r="P198" s="117"/>
    </row>
    <row r="199" spans="1:16">
      <c r="B199" s="78" t="s">
        <v>83</v>
      </c>
      <c r="C199" s="163"/>
      <c r="D199" s="71">
        <f t="shared" si="78"/>
        <v>0</v>
      </c>
      <c r="E199" s="71">
        <f t="shared" si="79"/>
        <v>0</v>
      </c>
      <c r="F199" s="71">
        <f t="shared" si="80"/>
        <v>0</v>
      </c>
      <c r="G199" s="72">
        <f t="shared" si="81"/>
        <v>0</v>
      </c>
      <c r="H199" s="93">
        <f t="shared" si="76"/>
        <v>0</v>
      </c>
      <c r="I199" s="73"/>
      <c r="J199" s="73"/>
      <c r="K199" s="74">
        <f t="shared" si="77"/>
        <v>0</v>
      </c>
      <c r="L199" s="75">
        <v>750000</v>
      </c>
      <c r="M199" s="76">
        <f t="shared" si="82"/>
        <v>0</v>
      </c>
      <c r="N199" s="77">
        <f t="shared" si="83"/>
        <v>0</v>
      </c>
      <c r="P199" s="117"/>
    </row>
    <row r="200" spans="1:16">
      <c r="B200" s="78" t="s">
        <v>84</v>
      </c>
      <c r="C200" s="163"/>
      <c r="D200" s="71">
        <f t="shared" si="78"/>
        <v>0</v>
      </c>
      <c r="E200" s="71">
        <f t="shared" si="79"/>
        <v>0</v>
      </c>
      <c r="F200" s="71">
        <f t="shared" si="80"/>
        <v>0</v>
      </c>
      <c r="G200" s="72">
        <f t="shared" si="81"/>
        <v>0</v>
      </c>
      <c r="H200" s="93">
        <f t="shared" si="76"/>
        <v>0</v>
      </c>
      <c r="I200" s="73"/>
      <c r="J200" s="73"/>
      <c r="K200" s="74">
        <f t="shared" si="77"/>
        <v>0</v>
      </c>
      <c r="L200" s="75">
        <v>2000000</v>
      </c>
      <c r="M200" s="76">
        <f t="shared" si="82"/>
        <v>0</v>
      </c>
      <c r="N200" s="77">
        <f t="shared" si="83"/>
        <v>0</v>
      </c>
      <c r="P200" s="117"/>
    </row>
    <row r="201" spans="1:16">
      <c r="B201" s="79" t="s">
        <v>85</v>
      </c>
      <c r="C201" s="165"/>
      <c r="D201" s="71">
        <f t="shared" si="78"/>
        <v>0</v>
      </c>
      <c r="E201" s="71">
        <f t="shared" si="79"/>
        <v>0</v>
      </c>
      <c r="F201" s="71">
        <f t="shared" si="80"/>
        <v>0</v>
      </c>
      <c r="G201" s="72">
        <f t="shared" si="81"/>
        <v>0</v>
      </c>
      <c r="H201" s="93">
        <f t="shared" si="76"/>
        <v>0</v>
      </c>
      <c r="I201" s="73"/>
      <c r="J201" s="73"/>
      <c r="K201" s="74">
        <f t="shared" si="77"/>
        <v>0</v>
      </c>
      <c r="L201" s="75">
        <v>4000000</v>
      </c>
      <c r="M201" s="76">
        <f t="shared" si="82"/>
        <v>0</v>
      </c>
      <c r="N201" s="77">
        <f t="shared" si="83"/>
        <v>0</v>
      </c>
      <c r="P201" s="117"/>
    </row>
    <row r="202" spans="1:16" ht="13" thickBot="1">
      <c r="B202" s="79" t="s">
        <v>86</v>
      </c>
      <c r="C202" s="165"/>
      <c r="D202" s="71">
        <f t="shared" si="78"/>
        <v>0</v>
      </c>
      <c r="E202" s="71">
        <f t="shared" si="79"/>
        <v>0</v>
      </c>
      <c r="F202" s="71">
        <f t="shared" si="80"/>
        <v>0</v>
      </c>
      <c r="G202" s="72">
        <f t="shared" si="81"/>
        <v>0</v>
      </c>
      <c r="H202" s="93">
        <f t="shared" si="76"/>
        <v>0</v>
      </c>
      <c r="I202" s="73"/>
      <c r="J202" s="73"/>
      <c r="K202" s="74">
        <f t="shared" si="77"/>
        <v>0</v>
      </c>
      <c r="L202" s="75">
        <v>5000000</v>
      </c>
      <c r="M202" s="76">
        <f t="shared" si="82"/>
        <v>0</v>
      </c>
      <c r="N202" s="77">
        <f t="shared" si="83"/>
        <v>0</v>
      </c>
      <c r="P202" s="117"/>
    </row>
    <row r="203" spans="1:16" ht="13" thickBot="1">
      <c r="B203" s="80" t="s">
        <v>61</v>
      </c>
      <c r="C203" s="164"/>
      <c r="D203" s="81">
        <f>C203</f>
        <v>0</v>
      </c>
      <c r="E203" s="81">
        <f t="shared" ref="E203:G203" si="84">D203</f>
        <v>0</v>
      </c>
      <c r="F203" s="81">
        <f t="shared" si="84"/>
        <v>0</v>
      </c>
      <c r="G203" s="97">
        <f t="shared" si="84"/>
        <v>0</v>
      </c>
      <c r="H203" s="90">
        <f t="shared" si="76"/>
        <v>0</v>
      </c>
      <c r="I203" s="42"/>
      <c r="J203" s="42"/>
      <c r="K203" s="91"/>
      <c r="L203" s="91"/>
      <c r="M203" s="91"/>
      <c r="N203" s="91"/>
      <c r="P203" s="52">
        <f>AVERAGE(N196:N202)</f>
        <v>0</v>
      </c>
    </row>
    <row r="204" spans="1:16">
      <c r="I204" s="14"/>
      <c r="J204" s="14"/>
      <c r="P204" s="116"/>
    </row>
    <row r="205" spans="1:16">
      <c r="P205" s="113"/>
    </row>
    <row r="206" spans="1:16">
      <c r="A206" s="20" t="s">
        <v>239</v>
      </c>
      <c r="P206" s="113"/>
    </row>
    <row r="207" spans="1:16">
      <c r="A207" s="20"/>
      <c r="P207" s="113"/>
    </row>
    <row r="208" spans="1:16" ht="25.75" customHeight="1">
      <c r="A208" s="312" t="s">
        <v>91</v>
      </c>
      <c r="B208" s="312"/>
      <c r="C208" s="312"/>
      <c r="D208" s="312"/>
      <c r="E208" s="312"/>
      <c r="F208" s="312"/>
      <c r="G208" s="312"/>
      <c r="H208" s="312"/>
      <c r="P208" s="113"/>
    </row>
    <row r="209" spans="1:16" ht="14" thickBot="1">
      <c r="C209" s="6" t="str">
        <f>IF(COUNTBLANK(C213:C219)&gt;0,"ERROR - Cells must not be left blank","")</f>
        <v>ERROR - Cells must not be left blank</v>
      </c>
      <c r="P209" s="113"/>
    </row>
    <row r="210" spans="1:16" ht="12" customHeight="1">
      <c r="B210" s="301" t="s">
        <v>76</v>
      </c>
      <c r="C210" s="304" t="s">
        <v>92</v>
      </c>
      <c r="D210" s="306" t="s">
        <v>47</v>
      </c>
      <c r="E210" s="295"/>
      <c r="F210" s="295"/>
      <c r="G210" s="296"/>
      <c r="I210" s="300"/>
      <c r="J210" s="300"/>
      <c r="K210" s="284" t="s">
        <v>49</v>
      </c>
      <c r="L210" s="284" t="s">
        <v>50</v>
      </c>
      <c r="M210" s="285" t="s">
        <v>51</v>
      </c>
      <c r="N210" s="286" t="s">
        <v>52</v>
      </c>
      <c r="P210" s="113"/>
    </row>
    <row r="211" spans="1:16">
      <c r="B211" s="294"/>
      <c r="C211" s="305"/>
      <c r="D211" s="307"/>
      <c r="E211" s="297"/>
      <c r="F211" s="297"/>
      <c r="G211" s="298"/>
      <c r="I211" s="300"/>
      <c r="J211" s="300"/>
      <c r="K211" s="284"/>
      <c r="L211" s="284"/>
      <c r="M211" s="285"/>
      <c r="N211" s="287"/>
      <c r="P211" s="113"/>
    </row>
    <row r="212" spans="1:16">
      <c r="B212" s="302"/>
      <c r="C212" s="305"/>
      <c r="D212" s="111" t="s">
        <v>14</v>
      </c>
      <c r="E212" s="111" t="s">
        <v>15</v>
      </c>
      <c r="F212" s="111" t="s">
        <v>16</v>
      </c>
      <c r="G212" s="112" t="s">
        <v>17</v>
      </c>
      <c r="I212" s="61"/>
      <c r="J212" s="61"/>
      <c r="K212" s="284"/>
      <c r="L212" s="284"/>
      <c r="M212" s="285"/>
      <c r="N212" s="288"/>
      <c r="P212" s="113"/>
    </row>
    <row r="213" spans="1:16">
      <c r="B213" s="65" t="s">
        <v>53</v>
      </c>
      <c r="C213" s="161"/>
      <c r="D213" s="114">
        <f>C213</f>
        <v>0</v>
      </c>
      <c r="E213" s="114">
        <f t="shared" ref="E213:G213" si="85">D213</f>
        <v>0</v>
      </c>
      <c r="F213" s="114">
        <f t="shared" si="85"/>
        <v>0</v>
      </c>
      <c r="G213" s="115">
        <f t="shared" si="85"/>
        <v>0</v>
      </c>
      <c r="H213" s="90"/>
      <c r="I213" s="42"/>
      <c r="J213" s="42"/>
      <c r="K213" s="91"/>
      <c r="L213" s="91"/>
      <c r="M213" s="92"/>
      <c r="N213" s="91"/>
      <c r="P213" s="113"/>
    </row>
    <row r="214" spans="1:16">
      <c r="B214" s="65" t="s">
        <v>67</v>
      </c>
      <c r="C214" s="162"/>
      <c r="D214" s="71">
        <f>C214*(1+$C$17)*OR(1-$C$17)</f>
        <v>0</v>
      </c>
      <c r="E214" s="71">
        <f>C214*(1+$C$18)*OR(1-$C$18)</f>
        <v>0</v>
      </c>
      <c r="F214" s="71">
        <f>C214*(1+$C$19)*OR(1-$C$19)</f>
        <v>0</v>
      </c>
      <c r="G214" s="72">
        <f>C214*(1+$C$20)*OR(1-$C$20)</f>
        <v>0</v>
      </c>
      <c r="H214" s="93"/>
      <c r="I214" s="73"/>
      <c r="J214" s="73"/>
      <c r="K214" s="74">
        <f t="shared" ref="K214:K218" si="86">AVERAGE(C214:G214)</f>
        <v>0</v>
      </c>
      <c r="L214" s="75">
        <v>2500</v>
      </c>
      <c r="M214" s="76">
        <f>K214*L214</f>
        <v>0</v>
      </c>
      <c r="N214" s="77">
        <f>IF(M214&lt;$C$213,$C$213,(IF(M214&gt;$C$219,$C$219,M214)))</f>
        <v>0</v>
      </c>
      <c r="P214" s="116"/>
    </row>
    <row r="215" spans="1:16">
      <c r="B215" s="78" t="s">
        <v>68</v>
      </c>
      <c r="C215" s="163"/>
      <c r="D215" s="71">
        <f t="shared" ref="D215:D218" si="87">C215*(1+$C$17)*OR(1-$C$17)</f>
        <v>0</v>
      </c>
      <c r="E215" s="71">
        <f t="shared" ref="E215:E218" si="88">C215*(1+$C$18)*OR(1-$C$18)</f>
        <v>0</v>
      </c>
      <c r="F215" s="71">
        <f t="shared" ref="F215:F218" si="89">C215*(1+$C$19)*OR(1-$C$19)</f>
        <v>0</v>
      </c>
      <c r="G215" s="72">
        <f t="shared" ref="G215:G218" si="90">C215*(1+$C$20)*OR(1-$C$20)</f>
        <v>0</v>
      </c>
      <c r="H215" s="93"/>
      <c r="I215" s="73"/>
      <c r="J215" s="73"/>
      <c r="K215" s="74">
        <f t="shared" si="86"/>
        <v>0</v>
      </c>
      <c r="L215" s="75">
        <v>15000</v>
      </c>
      <c r="M215" s="76">
        <f t="shared" ref="M215:M218" si="91">K215*L215</f>
        <v>0</v>
      </c>
      <c r="N215" s="77">
        <f t="shared" ref="N215:N218" si="92">IF(M215&lt;$C$213,$C$213,(IF(M215&gt;$C$219,$C$219,M215)))</f>
        <v>0</v>
      </c>
      <c r="P215" s="117"/>
    </row>
    <row r="216" spans="1:16">
      <c r="B216" s="78" t="s">
        <v>69</v>
      </c>
      <c r="C216" s="163"/>
      <c r="D216" s="71">
        <f t="shared" si="87"/>
        <v>0</v>
      </c>
      <c r="E216" s="71">
        <f t="shared" si="88"/>
        <v>0</v>
      </c>
      <c r="F216" s="71">
        <f t="shared" si="89"/>
        <v>0</v>
      </c>
      <c r="G216" s="72">
        <f t="shared" si="90"/>
        <v>0</v>
      </c>
      <c r="H216" s="93"/>
      <c r="I216" s="73"/>
      <c r="J216" s="73"/>
      <c r="K216" s="74">
        <f t="shared" si="86"/>
        <v>0</v>
      </c>
      <c r="L216" s="75">
        <v>65000</v>
      </c>
      <c r="M216" s="76">
        <f t="shared" si="91"/>
        <v>0</v>
      </c>
      <c r="N216" s="77">
        <f t="shared" si="92"/>
        <v>0</v>
      </c>
      <c r="P216" s="117"/>
    </row>
    <row r="217" spans="1:16">
      <c r="B217" s="78" t="s">
        <v>70</v>
      </c>
      <c r="C217" s="163"/>
      <c r="D217" s="71">
        <f t="shared" si="87"/>
        <v>0</v>
      </c>
      <c r="E217" s="71">
        <f t="shared" si="88"/>
        <v>0</v>
      </c>
      <c r="F217" s="71">
        <f t="shared" si="89"/>
        <v>0</v>
      </c>
      <c r="G217" s="72">
        <f t="shared" si="90"/>
        <v>0</v>
      </c>
      <c r="H217" s="93"/>
      <c r="I217" s="73"/>
      <c r="J217" s="73"/>
      <c r="K217" s="74">
        <f t="shared" si="86"/>
        <v>0</v>
      </c>
      <c r="L217" s="75">
        <v>200000</v>
      </c>
      <c r="M217" s="76">
        <f t="shared" si="91"/>
        <v>0</v>
      </c>
      <c r="N217" s="77">
        <f t="shared" si="92"/>
        <v>0</v>
      </c>
      <c r="P217" s="117"/>
    </row>
    <row r="218" spans="1:16" ht="13" thickBot="1">
      <c r="B218" s="78" t="s">
        <v>71</v>
      </c>
      <c r="C218" s="163"/>
      <c r="D218" s="71">
        <f t="shared" si="87"/>
        <v>0</v>
      </c>
      <c r="E218" s="71">
        <f t="shared" si="88"/>
        <v>0</v>
      </c>
      <c r="F218" s="71">
        <f t="shared" si="89"/>
        <v>0</v>
      </c>
      <c r="G218" s="72">
        <f t="shared" si="90"/>
        <v>0</v>
      </c>
      <c r="H218" s="93"/>
      <c r="I218" s="73"/>
      <c r="J218" s="73"/>
      <c r="K218" s="74">
        <f t="shared" si="86"/>
        <v>0</v>
      </c>
      <c r="L218" s="75">
        <v>300000</v>
      </c>
      <c r="M218" s="76">
        <f t="shared" si="91"/>
        <v>0</v>
      </c>
      <c r="N218" s="77">
        <f t="shared" si="92"/>
        <v>0</v>
      </c>
      <c r="P218" s="117"/>
    </row>
    <row r="219" spans="1:16" ht="13" thickBot="1">
      <c r="B219" s="80" t="s">
        <v>61</v>
      </c>
      <c r="C219" s="164"/>
      <c r="D219" s="81">
        <f>C219</f>
        <v>0</v>
      </c>
      <c r="E219" s="81">
        <f t="shared" ref="E219:G219" si="93">D219</f>
        <v>0</v>
      </c>
      <c r="F219" s="81">
        <f t="shared" si="93"/>
        <v>0</v>
      </c>
      <c r="G219" s="97">
        <f t="shared" si="93"/>
        <v>0</v>
      </c>
      <c r="H219" s="90"/>
      <c r="I219" s="42"/>
      <c r="J219" s="42"/>
      <c r="K219" s="91"/>
      <c r="L219" s="91"/>
      <c r="M219" s="91"/>
      <c r="N219" s="91"/>
      <c r="P219" s="52">
        <f>AVERAGE(N214:N218)</f>
        <v>0</v>
      </c>
    </row>
    <row r="220" spans="1:16">
      <c r="P220" s="117"/>
    </row>
    <row r="221" spans="1:16">
      <c r="P221" s="116"/>
    </row>
    <row r="222" spans="1:16">
      <c r="A222" s="20" t="s">
        <v>240</v>
      </c>
      <c r="P222" s="113"/>
    </row>
    <row r="223" spans="1:16">
      <c r="P223" s="113"/>
    </row>
    <row r="224" spans="1:16" ht="26.5" customHeight="1">
      <c r="A224" s="312" t="s">
        <v>93</v>
      </c>
      <c r="B224" s="312"/>
      <c r="C224" s="312"/>
      <c r="D224" s="312"/>
      <c r="E224" s="312"/>
      <c r="F224" s="312"/>
      <c r="G224" s="312"/>
      <c r="H224" s="312"/>
      <c r="P224" s="113"/>
    </row>
    <row r="225" spans="1:16" ht="14" thickBot="1">
      <c r="C225" s="6" t="str">
        <f>IF(COUNTBLANK(C229:C235)&gt;0,"ERROR - Cells must not be left blank","")</f>
        <v>ERROR - Cells must not be left blank</v>
      </c>
      <c r="P225" s="113"/>
    </row>
    <row r="226" spans="1:16" ht="12" customHeight="1">
      <c r="B226" s="277" t="s">
        <v>76</v>
      </c>
      <c r="C226" s="319" t="s">
        <v>124</v>
      </c>
      <c r="D226" s="306" t="s">
        <v>47</v>
      </c>
      <c r="E226" s="295"/>
      <c r="F226" s="295"/>
      <c r="G226" s="296"/>
      <c r="I226" s="300"/>
      <c r="J226" s="300"/>
      <c r="K226" s="313" t="s">
        <v>49</v>
      </c>
      <c r="L226" s="313" t="s">
        <v>50</v>
      </c>
      <c r="M226" s="316" t="s">
        <v>51</v>
      </c>
      <c r="N226" s="286" t="s">
        <v>52</v>
      </c>
      <c r="P226" s="113"/>
    </row>
    <row r="227" spans="1:16">
      <c r="B227" s="278"/>
      <c r="C227" s="320"/>
      <c r="D227" s="307"/>
      <c r="E227" s="297"/>
      <c r="F227" s="297"/>
      <c r="G227" s="298"/>
      <c r="I227" s="300"/>
      <c r="J227" s="300"/>
      <c r="K227" s="314"/>
      <c r="L227" s="314"/>
      <c r="M227" s="317"/>
      <c r="N227" s="287"/>
      <c r="P227" s="113"/>
    </row>
    <row r="228" spans="1:16">
      <c r="B228" s="290"/>
      <c r="C228" s="321"/>
      <c r="D228" s="111" t="s">
        <v>14</v>
      </c>
      <c r="E228" s="111" t="s">
        <v>15</v>
      </c>
      <c r="F228" s="111" t="s">
        <v>16</v>
      </c>
      <c r="G228" s="112" t="s">
        <v>17</v>
      </c>
      <c r="I228" s="61"/>
      <c r="J228" s="61"/>
      <c r="K228" s="315"/>
      <c r="L228" s="315"/>
      <c r="M228" s="318"/>
      <c r="N228" s="288"/>
      <c r="P228" s="113"/>
    </row>
    <row r="229" spans="1:16">
      <c r="B229" s="65" t="s">
        <v>53</v>
      </c>
      <c r="C229" s="161"/>
      <c r="D229" s="114">
        <f>C229</f>
        <v>0</v>
      </c>
      <c r="E229" s="114">
        <f t="shared" ref="E229:G229" si="94">D229</f>
        <v>0</v>
      </c>
      <c r="F229" s="114">
        <f t="shared" si="94"/>
        <v>0</v>
      </c>
      <c r="G229" s="115">
        <f t="shared" si="94"/>
        <v>0</v>
      </c>
      <c r="H229" s="90"/>
      <c r="I229" s="42"/>
      <c r="J229" s="42"/>
      <c r="K229" s="91"/>
      <c r="L229" s="91"/>
      <c r="M229" s="92"/>
      <c r="N229" s="91"/>
      <c r="P229" s="113"/>
    </row>
    <row r="230" spans="1:16">
      <c r="B230" s="65" t="s">
        <v>67</v>
      </c>
      <c r="C230" s="162"/>
      <c r="D230" s="71">
        <f>C230*(1+$C$17)*OR(1-$C$17)</f>
        <v>0</v>
      </c>
      <c r="E230" s="71">
        <f>C230*(1+$C$18)*OR(1-$C$18)</f>
        <v>0</v>
      </c>
      <c r="F230" s="71">
        <f>C230*(1+$C$19)*OR(1-$C$19)</f>
        <v>0</v>
      </c>
      <c r="G230" s="72">
        <f>C230*(1+$C$20)*OR(1-$C$20)</f>
        <v>0</v>
      </c>
      <c r="H230" s="93"/>
      <c r="I230" s="73"/>
      <c r="J230" s="73"/>
      <c r="K230" s="74">
        <f t="shared" ref="K230:K234" si="95">AVERAGE(C230:G230)</f>
        <v>0</v>
      </c>
      <c r="L230" s="75">
        <v>2500</v>
      </c>
      <c r="M230" s="76">
        <f>K230*L230</f>
        <v>0</v>
      </c>
      <c r="N230" s="77">
        <f>IF(M230&lt;$C$229,$C$229,(IF(M230&gt;$C$235,$C$235,M230)))</f>
        <v>0</v>
      </c>
      <c r="P230" s="116"/>
    </row>
    <row r="231" spans="1:16">
      <c r="B231" s="78" t="s">
        <v>68</v>
      </c>
      <c r="C231" s="163"/>
      <c r="D231" s="71">
        <f t="shared" ref="D231:D234" si="96">C231*(1+$C$17)*OR(1-$C$17)</f>
        <v>0</v>
      </c>
      <c r="E231" s="71">
        <f t="shared" ref="E231:E234" si="97">C231*(1+$C$18)*OR(1-$C$18)</f>
        <v>0</v>
      </c>
      <c r="F231" s="71">
        <f t="shared" ref="F231:F234" si="98">C231*(1+$C$19)*OR(1-$C$19)</f>
        <v>0</v>
      </c>
      <c r="G231" s="72">
        <f t="shared" ref="G231:G234" si="99">C231*(1+$C$20)*OR(1-$C$20)</f>
        <v>0</v>
      </c>
      <c r="H231" s="93"/>
      <c r="I231" s="73"/>
      <c r="J231" s="73"/>
      <c r="K231" s="74">
        <f t="shared" si="95"/>
        <v>0</v>
      </c>
      <c r="L231" s="75">
        <v>15000</v>
      </c>
      <c r="M231" s="76">
        <f t="shared" ref="M231:M234" si="100">K231*L231</f>
        <v>0</v>
      </c>
      <c r="N231" s="77">
        <f t="shared" ref="N231:N234" si="101">IF(M231&lt;$C$229,$C$229,(IF(M231&gt;$C$235,$C$235,M231)))</f>
        <v>0</v>
      </c>
      <c r="P231" s="117"/>
    </row>
    <row r="232" spans="1:16">
      <c r="B232" s="78" t="s">
        <v>69</v>
      </c>
      <c r="C232" s="163"/>
      <c r="D232" s="71">
        <f t="shared" si="96"/>
        <v>0</v>
      </c>
      <c r="E232" s="71">
        <f t="shared" si="97"/>
        <v>0</v>
      </c>
      <c r="F232" s="71">
        <f t="shared" si="98"/>
        <v>0</v>
      </c>
      <c r="G232" s="72">
        <f t="shared" si="99"/>
        <v>0</v>
      </c>
      <c r="H232" s="93"/>
      <c r="I232" s="73"/>
      <c r="J232" s="73"/>
      <c r="K232" s="74">
        <f t="shared" si="95"/>
        <v>0</v>
      </c>
      <c r="L232" s="75">
        <v>65000</v>
      </c>
      <c r="M232" s="76">
        <f t="shared" si="100"/>
        <v>0</v>
      </c>
      <c r="N232" s="77">
        <f t="shared" si="101"/>
        <v>0</v>
      </c>
      <c r="P232" s="117"/>
    </row>
    <row r="233" spans="1:16">
      <c r="B233" s="78" t="s">
        <v>70</v>
      </c>
      <c r="C233" s="163"/>
      <c r="D233" s="71">
        <f t="shared" si="96"/>
        <v>0</v>
      </c>
      <c r="E233" s="71">
        <f t="shared" si="97"/>
        <v>0</v>
      </c>
      <c r="F233" s="71">
        <f t="shared" si="98"/>
        <v>0</v>
      </c>
      <c r="G233" s="72">
        <f t="shared" si="99"/>
        <v>0</v>
      </c>
      <c r="H233" s="93"/>
      <c r="I233" s="73"/>
      <c r="J233" s="73"/>
      <c r="K233" s="74">
        <f t="shared" si="95"/>
        <v>0</v>
      </c>
      <c r="L233" s="75">
        <v>200000</v>
      </c>
      <c r="M233" s="76">
        <f t="shared" si="100"/>
        <v>0</v>
      </c>
      <c r="N233" s="77">
        <f t="shared" si="101"/>
        <v>0</v>
      </c>
      <c r="P233" s="117"/>
    </row>
    <row r="234" spans="1:16" ht="13" thickBot="1">
      <c r="B234" s="78" t="s">
        <v>71</v>
      </c>
      <c r="C234" s="163"/>
      <c r="D234" s="71">
        <f t="shared" si="96"/>
        <v>0</v>
      </c>
      <c r="E234" s="71">
        <f t="shared" si="97"/>
        <v>0</v>
      </c>
      <c r="F234" s="71">
        <f t="shared" si="98"/>
        <v>0</v>
      </c>
      <c r="G234" s="72">
        <f t="shared" si="99"/>
        <v>0</v>
      </c>
      <c r="H234" s="93"/>
      <c r="I234" s="73"/>
      <c r="J234" s="73"/>
      <c r="K234" s="74">
        <f t="shared" si="95"/>
        <v>0</v>
      </c>
      <c r="L234" s="75">
        <v>300000</v>
      </c>
      <c r="M234" s="76">
        <f t="shared" si="100"/>
        <v>0</v>
      </c>
      <c r="N234" s="77">
        <f t="shared" si="101"/>
        <v>0</v>
      </c>
      <c r="P234" s="117"/>
    </row>
    <row r="235" spans="1:16" ht="13" thickBot="1">
      <c r="B235" s="80" t="s">
        <v>61</v>
      </c>
      <c r="C235" s="164"/>
      <c r="D235" s="81">
        <f>C235</f>
        <v>0</v>
      </c>
      <c r="E235" s="81">
        <f t="shared" ref="E235:G235" si="102">D235</f>
        <v>0</v>
      </c>
      <c r="F235" s="81">
        <f t="shared" si="102"/>
        <v>0</v>
      </c>
      <c r="G235" s="97">
        <f t="shared" si="102"/>
        <v>0</v>
      </c>
      <c r="H235" s="90"/>
      <c r="I235" s="42"/>
      <c r="J235" s="42"/>
      <c r="K235" s="91"/>
      <c r="L235" s="91"/>
      <c r="M235" s="91"/>
      <c r="N235" s="91"/>
      <c r="P235" s="52">
        <f>AVERAGE(N230:N234)</f>
        <v>0</v>
      </c>
    </row>
    <row r="236" spans="1:16">
      <c r="B236" s="99"/>
      <c r="C236" s="126"/>
      <c r="D236" s="42"/>
      <c r="E236" s="42"/>
      <c r="F236" s="42"/>
      <c r="G236" s="42"/>
      <c r="H236" s="90"/>
      <c r="I236" s="42"/>
      <c r="J236" s="42"/>
      <c r="K236" s="56"/>
      <c r="L236" s="56"/>
      <c r="M236" s="56"/>
      <c r="N236" s="56"/>
      <c r="P236" s="127"/>
    </row>
    <row r="237" spans="1:16">
      <c r="A237" s="98" t="s">
        <v>180</v>
      </c>
      <c r="P237" s="113"/>
    </row>
    <row r="238" spans="1:16">
      <c r="P238" s="113"/>
    </row>
    <row r="239" spans="1:16" ht="12" customHeight="1">
      <c r="A239" s="312" t="s">
        <v>94</v>
      </c>
      <c r="B239" s="312"/>
      <c r="C239" s="312"/>
      <c r="D239" s="312"/>
      <c r="E239" s="312"/>
      <c r="F239" s="312"/>
      <c r="G239" s="312"/>
      <c r="H239" s="312"/>
      <c r="P239" s="113"/>
    </row>
    <row r="240" spans="1:16" ht="14" thickBot="1">
      <c r="C240" s="6" t="str">
        <f>IF(COUNTBLANK(C244)&gt;0,"ERROR - Cells must not be left blank","")</f>
        <v>ERROR - Cells must not be left blank</v>
      </c>
      <c r="P240" s="113"/>
    </row>
    <row r="241" spans="1:16" ht="12" customHeight="1">
      <c r="B241" s="301" t="s">
        <v>229</v>
      </c>
      <c r="C241" s="304" t="s">
        <v>95</v>
      </c>
      <c r="D241" s="306" t="s">
        <v>47</v>
      </c>
      <c r="E241" s="295"/>
      <c r="F241" s="295"/>
      <c r="G241" s="296"/>
      <c r="I241" s="300"/>
      <c r="J241" s="300"/>
      <c r="K241" s="322" t="s">
        <v>126</v>
      </c>
      <c r="L241" s="323"/>
      <c r="M241" s="323"/>
      <c r="N241" s="324"/>
      <c r="P241" s="113"/>
    </row>
    <row r="242" spans="1:16">
      <c r="B242" s="294"/>
      <c r="C242" s="305"/>
      <c r="D242" s="307"/>
      <c r="E242" s="297"/>
      <c r="F242" s="297"/>
      <c r="G242" s="298"/>
      <c r="I242" s="300"/>
      <c r="J242" s="300"/>
      <c r="K242" s="325"/>
      <c r="L242" s="326"/>
      <c r="M242" s="326"/>
      <c r="N242" s="327"/>
      <c r="P242" s="113"/>
    </row>
    <row r="243" spans="1:16" ht="13" thickBot="1">
      <c r="B243" s="302"/>
      <c r="C243" s="305"/>
      <c r="D243" s="111" t="s">
        <v>14</v>
      </c>
      <c r="E243" s="111" t="s">
        <v>15</v>
      </c>
      <c r="F243" s="111" t="s">
        <v>16</v>
      </c>
      <c r="G243" s="112" t="s">
        <v>17</v>
      </c>
      <c r="I243" s="61"/>
      <c r="J243" s="61"/>
      <c r="K243" s="328"/>
      <c r="L243" s="329"/>
      <c r="M243" s="329"/>
      <c r="N243" s="330"/>
      <c r="P243" s="113"/>
    </row>
    <row r="244" spans="1:16" ht="13" thickBot="1">
      <c r="B244" s="128" t="s">
        <v>230</v>
      </c>
      <c r="C244" s="166"/>
      <c r="D244" s="81">
        <f>C244*(1+$C$17)*OR(1-$C$17)</f>
        <v>0</v>
      </c>
      <c r="E244" s="81">
        <f>C244*(1+$C$18)*OR(1-$C$18)</f>
        <v>0</v>
      </c>
      <c r="F244" s="81">
        <f>C244*(1+$C$19)*OR(1-$C$19)</f>
        <v>0</v>
      </c>
      <c r="G244" s="97">
        <f>C244*(1+$C$20)*OR(1-$C$20)</f>
        <v>0</v>
      </c>
      <c r="H244" s="90"/>
      <c r="I244" s="42"/>
      <c r="J244" s="42"/>
      <c r="K244" s="331">
        <f>AVERAGE(C244:G244)</f>
        <v>0</v>
      </c>
      <c r="L244" s="332"/>
      <c r="M244" s="332"/>
      <c r="N244" s="333"/>
      <c r="P244" s="52">
        <f>K244</f>
        <v>0</v>
      </c>
    </row>
    <row r="245" spans="1:16">
      <c r="I245" s="56"/>
      <c r="J245" s="56"/>
      <c r="K245" s="56"/>
      <c r="L245" s="56"/>
      <c r="M245" s="129"/>
      <c r="N245" s="56"/>
      <c r="P245" s="113"/>
    </row>
    <row r="246" spans="1:16">
      <c r="K246" s="56"/>
      <c r="L246" s="56"/>
      <c r="M246" s="129"/>
      <c r="N246" s="56"/>
      <c r="P246" s="113"/>
    </row>
    <row r="247" spans="1:16">
      <c r="A247" s="98" t="s">
        <v>181</v>
      </c>
      <c r="K247" s="56"/>
      <c r="L247" s="56"/>
      <c r="M247" s="129"/>
      <c r="N247" s="56"/>
      <c r="P247" s="113"/>
    </row>
    <row r="248" spans="1:16">
      <c r="B248" s="130" t="s">
        <v>222</v>
      </c>
      <c r="C248" s="149"/>
      <c r="P248" s="113"/>
    </row>
    <row r="249" spans="1:16" ht="12" customHeight="1">
      <c r="A249" s="312" t="s">
        <v>231</v>
      </c>
      <c r="B249" s="312"/>
      <c r="C249" s="312"/>
      <c r="D249" s="312"/>
      <c r="E249" s="312"/>
      <c r="F249" s="312"/>
      <c r="G249" s="312"/>
      <c r="H249" s="312"/>
      <c r="P249" s="113"/>
    </row>
    <row r="250" spans="1:16" ht="14" thickBot="1">
      <c r="C250" s="6" t="str">
        <f>IF(COUNTBLANK(C254:D258)&gt;0,"Complete cells ONLY if option cell is marked as 'Yes'","")</f>
        <v>Complete cells ONLY if option cell is marked as 'Yes'</v>
      </c>
      <c r="P250" s="113"/>
    </row>
    <row r="251" spans="1:16" ht="12" customHeight="1">
      <c r="B251" s="301" t="s">
        <v>227</v>
      </c>
      <c r="C251" s="304" t="s">
        <v>96</v>
      </c>
      <c r="D251" s="334" t="s">
        <v>97</v>
      </c>
      <c r="E251" s="306" t="s">
        <v>47</v>
      </c>
      <c r="F251" s="295"/>
      <c r="G251" s="295"/>
      <c r="H251" s="296"/>
      <c r="J251" s="300"/>
      <c r="K251" s="313" t="s">
        <v>49</v>
      </c>
      <c r="L251" s="313" t="s">
        <v>50</v>
      </c>
      <c r="M251" s="316" t="s">
        <v>51</v>
      </c>
      <c r="N251" s="286" t="s">
        <v>52</v>
      </c>
      <c r="P251" s="113"/>
    </row>
    <row r="252" spans="1:16">
      <c r="B252" s="294"/>
      <c r="C252" s="305"/>
      <c r="D252" s="335"/>
      <c r="E252" s="307"/>
      <c r="F252" s="297"/>
      <c r="G252" s="297"/>
      <c r="H252" s="298"/>
      <c r="J252" s="300"/>
      <c r="K252" s="314"/>
      <c r="L252" s="314"/>
      <c r="M252" s="317"/>
      <c r="N252" s="287"/>
      <c r="P252" s="113"/>
    </row>
    <row r="253" spans="1:16">
      <c r="B253" s="302"/>
      <c r="C253" s="305"/>
      <c r="D253" s="336"/>
      <c r="E253" s="111" t="s">
        <v>14</v>
      </c>
      <c r="F253" s="111" t="s">
        <v>15</v>
      </c>
      <c r="G253" s="111" t="s">
        <v>16</v>
      </c>
      <c r="H253" s="112" t="s">
        <v>17</v>
      </c>
      <c r="J253" s="61"/>
      <c r="K253" s="315"/>
      <c r="L253" s="315"/>
      <c r="M253" s="318"/>
      <c r="N253" s="288"/>
      <c r="P253" s="117"/>
    </row>
    <row r="254" spans="1:16">
      <c r="B254" s="65" t="s">
        <v>98</v>
      </c>
      <c r="C254" s="162"/>
      <c r="D254" s="167"/>
      <c r="E254" s="71">
        <f>C254*(1+$C$17)*OR(1-$C$17)</f>
        <v>0</v>
      </c>
      <c r="F254" s="71">
        <f>C254*(1+$C$18)*OR(1-$C$18)</f>
        <v>0</v>
      </c>
      <c r="G254" s="71">
        <f>C254*(1+$C$19)*OR(1-$C$19)</f>
        <v>0</v>
      </c>
      <c r="H254" s="72">
        <f>C254*(1+$C$20)*OR(1-$C$20)</f>
        <v>0</v>
      </c>
      <c r="J254" s="73"/>
      <c r="K254" s="74">
        <f>AVERAGE(C254,E254,F254,G254,H254)</f>
        <v>0</v>
      </c>
      <c r="L254" s="75">
        <v>12500</v>
      </c>
      <c r="M254" s="76">
        <f>K254*L254</f>
        <v>0</v>
      </c>
      <c r="N254" s="77">
        <f>(IF(M254&gt;$D$254,$D$254,M254))</f>
        <v>0</v>
      </c>
      <c r="P254" s="116"/>
    </row>
    <row r="255" spans="1:16">
      <c r="B255" s="78" t="s">
        <v>69</v>
      </c>
      <c r="C255" s="162"/>
      <c r="D255" s="168"/>
      <c r="E255" s="71">
        <f t="shared" ref="E255:E258" si="103">C255*(1+$C$17)*OR(1-$C$17)</f>
        <v>0</v>
      </c>
      <c r="F255" s="71">
        <f t="shared" ref="F255:F258" si="104">C255*(1+$C$18)*OR(1-$C$18)</f>
        <v>0</v>
      </c>
      <c r="G255" s="71">
        <f t="shared" ref="G255:G258" si="105">C255*(1+$C$19)*OR(1-$C$19)</f>
        <v>0</v>
      </c>
      <c r="H255" s="72">
        <f t="shared" ref="H255:H258" si="106">C255*(1+$C$20)*OR(1-$C$20)</f>
        <v>0</v>
      </c>
      <c r="J255" s="73"/>
      <c r="K255" s="74">
        <f t="shared" ref="K255:K258" si="107">AVERAGE(C255,E255,F255,G255,H255)</f>
        <v>0</v>
      </c>
      <c r="L255" s="75">
        <v>65000</v>
      </c>
      <c r="M255" s="76">
        <f t="shared" ref="M255:M258" si="108">K255*L255</f>
        <v>0</v>
      </c>
      <c r="N255" s="77">
        <f>(IF(M255&gt;$D$255,$D$255,M255))</f>
        <v>0</v>
      </c>
      <c r="P255" s="113"/>
    </row>
    <row r="256" spans="1:16">
      <c r="B256" s="78" t="s">
        <v>99</v>
      </c>
      <c r="C256" s="162"/>
      <c r="D256" s="168"/>
      <c r="E256" s="71">
        <f t="shared" si="103"/>
        <v>0</v>
      </c>
      <c r="F256" s="71">
        <f t="shared" si="104"/>
        <v>0</v>
      </c>
      <c r="G256" s="71">
        <f t="shared" si="105"/>
        <v>0</v>
      </c>
      <c r="H256" s="72">
        <f t="shared" si="106"/>
        <v>0</v>
      </c>
      <c r="J256" s="73"/>
      <c r="K256" s="74">
        <f t="shared" si="107"/>
        <v>0</v>
      </c>
      <c r="L256" s="75">
        <v>300000</v>
      </c>
      <c r="M256" s="76">
        <f t="shared" si="108"/>
        <v>0</v>
      </c>
      <c r="N256" s="77">
        <f>(IF(M256&gt;$D$256,$D$256,M256))</f>
        <v>0</v>
      </c>
      <c r="P256" s="113"/>
    </row>
    <row r="257" spans="1:16">
      <c r="B257" s="78" t="s">
        <v>125</v>
      </c>
      <c r="C257" s="162"/>
      <c r="D257" s="168"/>
      <c r="E257" s="71">
        <f t="shared" si="103"/>
        <v>0</v>
      </c>
      <c r="F257" s="71">
        <f t="shared" si="104"/>
        <v>0</v>
      </c>
      <c r="G257" s="71">
        <f t="shared" si="105"/>
        <v>0</v>
      </c>
      <c r="H257" s="72">
        <f t="shared" si="106"/>
        <v>0</v>
      </c>
      <c r="J257" s="73"/>
      <c r="K257" s="74">
        <f t="shared" si="107"/>
        <v>0</v>
      </c>
      <c r="L257" s="75">
        <v>1250000</v>
      </c>
      <c r="M257" s="76">
        <f t="shared" si="108"/>
        <v>0</v>
      </c>
      <c r="N257" s="77">
        <f>(IF(M257&gt;$D$257,$D$257,M257))</f>
        <v>0</v>
      </c>
      <c r="P257" s="113"/>
    </row>
    <row r="258" spans="1:16" ht="13" thickBot="1">
      <c r="B258" s="80" t="s">
        <v>101</v>
      </c>
      <c r="C258" s="162"/>
      <c r="D258" s="169"/>
      <c r="E258" s="131">
        <f t="shared" si="103"/>
        <v>0</v>
      </c>
      <c r="F258" s="131">
        <f t="shared" si="104"/>
        <v>0</v>
      </c>
      <c r="G258" s="131">
        <f t="shared" si="105"/>
        <v>0</v>
      </c>
      <c r="H258" s="132">
        <f t="shared" si="106"/>
        <v>0</v>
      </c>
      <c r="J258" s="73"/>
      <c r="K258" s="74">
        <f t="shared" si="107"/>
        <v>0</v>
      </c>
      <c r="L258" s="75">
        <v>200000</v>
      </c>
      <c r="M258" s="76">
        <f t="shared" si="108"/>
        <v>0</v>
      </c>
      <c r="N258" s="77">
        <f>(IF(M258&gt;$D$258,$D$258,M258))</f>
        <v>0</v>
      </c>
      <c r="P258" s="133"/>
    </row>
    <row r="259" spans="1:16">
      <c r="C259" s="134"/>
      <c r="D259" s="135"/>
      <c r="P259" s="113"/>
    </row>
    <row r="260" spans="1:16">
      <c r="P260" s="113"/>
    </row>
    <row r="261" spans="1:16">
      <c r="P261" s="113"/>
    </row>
    <row r="262" spans="1:16">
      <c r="A262" s="98" t="s">
        <v>182</v>
      </c>
      <c r="P262" s="113"/>
    </row>
    <row r="263" spans="1:16">
      <c r="P263" s="113"/>
    </row>
    <row r="264" spans="1:16" ht="12" customHeight="1">
      <c r="A264" s="312" t="s">
        <v>102</v>
      </c>
      <c r="B264" s="312"/>
      <c r="C264" s="312"/>
      <c r="D264" s="312"/>
      <c r="E264" s="312"/>
      <c r="F264" s="312"/>
      <c r="G264" s="312"/>
      <c r="H264" s="312"/>
      <c r="P264" s="113"/>
    </row>
    <row r="265" spans="1:16" ht="14" thickBot="1">
      <c r="C265" s="6" t="str">
        <f>IF(COUNTBLANK(C269)&gt;0,"ERROR - Cells must not be left blank","")</f>
        <v>ERROR - Cells must not be left blank</v>
      </c>
      <c r="P265" s="113"/>
    </row>
    <row r="266" spans="1:16" ht="13" customHeight="1">
      <c r="B266" s="301" t="s">
        <v>229</v>
      </c>
      <c r="C266" s="304" t="s">
        <v>95</v>
      </c>
      <c r="D266" s="306" t="s">
        <v>47</v>
      </c>
      <c r="E266" s="295"/>
      <c r="F266" s="295"/>
      <c r="G266" s="296"/>
      <c r="I266" s="300"/>
      <c r="J266" s="300"/>
      <c r="K266" s="322" t="s">
        <v>126</v>
      </c>
      <c r="L266" s="323"/>
      <c r="M266" s="323"/>
      <c r="N266" s="324"/>
      <c r="P266" s="113"/>
    </row>
    <row r="267" spans="1:16">
      <c r="B267" s="294"/>
      <c r="C267" s="305"/>
      <c r="D267" s="307"/>
      <c r="E267" s="297"/>
      <c r="F267" s="297"/>
      <c r="G267" s="298"/>
      <c r="I267" s="300"/>
      <c r="J267" s="300"/>
      <c r="K267" s="325"/>
      <c r="L267" s="326"/>
      <c r="M267" s="326"/>
      <c r="N267" s="327"/>
      <c r="P267" s="113"/>
    </row>
    <row r="268" spans="1:16" ht="13" thickBot="1">
      <c r="B268" s="302"/>
      <c r="C268" s="305"/>
      <c r="D268" s="111" t="s">
        <v>14</v>
      </c>
      <c r="E268" s="111" t="s">
        <v>15</v>
      </c>
      <c r="F268" s="111" t="s">
        <v>16</v>
      </c>
      <c r="G268" s="112" t="s">
        <v>17</v>
      </c>
      <c r="I268" s="61"/>
      <c r="J268" s="61"/>
      <c r="K268" s="328"/>
      <c r="L268" s="329"/>
      <c r="M268" s="329"/>
      <c r="N268" s="330"/>
      <c r="P268" s="113"/>
    </row>
    <row r="269" spans="1:16" ht="13" thickBot="1">
      <c r="B269" s="128" t="s">
        <v>230</v>
      </c>
      <c r="C269" s="166"/>
      <c r="D269" s="81">
        <f>C269*(1+$C$17)*OR(1-$C$17)</f>
        <v>0</v>
      </c>
      <c r="E269" s="81">
        <f>C269*(1+$C$18)*OR(1-$C$18)</f>
        <v>0</v>
      </c>
      <c r="F269" s="81">
        <f>C269*(1+$C$19)*OR(1-$C$19)</f>
        <v>0</v>
      </c>
      <c r="G269" s="97">
        <f>C269*(1+$C$20)*OR(1-$C$20)</f>
        <v>0</v>
      </c>
      <c r="I269" s="42"/>
      <c r="J269" s="42"/>
      <c r="K269" s="331">
        <f>AVERAGE((C269:G269))</f>
        <v>0</v>
      </c>
      <c r="L269" s="337"/>
      <c r="M269" s="337"/>
      <c r="N269" s="338"/>
      <c r="P269" s="52">
        <f>K269</f>
        <v>0</v>
      </c>
    </row>
    <row r="270" spans="1:16">
      <c r="P270" s="113"/>
    </row>
    <row r="271" spans="1:16">
      <c r="P271" s="113"/>
    </row>
    <row r="272" spans="1:16">
      <c r="A272" s="98" t="s">
        <v>183</v>
      </c>
      <c r="P272" s="113"/>
    </row>
    <row r="273" spans="1:16">
      <c r="B273" s="130" t="s">
        <v>222</v>
      </c>
      <c r="C273" s="149"/>
      <c r="P273" s="113"/>
    </row>
    <row r="274" spans="1:16" ht="25.75" customHeight="1">
      <c r="A274" s="312" t="s">
        <v>232</v>
      </c>
      <c r="B274" s="312"/>
      <c r="C274" s="312"/>
      <c r="D274" s="312"/>
      <c r="E274" s="312"/>
      <c r="F274" s="312"/>
      <c r="G274" s="312"/>
      <c r="H274" s="312"/>
      <c r="P274" s="113"/>
    </row>
    <row r="275" spans="1:16" ht="14" thickBot="1">
      <c r="C275" s="6" t="str">
        <f>IF(COUNTBLANK(C279:E283)&gt;0,"Complete cells ONLY if option cell is marked as 'Yes'","")</f>
        <v>Complete cells ONLY if option cell is marked as 'Yes'</v>
      </c>
      <c r="P275" s="113"/>
    </row>
    <row r="276" spans="1:16" ht="24" customHeight="1">
      <c r="B276" s="301" t="s">
        <v>227</v>
      </c>
      <c r="C276" s="277" t="s">
        <v>103</v>
      </c>
      <c r="D276" s="304" t="s">
        <v>233</v>
      </c>
      <c r="E276" s="334" t="s">
        <v>104</v>
      </c>
      <c r="F276" s="136" t="s">
        <v>47</v>
      </c>
      <c r="G276" s="137"/>
      <c r="H276" s="137"/>
      <c r="I276" s="138"/>
      <c r="L276" s="284" t="s">
        <v>128</v>
      </c>
      <c r="M276" s="284" t="s">
        <v>50</v>
      </c>
      <c r="N276" s="285" t="s">
        <v>129</v>
      </c>
      <c r="O276" s="286" t="s">
        <v>130</v>
      </c>
      <c r="P276" s="113"/>
    </row>
    <row r="277" spans="1:16">
      <c r="B277" s="294"/>
      <c r="C277" s="278"/>
      <c r="D277" s="305"/>
      <c r="E277" s="335"/>
      <c r="F277" s="139"/>
      <c r="G277" s="140"/>
      <c r="H277" s="140"/>
      <c r="I277" s="141"/>
      <c r="L277" s="284"/>
      <c r="M277" s="284"/>
      <c r="N277" s="285"/>
      <c r="O277" s="287"/>
      <c r="P277" s="113"/>
    </row>
    <row r="278" spans="1:16">
      <c r="B278" s="302"/>
      <c r="C278" s="290"/>
      <c r="D278" s="305"/>
      <c r="E278" s="336"/>
      <c r="F278" s="111" t="s">
        <v>14</v>
      </c>
      <c r="G278" s="111" t="s">
        <v>15</v>
      </c>
      <c r="H278" s="111" t="s">
        <v>16</v>
      </c>
      <c r="I278" s="112" t="s">
        <v>17</v>
      </c>
      <c r="L278" s="284"/>
      <c r="M278" s="284"/>
      <c r="N278" s="285"/>
      <c r="O278" s="288"/>
      <c r="P278" s="113"/>
    </row>
    <row r="279" spans="1:16">
      <c r="B279" s="65" t="s">
        <v>98</v>
      </c>
      <c r="C279" s="170"/>
      <c r="D279" s="162"/>
      <c r="E279" s="167"/>
      <c r="F279" s="71">
        <f>D279*(1+$C$17)*OR(1-$C$17)</f>
        <v>0</v>
      </c>
      <c r="G279" s="71">
        <f>D279*(1+$C$18)*OR(1-$C$18)</f>
        <v>0</v>
      </c>
      <c r="H279" s="71">
        <f>D279*(1+$C$19)*OR(1-$C$19)</f>
        <v>0</v>
      </c>
      <c r="I279" s="72">
        <f>D279*(1+$C$20)*OR(1-$C$20)</f>
        <v>0</v>
      </c>
      <c r="L279" s="74">
        <f>AVERAGE(D293,F293,G293,H293,I293)</f>
        <v>0</v>
      </c>
      <c r="M279" s="75">
        <v>12500</v>
      </c>
      <c r="N279" s="76">
        <f>L279*M279</f>
        <v>0</v>
      </c>
      <c r="O279" s="77">
        <f>(IF(N279&gt;$E$279,$E$279,N279))+C279</f>
        <v>0</v>
      </c>
      <c r="P279" s="113"/>
    </row>
    <row r="280" spans="1:16">
      <c r="B280" s="78" t="s">
        <v>69</v>
      </c>
      <c r="C280" s="171"/>
      <c r="D280" s="163"/>
      <c r="E280" s="168"/>
      <c r="F280" s="71">
        <f t="shared" ref="F280:F283" si="109">D280*(1+$C$17)*OR(1-$C$17)</f>
        <v>0</v>
      </c>
      <c r="G280" s="71">
        <f t="shared" ref="G280:G283" si="110">D280*(1+$C$18)*OR(1-$C$18)</f>
        <v>0</v>
      </c>
      <c r="H280" s="71">
        <f t="shared" ref="H280:H283" si="111">D280*(1+$C$19)*OR(1-$C$19)</f>
        <v>0</v>
      </c>
      <c r="I280" s="72">
        <f t="shared" ref="I280:I283" si="112">D280*(1+$C$20)*OR(1-$C$20)</f>
        <v>0</v>
      </c>
      <c r="L280" s="74">
        <f>AVERAGE(D294,F294,G294,H294,I294)</f>
        <v>0</v>
      </c>
      <c r="M280" s="75">
        <v>65000</v>
      </c>
      <c r="N280" s="76">
        <f t="shared" ref="N280:N283" si="113">L280*M280</f>
        <v>0</v>
      </c>
      <c r="O280" s="77">
        <f>(IF(N280&gt;$E$280,$E$280,N280))+C280</f>
        <v>0</v>
      </c>
      <c r="P280" s="113"/>
    </row>
    <row r="281" spans="1:16">
      <c r="B281" s="78" t="s">
        <v>99</v>
      </c>
      <c r="C281" s="171"/>
      <c r="D281" s="163"/>
      <c r="E281" s="168"/>
      <c r="F281" s="71">
        <f t="shared" si="109"/>
        <v>0</v>
      </c>
      <c r="G281" s="71">
        <f t="shared" si="110"/>
        <v>0</v>
      </c>
      <c r="H281" s="71">
        <f t="shared" si="111"/>
        <v>0</v>
      </c>
      <c r="I281" s="72">
        <f t="shared" si="112"/>
        <v>0</v>
      </c>
      <c r="L281" s="74">
        <f>AVERAGE(D295,F295,G295,H295,I295)</f>
        <v>0</v>
      </c>
      <c r="M281" s="75">
        <v>300000</v>
      </c>
      <c r="N281" s="76">
        <f t="shared" si="113"/>
        <v>0</v>
      </c>
      <c r="O281" s="77">
        <f>(IF(N281&gt;$E$281,$E$281,N281))+C281</f>
        <v>0</v>
      </c>
      <c r="P281" s="113"/>
    </row>
    <row r="282" spans="1:16">
      <c r="B282" s="78" t="s">
        <v>100</v>
      </c>
      <c r="C282" s="171"/>
      <c r="D282" s="163"/>
      <c r="E282" s="168"/>
      <c r="F282" s="71">
        <f t="shared" si="109"/>
        <v>0</v>
      </c>
      <c r="G282" s="71">
        <f t="shared" si="110"/>
        <v>0</v>
      </c>
      <c r="H282" s="71">
        <f t="shared" si="111"/>
        <v>0</v>
      </c>
      <c r="I282" s="72">
        <f t="shared" si="112"/>
        <v>0</v>
      </c>
      <c r="L282" s="74">
        <f>AVERAGE(D296,F296,G296,H296,I296)</f>
        <v>0</v>
      </c>
      <c r="M282" s="75">
        <v>1250000</v>
      </c>
      <c r="N282" s="76">
        <f t="shared" si="113"/>
        <v>0</v>
      </c>
      <c r="O282" s="77">
        <f>(IF(N282&gt;$E$282,$E$282,N282))+C282</f>
        <v>0</v>
      </c>
      <c r="P282" s="113"/>
    </row>
    <row r="283" spans="1:16" ht="13" thickBot="1">
      <c r="B283" s="80" t="s">
        <v>101</v>
      </c>
      <c r="C283" s="172"/>
      <c r="D283" s="173"/>
      <c r="E283" s="169"/>
      <c r="F283" s="71">
        <f t="shared" si="109"/>
        <v>0</v>
      </c>
      <c r="G283" s="71">
        <f t="shared" si="110"/>
        <v>0</v>
      </c>
      <c r="H283" s="71">
        <f t="shared" si="111"/>
        <v>0</v>
      </c>
      <c r="I283" s="72">
        <f t="shared" si="112"/>
        <v>0</v>
      </c>
      <c r="L283" s="74">
        <f>AVERAGE(D297,F297,G297,H297,I297)</f>
        <v>0</v>
      </c>
      <c r="M283" s="75">
        <v>2000000</v>
      </c>
      <c r="N283" s="76">
        <f t="shared" si="113"/>
        <v>0</v>
      </c>
      <c r="O283" s="77">
        <f>(IF(N283&gt;$E$283,$E$283,N283))+C283</f>
        <v>0</v>
      </c>
      <c r="P283" s="133"/>
    </row>
    <row r="284" spans="1:16">
      <c r="P284" s="113"/>
    </row>
    <row r="285" spans="1:16">
      <c r="P285" s="113"/>
    </row>
    <row r="286" spans="1:16">
      <c r="A286" s="98" t="s">
        <v>184</v>
      </c>
      <c r="P286" s="113"/>
    </row>
    <row r="287" spans="1:16">
      <c r="B287" s="130" t="s">
        <v>222</v>
      </c>
      <c r="C287" s="149"/>
      <c r="P287" s="113"/>
    </row>
    <row r="288" spans="1:16" ht="25.75" customHeight="1">
      <c r="A288" s="312" t="s">
        <v>234</v>
      </c>
      <c r="B288" s="312"/>
      <c r="C288" s="312"/>
      <c r="D288" s="312"/>
      <c r="E288" s="312"/>
      <c r="F288" s="312"/>
      <c r="G288" s="312"/>
      <c r="H288" s="312"/>
      <c r="P288" s="113"/>
    </row>
    <row r="289" spans="1:16" ht="14" thickBot="1">
      <c r="C289" s="6" t="str">
        <f>IF(COUNTBLANK(C293:E297)&gt;0,"Complete cells ONLY if option cell is marked as 'Yes'","")</f>
        <v>Complete cells ONLY if option cell is marked as 'Yes'</v>
      </c>
      <c r="P289" s="113"/>
    </row>
    <row r="290" spans="1:16" ht="24" customHeight="1">
      <c r="B290" s="301" t="s">
        <v>227</v>
      </c>
      <c r="C290" s="277" t="s">
        <v>103</v>
      </c>
      <c r="D290" s="304" t="s">
        <v>105</v>
      </c>
      <c r="E290" s="334" t="s">
        <v>104</v>
      </c>
      <c r="F290" s="136" t="s">
        <v>47</v>
      </c>
      <c r="G290" s="137"/>
      <c r="H290" s="137"/>
      <c r="I290" s="138"/>
      <c r="L290" s="284" t="s">
        <v>128</v>
      </c>
      <c r="M290" s="284" t="s">
        <v>50</v>
      </c>
      <c r="N290" s="285" t="s">
        <v>129</v>
      </c>
      <c r="O290" s="286" t="s">
        <v>130</v>
      </c>
      <c r="P290" s="113"/>
    </row>
    <row r="291" spans="1:16">
      <c r="B291" s="294"/>
      <c r="C291" s="278"/>
      <c r="D291" s="305"/>
      <c r="E291" s="335"/>
      <c r="F291" s="139"/>
      <c r="G291" s="140"/>
      <c r="H291" s="140"/>
      <c r="I291" s="141"/>
      <c r="L291" s="284"/>
      <c r="M291" s="284"/>
      <c r="N291" s="285"/>
      <c r="O291" s="287"/>
      <c r="P291" s="113"/>
    </row>
    <row r="292" spans="1:16">
      <c r="B292" s="302"/>
      <c r="C292" s="290"/>
      <c r="D292" s="305"/>
      <c r="E292" s="336"/>
      <c r="F292" s="111" t="s">
        <v>14</v>
      </c>
      <c r="G292" s="111" t="s">
        <v>15</v>
      </c>
      <c r="H292" s="111" t="s">
        <v>16</v>
      </c>
      <c r="I292" s="112" t="s">
        <v>17</v>
      </c>
      <c r="L292" s="284"/>
      <c r="M292" s="284"/>
      <c r="N292" s="285"/>
      <c r="O292" s="288"/>
      <c r="P292" s="113"/>
    </row>
    <row r="293" spans="1:16">
      <c r="B293" s="65" t="s">
        <v>98</v>
      </c>
      <c r="C293" s="174"/>
      <c r="D293" s="162"/>
      <c r="E293" s="175"/>
      <c r="F293" s="71">
        <f>D293*(1+$C$17)*OR(1-$C$17)</f>
        <v>0</v>
      </c>
      <c r="G293" s="71">
        <f>D293*(1+$C$18)*OR(1-$C$18)</f>
        <v>0</v>
      </c>
      <c r="H293" s="71">
        <f>D293*(1+$C$19)*OR(1-$C$19)</f>
        <v>0</v>
      </c>
      <c r="I293" s="72">
        <f>D293*(1+$C$20)*OR(1-$C$20)</f>
        <v>0</v>
      </c>
      <c r="L293" s="74">
        <f>AVERAGE(D293,F293,G293,H293,I293)</f>
        <v>0</v>
      </c>
      <c r="M293" s="75">
        <v>12500</v>
      </c>
      <c r="N293" s="76">
        <f>L293*M293</f>
        <v>0</v>
      </c>
      <c r="O293" s="77">
        <f>(IF(N293&gt;$E$293,$E$293,N293))+C293</f>
        <v>0</v>
      </c>
      <c r="P293" s="113"/>
    </row>
    <row r="294" spans="1:16">
      <c r="B294" s="78" t="s">
        <v>69</v>
      </c>
      <c r="C294" s="176"/>
      <c r="D294" s="163"/>
      <c r="E294" s="177"/>
      <c r="F294" s="71">
        <f t="shared" ref="F294:F297" si="114">D294*(1+$C$17)*OR(1-$C$17)</f>
        <v>0</v>
      </c>
      <c r="G294" s="71">
        <f t="shared" ref="G294:G297" si="115">D294*(1+$C$18)*OR(1-$C$18)</f>
        <v>0</v>
      </c>
      <c r="H294" s="71">
        <f t="shared" ref="H294:H297" si="116">D294*(1+$C$19)*OR(1-$C$19)</f>
        <v>0</v>
      </c>
      <c r="I294" s="72">
        <f t="shared" ref="I294:I297" si="117">D294*(1+$C$20)*OR(1-$C$20)</f>
        <v>0</v>
      </c>
      <c r="L294" s="74">
        <f>AVERAGE(D294,F294,G294,H294,I294)</f>
        <v>0</v>
      </c>
      <c r="M294" s="75">
        <v>65000</v>
      </c>
      <c r="N294" s="76">
        <f t="shared" ref="N294:N297" si="118">L294*M294</f>
        <v>0</v>
      </c>
      <c r="O294" s="77">
        <f>(IF(N294&gt;$E$294,$E$294,N294))+C294</f>
        <v>0</v>
      </c>
      <c r="P294" s="113"/>
    </row>
    <row r="295" spans="1:16">
      <c r="B295" s="78" t="s">
        <v>99</v>
      </c>
      <c r="C295" s="176"/>
      <c r="D295" s="163"/>
      <c r="E295" s="177"/>
      <c r="F295" s="71">
        <f t="shared" si="114"/>
        <v>0</v>
      </c>
      <c r="G295" s="71">
        <f t="shared" si="115"/>
        <v>0</v>
      </c>
      <c r="H295" s="71">
        <f t="shared" si="116"/>
        <v>0</v>
      </c>
      <c r="I295" s="72">
        <f t="shared" si="117"/>
        <v>0</v>
      </c>
      <c r="L295" s="74">
        <f>AVERAGE(D295,F295,G295,H295,I295)</f>
        <v>0</v>
      </c>
      <c r="M295" s="75">
        <v>300000</v>
      </c>
      <c r="N295" s="76">
        <f t="shared" si="118"/>
        <v>0</v>
      </c>
      <c r="O295" s="77">
        <f>(IF(N295&gt;$E$295,$E$295,N295))+C295</f>
        <v>0</v>
      </c>
      <c r="P295" s="113"/>
    </row>
    <row r="296" spans="1:16">
      <c r="B296" s="78" t="s">
        <v>100</v>
      </c>
      <c r="C296" s="176"/>
      <c r="D296" s="163"/>
      <c r="E296" s="177"/>
      <c r="F296" s="71">
        <f t="shared" si="114"/>
        <v>0</v>
      </c>
      <c r="G296" s="71">
        <f t="shared" si="115"/>
        <v>0</v>
      </c>
      <c r="H296" s="71">
        <f t="shared" si="116"/>
        <v>0</v>
      </c>
      <c r="I296" s="72">
        <f t="shared" si="117"/>
        <v>0</v>
      </c>
      <c r="L296" s="74">
        <f>AVERAGE(D296,F296,G296,H296,I296)</f>
        <v>0</v>
      </c>
      <c r="M296" s="75">
        <v>1250000</v>
      </c>
      <c r="N296" s="76">
        <f t="shared" si="118"/>
        <v>0</v>
      </c>
      <c r="O296" s="77">
        <f>(IF(N296&gt;$E$296,$E$296,N296))+C296</f>
        <v>0</v>
      </c>
      <c r="P296" s="113"/>
    </row>
    <row r="297" spans="1:16" ht="13" thickBot="1">
      <c r="B297" s="80" t="s">
        <v>101</v>
      </c>
      <c r="C297" s="178"/>
      <c r="D297" s="173"/>
      <c r="E297" s="179"/>
      <c r="F297" s="131">
        <f t="shared" si="114"/>
        <v>0</v>
      </c>
      <c r="G297" s="131">
        <f t="shared" si="115"/>
        <v>0</v>
      </c>
      <c r="H297" s="131">
        <f t="shared" si="116"/>
        <v>0</v>
      </c>
      <c r="I297" s="132">
        <f t="shared" si="117"/>
        <v>0</v>
      </c>
      <c r="L297" s="74">
        <f>AVERAGE(D297,F297,G297,H297,I297)</f>
        <v>0</v>
      </c>
      <c r="M297" s="75">
        <v>2000000</v>
      </c>
      <c r="N297" s="76">
        <f t="shared" si="118"/>
        <v>0</v>
      </c>
      <c r="O297" s="77">
        <f>(IF(N297&gt;$E$297,$E$297,N297))+C297</f>
        <v>0</v>
      </c>
      <c r="P297" s="133"/>
    </row>
    <row r="299" spans="1:16">
      <c r="L299" s="142"/>
      <c r="M299" s="142"/>
      <c r="N299" s="142"/>
      <c r="P299" s="47"/>
    </row>
    <row r="300" spans="1:16">
      <c r="K300" s="142"/>
    </row>
    <row r="301" spans="1:16">
      <c r="A301" s="20" t="s">
        <v>242</v>
      </c>
    </row>
    <row r="303" spans="1:16" s="142" customFormat="1" ht="12" customHeight="1">
      <c r="A303" s="265" t="s">
        <v>106</v>
      </c>
      <c r="B303" s="265"/>
      <c r="C303" s="265"/>
      <c r="D303" s="265"/>
      <c r="E303" s="265"/>
      <c r="F303" s="265"/>
      <c r="G303" s="265"/>
      <c r="H303" s="265"/>
      <c r="K303" s="7"/>
      <c r="L303" s="7"/>
      <c r="M303" s="7"/>
      <c r="N303" s="7"/>
      <c r="P303" s="8"/>
    </row>
    <row r="304" spans="1:16" ht="14" thickBot="1">
      <c r="C304" s="6" t="str">
        <f>IF(COUNTBLANK(C308:C315)&gt;0,"ERROR - Cells must not be left blank","")</f>
        <v>ERROR - Cells must not be left blank</v>
      </c>
    </row>
    <row r="305" spans="2:16" ht="12" customHeight="1">
      <c r="B305" s="301" t="s">
        <v>107</v>
      </c>
      <c r="C305" s="304" t="s">
        <v>108</v>
      </c>
      <c r="D305" s="306" t="s">
        <v>47</v>
      </c>
      <c r="E305" s="295"/>
      <c r="F305" s="295"/>
      <c r="G305" s="296"/>
      <c r="I305" s="300"/>
      <c r="J305" s="300"/>
      <c r="L305" s="284" t="s">
        <v>49</v>
      </c>
      <c r="M305" s="284" t="s">
        <v>50</v>
      </c>
      <c r="N305" s="285" t="s">
        <v>51</v>
      </c>
      <c r="O305" s="286" t="s">
        <v>52</v>
      </c>
    </row>
    <row r="306" spans="2:16">
      <c r="B306" s="294"/>
      <c r="C306" s="305"/>
      <c r="D306" s="307"/>
      <c r="E306" s="297"/>
      <c r="F306" s="297"/>
      <c r="G306" s="298"/>
      <c r="I306" s="300"/>
      <c r="J306" s="300"/>
      <c r="L306" s="284"/>
      <c r="M306" s="284"/>
      <c r="N306" s="285"/>
      <c r="O306" s="287"/>
    </row>
    <row r="307" spans="2:16">
      <c r="B307" s="302"/>
      <c r="C307" s="305"/>
      <c r="D307" s="111" t="s">
        <v>14</v>
      </c>
      <c r="E307" s="111" t="s">
        <v>15</v>
      </c>
      <c r="F307" s="111" t="s">
        <v>16</v>
      </c>
      <c r="G307" s="112" t="s">
        <v>17</v>
      </c>
      <c r="I307" s="61"/>
      <c r="J307" s="61"/>
      <c r="L307" s="284"/>
      <c r="M307" s="284"/>
      <c r="N307" s="285"/>
      <c r="O307" s="288"/>
    </row>
    <row r="308" spans="2:16">
      <c r="B308" s="65" t="s">
        <v>110</v>
      </c>
      <c r="C308" s="162"/>
      <c r="D308" s="71">
        <f>C308*(1+$C$17)*OR(1-$C$17)</f>
        <v>0</v>
      </c>
      <c r="E308" s="71">
        <f>C308*(1+$C$18)*OR(1-$C$18)</f>
        <v>0</v>
      </c>
      <c r="F308" s="71">
        <f>C308*(1+$C$19)*OR(1-$C$19)</f>
        <v>0</v>
      </c>
      <c r="G308" s="72">
        <f>C308*(1+$C$20)*OR(1-$C$20)</f>
        <v>0</v>
      </c>
      <c r="I308" s="73"/>
      <c r="J308" s="73"/>
      <c r="L308" s="74">
        <f t="shared" ref="L308:L314" si="119">AVERAGE(C308:G308)</f>
        <v>0</v>
      </c>
      <c r="M308" s="75">
        <v>100000</v>
      </c>
      <c r="N308" s="76">
        <f>L308*M308</f>
        <v>0</v>
      </c>
      <c r="O308" s="77">
        <f>(IF(N308&gt;$E$315,$E$315,N308))</f>
        <v>0</v>
      </c>
    </row>
    <row r="309" spans="2:16">
      <c r="B309" s="65" t="s">
        <v>111</v>
      </c>
      <c r="C309" s="162"/>
      <c r="D309" s="71">
        <f t="shared" ref="D309:D314" si="120">C309*(1+$C$17)*OR(1-$C$17)</f>
        <v>0</v>
      </c>
      <c r="E309" s="71">
        <f t="shared" ref="E309:E314" si="121">C309*(1+$C$18)*OR(1-$C$18)</f>
        <v>0</v>
      </c>
      <c r="F309" s="71">
        <f t="shared" ref="F309:F314" si="122">C309*(1+$C$19)*OR(1-$C$19)</f>
        <v>0</v>
      </c>
      <c r="G309" s="72">
        <f t="shared" ref="G309:G314" si="123">C309*(1+$C$20)*OR(1-$C$20)</f>
        <v>0</v>
      </c>
      <c r="I309" s="73"/>
      <c r="J309" s="73"/>
      <c r="L309" s="74">
        <f t="shared" si="119"/>
        <v>0</v>
      </c>
      <c r="M309" s="75">
        <v>175000</v>
      </c>
      <c r="N309" s="76">
        <f>L309*M309</f>
        <v>0</v>
      </c>
      <c r="O309" s="77">
        <f t="shared" ref="O309:O314" si="124">(IF(N309&gt;$E$315,$E$315,N309))</f>
        <v>0</v>
      </c>
    </row>
    <row r="310" spans="2:16">
      <c r="B310" s="65" t="s">
        <v>112</v>
      </c>
      <c r="C310" s="163"/>
      <c r="D310" s="71">
        <f t="shared" si="120"/>
        <v>0</v>
      </c>
      <c r="E310" s="71">
        <f t="shared" si="121"/>
        <v>0</v>
      </c>
      <c r="F310" s="71">
        <f t="shared" si="122"/>
        <v>0</v>
      </c>
      <c r="G310" s="72">
        <f t="shared" si="123"/>
        <v>0</v>
      </c>
      <c r="I310" s="73"/>
      <c r="J310" s="73"/>
      <c r="L310" s="74">
        <f t="shared" si="119"/>
        <v>0</v>
      </c>
      <c r="M310" s="75">
        <v>375000</v>
      </c>
      <c r="N310" s="76">
        <f t="shared" ref="N310:N314" si="125">L310*M310</f>
        <v>0</v>
      </c>
      <c r="O310" s="77">
        <f t="shared" si="124"/>
        <v>0</v>
      </c>
    </row>
    <row r="311" spans="2:16">
      <c r="B311" s="65" t="s">
        <v>113</v>
      </c>
      <c r="C311" s="163"/>
      <c r="D311" s="71">
        <f t="shared" si="120"/>
        <v>0</v>
      </c>
      <c r="E311" s="71">
        <f t="shared" si="121"/>
        <v>0</v>
      </c>
      <c r="F311" s="71">
        <f t="shared" si="122"/>
        <v>0</v>
      </c>
      <c r="G311" s="72">
        <f t="shared" si="123"/>
        <v>0</v>
      </c>
      <c r="I311" s="73"/>
      <c r="J311" s="73"/>
      <c r="L311" s="74">
        <f t="shared" si="119"/>
        <v>0</v>
      </c>
      <c r="M311" s="75">
        <v>1000000</v>
      </c>
      <c r="N311" s="76">
        <f t="shared" si="125"/>
        <v>0</v>
      </c>
      <c r="O311" s="77">
        <f t="shared" si="124"/>
        <v>0</v>
      </c>
    </row>
    <row r="312" spans="2:16">
      <c r="B312" s="65" t="s">
        <v>114</v>
      </c>
      <c r="C312" s="163"/>
      <c r="D312" s="71">
        <f t="shared" si="120"/>
        <v>0</v>
      </c>
      <c r="E312" s="71">
        <f t="shared" si="121"/>
        <v>0</v>
      </c>
      <c r="F312" s="71">
        <f t="shared" si="122"/>
        <v>0</v>
      </c>
      <c r="G312" s="72">
        <f t="shared" si="123"/>
        <v>0</v>
      </c>
      <c r="I312" s="73"/>
      <c r="J312" s="73"/>
      <c r="L312" s="74">
        <f t="shared" si="119"/>
        <v>0</v>
      </c>
      <c r="M312" s="75">
        <v>5000000</v>
      </c>
      <c r="N312" s="76">
        <f t="shared" si="125"/>
        <v>0</v>
      </c>
      <c r="O312" s="77">
        <f t="shared" si="124"/>
        <v>0</v>
      </c>
    </row>
    <row r="313" spans="2:16">
      <c r="B313" s="65" t="s">
        <v>115</v>
      </c>
      <c r="C313" s="163"/>
      <c r="D313" s="71">
        <f t="shared" si="120"/>
        <v>0</v>
      </c>
      <c r="E313" s="71">
        <f t="shared" si="121"/>
        <v>0</v>
      </c>
      <c r="F313" s="71">
        <f t="shared" si="122"/>
        <v>0</v>
      </c>
      <c r="G313" s="72">
        <f t="shared" si="123"/>
        <v>0</v>
      </c>
      <c r="I313" s="73"/>
      <c r="J313" s="73"/>
      <c r="L313" s="74">
        <f t="shared" si="119"/>
        <v>0</v>
      </c>
      <c r="M313" s="75">
        <v>2000000</v>
      </c>
      <c r="N313" s="76">
        <f t="shared" si="125"/>
        <v>0</v>
      </c>
      <c r="O313" s="77">
        <f t="shared" si="124"/>
        <v>0</v>
      </c>
    </row>
    <row r="314" spans="2:16" ht="13" thickBot="1">
      <c r="B314" s="65" t="s">
        <v>73</v>
      </c>
      <c r="C314" s="163"/>
      <c r="D314" s="71">
        <f t="shared" si="120"/>
        <v>0</v>
      </c>
      <c r="E314" s="71">
        <f t="shared" si="121"/>
        <v>0</v>
      </c>
      <c r="F314" s="71">
        <f t="shared" si="122"/>
        <v>0</v>
      </c>
      <c r="G314" s="72">
        <f t="shared" si="123"/>
        <v>0</v>
      </c>
      <c r="I314" s="73"/>
      <c r="J314" s="73"/>
      <c r="L314" s="74">
        <f t="shared" si="119"/>
        <v>0</v>
      </c>
      <c r="M314" s="75">
        <v>30000000</v>
      </c>
      <c r="N314" s="76">
        <f t="shared" si="125"/>
        <v>0</v>
      </c>
      <c r="O314" s="77">
        <f t="shared" si="124"/>
        <v>0</v>
      </c>
    </row>
    <row r="315" spans="2:16" ht="13" thickBot="1">
      <c r="B315" s="80" t="s">
        <v>61</v>
      </c>
      <c r="C315" s="180"/>
      <c r="D315" s="81">
        <f>C315</f>
        <v>0</v>
      </c>
      <c r="E315" s="81">
        <f t="shared" ref="E315:G315" si="126">D315</f>
        <v>0</v>
      </c>
      <c r="F315" s="81">
        <f t="shared" si="126"/>
        <v>0</v>
      </c>
      <c r="G315" s="97">
        <f t="shared" si="126"/>
        <v>0</v>
      </c>
      <c r="I315" s="42"/>
      <c r="J315" s="42"/>
      <c r="L315" s="143"/>
      <c r="M315" s="144"/>
      <c r="N315" s="145"/>
      <c r="O315" s="146"/>
      <c r="P315" s="52">
        <f>AVERAGE(O308:O314)</f>
        <v>0</v>
      </c>
    </row>
    <row r="323" spans="1:16">
      <c r="P323" s="7"/>
    </row>
    <row r="324" spans="1:16">
      <c r="P324" s="7"/>
    </row>
    <row r="325" spans="1:16">
      <c r="P325" s="7"/>
    </row>
    <row r="326" spans="1:16">
      <c r="P326" s="7"/>
    </row>
    <row r="327" spans="1:16">
      <c r="A327" s="147"/>
      <c r="B327" s="148"/>
      <c r="P327" s="7"/>
    </row>
    <row r="328" spans="1:16">
      <c r="A328" s="148"/>
      <c r="B328" s="148"/>
      <c r="P328" s="7"/>
    </row>
    <row r="329" spans="1:16">
      <c r="B329" s="7"/>
      <c r="P329" s="7"/>
    </row>
    <row r="330" spans="1:16">
      <c r="B330" s="7"/>
      <c r="P330" s="7"/>
    </row>
    <row r="331" spans="1:16">
      <c r="B331" s="7"/>
      <c r="P331" s="7"/>
    </row>
    <row r="332" spans="1:16">
      <c r="B332" s="7"/>
      <c r="P332" s="7"/>
    </row>
    <row r="333" spans="1:16">
      <c r="B333" s="7"/>
      <c r="P333" s="7"/>
    </row>
    <row r="334" spans="1:16">
      <c r="B334" s="7"/>
      <c r="P334" s="7"/>
    </row>
    <row r="335" spans="1:16">
      <c r="B335" s="7"/>
      <c r="P335" s="7"/>
    </row>
    <row r="336" spans="1:16">
      <c r="B336" s="7"/>
      <c r="P336" s="7"/>
    </row>
    <row r="337" spans="2:16">
      <c r="B337" s="7"/>
      <c r="P337" s="7"/>
    </row>
    <row r="338" spans="2:16">
      <c r="B338" s="7"/>
      <c r="P338" s="7"/>
    </row>
    <row r="339" spans="2:16">
      <c r="B339" s="7"/>
      <c r="P339" s="7"/>
    </row>
    <row r="340" spans="2:16">
      <c r="B340" s="7"/>
      <c r="P340" s="7"/>
    </row>
    <row r="341" spans="2:16">
      <c r="B341" s="7"/>
      <c r="P341" s="7"/>
    </row>
    <row r="342" spans="2:16">
      <c r="B342" s="7"/>
      <c r="P342" s="7"/>
    </row>
    <row r="344" spans="2:16">
      <c r="B344" s="7"/>
      <c r="P344" s="7"/>
    </row>
    <row r="345" spans="2:16">
      <c r="B345" s="7"/>
      <c r="P345" s="7"/>
    </row>
    <row r="346" spans="2:16">
      <c r="B346" s="7"/>
      <c r="P346" s="7"/>
    </row>
    <row r="347" spans="2:16">
      <c r="B347" s="7"/>
      <c r="P347" s="7"/>
    </row>
    <row r="348" spans="2:16">
      <c r="B348" s="7"/>
      <c r="P348" s="7"/>
    </row>
    <row r="349" spans="2:16">
      <c r="B349" s="7"/>
      <c r="P349" s="7"/>
    </row>
    <row r="350" spans="2:16">
      <c r="B350" s="7"/>
      <c r="P350" s="7"/>
    </row>
    <row r="351" spans="2:16">
      <c r="B351" s="7"/>
      <c r="P351" s="7"/>
    </row>
    <row r="352" spans="2:16">
      <c r="B352" s="7"/>
      <c r="P352" s="7"/>
    </row>
    <row r="353" spans="2:16">
      <c r="B353" s="7"/>
      <c r="P353" s="7"/>
    </row>
    <row r="354" spans="2:16">
      <c r="B354" s="7"/>
      <c r="P354" s="7"/>
    </row>
    <row r="355" spans="2:16">
      <c r="B355" s="7"/>
      <c r="P355" s="7"/>
    </row>
    <row r="356" spans="2:16">
      <c r="B356" s="7"/>
      <c r="P356" s="7"/>
    </row>
    <row r="364" spans="2:16">
      <c r="B364" s="7"/>
      <c r="P364" s="7"/>
    </row>
    <row r="365" spans="2:16">
      <c r="B365" s="7"/>
      <c r="P365" s="7"/>
    </row>
    <row r="366" spans="2:16">
      <c r="B366" s="7"/>
      <c r="P366" s="7"/>
    </row>
    <row r="367" spans="2:16">
      <c r="B367" s="7"/>
      <c r="P367" s="7"/>
    </row>
    <row r="368" spans="2:16">
      <c r="B368" s="7"/>
      <c r="P368" s="7"/>
    </row>
    <row r="369" spans="2:16">
      <c r="B369" s="7"/>
      <c r="P369" s="7"/>
    </row>
  </sheetData>
  <sheetProtection password="DFFE" sheet="1" objects="1" scenarios="1"/>
  <mergeCells count="177">
    <mergeCell ref="A303:H303"/>
    <mergeCell ref="B305:B307"/>
    <mergeCell ref="C305:C307"/>
    <mergeCell ref="D305:G306"/>
    <mergeCell ref="I305:J306"/>
    <mergeCell ref="L305:L307"/>
    <mergeCell ref="M305:M307"/>
    <mergeCell ref="N305:N307"/>
    <mergeCell ref="O305:O307"/>
    <mergeCell ref="K266:N268"/>
    <mergeCell ref="I266:J267"/>
    <mergeCell ref="K269:N269"/>
    <mergeCell ref="L276:L278"/>
    <mergeCell ref="M276:M278"/>
    <mergeCell ref="N276:N278"/>
    <mergeCell ref="O276:O278"/>
    <mergeCell ref="A288:H288"/>
    <mergeCell ref="B290:B292"/>
    <mergeCell ref="C290:C292"/>
    <mergeCell ref="D290:D292"/>
    <mergeCell ref="E290:E292"/>
    <mergeCell ref="L290:L292"/>
    <mergeCell ref="M290:M292"/>
    <mergeCell ref="N290:N292"/>
    <mergeCell ref="O290:O292"/>
    <mergeCell ref="A249:H249"/>
    <mergeCell ref="B251:B253"/>
    <mergeCell ref="C251:C253"/>
    <mergeCell ref="D251:D253"/>
    <mergeCell ref="E251:H252"/>
    <mergeCell ref="A274:H274"/>
    <mergeCell ref="B276:B278"/>
    <mergeCell ref="C276:C278"/>
    <mergeCell ref="D276:D278"/>
    <mergeCell ref="E276:E278"/>
    <mergeCell ref="A264:H264"/>
    <mergeCell ref="B266:B268"/>
    <mergeCell ref="C266:C268"/>
    <mergeCell ref="D266:G267"/>
    <mergeCell ref="K192:K194"/>
    <mergeCell ref="L192:L194"/>
    <mergeCell ref="M192:M194"/>
    <mergeCell ref="N192:N194"/>
    <mergeCell ref="I210:J211"/>
    <mergeCell ref="K210:K212"/>
    <mergeCell ref="L210:L212"/>
    <mergeCell ref="A239:H239"/>
    <mergeCell ref="B241:B243"/>
    <mergeCell ref="C241:C243"/>
    <mergeCell ref="D241:G242"/>
    <mergeCell ref="A224:H224"/>
    <mergeCell ref="B226:B228"/>
    <mergeCell ref="C226:C228"/>
    <mergeCell ref="D226:G227"/>
    <mergeCell ref="M210:M212"/>
    <mergeCell ref="N210:N212"/>
    <mergeCell ref="I226:J227"/>
    <mergeCell ref="K226:K228"/>
    <mergeCell ref="L226:L228"/>
    <mergeCell ref="M226:M228"/>
    <mergeCell ref="A208:H208"/>
    <mergeCell ref="B210:B212"/>
    <mergeCell ref="C210:C212"/>
    <mergeCell ref="D210:G211"/>
    <mergeCell ref="A190:H190"/>
    <mergeCell ref="B192:B194"/>
    <mergeCell ref="C192:C194"/>
    <mergeCell ref="D192:G193"/>
    <mergeCell ref="I192:J193"/>
    <mergeCell ref="A173:I173"/>
    <mergeCell ref="B176:B178"/>
    <mergeCell ref="C176:C178"/>
    <mergeCell ref="D176:G177"/>
    <mergeCell ref="I176:J177"/>
    <mergeCell ref="K177:K179"/>
    <mergeCell ref="L177:L179"/>
    <mergeCell ref="M177:M179"/>
    <mergeCell ref="N177:N179"/>
    <mergeCell ref="K125:K127"/>
    <mergeCell ref="L125:L127"/>
    <mergeCell ref="M125:M127"/>
    <mergeCell ref="N125:N127"/>
    <mergeCell ref="I141:J142"/>
    <mergeCell ref="K141:K143"/>
    <mergeCell ref="L141:L143"/>
    <mergeCell ref="A155:I155"/>
    <mergeCell ref="B157:B159"/>
    <mergeCell ref="C157:C159"/>
    <mergeCell ref="D157:G158"/>
    <mergeCell ref="M141:M143"/>
    <mergeCell ref="N141:N143"/>
    <mergeCell ref="I157:J158"/>
    <mergeCell ref="K157:K159"/>
    <mergeCell ref="L157:L159"/>
    <mergeCell ref="M157:M159"/>
    <mergeCell ref="N157:N159"/>
    <mergeCell ref="A139:I139"/>
    <mergeCell ref="B141:B143"/>
    <mergeCell ref="C141:C143"/>
    <mergeCell ref="D141:G142"/>
    <mergeCell ref="A123:I123"/>
    <mergeCell ref="B125:B127"/>
    <mergeCell ref="C125:C127"/>
    <mergeCell ref="D125:G126"/>
    <mergeCell ref="I125:J126"/>
    <mergeCell ref="A104:I104"/>
    <mergeCell ref="B106:B108"/>
    <mergeCell ref="C106:C108"/>
    <mergeCell ref="D106:G107"/>
    <mergeCell ref="I106:J107"/>
    <mergeCell ref="K106:K108"/>
    <mergeCell ref="L106:L108"/>
    <mergeCell ref="M106:M108"/>
    <mergeCell ref="N106:N108"/>
    <mergeCell ref="A88:I88"/>
    <mergeCell ref="B90:B92"/>
    <mergeCell ref="C90:C92"/>
    <mergeCell ref="D90:G91"/>
    <mergeCell ref="I90:J91"/>
    <mergeCell ref="K90:K92"/>
    <mergeCell ref="L90:L92"/>
    <mergeCell ref="M90:M92"/>
    <mergeCell ref="N90:N92"/>
    <mergeCell ref="A69:I69"/>
    <mergeCell ref="B72:B74"/>
    <mergeCell ref="C72:C74"/>
    <mergeCell ref="D72:G73"/>
    <mergeCell ref="I72:J73"/>
    <mergeCell ref="K72:K74"/>
    <mergeCell ref="L72:L74"/>
    <mergeCell ref="M72:M74"/>
    <mergeCell ref="N72:N74"/>
    <mergeCell ref="K37:N37"/>
    <mergeCell ref="B38:B43"/>
    <mergeCell ref="A39:A43"/>
    <mergeCell ref="A51:I51"/>
    <mergeCell ref="B53:B55"/>
    <mergeCell ref="C53:C55"/>
    <mergeCell ref="D53:G54"/>
    <mergeCell ref="H53:H55"/>
    <mergeCell ref="O39:O43"/>
    <mergeCell ref="I53:J54"/>
    <mergeCell ref="K53:K55"/>
    <mergeCell ref="L53:L55"/>
    <mergeCell ref="M53:M55"/>
    <mergeCell ref="N53:N55"/>
    <mergeCell ref="A1:B1"/>
    <mergeCell ref="D32:I32"/>
    <mergeCell ref="D33:I33"/>
    <mergeCell ref="D34:I34"/>
    <mergeCell ref="D35:I35"/>
    <mergeCell ref="D37:J37"/>
    <mergeCell ref="D26:I26"/>
    <mergeCell ref="D27:I27"/>
    <mergeCell ref="D28:I28"/>
    <mergeCell ref="D29:I29"/>
    <mergeCell ref="D30:I30"/>
    <mergeCell ref="D31:I31"/>
    <mergeCell ref="A10:B10"/>
    <mergeCell ref="A25:B25"/>
    <mergeCell ref="A2:B2"/>
    <mergeCell ref="A6:B6"/>
    <mergeCell ref="C6:I6"/>
    <mergeCell ref="A8:B8"/>
    <mergeCell ref="C8:I8"/>
    <mergeCell ref="A14:J14"/>
    <mergeCell ref="A4:B4"/>
    <mergeCell ref="C2:I2"/>
    <mergeCell ref="N226:N228"/>
    <mergeCell ref="I241:J242"/>
    <mergeCell ref="K241:N243"/>
    <mergeCell ref="K244:N244"/>
    <mergeCell ref="J251:J252"/>
    <mergeCell ref="K251:K253"/>
    <mergeCell ref="L251:L253"/>
    <mergeCell ref="M251:M253"/>
    <mergeCell ref="N251:N253"/>
  </mergeCells>
  <phoneticPr fontId="14" type="noConversion"/>
  <conditionalFormatting sqref="C248">
    <cfRule type="containsText" dxfId="45" priority="39" operator="containsText" text="No">
      <formula>NOT(ISERROR(SEARCH("No",C248)))</formula>
    </cfRule>
    <cfRule type="containsText" dxfId="44" priority="40" operator="containsText" text="Yes">
      <formula>NOT(ISERROR(SEARCH("Yes",C248)))</formula>
    </cfRule>
  </conditionalFormatting>
  <conditionalFormatting sqref="C273">
    <cfRule type="containsText" dxfId="43" priority="37" operator="containsText" text="No">
      <formula>NOT(ISERROR(SEARCH("No",C273)))</formula>
    </cfRule>
    <cfRule type="containsText" dxfId="42" priority="38" operator="containsText" text="Yes">
      <formula>NOT(ISERROR(SEARCH("Yes",C273)))</formula>
    </cfRule>
  </conditionalFormatting>
  <conditionalFormatting sqref="C287">
    <cfRule type="containsText" dxfId="41" priority="35" operator="containsText" text="No">
      <formula>NOT(ISERROR(SEARCH("No",C287)))</formula>
    </cfRule>
    <cfRule type="containsText" dxfId="40" priority="36" operator="containsText" text="Yes">
      <formula>NOT(ISERROR(SEARCH("Yes",C287)))</formula>
    </cfRule>
  </conditionalFormatting>
  <conditionalFormatting sqref="C256:H257">
    <cfRule type="expression" dxfId="39" priority="34">
      <formula>$C250="No"</formula>
    </cfRule>
  </conditionalFormatting>
  <conditionalFormatting sqref="C254:H254">
    <cfRule type="expression" dxfId="38" priority="33">
      <formula>$C248="No"</formula>
    </cfRule>
  </conditionalFormatting>
  <conditionalFormatting sqref="C255:H255">
    <cfRule type="expression" dxfId="37" priority="32">
      <formula>$C248="No"</formula>
    </cfRule>
  </conditionalFormatting>
  <conditionalFormatting sqref="C256:H256">
    <cfRule type="expression" dxfId="36" priority="31">
      <formula>$C248="No"</formula>
    </cfRule>
  </conditionalFormatting>
  <conditionalFormatting sqref="C257:H257">
    <cfRule type="expression" dxfId="35" priority="30">
      <formula>$C248="No"</formula>
    </cfRule>
  </conditionalFormatting>
  <conditionalFormatting sqref="C258:H258">
    <cfRule type="expression" dxfId="34" priority="29">
      <formula>$C248="No"</formula>
    </cfRule>
  </conditionalFormatting>
  <conditionalFormatting sqref="K254:N254">
    <cfRule type="expression" dxfId="33" priority="28">
      <formula>$C248="No"</formula>
    </cfRule>
  </conditionalFormatting>
  <conditionalFormatting sqref="K255:N255">
    <cfRule type="expression" dxfId="32" priority="27">
      <formula>$C248="No"</formula>
    </cfRule>
  </conditionalFormatting>
  <conditionalFormatting sqref="K256:N256">
    <cfRule type="expression" dxfId="31" priority="26">
      <formula>$C248="No"</formula>
    </cfRule>
  </conditionalFormatting>
  <conditionalFormatting sqref="K257:N257">
    <cfRule type="expression" dxfId="30" priority="25">
      <formula>$C248="No"</formula>
    </cfRule>
  </conditionalFormatting>
  <conditionalFormatting sqref="K258:N258">
    <cfRule type="expression" dxfId="29" priority="24">
      <formula>$C248="No"</formula>
    </cfRule>
  </conditionalFormatting>
  <conditionalFormatting sqref="C279:I279">
    <cfRule type="expression" dxfId="28" priority="23">
      <formula>$C273="No"</formula>
    </cfRule>
  </conditionalFormatting>
  <conditionalFormatting sqref="C280:I280">
    <cfRule type="expression" dxfId="27" priority="22">
      <formula>$C273="No"</formula>
    </cfRule>
  </conditionalFormatting>
  <conditionalFormatting sqref="C281:I281">
    <cfRule type="expression" dxfId="26" priority="21">
      <formula>$C273="No"</formula>
    </cfRule>
  </conditionalFormatting>
  <conditionalFormatting sqref="C282:I282">
    <cfRule type="expression" dxfId="25" priority="20">
      <formula>$C273="No"</formula>
    </cfRule>
  </conditionalFormatting>
  <conditionalFormatting sqref="C283:I283">
    <cfRule type="expression" dxfId="24" priority="19">
      <formula>$C273="No"</formula>
    </cfRule>
  </conditionalFormatting>
  <conditionalFormatting sqref="L279:O279">
    <cfRule type="expression" dxfId="23" priority="18">
      <formula>$C273="No"</formula>
    </cfRule>
  </conditionalFormatting>
  <conditionalFormatting sqref="L280:O280">
    <cfRule type="expression" dxfId="22" priority="17">
      <formula>$C273="No"</formula>
    </cfRule>
  </conditionalFormatting>
  <conditionalFormatting sqref="L281:O281">
    <cfRule type="expression" dxfId="21" priority="16">
      <formula>$C273="No"</formula>
    </cfRule>
  </conditionalFormatting>
  <conditionalFormatting sqref="L282:O282">
    <cfRule type="expression" dxfId="20" priority="15">
      <formula>$C273="No"</formula>
    </cfRule>
  </conditionalFormatting>
  <conditionalFormatting sqref="L283:O283">
    <cfRule type="expression" dxfId="19" priority="14">
      <formula>$C273="No"</formula>
    </cfRule>
  </conditionalFormatting>
  <conditionalFormatting sqref="C293:I293">
    <cfRule type="expression" dxfId="18" priority="13">
      <formula>$C287="No"</formula>
    </cfRule>
  </conditionalFormatting>
  <conditionalFormatting sqref="C294:I294">
    <cfRule type="expression" dxfId="17" priority="12">
      <formula>$C287="No"</formula>
    </cfRule>
  </conditionalFormatting>
  <conditionalFormatting sqref="C295:I295">
    <cfRule type="expression" dxfId="16" priority="11">
      <formula>$C287="No"</formula>
    </cfRule>
  </conditionalFormatting>
  <conditionalFormatting sqref="C296:I296">
    <cfRule type="expression" dxfId="15" priority="10">
      <formula>$C287="No"</formula>
    </cfRule>
  </conditionalFormatting>
  <conditionalFormatting sqref="C297:I297">
    <cfRule type="expression" dxfId="14" priority="9">
      <formula>$C287="No"</formula>
    </cfRule>
  </conditionalFormatting>
  <conditionalFormatting sqref="L293:O293">
    <cfRule type="expression" dxfId="13" priority="8">
      <formula>$C287="No"</formula>
    </cfRule>
  </conditionalFormatting>
  <conditionalFormatting sqref="L294:O294">
    <cfRule type="expression" dxfId="12" priority="7">
      <formula>$C287="No"</formula>
    </cfRule>
  </conditionalFormatting>
  <conditionalFormatting sqref="L295:O295">
    <cfRule type="expression" dxfId="11" priority="6">
      <formula>$C287="No"</formula>
    </cfRule>
  </conditionalFormatting>
  <conditionalFormatting sqref="L296:O296">
    <cfRule type="expression" dxfId="10" priority="5">
      <formula>$C287="No"</formula>
    </cfRule>
  </conditionalFormatting>
  <conditionalFormatting sqref="L297:O297">
    <cfRule type="expression" dxfId="9" priority="4">
      <formula>$C287="No"</formula>
    </cfRule>
  </conditionalFormatting>
  <conditionalFormatting sqref="C4">
    <cfRule type="containsText" dxfId="8" priority="2" operator="containsText" text="No">
      <formula>NOT(ISERROR(SEARCH("No",C4)))</formula>
    </cfRule>
    <cfRule type="containsText" dxfId="7" priority="3" operator="containsText" text="Yes">
      <formula>NOT(ISERROR(SEARCH("Yes",C4)))</formula>
    </cfRule>
  </conditionalFormatting>
  <conditionalFormatting sqref="C2">
    <cfRule type="expression" dxfId="6" priority="1">
      <formula>$C$4="No"</formula>
    </cfRule>
  </conditionalFormatting>
  <dataValidations disablePrompts="1" count="1">
    <dataValidation type="decimal" operator="greaterThan" allowBlank="1" showInputMessage="1" showErrorMessage="1" sqref="D39:J39 C56:C64 C75:C83 C93:C99 C109:C118 C128:C134 C144:C150 C160:C168 C179:C185 C195:C203 C213:C219 C229:C235 C244 C308:C315 C269 C254:D258 C279:E283 C293:E297">
      <formula1>0</formula1>
    </dataValidation>
  </dataValidations>
  <pageMargins left="0.75000000000000011" right="0.75000000000000011" top="1" bottom="1" header="0.5" footer="0.5"/>
  <pageSetup paperSize="8" scale="41" fitToHeight="2" orientation="portrait" horizontalDpi="4294967292" verticalDpi="429496729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'Calc Sheet'!$B$3:$B$4</xm:f>
          </x14:formula1>
          <xm:sqref>C287 C248 C273 C4</xm:sqref>
        </x14:dataValidation>
        <x14:dataValidation type="list" allowBlank="1" showInputMessage="1" showErrorMessage="1">
          <x14:formula1>
            <xm:f>'Calc Sheet'!$B$3</xm:f>
          </x14:formula1>
          <xm:sqref>C10</xm:sqref>
        </x14:dataValidation>
      </x14:dataValidations>
    </ex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1. Lot 1 - National</vt:lpstr>
      <vt:lpstr>2. Lot 2 - Regional - 2A </vt:lpstr>
      <vt:lpstr>3. Lot 2 - Regional - 2B</vt:lpstr>
      <vt:lpstr>4. Lot 2 - Regional - 2C</vt:lpstr>
      <vt:lpstr>5. Lot 2 - Regional - 2D</vt:lpstr>
      <vt:lpstr>6. Lot 2 - Regional - 2E</vt:lpstr>
      <vt:lpstr>7. Lot 2 - Regional - 2F</vt:lpstr>
      <vt:lpstr>8. Lot 2 - Regional 2G</vt:lpstr>
      <vt:lpstr>9. Lot 2 - Regional - 2H</vt:lpstr>
      <vt:lpstr>10. Lot 3 - VRE</vt:lpstr>
      <vt:lpstr>11.Lot 4 - Procurement Managed </vt:lpstr>
      <vt:lpstr>12. Evaluation Summary</vt:lpstr>
      <vt:lpstr>Calc Sheet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dc:creator>
  <cp:lastModifiedBy>OFFICE</cp:lastModifiedBy>
  <cp:lastPrinted>2017-04-04T08:48:43Z</cp:lastPrinted>
  <dcterms:created xsi:type="dcterms:W3CDTF">2017-03-01T14:22:23Z</dcterms:created>
  <dcterms:modified xsi:type="dcterms:W3CDTF">2017-04-04T09:40:34Z</dcterms:modified>
</cp:coreProperties>
</file>