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mexico_shareddata$\CCEP\PROGRAMME WORK\PROSPERITY FUND\FY 18-19\NON ODA\Energy\Showcasing Mexico's energy sector\"/>
    </mc:Choice>
  </mc:AlternateContent>
  <bookViews>
    <workbookView xWindow="0" yWindow="0" windowWidth="15350" windowHeight="4570"/>
  </bookViews>
  <sheets>
    <sheet name="Contract Pricing" sheetId="1" r:id="rId1"/>
    <sheet name="Sheet2" sheetId="2" state="hidden" r:id="rId2"/>
    <sheet name="Breakdown of Other Costs" sheetId="3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Pricing'!$A$1:$K$27</definedName>
    <definedName name="Z_05E9AAD3_D394_4D30_B7C4_9391E13B4B88_.wvu.PrintArea" localSheetId="0" hidden="1">'Contract Pricing'!$A$1:$K$27</definedName>
    <definedName name="Z_115BCB81_A7B1_44EF_96FE_73AAF26D80A5_.wvu.PrintArea" localSheetId="0" hidden="1">'Contract Pricing'!$A$1:$K$27</definedName>
    <definedName name="Z_40A3D924_6C0C_4007_AE99_C982CE64F7C6_.wvu.PrintArea" localSheetId="0" hidden="1">'Contract Pricing'!$A$1:$K$27</definedName>
    <definedName name="Z_A3FBA93F_2868_4D92_94EE_226E0FE3B2B9_.wvu.PrintArea" localSheetId="0" hidden="1">'Contract Pricing'!$A$1:$K$27</definedName>
  </definedNames>
  <calcPr calcId="162913"/>
  <customWorkbookViews>
    <customWorkbookView name="Carlos Lozano - Personal View" guid="{05E9AAD3-D394-4D30-B7C4-9391E13B4B88}" mergeInterval="0" personalView="1" maximized="1" xWindow="-11" yWindow="-11" windowWidth="1942" windowHeight="1042" activeSheetId="1"/>
    <customWorkbookView name="Dominic Gould (Sensitive) - Personal View" guid="{115BCB81-A7B1-44EF-96FE-73AAF26D80A5}" mergeInterval="0" personalView="1" maximized="1" xWindow="2869" yWindow="-11" windowWidth="2902" windowHeight="1582" activeSheetId="1"/>
    <customWorkbookView name="Cecilia Tirado (Sensitive) - Personal View" guid="{A3FBA93F-2868-4D92-94EE-226E0FE3B2B9}" mergeInterval="0" personalView="1" maximized="1" xWindow="-9" yWindow="-9" windowWidth="1938" windowHeight="1048" activeSheetId="1"/>
    <customWorkbookView name="Jessica Rymer (Sensitive) - Personal View" guid="{40A3D924-6C0C-4007-AE99-C982CE64F7C6}" mergeInterval="0" personalView="1" maximized="1" xWindow="1909" yWindow="-11" windowWidth="1942" windowHeight="1042" activeSheetId="3"/>
  </customWorkbookViews>
</workbook>
</file>

<file path=xl/calcChain.xml><?xml version="1.0" encoding="utf-8"?>
<calcChain xmlns="http://schemas.openxmlformats.org/spreadsheetml/2006/main">
  <c r="C21" i="1" l="1"/>
  <c r="E21" i="1"/>
  <c r="F21" i="1"/>
  <c r="C22" i="1"/>
  <c r="E22" i="1"/>
  <c r="F22" i="1"/>
  <c r="J13" i="3" l="1"/>
  <c r="J32" i="3"/>
  <c r="E32" i="3"/>
  <c r="J57" i="3"/>
  <c r="E57" i="3"/>
  <c r="F19" i="1"/>
  <c r="F18" i="1"/>
  <c r="J31" i="3"/>
  <c r="J30" i="3"/>
  <c r="J29" i="3"/>
  <c r="J28" i="3"/>
  <c r="J27" i="3"/>
  <c r="J25" i="3"/>
  <c r="J24" i="3"/>
  <c r="J23" i="3"/>
  <c r="J22" i="3"/>
  <c r="J21" i="3"/>
  <c r="E27" i="3"/>
  <c r="E26" i="3"/>
  <c r="E54" i="3"/>
  <c r="E53" i="3"/>
  <c r="J54" i="3"/>
  <c r="J53" i="3"/>
  <c r="E12" i="3"/>
  <c r="E56" i="3"/>
  <c r="E55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J19" i="3"/>
  <c r="J18" i="3"/>
  <c r="J17" i="3"/>
  <c r="J16" i="3"/>
  <c r="J15" i="3"/>
  <c r="J14" i="3"/>
  <c r="J56" i="3"/>
  <c r="J55" i="3"/>
  <c r="J52" i="3"/>
  <c r="J50" i="3"/>
  <c r="J49" i="3"/>
  <c r="J48" i="3"/>
  <c r="J47" i="3"/>
  <c r="J46" i="3"/>
  <c r="J44" i="3"/>
  <c r="J43" i="3"/>
  <c r="J42" i="3"/>
  <c r="J41" i="3"/>
  <c r="J40" i="3"/>
  <c r="J39" i="3"/>
  <c r="J38" i="3"/>
  <c r="H34" i="3"/>
  <c r="C34" i="3"/>
  <c r="H10" i="3"/>
  <c r="H9" i="3"/>
  <c r="C10" i="3"/>
  <c r="C9" i="3"/>
  <c r="E19" i="1"/>
  <c r="E18" i="1"/>
  <c r="C19" i="1"/>
  <c r="C18" i="1"/>
  <c r="F62" i="1"/>
  <c r="D62" i="1"/>
  <c r="B48" i="1"/>
  <c r="B41" i="1"/>
  <c r="B32" i="1"/>
  <c r="E23" i="1" l="1"/>
  <c r="C23" i="1"/>
  <c r="F23" i="1"/>
  <c r="B31" i="1"/>
  <c r="E31" i="3" l="1"/>
  <c r="E30" i="3"/>
  <c r="E29" i="3"/>
  <c r="E22" i="3"/>
  <c r="E17" i="3"/>
  <c r="G23" i="1"/>
  <c r="B57" i="1"/>
  <c r="B49" i="1"/>
  <c r="E33" i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2" i="1"/>
  <c r="E43" i="1"/>
  <c r="G43" i="1" s="1"/>
  <c r="E44" i="1"/>
  <c r="G44" i="1" s="1"/>
  <c r="E45" i="1"/>
  <c r="G45" i="1" s="1"/>
  <c r="E46" i="1"/>
  <c r="G46" i="1" s="1"/>
  <c r="E47" i="1"/>
  <c r="G47" i="1" s="1"/>
  <c r="E50" i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8" i="1"/>
  <c r="E59" i="1"/>
  <c r="G59" i="1" s="1"/>
  <c r="E60" i="1"/>
  <c r="G60" i="1" s="1"/>
  <c r="E61" i="1"/>
  <c r="G61" i="1" s="1"/>
  <c r="G50" i="1" l="1"/>
  <c r="D21" i="1"/>
  <c r="H21" i="1" s="1"/>
  <c r="I21" i="1" s="1"/>
  <c r="G58" i="1"/>
  <c r="D22" i="1"/>
  <c r="H22" i="1" s="1"/>
  <c r="I22" i="1" s="1"/>
  <c r="G33" i="1"/>
  <c r="E62" i="1"/>
  <c r="D18" i="1"/>
  <c r="G42" i="1"/>
  <c r="D19" i="1"/>
  <c r="H19" i="1" s="1"/>
  <c r="I19" i="1" s="1"/>
  <c r="E13" i="3"/>
  <c r="H18" i="1" l="1"/>
  <c r="D23" i="1"/>
  <c r="G62" i="1"/>
  <c r="E14" i="3"/>
  <c r="E15" i="3"/>
  <c r="E16" i="3"/>
  <c r="E18" i="3"/>
  <c r="E19" i="3"/>
  <c r="E20" i="3"/>
  <c r="E21" i="3"/>
  <c r="E23" i="3"/>
  <c r="E24" i="3"/>
  <c r="E25" i="3"/>
  <c r="E28" i="3"/>
  <c r="I18" i="1" l="1"/>
  <c r="I23" i="1" s="1"/>
  <c r="H23" i="1"/>
  <c r="H35" i="3"/>
  <c r="C35" i="3"/>
</calcChain>
</file>

<file path=xl/sharedStrings.xml><?xml version="1.0" encoding="utf-8"?>
<sst xmlns="http://schemas.openxmlformats.org/spreadsheetml/2006/main" count="166" uniqueCount="79">
  <si>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</si>
  <si>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</si>
  <si>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</si>
  <si>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</si>
  <si>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</si>
  <si>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</si>
  <si>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</si>
  <si>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</si>
  <si>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</si>
  <si>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</si>
  <si>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</si>
  <si>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</si>
  <si>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</si>
  <si>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</si>
  <si>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</si>
  <si>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</si>
  <si>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</si>
  <si>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</si>
  <si>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</si>
  <si>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</si>
  <si>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</si>
  <si>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</si>
  <si>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</si>
  <si>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</si>
  <si>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</si>
  <si>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</si>
  <si>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</si>
  <si>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</si>
  <si>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</si>
  <si>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</si>
  <si>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</si>
  <si>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</si>
  <si>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</si>
  <si>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</si>
  <si>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</si>
  <si>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</si>
  <si>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4:</t>
  </si>
  <si>
    <t xml:space="preserve"> 3: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</si>
  <si>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</si>
  <si>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</si>
  <si>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</si>
  <si>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</si>
  <si>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</si>
  <si>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</si>
  <si>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</si>
  <si>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</si>
  <si>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</si>
  <si>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MXP</t>
  </si>
  <si>
    <t>GBP</t>
  </si>
  <si>
    <t>USD</t>
  </si>
  <si>
    <t xml:space="preserve">Total Price per Section Payable Under Contract in                                                              GBP
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</si>
  <si>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</si>
  <si>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</si>
  <si>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</si>
  <si>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</si>
  <si>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</si>
  <si>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</si>
  <si>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</si>
  <si>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</si>
  <si>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>Unit Rate $ / £                Excluding all applicable Taxes &amp; Fees</t>
  </si>
  <si>
    <t>Cost $ / £
Excluding all applicable Taxes &amp; Fees</t>
  </si>
  <si>
    <t>Travel expenses:</t>
  </si>
  <si>
    <t>Taxis</t>
  </si>
  <si>
    <t>Venue</t>
  </si>
  <si>
    <t>Catering</t>
  </si>
  <si>
    <t>Translation</t>
  </si>
  <si>
    <t>Audio/video</t>
  </si>
  <si>
    <t xml:space="preserve">Contract Rate/Fees
excluding VAT
($/£ / Day)
</t>
  </si>
  <si>
    <t>Hotel &amp; accommodation</t>
  </si>
  <si>
    <t>Air fare From:                                       To:</t>
  </si>
  <si>
    <t>Please Note:  Payment will be as stated in the ATT 4 Statement of Requirements</t>
  </si>
  <si>
    <t>1. A Mexico Renewables Showcase 3-day visit agenda</t>
  </si>
  <si>
    <t>2. A Mexico Renewables Showcase conference event</t>
  </si>
  <si>
    <t>3. A Mexico Oil and Gas Showcase 3-day visit agenda</t>
  </si>
  <si>
    <t>4. A Mexico Oil and Gas Showcase conference event</t>
  </si>
  <si>
    <t>Conference event expenses</t>
  </si>
  <si>
    <t>Visits agenda expenses</t>
  </si>
  <si>
    <t>Conference event expenses:</t>
  </si>
  <si>
    <t>PF/3043/2018 Showcasing the Mexican Energy sector in the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</si>
</sst>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&quot;£&quot;#,##0.00"/>
    <numFmt numFmtId="166" formatCode="_-[$£-809]* #,##0.00_-;\-[$£-809]* #,##0.00_-;_-[$£-809]* &quot;-&quot;??_-;_-@_-"/>
    <numFmt numFmtId="167" formatCode="_-[$$-409]* #,##0.00_ ;_-[$$-409]* \-#,##0.00\ ;_-[$$-409]* &quot;-&quot;??_ ;_-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  <font>
      <sz val="10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2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3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30" xfId="0" applyBorder="1"/>
    <xf numFmtId="0" fontId="19" fillId="0" borderId="0" xfId="0" applyFont="1" applyAlignment="1">
      <alignment horizontal="left"/>
    </xf>
    <xf numFmtId="164" fontId="11" fillId="11" borderId="24" xfId="1" applyFont="1" applyFill="1" applyBorder="1" applyAlignment="1">
      <alignment vertical="center"/>
    </xf>
    <xf numFmtId="0" fontId="13" fillId="8" borderId="19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2" xfId="0" applyFont="1" applyBorder="1" applyAlignment="1">
      <alignment vertical="center"/>
    </xf>
    <xf numFmtId="0" fontId="26" fillId="4" borderId="32" xfId="0" applyFont="1" applyFill="1" applyBorder="1" applyAlignment="1">
      <alignment horizontal="left" vertical="center" wrapText="1"/>
    </xf>
    <xf numFmtId="164" fontId="26" fillId="4" borderId="32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left" vertical="center" wrapText="1"/>
    </xf>
    <xf numFmtId="0" fontId="1" fillId="8" borderId="37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9" borderId="38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2" fillId="0" borderId="0" xfId="0" applyFont="1"/>
    <xf numFmtId="167" fontId="11" fillId="9" borderId="11" xfId="1" applyNumberFormat="1" applyFont="1" applyFill="1" applyBorder="1" applyAlignment="1">
      <alignment horizontal="center" vertical="center"/>
    </xf>
    <xf numFmtId="0" fontId="30" fillId="0" borderId="0" xfId="0" applyFont="1"/>
    <xf numFmtId="166" fontId="4" fillId="9" borderId="12" xfId="1" applyNumberFormat="1" applyFont="1" applyFill="1" applyBorder="1" applyAlignment="1">
      <alignment vertical="center"/>
    </xf>
    <xf numFmtId="1" fontId="4" fillId="9" borderId="6" xfId="1" applyNumberFormat="1" applyFont="1" applyFill="1" applyBorder="1" applyAlignment="1">
      <alignment horizontal="center" vertical="center"/>
    </xf>
    <xf numFmtId="167" fontId="4" fillId="9" borderId="6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vertical="center"/>
    </xf>
    <xf numFmtId="164" fontId="1" fillId="9" borderId="15" xfId="1" applyFont="1" applyFill="1" applyBorder="1" applyAlignment="1">
      <alignment vertical="center"/>
    </xf>
    <xf numFmtId="164" fontId="1" fillId="9" borderId="12" xfId="1" applyFont="1" applyFill="1" applyBorder="1" applyAlignment="1">
      <alignment vertical="center"/>
    </xf>
    <xf numFmtId="0" fontId="29" fillId="8" borderId="4" xfId="0" applyFont="1" applyFill="1" applyBorder="1" applyAlignment="1">
      <alignment wrapText="1"/>
    </xf>
    <xf numFmtId="167" fontId="1" fillId="9" borderId="12" xfId="3" applyNumberFormat="1" applyFont="1" applyFill="1" applyBorder="1" applyAlignment="1">
      <alignment vertical="center"/>
    </xf>
    <xf numFmtId="167" fontId="11" fillId="11" borderId="24" xfId="1" applyNumberFormat="1" applyFont="1" applyFill="1" applyBorder="1" applyAlignment="1">
      <alignment vertical="center"/>
    </xf>
    <xf numFmtId="164" fontId="1" fillId="9" borderId="35" xfId="1" applyFont="1" applyFill="1" applyBorder="1" applyAlignment="1">
      <alignment vertical="center"/>
    </xf>
    <xf numFmtId="164" fontId="1" fillId="9" borderId="5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left" vertical="center" wrapText="1"/>
    </xf>
    <xf numFmtId="0" fontId="1" fillId="9" borderId="35" xfId="1" applyNumberFormat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left" vertical="center" wrapText="1"/>
    </xf>
    <xf numFmtId="167" fontId="0" fillId="8" borderId="5" xfId="0" applyNumberFormat="1" applyFill="1" applyBorder="1"/>
    <xf numFmtId="167" fontId="0" fillId="8" borderId="14" xfId="0" applyNumberFormat="1" applyFill="1" applyBorder="1"/>
    <xf numFmtId="167" fontId="6" fillId="9" borderId="4" xfId="1" applyNumberFormat="1" applyFont="1" applyFill="1" applyBorder="1"/>
    <xf numFmtId="167" fontId="0" fillId="9" borderId="5" xfId="0" applyNumberFormat="1" applyFill="1" applyBorder="1"/>
    <xf numFmtId="167" fontId="0" fillId="9" borderId="14" xfId="0" applyNumberFormat="1" applyFill="1" applyBorder="1"/>
    <xf numFmtId="0" fontId="6" fillId="9" borderId="26" xfId="0" applyFont="1" applyFill="1" applyBorder="1" applyAlignment="1">
      <alignment horizontal="left"/>
    </xf>
    <xf numFmtId="167" fontId="1" fillId="8" borderId="5" xfId="1" applyNumberFormat="1" applyFont="1" applyFill="1" applyBorder="1" applyAlignment="1">
      <alignment vertical="center"/>
    </xf>
    <xf numFmtId="167" fontId="1" fillId="9" borderId="5" xfId="1" applyNumberFormat="1" applyFont="1" applyFill="1" applyBorder="1" applyAlignment="1">
      <alignment vertical="center"/>
    </xf>
    <xf numFmtId="167" fontId="1" fillId="9" borderId="12" xfId="1" applyNumberFormat="1" applyFont="1" applyFill="1" applyBorder="1" applyAlignment="1">
      <alignment vertical="center"/>
    </xf>
    <xf numFmtId="167" fontId="1" fillId="8" borderId="37" xfId="1" applyNumberFormat="1" applyFont="1" applyFill="1" applyBorder="1" applyAlignment="1">
      <alignment vertical="center"/>
    </xf>
    <xf numFmtId="167" fontId="11" fillId="9" borderId="4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vertical="center" wrapText="1"/>
    </xf>
    <xf numFmtId="0" fontId="6" fillId="8" borderId="26" xfId="0" applyFont="1" applyFill="1" applyBorder="1" applyAlignment="1">
      <alignment horizontal="left" wrapText="1"/>
    </xf>
    <xf numFmtId="0" fontId="0" fillId="9" borderId="5" xfId="0" applyFill="1" applyBorder="1"/>
    <xf numFmtId="167" fontId="4" fillId="9" borderId="42" xfId="1" applyNumberFormat="1" applyFont="1" applyFill="1" applyBorder="1" applyAlignment="1">
      <alignment horizontal="center" vertical="center"/>
    </xf>
    <xf numFmtId="167" fontId="4" fillId="9" borderId="43" xfId="1" applyNumberFormat="1" applyFont="1" applyFill="1" applyBorder="1" applyAlignment="1">
      <alignment horizontal="center" vertical="center"/>
    </xf>
    <xf numFmtId="167" fontId="11" fillId="9" borderId="38" xfId="0" applyNumberFormat="1" applyFont="1" applyFill="1" applyBorder="1" applyAlignment="1">
      <alignment horizontal="center" vertical="center" wrapText="1"/>
    </xf>
    <xf numFmtId="0" fontId="4" fillId="9" borderId="42" xfId="1" applyNumberFormat="1" applyFont="1" applyFill="1" applyBorder="1" applyAlignment="1">
      <alignment horizontal="center" vertical="center"/>
    </xf>
    <xf numFmtId="0" fontId="4" fillId="9" borderId="43" xfId="1" applyNumberFormat="1" applyFont="1" applyFill="1" applyBorder="1" applyAlignment="1">
      <alignment horizontal="center" vertical="center"/>
    </xf>
    <xf numFmtId="0" fontId="4" fillId="9" borderId="7" xfId="1" applyNumberFormat="1" applyFont="1" applyFill="1" applyBorder="1" applyAlignment="1">
      <alignment vertical="center"/>
    </xf>
    <xf numFmtId="0" fontId="4" fillId="9" borderId="7" xfId="1" applyNumberFormat="1" applyFont="1" applyFill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/>
    <xf numFmtId="167" fontId="4" fillId="9" borderId="44" xfId="1" applyNumberFormat="1" applyFont="1" applyFill="1" applyBorder="1" applyAlignment="1">
      <alignment vertical="center"/>
    </xf>
    <xf numFmtId="167" fontId="4" fillId="9" borderId="45" xfId="1" applyNumberFormat="1" applyFont="1" applyFill="1" applyBorder="1" applyAlignment="1">
      <alignment vertical="center"/>
    </xf>
    <xf numFmtId="167" fontId="4" fillId="9" borderId="3" xfId="1" applyNumberFormat="1" applyFont="1" applyFill="1" applyBorder="1" applyAlignment="1">
      <alignment vertical="center"/>
    </xf>
    <xf numFmtId="167" fontId="4" fillId="9" borderId="26" xfId="1" applyNumberFormat="1" applyFont="1" applyFill="1" applyBorder="1" applyAlignment="1">
      <alignment vertical="center"/>
    </xf>
    <xf numFmtId="167" fontId="4" fillId="9" borderId="15" xfId="1" applyNumberFormat="1" applyFont="1" applyFill="1" applyBorder="1" applyAlignment="1">
      <alignment vertical="center"/>
    </xf>
    <xf numFmtId="167" fontId="4" fillId="8" borderId="46" xfId="1" applyNumberFormat="1" applyFont="1" applyFill="1" applyBorder="1" applyAlignment="1">
      <alignment horizontal="center" vertical="center"/>
    </xf>
    <xf numFmtId="167" fontId="4" fillId="8" borderId="34" xfId="1" applyNumberFormat="1" applyFont="1" applyFill="1" applyBorder="1" applyAlignment="1">
      <alignment horizontal="center" vertical="center"/>
    </xf>
    <xf numFmtId="167" fontId="4" fillId="9" borderId="12" xfId="1" applyNumberFormat="1" applyFont="1" applyFill="1" applyBorder="1" applyAlignment="1">
      <alignment vertical="center"/>
    </xf>
    <xf numFmtId="167" fontId="4" fillId="8" borderId="12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49" fontId="24" fillId="0" borderId="31" xfId="0" applyNumberFormat="1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3" fillId="8" borderId="18" xfId="0" applyFont="1" applyFill="1" applyBorder="1" applyAlignment="1">
      <alignment horizontal="left" vertical="center"/>
    </xf>
    <xf numFmtId="0" fontId="24" fillId="4" borderId="39" xfId="0" applyFont="1" applyFill="1" applyBorder="1" applyAlignment="1">
      <alignment horizontal="left" vertical="center" wrapText="1"/>
    </xf>
    <xf numFmtId="0" fontId="24" fillId="4" borderId="40" xfId="0" applyFont="1" applyFill="1" applyBorder="1" applyAlignment="1">
      <alignment horizontal="left" vertical="center" wrapText="1"/>
    </xf>
    <xf numFmtId="0" fontId="24" fillId="4" borderId="41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25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15" fillId="8" borderId="19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3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left" wrapText="1"/>
    </xf>
    <xf numFmtId="0" fontId="15" fillId="8" borderId="16" xfId="0" applyFont="1" applyFill="1" applyBorder="1" applyAlignment="1">
      <alignment horizontal="left" wrapText="1"/>
    </xf>
    <xf numFmtId="0" fontId="15" fillId="8" borderId="18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2.xml"/><Relationship Id="rId18" Type="http://schemas.openxmlformats.org/officeDocument/2006/relationships/revisionLog" Target="revisionLog7.xml"/><Relationship Id="rId12" Type="http://schemas.openxmlformats.org/officeDocument/2006/relationships/revisionLog" Target="revisionLog1.xml"/><Relationship Id="rId17" Type="http://schemas.openxmlformats.org/officeDocument/2006/relationships/revisionLog" Target="revisionLog6.xml"/><Relationship Id="rId16" Type="http://schemas.openxmlformats.org/officeDocument/2006/relationships/revisionLog" Target="revisionLog5.xml"/><Relationship Id="rId15" Type="http://schemas.openxmlformats.org/officeDocument/2006/relationships/revisionLog" Target="revisionLog3.xml"/><Relationship Id="rId1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8C4F44-36C1-4C15-8898-C5E067C91A2D}" diskRevisions="1" revisionId="279" version="16">
  <header guid="{66AC0C2D-3C3E-4B79-BF8F-E31F314B10E5}" dateTime="2018-10-09T12:59:02" maxSheetId="5" userName="Jessica Rymer (Sensitive)" r:id="rId12" minRId="252" maxRId="259">
    <sheetIdMap count="4">
      <sheetId val="1"/>
      <sheetId val="2"/>
      <sheetId val="3"/>
      <sheetId val="4"/>
    </sheetIdMap>
  </header>
  <header guid="{3E721B65-9C7A-4CB1-B1DE-BE43F32B1DFA}" dateTime="2018-10-09T13:17:14" maxSheetId="5" userName="Jessica Rymer (Sensitive)" r:id="rId13" minRId="261" maxRId="262">
    <sheetIdMap count="4">
      <sheetId val="1"/>
      <sheetId val="2"/>
      <sheetId val="3"/>
      <sheetId val="4"/>
    </sheetIdMap>
  </header>
  <header guid="{0AAE6E5E-2B92-4ED6-B6FF-34ABC4E59010}" dateTime="2018-10-10T12:50:34" maxSheetId="5" userName="Jessica Rymer (Sensitive)" r:id="rId14" minRId="263">
    <sheetIdMap count="4">
      <sheetId val="1"/>
      <sheetId val="2"/>
      <sheetId val="3"/>
      <sheetId val="4"/>
    </sheetIdMap>
  </header>
  <header guid="{42EA42A3-EF75-4A30-B91C-2B0A1EB8352B}" dateTime="2018-10-24T00:33:33" maxSheetId="5" userName="Carlos Lozano" r:id="rId15" minRId="264" maxRId="273">
    <sheetIdMap count="4">
      <sheetId val="1"/>
      <sheetId val="2"/>
      <sheetId val="3"/>
      <sheetId val="4"/>
    </sheetIdMap>
  </header>
  <header guid="{A8DCD723-ADDC-4166-8AED-9EF8AD903B72}" dateTime="2018-10-24T00:36:37" maxSheetId="5" userName="Carlos Lozano" r:id="rId16" minRId="275">
    <sheetIdMap count="4">
      <sheetId val="1"/>
      <sheetId val="2"/>
      <sheetId val="3"/>
      <sheetId val="4"/>
    </sheetIdMap>
  </header>
  <header guid="{FA6486AB-0B50-4D9F-875F-7B94F6DDB5D3}" dateTime="2018-10-24T15:31:38" maxSheetId="5" userName="Jessica Rymer (Sensitive)" r:id="rId17" minRId="277">
    <sheetIdMap count="4">
      <sheetId val="1"/>
      <sheetId val="2"/>
      <sheetId val="3"/>
      <sheetId val="4"/>
    </sheetIdMap>
  </header>
  <header guid="{AA8C4F44-36C1-4C15-8898-C5E067C91A2D}" dateTime="2018-11-26T16:58:51" maxSheetId="5" userName="Jessica Rymer (Sensitive)" r:id="rId18" minRId="279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B2" t="inlineStr">
      <is>
        <t xml:space="preserve">PF/2962/2018 Mexico Wind and Electricity Supply Chain Mapping. </t>
      </is>
    </oc>
    <nc r="B2" t="inlineStr">
      <is>
        <t xml:space="preserve">PF/3010/2018 Gender Baselining in the Energy Sector in Mexico. </t>
      </is>
    </nc>
  </rcc>
  <rcc rId="253" sId="1">
    <oc r="B10" t="inlineStr">
      <is>
        <t>5) Please only fill up the information for the Lot that you are bidding. If you are bidding for both Lots, make sure you provide all the information required</t>
      </is>
    </oc>
    <nc r="B10"/>
  </rcc>
  <rcc rId="254" sId="1">
    <oc r="B17" t="inlineStr">
      <is>
        <t>Lot A: Supply Chain mapping of the wind sector in Mexico</t>
      </is>
    </oc>
    <nc r="B17" t="inlineStr">
      <is>
        <t xml:space="preserve">Gender Baselining for the Energy Sector in Mexico </t>
      </is>
    </nc>
  </rcc>
  <rcc rId="255" sId="1">
    <oc r="B19" t="inlineStr">
      <is>
        <t>ii. Two presentations (1 in Mexico &amp; 1 in UK)</t>
      </is>
    </oc>
    <nc r="B19" t="inlineStr">
      <is>
        <t>2. One presentation of the report findings to relevant stakeholders</t>
      </is>
    </nc>
  </rcc>
  <rcc rId="256" sId="1">
    <oc r="B20" t="inlineStr">
      <is>
        <t>Lot B: Electrical Networks and Energy Storage Supply chain Mapping</t>
      </is>
    </oc>
    <nc r="B20"/>
  </rcc>
  <rcc rId="257" sId="1">
    <oc r="B21" t="inlineStr">
      <is>
        <t>i. One report</t>
      </is>
    </oc>
    <nc r="B21"/>
  </rcc>
  <rcc rId="258" sId="1">
    <oc r="B22" t="inlineStr">
      <is>
        <t>ii. Two presentations (1 in Mexico &amp; 1 in UK)</t>
      </is>
    </oc>
    <nc r="B22"/>
  </rcc>
  <rcc rId="259" sId="1">
    <oc r="B18" t="inlineStr">
      <is>
        <t>i. One report</t>
      </is>
    </oc>
    <nc r="B18" t="inlineStr">
      <is>
        <t>1. One written report</t>
      </is>
    </nc>
  </rcc>
  <rdn rId="0" localSheetId="1" customView="1" name="Z_40A3D924_6C0C_4007_AE99_C982CE64F7C6_.wvu.PrintArea" hidden="1" oldHidden="1">
    <formula>'Contract Pricing'!$A$1:$K$27</formula>
  </rdn>
  <rcv guid="{40A3D924-6C0C-4007-AE99-C982CE64F7C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5" start="0" length="0">
    <dxf>
      <font>
        <sz val="11"/>
        <color theme="1"/>
        <name val="Calibri"/>
        <scheme val="minor"/>
      </font>
      <numFmt numFmtId="0" formatCode="General"/>
    </dxf>
  </rfmt>
  <rcc rId="261" sId="4" xfDxf="1" dxf="1">
    <oc r="C5">
      <v>4.0167901829647898E-2</v>
    </oc>
    <nc r="C5">
      <v>4.0560217727248798E-2</v>
    </nc>
    <ndxf>
      <font>
        <sz val="10"/>
        <color rgb="FF000000"/>
        <name val="Segoe UI"/>
        <scheme val="none"/>
      </font>
      <alignment vertical="center" readingOrder="0"/>
    </ndxf>
  </rcc>
  <rcc rId="262" sId="4">
    <oc r="C6">
      <v>0.76887590342918699</v>
    </oc>
    <nc r="C6">
      <v>0.76242756938090905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" sId="1">
    <oc r="B2" t="inlineStr">
      <is>
        <t xml:space="preserve">PF/3010/2018 Gender Baselining in the Energy Sector in Mexico. </t>
      </is>
    </oc>
    <nc r="B2" t="inlineStr">
      <is>
        <t xml:space="preserve">PF/0000/2018 Event Management for the Mexico Energy Showcase Events in the UK. </t>
      </is>
    </nc>
  </rcc>
  <rcc rId="265" sId="1">
    <nc r="B21" t="inlineStr">
      <is>
        <t>3. A Mexico Oil and Gas Showcase 3-day visit agenda</t>
      </is>
    </nc>
  </rcc>
  <rcc rId="266" sId="1">
    <nc r="B22" t="inlineStr">
      <is>
        <t>4. A Mexico Oil and Gas Showcase conference event</t>
      </is>
    </nc>
  </rcc>
  <rcc rId="267" sId="1">
    <oc r="B19" t="inlineStr">
      <is>
        <t>2. One presentation of the report findings to relevant stakeholders</t>
      </is>
    </oc>
    <nc r="B19" t="inlineStr">
      <is>
        <t>2. A Mexico Renewables Showcase conference event</t>
      </is>
    </nc>
  </rcc>
  <rcc rId="268" sId="1">
    <oc r="B18" t="inlineStr">
      <is>
        <t>1. One written report</t>
      </is>
    </oc>
    <nc r="B18" t="inlineStr">
      <is>
        <t>1. A Mexico Renewables Showcase 3-day visit agenda</t>
      </is>
    </nc>
  </rcc>
  <rcc rId="269" sId="1">
    <oc r="B17" t="inlineStr">
      <is>
        <t xml:space="preserve">Gender Baselining for the Energy Sector in Mexico </t>
      </is>
    </oc>
    <nc r="B17"/>
  </rcc>
  <rcc rId="270" sId="3">
    <oc r="G45" t="inlineStr">
      <is>
        <t>Presentation in Mexico</t>
      </is>
    </oc>
    <nc r="G45" t="inlineStr">
      <is>
        <t>Conference event expenses</t>
      </is>
    </nc>
  </rcc>
  <rcc rId="271" sId="3">
    <oc r="G51" t="inlineStr">
      <is>
        <t>Presentation in UK</t>
      </is>
    </oc>
    <nc r="G51" t="inlineStr">
      <is>
        <t>Visits agenda expenses</t>
      </is>
    </nc>
  </rcc>
  <rcc rId="272" sId="3">
    <oc r="G26" t="inlineStr">
      <is>
        <t>Presentation in UK</t>
      </is>
    </oc>
    <nc r="G26" t="inlineStr">
      <is>
        <t>Visits agenda expenses</t>
      </is>
    </nc>
  </rcc>
  <rcc rId="273" sId="3">
    <oc r="G20" t="inlineStr">
      <is>
        <t>Presentation in Mexico</t>
      </is>
    </oc>
    <nc r="G20" t="inlineStr">
      <is>
        <t>Conference event expenses:</t>
      </is>
    </nc>
  </rcc>
  <rdn rId="0" localSheetId="1" customView="1" name="Z_05E9AAD3_D394_4D30_B7C4_9391E13B4B88_.wvu.PrintArea" hidden="1" oldHidden="1">
    <formula>'Contract Pricing'!$A$1:$K$27</formula>
  </rdn>
  <rcv guid="{05E9AAD3-D394-4D30-B7C4-9391E13B4B8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>
    <oc r="B12" t="inlineStr">
      <is>
        <t>Please Note:  Payment will be as stated in the ATT 4 Terms of Reference</t>
      </is>
    </oc>
    <nc r="B12" t="inlineStr">
      <is>
        <t>Please Note:  Payment will be as stated in the ATT 4 Statement of Requirements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>
    <oc r="D15" t="inlineStr">
      <is>
        <t>MXP</t>
      </is>
    </oc>
    <nc r="D15" t="inlineStr">
      <is>
        <t>GBP</t>
      </is>
    </nc>
  </rcc>
  <rcv guid="{05E9AAD3-D394-4D30-B7C4-9391E13B4B88}" action="delete"/>
  <rdn rId="0" localSheetId="1" customView="1" name="Z_05E9AAD3_D394_4D30_B7C4_9391E13B4B88_.wvu.PrintArea" hidden="1" oldHidden="1">
    <formula>'Contract Pricing'!$A$1:$K$27</formula>
    <oldFormula>'Contract Pricing'!$A$1:$K$27</oldFormula>
  </rdn>
  <rcv guid="{05E9AAD3-D394-4D30-B7C4-9391E13B4B8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" sId="1">
    <oc r="B2" t="inlineStr">
      <is>
        <t xml:space="preserve">PF/0000/2018 Event Management for the Mexico Energy Showcase Events in the UK. </t>
      </is>
    </oc>
    <nc r="B2" t="inlineStr">
      <is>
        <t>PF/3043/2018 Showcasing the Mexican Oil &amp; Gas and Renewables sectors in the UK</t>
      </is>
    </nc>
  </rcc>
  <rcv guid="{40A3D924-6C0C-4007-AE99-C982CE64F7C6}" action="delete"/>
  <rdn rId="0" localSheetId="1" customView="1" name="Z_40A3D924_6C0C_4007_AE99_C982CE64F7C6_.wvu.PrintArea" hidden="1" oldHidden="1">
    <formula>'Contract Pricing'!$A$1:$K$27</formula>
    <oldFormula>'Contract Pricing'!$A$1:$K$27</oldFormula>
  </rdn>
  <rcv guid="{40A3D924-6C0C-4007-AE99-C982CE64F7C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1">
    <oc r="B2" t="inlineStr">
      <is>
        <t>PF/3043/2018 Showcasing the Mexican Oil &amp; Gas and Renewables sectors in the UK</t>
      </is>
    </oc>
    <nc r="B2" t="inlineStr">
      <is>
        <t>PF/3043/2018 Showcasing the Mexican Energy sector in the UK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A8C4F44-36C1-4C15-8898-C5E067C91A2D}" name="Jessica Rymer (Sensitive)" id="-815468807" dateTime="2018-11-26T16:57:5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72"/>
  <sheetViews>
    <sheetView showGridLines="0" tabSelected="1" view="pageLayout" zoomScale="80" zoomScaleNormal="100" zoomScaleSheetLayoutView="70" zoomScalePageLayoutView="80" workbookViewId="0">
      <selection activeCell="D1" sqref="D1"/>
    </sheetView>
  </sheetViews>
  <sheetFormatPr defaultColWidth="9.08984375" defaultRowHeight="14" x14ac:dyDescent="0.3"/>
  <cols>
    <col min="1" max="1" width="7.90625" style="8" customWidth="1"/>
    <col min="2" max="2" width="72.453125" style="8" customWidth="1"/>
    <col min="3" max="3" width="22.36328125" style="8" customWidth="1"/>
    <col min="4" max="4" width="20.6328125" style="8" customWidth="1"/>
    <col min="5" max="5" width="15.54296875" style="8" customWidth="1"/>
    <col min="6" max="6" width="33.54296875" style="8" customWidth="1"/>
    <col min="7" max="11" width="20.6328125" style="8" customWidth="1"/>
    <col min="12" max="12" width="15.54296875" style="8" customWidth="1"/>
    <col min="13" max="13" width="15.36328125" style="8" customWidth="1"/>
    <col min="14" max="14" width="14.6328125" style="8" customWidth="1"/>
    <col min="15" max="15" width="16.6328125" style="8" customWidth="1"/>
    <col min="16" max="16384" width="9.08984375" style="8"/>
  </cols>
  <sheetData>
    <row r="1" spans="1:12" ht="54.75" customHeight="1" x14ac:dyDescent="0.3">
      <c r="B1" s="27" t="s">
        <v>55</v>
      </c>
      <c r="D1" s="9"/>
      <c r="I1" s="10"/>
      <c r="J1" s="11"/>
    </row>
    <row r="2" spans="1:12" ht="25.5" customHeight="1" x14ac:dyDescent="0.3">
      <c r="B2" s="141" t="s">
        <v>78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4.5" thickBot="1" x14ac:dyDescent="0.35">
      <c r="I3" s="10"/>
    </row>
    <row r="4" spans="1:12" ht="29.25" customHeight="1" thickBot="1" x14ac:dyDescent="0.35">
      <c r="B4" s="23" t="s">
        <v>19</v>
      </c>
      <c r="C4" s="143" t="s">
        <v>20</v>
      </c>
      <c r="D4" s="144"/>
      <c r="E4" s="145"/>
      <c r="F4" s="39"/>
      <c r="G4" s="39"/>
      <c r="H4" s="39"/>
      <c r="I4" s="39"/>
    </row>
    <row r="5" spans="1:12" ht="14.5" thickBot="1" x14ac:dyDescent="0.35">
      <c r="C5" s="12"/>
      <c r="D5" s="13"/>
      <c r="E5" s="13"/>
      <c r="F5" s="13"/>
      <c r="I5" s="10"/>
    </row>
    <row r="6" spans="1:12" ht="21" customHeight="1" x14ac:dyDescent="0.3">
      <c r="B6" s="148" t="s">
        <v>51</v>
      </c>
      <c r="C6" s="149"/>
      <c r="D6" s="149"/>
      <c r="E6" s="149"/>
      <c r="F6" s="150"/>
    </row>
    <row r="7" spans="1:12" ht="21" customHeight="1" x14ac:dyDescent="0.3">
      <c r="B7" s="24" t="s">
        <v>52</v>
      </c>
      <c r="C7" s="25"/>
      <c r="D7" s="25"/>
      <c r="E7" s="25"/>
      <c r="F7" s="26"/>
    </row>
    <row r="8" spans="1:12" ht="21" customHeight="1" x14ac:dyDescent="0.3">
      <c r="B8" s="24" t="s">
        <v>53</v>
      </c>
      <c r="C8" s="25"/>
      <c r="D8" s="25"/>
      <c r="E8" s="25"/>
      <c r="F8" s="26"/>
    </row>
    <row r="9" spans="1:12" ht="21" customHeight="1" x14ac:dyDescent="0.3">
      <c r="B9" s="24" t="s">
        <v>25</v>
      </c>
      <c r="C9" s="25"/>
      <c r="D9" s="25"/>
      <c r="E9" s="25"/>
      <c r="F9" s="26"/>
    </row>
    <row r="10" spans="1:12" ht="21" customHeight="1" thickBot="1" x14ac:dyDescent="0.35">
      <c r="B10" s="50"/>
      <c r="C10" s="51"/>
      <c r="D10" s="51"/>
      <c r="E10" s="51"/>
      <c r="F10" s="52"/>
    </row>
    <row r="11" spans="1:12" ht="12" customHeight="1" x14ac:dyDescent="0.3">
      <c r="A11" s="40"/>
      <c r="B11" s="38"/>
      <c r="C11" s="38"/>
      <c r="D11" s="38"/>
      <c r="E11" s="38"/>
      <c r="F11" s="38"/>
      <c r="G11" s="40"/>
      <c r="H11" s="40"/>
      <c r="I11" s="40"/>
      <c r="J11" s="40"/>
      <c r="K11" s="40"/>
      <c r="L11" s="40"/>
    </row>
    <row r="12" spans="1:12" s="14" customFormat="1" ht="33.75" customHeight="1" x14ac:dyDescent="0.3">
      <c r="A12" s="40"/>
      <c r="B12" s="140" t="s">
        <v>70</v>
      </c>
      <c r="C12" s="140"/>
      <c r="D12" s="140"/>
      <c r="E12" s="140"/>
      <c r="F12" s="140"/>
      <c r="G12" s="140"/>
      <c r="H12" s="140"/>
      <c r="I12" s="140"/>
      <c r="J12" s="40"/>
      <c r="K12" s="40"/>
      <c r="L12" s="40"/>
    </row>
    <row r="13" spans="1:12" ht="30.65" customHeight="1" x14ac:dyDescent="0.4">
      <c r="B13" s="86" t="s">
        <v>54</v>
      </c>
      <c r="C13" s="1"/>
      <c r="D13" s="1"/>
      <c r="E13" s="1"/>
    </row>
    <row r="14" spans="1:12" ht="39" customHeight="1" thickBot="1" x14ac:dyDescent="0.35">
      <c r="C14" s="1"/>
      <c r="D14" s="1"/>
      <c r="E14" s="1"/>
    </row>
    <row r="15" spans="1:12" ht="30" customHeight="1" thickBot="1" x14ac:dyDescent="0.55000000000000004">
      <c r="B15" s="84" t="s">
        <v>46</v>
      </c>
      <c r="C15" s="1"/>
      <c r="D15" s="94" t="s">
        <v>48</v>
      </c>
      <c r="E15" s="1"/>
    </row>
    <row r="16" spans="1:12" ht="98.25" customHeight="1" thickBot="1" x14ac:dyDescent="0.35">
      <c r="B16" s="15" t="s">
        <v>40</v>
      </c>
      <c r="C16" s="15" t="s">
        <v>0</v>
      </c>
      <c r="D16" s="17" t="s">
        <v>21</v>
      </c>
      <c r="E16" s="18" t="s">
        <v>1</v>
      </c>
      <c r="F16" s="17" t="s">
        <v>23</v>
      </c>
      <c r="G16" s="18" t="s">
        <v>1</v>
      </c>
      <c r="H16" s="19" t="s">
        <v>33</v>
      </c>
      <c r="I16" s="19" t="s">
        <v>50</v>
      </c>
      <c r="J16" s="43"/>
      <c r="K16" s="44"/>
      <c r="L16" s="44"/>
    </row>
    <row r="17" spans="1:11" s="16" customFormat="1" x14ac:dyDescent="0.35">
      <c r="B17" s="115"/>
      <c r="C17" s="88"/>
      <c r="D17" s="89"/>
      <c r="E17" s="89"/>
      <c r="F17" s="127"/>
      <c r="G17" s="131"/>
      <c r="H17" s="95"/>
      <c r="I17" s="87"/>
    </row>
    <row r="18" spans="1:11" s="16" customFormat="1" x14ac:dyDescent="0.35">
      <c r="B18" s="115" t="s">
        <v>71</v>
      </c>
      <c r="C18" s="121">
        <f>SUM(D33:D40)</f>
        <v>0</v>
      </c>
      <c r="D18" s="118">
        <f>SUM(E33:E40)</f>
        <v>0</v>
      </c>
      <c r="E18" s="118">
        <f>SUM(F33:F40)</f>
        <v>0</v>
      </c>
      <c r="F18" s="128">
        <f>'Breakdown of Other Costs'!E32</f>
        <v>0</v>
      </c>
      <c r="G18" s="132"/>
      <c r="H18" s="95">
        <f>SUM(D18:G18)</f>
        <v>0</v>
      </c>
      <c r="I18" s="87">
        <f>IF($D$15="GBP",(H18*1),IF($D$15="MXP",(H18*0.0401679018296479),IF($D$15="USD",(H18*0.768875903429187))))</f>
        <v>0</v>
      </c>
    </row>
    <row r="19" spans="1:11" s="16" customFormat="1" x14ac:dyDescent="0.35">
      <c r="B19" s="115" t="s">
        <v>72</v>
      </c>
      <c r="C19" s="122">
        <f>SUM(D42:D47)</f>
        <v>0</v>
      </c>
      <c r="D19" s="119">
        <f>SUM(E42:E47)</f>
        <v>0</v>
      </c>
      <c r="E19" s="119">
        <f>SUM(F42:F47)</f>
        <v>0</v>
      </c>
      <c r="F19" s="129">
        <f>'Breakdown of Other Costs'!J32</f>
        <v>0</v>
      </c>
      <c r="G19" s="133"/>
      <c r="H19" s="95">
        <f>SUM(D19:G19)</f>
        <v>0</v>
      </c>
      <c r="I19" s="87">
        <f>IF($D$15="GBP",(H19*1),IF($D$15="MXP",(H19*0.0401679018296479),IF($D$15="USD",(H19*0.768875903429187))))</f>
        <v>0</v>
      </c>
    </row>
    <row r="20" spans="1:11" s="16" customFormat="1" ht="14.5" thickBot="1" x14ac:dyDescent="0.4">
      <c r="B20" s="115"/>
      <c r="C20" s="123"/>
      <c r="D20" s="123"/>
      <c r="E20" s="123"/>
      <c r="F20" s="130"/>
      <c r="G20" s="134"/>
      <c r="H20" s="91"/>
      <c r="I20" s="91"/>
    </row>
    <row r="21" spans="1:11" s="16" customFormat="1" x14ac:dyDescent="0.35">
      <c r="B21" s="115" t="s">
        <v>73</v>
      </c>
      <c r="C21" s="124">
        <f>SUM(D50:D56)</f>
        <v>0</v>
      </c>
      <c r="D21" s="90">
        <f>SUM(E50:E56)</f>
        <v>0</v>
      </c>
      <c r="E21" s="90">
        <f>SUM(F50:F56)</f>
        <v>0</v>
      </c>
      <c r="F21" s="130">
        <f>'Breakdown of Other Costs'!E57</f>
        <v>0</v>
      </c>
      <c r="G21" s="135">
        <v>0</v>
      </c>
      <c r="H21" s="95">
        <f>SUM(D21:G21)</f>
        <v>0</v>
      </c>
      <c r="I21" s="87">
        <f>IF($D$15="GBP",(H21*1),IF($D$15="MXP",(H21*0.0401679018296479),IF($D$15="USD",(H21*0.768875903429187))))</f>
        <v>0</v>
      </c>
    </row>
    <row r="22" spans="1:11" s="16" customFormat="1" ht="14.5" thickBot="1" x14ac:dyDescent="0.4">
      <c r="B22" s="115" t="s">
        <v>74</v>
      </c>
      <c r="C22" s="124">
        <f>SUM(D58:D61)</f>
        <v>0</v>
      </c>
      <c r="D22" s="90">
        <f>SUM(E58:E61)</f>
        <v>0</v>
      </c>
      <c r="E22" s="90">
        <f>SUM(F58:F61)</f>
        <v>0</v>
      </c>
      <c r="F22" s="130">
        <f>'Breakdown of Other Costs'!J57</f>
        <v>0</v>
      </c>
      <c r="G22" s="135">
        <v>0</v>
      </c>
      <c r="H22" s="95">
        <f>SUM(D22:G22)</f>
        <v>0</v>
      </c>
      <c r="I22" s="87">
        <f>IF($D$15="GBP",(H22*1),IF($D$15="MXP",(H22*0.0401679018296479),IF($D$15="USD",(H22*0.768875903429187))))</f>
        <v>0</v>
      </c>
    </row>
    <row r="23" spans="1:11" s="20" customFormat="1" ht="48" customHeight="1" thickBot="1" x14ac:dyDescent="0.35">
      <c r="B23" s="21" t="s">
        <v>22</v>
      </c>
      <c r="C23" s="22">
        <f t="shared" ref="C23:I23" si="0">SUM(C17:C22)</f>
        <v>0</v>
      </c>
      <c r="D23" s="85">
        <f t="shared" si="0"/>
        <v>0</v>
      </c>
      <c r="E23" s="85">
        <f t="shared" si="0"/>
        <v>0</v>
      </c>
      <c r="F23" s="85">
        <f t="shared" si="0"/>
        <v>0</v>
      </c>
      <c r="G23" s="85">
        <f t="shared" si="0"/>
        <v>0</v>
      </c>
      <c r="H23" s="96">
        <f t="shared" si="0"/>
        <v>0</v>
      </c>
      <c r="I23" s="49">
        <f t="shared" si="0"/>
        <v>0</v>
      </c>
      <c r="J23" s="146" t="s">
        <v>32</v>
      </c>
      <c r="K23" s="147"/>
    </row>
    <row r="24" spans="1:11" s="20" customFormat="1" ht="34.25" customHeight="1" thickBot="1" x14ac:dyDescent="0.35">
      <c r="B24" s="45"/>
      <c r="C24" s="41"/>
      <c r="D24" s="42"/>
      <c r="E24" s="42"/>
      <c r="F24" s="42"/>
      <c r="G24" s="42"/>
      <c r="H24" s="42"/>
      <c r="I24" s="53"/>
      <c r="J24" s="138" t="s">
        <v>34</v>
      </c>
      <c r="K24" s="139"/>
    </row>
    <row r="25" spans="1:11" s="20" customFormat="1" ht="23.25" customHeight="1" x14ac:dyDescent="0.3">
      <c r="A25" s="59"/>
      <c r="B25" s="137" t="s">
        <v>56</v>
      </c>
      <c r="C25" s="137"/>
      <c r="D25" s="137"/>
      <c r="E25" s="137"/>
      <c r="F25" s="137"/>
      <c r="G25" s="137"/>
      <c r="H25" s="137"/>
      <c r="I25" s="137"/>
      <c r="J25" s="60"/>
      <c r="K25" s="60"/>
    </row>
    <row r="26" spans="1:11" s="66" customFormat="1" ht="25.5" customHeight="1" thickBot="1" x14ac:dyDescent="0.4">
      <c r="A26" s="61"/>
      <c r="B26" s="62"/>
      <c r="C26" s="62"/>
      <c r="D26" s="63"/>
      <c r="E26" s="64"/>
      <c r="F26" s="65"/>
      <c r="G26" s="65"/>
      <c r="H26" s="65"/>
      <c r="I26" s="65"/>
      <c r="J26" s="61"/>
      <c r="K26" s="61"/>
    </row>
    <row r="27" spans="1:11" s="67" customFormat="1" ht="25.5" customHeight="1" thickTop="1" thickBot="1" x14ac:dyDescent="0.4">
      <c r="B27" s="151" t="s">
        <v>57</v>
      </c>
      <c r="C27" s="152"/>
      <c r="D27" s="152"/>
      <c r="E27" s="152"/>
      <c r="F27" s="152"/>
      <c r="G27" s="153"/>
      <c r="H27" s="65"/>
      <c r="I27" s="65"/>
    </row>
    <row r="28" spans="1:11" s="69" customFormat="1" ht="6.75" customHeight="1" thickTop="1" thickBot="1" x14ac:dyDescent="0.4">
      <c r="B28" s="103"/>
      <c r="C28" s="68"/>
      <c r="D28" s="64"/>
      <c r="E28" s="64"/>
      <c r="F28" s="65"/>
      <c r="G28" s="65"/>
      <c r="H28" s="65"/>
      <c r="I28" s="65"/>
    </row>
    <row r="29" spans="1:11" s="70" customFormat="1" ht="25.5" customHeight="1" x14ac:dyDescent="0.3">
      <c r="B29" s="156" t="s">
        <v>45</v>
      </c>
      <c r="C29" s="156" t="s">
        <v>67</v>
      </c>
      <c r="D29" s="156" t="s">
        <v>0</v>
      </c>
      <c r="E29" s="156" t="s">
        <v>41</v>
      </c>
      <c r="F29" s="158" t="s">
        <v>42</v>
      </c>
      <c r="G29" s="160" t="s">
        <v>43</v>
      </c>
    </row>
    <row r="30" spans="1:11" s="70" customFormat="1" ht="51" customHeight="1" thickBot="1" x14ac:dyDescent="0.35">
      <c r="B30" s="157"/>
      <c r="C30" s="157"/>
      <c r="D30" s="157"/>
      <c r="E30" s="157"/>
      <c r="F30" s="159"/>
      <c r="G30" s="161"/>
    </row>
    <row r="31" spans="1:11" s="70" customFormat="1" ht="14.5" thickBot="1" x14ac:dyDescent="0.35">
      <c r="B31" s="99">
        <f>B17</f>
        <v>0</v>
      </c>
      <c r="C31" s="97"/>
      <c r="D31" s="101"/>
      <c r="E31" s="97"/>
      <c r="F31" s="97"/>
      <c r="G31" s="92"/>
    </row>
    <row r="32" spans="1:11" s="70" customFormat="1" x14ac:dyDescent="0.3">
      <c r="B32" s="99" t="str">
        <f>B18</f>
        <v>1. A Mexico Renewables Showcase 3-day visit agenda</v>
      </c>
      <c r="C32" s="97"/>
      <c r="D32" s="101"/>
      <c r="E32" s="97"/>
      <c r="F32" s="97"/>
      <c r="G32" s="92"/>
    </row>
    <row r="33" spans="2:7" s="70" customFormat="1" x14ac:dyDescent="0.3">
      <c r="B33" s="71"/>
      <c r="C33" s="110">
        <v>0</v>
      </c>
      <c r="D33" s="72">
        <v>0</v>
      </c>
      <c r="E33" s="111">
        <f t="shared" ref="E33:E61" si="1">+C33*D33</f>
        <v>0</v>
      </c>
      <c r="F33" s="110">
        <v>0</v>
      </c>
      <c r="G33" s="112">
        <f t="shared" ref="G33:G61" si="2">E33+F33</f>
        <v>0</v>
      </c>
    </row>
    <row r="34" spans="2:7" s="70" customFormat="1" x14ac:dyDescent="0.3">
      <c r="B34" s="71"/>
      <c r="C34" s="110">
        <v>0</v>
      </c>
      <c r="D34" s="72">
        <v>0</v>
      </c>
      <c r="E34" s="111">
        <f t="shared" si="1"/>
        <v>0</v>
      </c>
      <c r="F34" s="110">
        <v>0</v>
      </c>
      <c r="G34" s="112">
        <f t="shared" si="2"/>
        <v>0</v>
      </c>
    </row>
    <row r="35" spans="2:7" s="70" customFormat="1" x14ac:dyDescent="0.3">
      <c r="B35" s="71"/>
      <c r="C35" s="110">
        <v>0</v>
      </c>
      <c r="D35" s="72">
        <v>0</v>
      </c>
      <c r="E35" s="111">
        <f t="shared" si="1"/>
        <v>0</v>
      </c>
      <c r="F35" s="110">
        <v>0</v>
      </c>
      <c r="G35" s="112">
        <f t="shared" si="2"/>
        <v>0</v>
      </c>
    </row>
    <row r="36" spans="2:7" s="70" customFormat="1" x14ac:dyDescent="0.3">
      <c r="B36" s="83"/>
      <c r="C36" s="110">
        <v>0</v>
      </c>
      <c r="D36" s="72">
        <v>0</v>
      </c>
      <c r="E36" s="111">
        <f t="shared" si="1"/>
        <v>0</v>
      </c>
      <c r="F36" s="110">
        <v>0</v>
      </c>
      <c r="G36" s="112">
        <f t="shared" si="2"/>
        <v>0</v>
      </c>
    </row>
    <row r="37" spans="2:7" s="70" customFormat="1" x14ac:dyDescent="0.3">
      <c r="B37" s="71"/>
      <c r="C37" s="110">
        <v>0</v>
      </c>
      <c r="D37" s="72">
        <v>0</v>
      </c>
      <c r="E37" s="111">
        <f t="shared" si="1"/>
        <v>0</v>
      </c>
      <c r="F37" s="110">
        <v>0</v>
      </c>
      <c r="G37" s="112">
        <f t="shared" si="2"/>
        <v>0</v>
      </c>
    </row>
    <row r="38" spans="2:7" s="70" customFormat="1" x14ac:dyDescent="0.3">
      <c r="B38" s="71"/>
      <c r="C38" s="110">
        <v>0</v>
      </c>
      <c r="D38" s="72">
        <v>0</v>
      </c>
      <c r="E38" s="111">
        <f t="shared" si="1"/>
        <v>0</v>
      </c>
      <c r="F38" s="110">
        <v>0</v>
      </c>
      <c r="G38" s="112">
        <f t="shared" si="2"/>
        <v>0</v>
      </c>
    </row>
    <row r="39" spans="2:7" s="70" customFormat="1" x14ac:dyDescent="0.3">
      <c r="B39" s="71"/>
      <c r="C39" s="110">
        <v>0</v>
      </c>
      <c r="D39" s="72">
        <v>0</v>
      </c>
      <c r="E39" s="111">
        <f t="shared" si="1"/>
        <v>0</v>
      </c>
      <c r="F39" s="110">
        <v>0</v>
      </c>
      <c r="G39" s="112">
        <f t="shared" si="2"/>
        <v>0</v>
      </c>
    </row>
    <row r="40" spans="2:7" s="70" customFormat="1" x14ac:dyDescent="0.3">
      <c r="B40" s="71"/>
      <c r="C40" s="110">
        <v>0</v>
      </c>
      <c r="D40" s="72">
        <v>0</v>
      </c>
      <c r="E40" s="111">
        <f t="shared" si="1"/>
        <v>0</v>
      </c>
      <c r="F40" s="110">
        <v>0</v>
      </c>
      <c r="G40" s="112">
        <f t="shared" si="2"/>
        <v>0</v>
      </c>
    </row>
    <row r="41" spans="2:7" s="70" customFormat="1" x14ac:dyDescent="0.3">
      <c r="B41" s="100" t="str">
        <f>B19</f>
        <v>2. A Mexico Renewables Showcase conference event</v>
      </c>
      <c r="C41" s="98"/>
      <c r="D41" s="102"/>
      <c r="E41" s="98"/>
      <c r="F41" s="98"/>
      <c r="G41" s="93"/>
    </row>
    <row r="42" spans="2:7" s="70" customFormat="1" x14ac:dyDescent="0.3">
      <c r="B42" s="71"/>
      <c r="C42" s="110">
        <v>0</v>
      </c>
      <c r="D42" s="72">
        <v>0</v>
      </c>
      <c r="E42" s="111">
        <f t="shared" si="1"/>
        <v>0</v>
      </c>
      <c r="F42" s="110">
        <v>0</v>
      </c>
      <c r="G42" s="112">
        <f t="shared" si="2"/>
        <v>0</v>
      </c>
    </row>
    <row r="43" spans="2:7" s="70" customFormat="1" x14ac:dyDescent="0.3">
      <c r="B43" s="71"/>
      <c r="C43" s="110">
        <v>0</v>
      </c>
      <c r="D43" s="72">
        <v>0</v>
      </c>
      <c r="E43" s="111">
        <f t="shared" si="1"/>
        <v>0</v>
      </c>
      <c r="F43" s="110">
        <v>0</v>
      </c>
      <c r="G43" s="112">
        <f t="shared" si="2"/>
        <v>0</v>
      </c>
    </row>
    <row r="44" spans="2:7" s="70" customFormat="1" x14ac:dyDescent="0.3">
      <c r="B44" s="71"/>
      <c r="C44" s="110">
        <v>0</v>
      </c>
      <c r="D44" s="72">
        <v>0</v>
      </c>
      <c r="E44" s="111">
        <f t="shared" si="1"/>
        <v>0</v>
      </c>
      <c r="F44" s="110">
        <v>0</v>
      </c>
      <c r="G44" s="112">
        <f t="shared" si="2"/>
        <v>0</v>
      </c>
    </row>
    <row r="45" spans="2:7" s="70" customFormat="1" x14ac:dyDescent="0.3">
      <c r="B45" s="71"/>
      <c r="C45" s="110">
        <v>0</v>
      </c>
      <c r="D45" s="72">
        <v>0</v>
      </c>
      <c r="E45" s="111">
        <f t="shared" si="1"/>
        <v>0</v>
      </c>
      <c r="F45" s="110">
        <v>0</v>
      </c>
      <c r="G45" s="112">
        <f t="shared" si="2"/>
        <v>0</v>
      </c>
    </row>
    <row r="46" spans="2:7" s="70" customFormat="1" x14ac:dyDescent="0.3">
      <c r="B46" s="71"/>
      <c r="C46" s="110">
        <v>0</v>
      </c>
      <c r="D46" s="72">
        <v>0</v>
      </c>
      <c r="E46" s="111">
        <f t="shared" si="1"/>
        <v>0</v>
      </c>
      <c r="F46" s="110">
        <v>0</v>
      </c>
      <c r="G46" s="112">
        <f t="shared" si="2"/>
        <v>0</v>
      </c>
    </row>
    <row r="47" spans="2:7" s="70" customFormat="1" x14ac:dyDescent="0.3">
      <c r="B47" s="83"/>
      <c r="C47" s="110">
        <v>0</v>
      </c>
      <c r="D47" s="72">
        <v>0</v>
      </c>
      <c r="E47" s="111">
        <f t="shared" si="1"/>
        <v>0</v>
      </c>
      <c r="F47" s="110">
        <v>0</v>
      </c>
      <c r="G47" s="112">
        <f t="shared" si="2"/>
        <v>0</v>
      </c>
    </row>
    <row r="48" spans="2:7" s="70" customFormat="1" x14ac:dyDescent="0.3">
      <c r="B48" s="100">
        <f>B20</f>
        <v>0</v>
      </c>
      <c r="C48" s="98"/>
      <c r="D48" s="102"/>
      <c r="E48" s="98"/>
      <c r="F48" s="98"/>
      <c r="G48" s="93"/>
    </row>
    <row r="49" spans="2:10" s="70" customFormat="1" x14ac:dyDescent="0.3">
      <c r="B49" s="100" t="str">
        <f>B21</f>
        <v>3. A Mexico Oil and Gas Showcase 3-day visit agenda</v>
      </c>
      <c r="C49" s="98"/>
      <c r="D49" s="102"/>
      <c r="E49" s="98"/>
      <c r="F49" s="98"/>
      <c r="G49" s="93"/>
    </row>
    <row r="50" spans="2:10" s="70" customFormat="1" x14ac:dyDescent="0.3">
      <c r="B50" s="71"/>
      <c r="C50" s="110">
        <v>0</v>
      </c>
      <c r="D50" s="72">
        <v>0</v>
      </c>
      <c r="E50" s="111">
        <f t="shared" si="1"/>
        <v>0</v>
      </c>
      <c r="F50" s="110">
        <v>0</v>
      </c>
      <c r="G50" s="112">
        <f t="shared" si="2"/>
        <v>0</v>
      </c>
    </row>
    <row r="51" spans="2:10" s="70" customFormat="1" x14ac:dyDescent="0.3">
      <c r="B51" s="71"/>
      <c r="C51" s="110">
        <v>0</v>
      </c>
      <c r="D51" s="72">
        <v>0</v>
      </c>
      <c r="E51" s="111">
        <f t="shared" si="1"/>
        <v>0</v>
      </c>
      <c r="F51" s="110">
        <v>0</v>
      </c>
      <c r="G51" s="112">
        <f t="shared" si="2"/>
        <v>0</v>
      </c>
    </row>
    <row r="52" spans="2:10" s="70" customFormat="1" x14ac:dyDescent="0.3">
      <c r="B52" s="83"/>
      <c r="C52" s="110">
        <v>0</v>
      </c>
      <c r="D52" s="72">
        <v>0</v>
      </c>
      <c r="E52" s="111">
        <f t="shared" si="1"/>
        <v>0</v>
      </c>
      <c r="F52" s="110">
        <v>0</v>
      </c>
      <c r="G52" s="112">
        <f t="shared" si="2"/>
        <v>0</v>
      </c>
    </row>
    <row r="53" spans="2:10" s="70" customFormat="1" x14ac:dyDescent="0.3">
      <c r="B53" s="71"/>
      <c r="C53" s="110">
        <v>0</v>
      </c>
      <c r="D53" s="72">
        <v>0</v>
      </c>
      <c r="E53" s="111">
        <f t="shared" si="1"/>
        <v>0</v>
      </c>
      <c r="F53" s="110">
        <v>0</v>
      </c>
      <c r="G53" s="112">
        <f t="shared" si="2"/>
        <v>0</v>
      </c>
    </row>
    <row r="54" spans="2:10" s="70" customFormat="1" x14ac:dyDescent="0.3">
      <c r="B54" s="71"/>
      <c r="C54" s="110">
        <v>0</v>
      </c>
      <c r="D54" s="72">
        <v>0</v>
      </c>
      <c r="E54" s="111">
        <f t="shared" si="1"/>
        <v>0</v>
      </c>
      <c r="F54" s="110">
        <v>0</v>
      </c>
      <c r="G54" s="112">
        <f t="shared" si="2"/>
        <v>0</v>
      </c>
    </row>
    <row r="55" spans="2:10" s="70" customFormat="1" x14ac:dyDescent="0.3">
      <c r="B55" s="71"/>
      <c r="C55" s="110">
        <v>0</v>
      </c>
      <c r="D55" s="72">
        <v>0</v>
      </c>
      <c r="E55" s="111">
        <f t="shared" si="1"/>
        <v>0</v>
      </c>
      <c r="F55" s="110">
        <v>0</v>
      </c>
      <c r="G55" s="112">
        <f t="shared" si="2"/>
        <v>0</v>
      </c>
    </row>
    <row r="56" spans="2:10" s="70" customFormat="1" x14ac:dyDescent="0.3">
      <c r="B56" s="71"/>
      <c r="C56" s="110">
        <v>0</v>
      </c>
      <c r="D56" s="72">
        <v>0</v>
      </c>
      <c r="E56" s="111">
        <f t="shared" si="1"/>
        <v>0</v>
      </c>
      <c r="F56" s="110">
        <v>0</v>
      </c>
      <c r="G56" s="112">
        <f t="shared" si="2"/>
        <v>0</v>
      </c>
    </row>
    <row r="57" spans="2:10" s="70" customFormat="1" x14ac:dyDescent="0.3">
      <c r="B57" s="100" t="str">
        <f>B22</f>
        <v>4. A Mexico Oil and Gas Showcase conference event</v>
      </c>
      <c r="C57" s="98"/>
      <c r="D57" s="102"/>
      <c r="E57" s="98"/>
      <c r="F57" s="98"/>
      <c r="G57" s="93"/>
    </row>
    <row r="58" spans="2:10" s="70" customFormat="1" x14ac:dyDescent="0.3">
      <c r="B58" s="71"/>
      <c r="C58" s="110">
        <v>0</v>
      </c>
      <c r="D58" s="72">
        <v>0</v>
      </c>
      <c r="E58" s="111">
        <f t="shared" si="1"/>
        <v>0</v>
      </c>
      <c r="F58" s="110">
        <v>0</v>
      </c>
      <c r="G58" s="112">
        <f t="shared" si="2"/>
        <v>0</v>
      </c>
    </row>
    <row r="59" spans="2:10" s="70" customFormat="1" x14ac:dyDescent="0.3">
      <c r="B59" s="71"/>
      <c r="C59" s="110">
        <v>0</v>
      </c>
      <c r="D59" s="72">
        <v>0</v>
      </c>
      <c r="E59" s="111">
        <f t="shared" si="1"/>
        <v>0</v>
      </c>
      <c r="F59" s="110">
        <v>0</v>
      </c>
      <c r="G59" s="112">
        <f t="shared" si="2"/>
        <v>0</v>
      </c>
    </row>
    <row r="60" spans="2:10" s="70" customFormat="1" x14ac:dyDescent="0.3">
      <c r="B60" s="71"/>
      <c r="C60" s="110">
        <v>0</v>
      </c>
      <c r="D60" s="72">
        <v>0</v>
      </c>
      <c r="E60" s="111">
        <f t="shared" si="1"/>
        <v>0</v>
      </c>
      <c r="F60" s="110">
        <v>0</v>
      </c>
      <c r="G60" s="112">
        <f t="shared" si="2"/>
        <v>0</v>
      </c>
    </row>
    <row r="61" spans="2:10" s="70" customFormat="1" ht="14.5" thickBot="1" x14ac:dyDescent="0.35">
      <c r="B61" s="73"/>
      <c r="C61" s="113">
        <v>0</v>
      </c>
      <c r="D61" s="74">
        <v>0</v>
      </c>
      <c r="E61" s="111">
        <f t="shared" si="1"/>
        <v>0</v>
      </c>
      <c r="F61" s="113">
        <v>0</v>
      </c>
      <c r="G61" s="112">
        <f t="shared" si="2"/>
        <v>0</v>
      </c>
    </row>
    <row r="62" spans="2:10" s="75" customFormat="1" ht="25.5" customHeight="1" thickBot="1" x14ac:dyDescent="0.4">
      <c r="B62" s="154"/>
      <c r="C62" s="155"/>
      <c r="D62" s="76">
        <f>SUM(D33:D61)</f>
        <v>0</v>
      </c>
      <c r="E62" s="120">
        <f>SUM(E33:E61)</f>
        <v>0</v>
      </c>
      <c r="F62" s="120">
        <f>SUM(F33:F61)</f>
        <v>0</v>
      </c>
      <c r="G62" s="114">
        <f>SUM(G33:G61)</f>
        <v>0</v>
      </c>
    </row>
    <row r="63" spans="2:10" s="77" customFormat="1" ht="21" customHeight="1" thickBot="1" x14ac:dyDescent="0.4">
      <c r="B63" s="78"/>
      <c r="C63" s="78"/>
      <c r="D63" s="79"/>
      <c r="E63" s="79"/>
      <c r="F63" s="79"/>
      <c r="G63" s="79"/>
      <c r="H63" s="79"/>
      <c r="I63" s="79"/>
      <c r="J63" s="80"/>
    </row>
    <row r="64" spans="2:10" s="70" customFormat="1" ht="14.25" customHeight="1" x14ac:dyDescent="0.3">
      <c r="B64" s="156" t="s">
        <v>44</v>
      </c>
    </row>
    <row r="65" spans="2:3" s="70" customFormat="1" ht="14.25" customHeight="1" x14ac:dyDescent="0.3">
      <c r="B65" s="157"/>
    </row>
    <row r="66" spans="2:3" s="70" customFormat="1" x14ac:dyDescent="0.3">
      <c r="B66" s="81"/>
      <c r="C66" s="82"/>
    </row>
    <row r="67" spans="2:3" s="70" customFormat="1" x14ac:dyDescent="0.3">
      <c r="B67" s="81"/>
      <c r="C67" s="82"/>
    </row>
    <row r="68" spans="2:3" s="70" customFormat="1" x14ac:dyDescent="0.3">
      <c r="B68" s="81"/>
    </row>
    <row r="69" spans="2:3" s="70" customFormat="1" x14ac:dyDescent="0.3">
      <c r="B69" s="81"/>
    </row>
    <row r="70" spans="2:3" s="70" customFormat="1" x14ac:dyDescent="0.3">
      <c r="B70" s="81"/>
    </row>
    <row r="71" spans="2:3" s="70" customFormat="1" x14ac:dyDescent="0.3">
      <c r="B71" s="81"/>
    </row>
    <row r="72" spans="2:3" s="70" customFormat="1" x14ac:dyDescent="0.3">
      <c r="B72" s="81"/>
    </row>
  </sheetData>
  <customSheetViews>
    <customSheetView guid="{05E9AAD3-D394-4D30-B7C4-9391E13B4B88}" scale="50" showPageBreaks="1" showGridLines="0" fitToPage="1" printArea="1" view="pageLayout">
      <selection activeCell="D11" sqref="D11"/>
      <pageMargins left="0.70866141732283472" right="0.70866141732283472" top="0.74803149606299213" bottom="0.74803149606299213" header="0.31496062992125984" footer="0.31496062992125984"/>
      <pageSetup paperSize="8" scale="51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80" showPageBreaks="1" showGridLines="0" fitToPage="1" printArea="1" view="pageLayout" topLeftCell="B21">
      <selection activeCell="B13" sqref="B13"/>
      <pageMargins left="0.70866141732283472" right="0.70866141732283472" top="0.74803149606299213" bottom="0.74803149606299213" header="0.31496062992125984" footer="0.31496062992125984"/>
      <pageSetup paperSize="8" scale="51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40A3D924-6C0C-4007-AE99-C982CE64F7C6}" scale="80" showPageBreaks="1" showGridLines="0" fitToPage="1" printArea="1" view="pageLayout" topLeftCell="A52">
      <selection activeCell="D5" sqref="D5"/>
      <pageMargins left="0.70866141732283472" right="0.70866141732283472" top="0.74803149606299213" bottom="0.74803149606299213" header="0.31496062992125984" footer="0.31496062992125984"/>
      <pageSetup paperSize="8" scale="51" orientation="landscape" r:id="rId4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7:G27"/>
    <mergeCell ref="B62:C62"/>
    <mergeCell ref="B64:B65"/>
    <mergeCell ref="E29:E30"/>
    <mergeCell ref="F29:F30"/>
    <mergeCell ref="G29:G30"/>
    <mergeCell ref="B29:B30"/>
    <mergeCell ref="C29:C30"/>
    <mergeCell ref="D29:D30"/>
    <mergeCell ref="B25:I25"/>
    <mergeCell ref="J24:K24"/>
    <mergeCell ref="B12:I12"/>
    <mergeCell ref="B2:K2"/>
    <mergeCell ref="C4:E4"/>
    <mergeCell ref="J23:K23"/>
    <mergeCell ref="B6:F6"/>
  </mergeCells>
  <conditionalFormatting sqref="D15">
    <cfRule type="containsText" dxfId="0" priority="1" operator="containsText" text="GBP">
      <formula>NOT(ISERROR(SEARCH("GBP",D15)))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5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08984375" defaultRowHeight="14.5" x14ac:dyDescent="0.35"/>
  <cols>
    <col min="2" max="2" width="33.6328125" customWidth="1"/>
    <col min="4" max="4" width="19.54296875" bestFit="1" customWidth="1"/>
  </cols>
  <sheetData>
    <row r="2" spans="2:4" x14ac:dyDescent="0.35">
      <c r="B2" s="2" t="s">
        <v>2</v>
      </c>
      <c r="D2" s="3" t="s">
        <v>3</v>
      </c>
    </row>
    <row r="3" spans="2:4" x14ac:dyDescent="0.35">
      <c r="B3" s="4" t="s">
        <v>14</v>
      </c>
      <c r="D3" s="5" t="s">
        <v>9</v>
      </c>
    </row>
    <row r="4" spans="2:4" x14ac:dyDescent="0.35">
      <c r="B4" s="4" t="s">
        <v>15</v>
      </c>
      <c r="D4" s="5" t="s">
        <v>12</v>
      </c>
    </row>
    <row r="5" spans="2:4" x14ac:dyDescent="0.35">
      <c r="B5" s="4" t="s">
        <v>16</v>
      </c>
      <c r="D5" s="5" t="s">
        <v>13</v>
      </c>
    </row>
    <row r="6" spans="2:4" x14ac:dyDescent="0.35">
      <c r="B6" s="4" t="s">
        <v>17</v>
      </c>
      <c r="D6" s="5" t="s">
        <v>7</v>
      </c>
    </row>
    <row r="7" spans="2:4" x14ac:dyDescent="0.35">
      <c r="B7" s="7" t="s">
        <v>18</v>
      </c>
      <c r="D7" s="5" t="s">
        <v>5</v>
      </c>
    </row>
    <row r="8" spans="2:4" x14ac:dyDescent="0.35">
      <c r="B8" s="4"/>
      <c r="D8" s="5" t="s">
        <v>8</v>
      </c>
    </row>
    <row r="9" spans="2:4" x14ac:dyDescent="0.35">
      <c r="D9" s="5" t="s">
        <v>11</v>
      </c>
    </row>
    <row r="10" spans="2:4" x14ac:dyDescent="0.35">
      <c r="D10" s="5" t="s">
        <v>10</v>
      </c>
    </row>
    <row r="11" spans="2:4" x14ac:dyDescent="0.35">
      <c r="D11" s="5" t="s">
        <v>4</v>
      </c>
    </row>
    <row r="12" spans="2:4" x14ac:dyDescent="0.35">
      <c r="D12" s="5" t="s">
        <v>6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05E9AAD3-D394-4D30-B7C4-9391E13B4B88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40A3D924-6C0C-4007-AE99-C982CE64F7C6}" state="hidden">
      <selection activeCell="B13" sqref="B13"/>
      <pageMargins left="0.7" right="0.7" top="0.75" bottom="0.75" header="0.3" footer="0.3"/>
      <pageSetup paperSize="9" orientation="portrait" r:id="rId4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5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58"/>
  <sheetViews>
    <sheetView showGridLines="0" view="pageLayout" topLeftCell="A4" zoomScale="80" zoomScaleNormal="100" zoomScaleSheetLayoutView="100" zoomScalePageLayoutView="80" workbookViewId="0">
      <selection activeCell="G21" sqref="G21"/>
    </sheetView>
  </sheetViews>
  <sheetFormatPr defaultColWidth="9.08984375" defaultRowHeight="14.5" x14ac:dyDescent="0.35"/>
  <cols>
    <col min="1" max="1" width="2.36328125" customWidth="1"/>
    <col min="2" max="2" width="60.6328125" bestFit="1" customWidth="1"/>
    <col min="3" max="5" width="17.90625" customWidth="1"/>
    <col min="6" max="6" width="2.36328125" customWidth="1"/>
    <col min="7" max="7" width="57" bestFit="1" customWidth="1"/>
    <col min="8" max="10" width="17.90625" customWidth="1"/>
  </cols>
  <sheetData>
    <row r="1" spans="1:10" s="8" customFormat="1" ht="54.75" customHeight="1" x14ac:dyDescent="0.3">
      <c r="B1" s="162" t="s">
        <v>55</v>
      </c>
      <c r="C1" s="162"/>
      <c r="D1" s="162"/>
      <c r="E1" s="162"/>
      <c r="F1" s="162"/>
      <c r="G1" s="162"/>
      <c r="H1" s="162"/>
      <c r="I1" s="162"/>
      <c r="J1" s="162"/>
    </row>
    <row r="2" spans="1:10" ht="12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45">
      <c r="A3" s="28"/>
      <c r="B3" s="163" t="s">
        <v>26</v>
      </c>
      <c r="C3" s="163"/>
      <c r="D3" s="28"/>
      <c r="E3" s="28"/>
      <c r="F3" s="28"/>
      <c r="G3" s="28"/>
      <c r="H3" s="28"/>
      <c r="I3" s="28"/>
      <c r="J3" s="28"/>
    </row>
    <row r="4" spans="1:10" ht="17.25" customHeight="1" thickBot="1" x14ac:dyDescent="0.5">
      <c r="A4" s="28"/>
      <c r="B4" s="48"/>
      <c r="C4" s="48"/>
      <c r="D4" s="28"/>
      <c r="E4" s="28"/>
      <c r="F4" s="28"/>
      <c r="G4" s="28"/>
      <c r="H4" s="28"/>
      <c r="I4" s="28"/>
      <c r="J4" s="28"/>
    </row>
    <row r="5" spans="1:10" ht="29.4" customHeight="1" x14ac:dyDescent="0.35">
      <c r="A5" s="28"/>
      <c r="B5" s="174" t="s">
        <v>58</v>
      </c>
      <c r="C5" s="175"/>
      <c r="D5" s="175"/>
      <c r="E5" s="175"/>
      <c r="F5" s="176"/>
      <c r="G5" s="28"/>
      <c r="H5" s="28"/>
      <c r="I5" s="28"/>
    </row>
    <row r="6" spans="1:10" ht="17.25" customHeight="1" x14ac:dyDescent="0.35">
      <c r="A6" s="28"/>
      <c r="B6" s="171" t="s">
        <v>24</v>
      </c>
      <c r="C6" s="172"/>
      <c r="D6" s="172"/>
      <c r="E6" s="172"/>
      <c r="F6" s="173"/>
      <c r="G6" s="28"/>
      <c r="H6" s="28"/>
      <c r="I6" s="28"/>
    </row>
    <row r="7" spans="1:10" ht="17.25" customHeight="1" x14ac:dyDescent="0.35">
      <c r="A7" s="28"/>
      <c r="B7" s="171" t="s">
        <v>30</v>
      </c>
      <c r="C7" s="172"/>
      <c r="D7" s="172"/>
      <c r="E7" s="172"/>
      <c r="F7" s="173"/>
      <c r="G7" s="28"/>
      <c r="H7" s="28"/>
      <c r="I7" s="28"/>
    </row>
    <row r="8" spans="1:10" ht="17.25" customHeight="1" thickBot="1" x14ac:dyDescent="0.4">
      <c r="A8" s="28"/>
      <c r="B8" s="168" t="s">
        <v>31</v>
      </c>
      <c r="C8" s="169"/>
      <c r="D8" s="169"/>
      <c r="E8" s="169"/>
      <c r="F8" s="170"/>
      <c r="G8" s="28"/>
      <c r="H8" s="28"/>
      <c r="I8" s="28"/>
    </row>
    <row r="9" spans="1:10" x14ac:dyDescent="0.35">
      <c r="C9" s="125">
        <f>'Contract Pricing'!B17</f>
        <v>0</v>
      </c>
      <c r="H9" s="125">
        <f>'Contract Pricing'!B17</f>
        <v>0</v>
      </c>
    </row>
    <row r="10" spans="1:10" ht="33" customHeight="1" thickBot="1" x14ac:dyDescent="0.4">
      <c r="B10" s="46" t="s">
        <v>39</v>
      </c>
      <c r="C10" s="164" t="str">
        <f>'Contract Pricing'!B18</f>
        <v>1. A Mexico Renewables Showcase 3-day visit agenda</v>
      </c>
      <c r="D10" s="165"/>
      <c r="E10" s="165"/>
      <c r="F10" s="31"/>
      <c r="G10" s="46" t="s">
        <v>38</v>
      </c>
      <c r="H10" s="164" t="str">
        <f>'Contract Pricing'!B19</f>
        <v>2. A Mexico Renewables Showcase conference event</v>
      </c>
      <c r="I10" s="165"/>
      <c r="J10" s="165"/>
    </row>
    <row r="11" spans="1:10" s="29" customFormat="1" ht="86.25" customHeight="1" thickBot="1" x14ac:dyDescent="0.4">
      <c r="B11" s="33" t="s">
        <v>27</v>
      </c>
      <c r="C11" s="34" t="s">
        <v>28</v>
      </c>
      <c r="D11" s="35" t="s">
        <v>59</v>
      </c>
      <c r="E11" s="36" t="s">
        <v>60</v>
      </c>
      <c r="G11" s="33" t="s">
        <v>27</v>
      </c>
      <c r="H11" s="34" t="s">
        <v>28</v>
      </c>
      <c r="I11" s="35" t="s">
        <v>59</v>
      </c>
      <c r="J11" s="36" t="s">
        <v>60</v>
      </c>
    </row>
    <row r="12" spans="1:10" ht="15" customHeight="1" x14ac:dyDescent="0.35">
      <c r="B12" s="116" t="s">
        <v>29</v>
      </c>
      <c r="C12" s="32"/>
      <c r="D12" s="104">
        <v>0</v>
      </c>
      <c r="E12" s="105">
        <f>C12*D12</f>
        <v>0</v>
      </c>
      <c r="G12" s="109" t="s">
        <v>61</v>
      </c>
      <c r="H12" s="117"/>
      <c r="I12" s="107"/>
      <c r="J12" s="108"/>
    </row>
    <row r="13" spans="1:10" ht="15" customHeight="1" x14ac:dyDescent="0.35">
      <c r="B13" s="116" t="s">
        <v>29</v>
      </c>
      <c r="C13" s="32"/>
      <c r="D13" s="104">
        <v>0</v>
      </c>
      <c r="E13" s="105">
        <f>C13*D13</f>
        <v>0</v>
      </c>
      <c r="G13" s="116" t="s">
        <v>69</v>
      </c>
      <c r="H13" s="32"/>
      <c r="I13" s="104">
        <v>0</v>
      </c>
      <c r="J13" s="105">
        <f>H13*I13</f>
        <v>0</v>
      </c>
    </row>
    <row r="14" spans="1:10" x14ac:dyDescent="0.35">
      <c r="B14" s="116" t="s">
        <v>29</v>
      </c>
      <c r="C14" s="32"/>
      <c r="D14" s="104">
        <v>0</v>
      </c>
      <c r="E14" s="105">
        <f t="shared" ref="E14:E31" si="0">C14*D14</f>
        <v>0</v>
      </c>
      <c r="G14" s="116" t="s">
        <v>68</v>
      </c>
      <c r="H14" s="32"/>
      <c r="I14" s="104">
        <v>0</v>
      </c>
      <c r="J14" s="105">
        <f t="shared" ref="J14:J19" si="1">H14*I14</f>
        <v>0</v>
      </c>
    </row>
    <row r="15" spans="1:10" ht="15" customHeight="1" x14ac:dyDescent="0.35">
      <c r="B15" s="116" t="s">
        <v>29</v>
      </c>
      <c r="C15" s="32"/>
      <c r="D15" s="104">
        <v>0</v>
      </c>
      <c r="E15" s="105">
        <f t="shared" si="0"/>
        <v>0</v>
      </c>
      <c r="G15" s="116" t="s">
        <v>62</v>
      </c>
      <c r="H15" s="32"/>
      <c r="I15" s="104">
        <v>0</v>
      </c>
      <c r="J15" s="105">
        <f t="shared" si="1"/>
        <v>0</v>
      </c>
    </row>
    <row r="16" spans="1:10" ht="15" customHeight="1" x14ac:dyDescent="0.35">
      <c r="B16" s="116" t="s">
        <v>29</v>
      </c>
      <c r="C16" s="32"/>
      <c r="D16" s="104">
        <v>0</v>
      </c>
      <c r="E16" s="105">
        <f t="shared" si="0"/>
        <v>0</v>
      </c>
      <c r="G16" s="116" t="s">
        <v>29</v>
      </c>
      <c r="H16" s="32"/>
      <c r="I16" s="104">
        <v>0</v>
      </c>
      <c r="J16" s="105">
        <f t="shared" si="1"/>
        <v>0</v>
      </c>
    </row>
    <row r="17" spans="2:10" ht="15" customHeight="1" x14ac:dyDescent="0.35">
      <c r="B17" s="116" t="s">
        <v>29</v>
      </c>
      <c r="C17" s="32"/>
      <c r="D17" s="104">
        <v>0</v>
      </c>
      <c r="E17" s="105">
        <f t="shared" si="0"/>
        <v>0</v>
      </c>
      <c r="G17" s="116" t="s">
        <v>29</v>
      </c>
      <c r="H17" s="32"/>
      <c r="I17" s="104">
        <v>0</v>
      </c>
      <c r="J17" s="105">
        <f t="shared" si="1"/>
        <v>0</v>
      </c>
    </row>
    <row r="18" spans="2:10" x14ac:dyDescent="0.35">
      <c r="B18" s="116" t="s">
        <v>29</v>
      </c>
      <c r="C18" s="32"/>
      <c r="D18" s="104">
        <v>0</v>
      </c>
      <c r="E18" s="105">
        <f t="shared" si="0"/>
        <v>0</v>
      </c>
      <c r="G18" s="116" t="s">
        <v>29</v>
      </c>
      <c r="H18" s="32"/>
      <c r="I18" s="104">
        <v>0</v>
      </c>
      <c r="J18" s="105">
        <f t="shared" si="1"/>
        <v>0</v>
      </c>
    </row>
    <row r="19" spans="2:10" x14ac:dyDescent="0.35">
      <c r="B19" s="116" t="s">
        <v>29</v>
      </c>
      <c r="C19" s="32"/>
      <c r="D19" s="104">
        <v>0</v>
      </c>
      <c r="E19" s="105">
        <f t="shared" si="0"/>
        <v>0</v>
      </c>
      <c r="G19" s="116" t="s">
        <v>29</v>
      </c>
      <c r="H19" s="32"/>
      <c r="I19" s="104">
        <v>0</v>
      </c>
      <c r="J19" s="105">
        <f t="shared" si="1"/>
        <v>0</v>
      </c>
    </row>
    <row r="20" spans="2:10" x14ac:dyDescent="0.35">
      <c r="B20" s="116" t="s">
        <v>29</v>
      </c>
      <c r="C20" s="32"/>
      <c r="D20" s="104">
        <v>0</v>
      </c>
      <c r="E20" s="105">
        <f t="shared" si="0"/>
        <v>0</v>
      </c>
      <c r="G20" s="109" t="s">
        <v>77</v>
      </c>
      <c r="H20" s="117"/>
      <c r="I20" s="107"/>
      <c r="J20" s="108"/>
    </row>
    <row r="21" spans="2:10" x14ac:dyDescent="0.35">
      <c r="B21" s="116" t="s">
        <v>29</v>
      </c>
      <c r="C21" s="32"/>
      <c r="D21" s="104">
        <v>0</v>
      </c>
      <c r="E21" s="105">
        <f t="shared" si="0"/>
        <v>0</v>
      </c>
      <c r="G21" s="116" t="s">
        <v>63</v>
      </c>
      <c r="H21" s="32"/>
      <c r="I21" s="104">
        <v>0</v>
      </c>
      <c r="J21" s="105">
        <f t="shared" ref="J21:J25" si="2">H21*I21</f>
        <v>0</v>
      </c>
    </row>
    <row r="22" spans="2:10" x14ac:dyDescent="0.35">
      <c r="B22" s="116" t="s">
        <v>29</v>
      </c>
      <c r="C22" s="32"/>
      <c r="D22" s="104">
        <v>0</v>
      </c>
      <c r="E22" s="105">
        <f t="shared" si="0"/>
        <v>0</v>
      </c>
      <c r="G22" s="116" t="s">
        <v>64</v>
      </c>
      <c r="H22" s="32"/>
      <c r="I22" s="104">
        <v>0</v>
      </c>
      <c r="J22" s="105">
        <f t="shared" si="2"/>
        <v>0</v>
      </c>
    </row>
    <row r="23" spans="2:10" x14ac:dyDescent="0.35">
      <c r="B23" s="116" t="s">
        <v>29</v>
      </c>
      <c r="C23" s="32"/>
      <c r="D23" s="104">
        <v>0</v>
      </c>
      <c r="E23" s="105">
        <f t="shared" si="0"/>
        <v>0</v>
      </c>
      <c r="G23" s="116" t="s">
        <v>65</v>
      </c>
      <c r="H23" s="32"/>
      <c r="I23" s="104">
        <v>0</v>
      </c>
      <c r="J23" s="105">
        <f t="shared" si="2"/>
        <v>0</v>
      </c>
    </row>
    <row r="24" spans="2:10" x14ac:dyDescent="0.35">
      <c r="B24" s="116" t="s">
        <v>29</v>
      </c>
      <c r="C24" s="32"/>
      <c r="D24" s="104">
        <v>0</v>
      </c>
      <c r="E24" s="105">
        <f t="shared" si="0"/>
        <v>0</v>
      </c>
      <c r="G24" s="116" t="s">
        <v>66</v>
      </c>
      <c r="H24" s="32"/>
      <c r="I24" s="104">
        <v>0</v>
      </c>
      <c r="J24" s="105">
        <f t="shared" si="2"/>
        <v>0</v>
      </c>
    </row>
    <row r="25" spans="2:10" x14ac:dyDescent="0.35">
      <c r="B25" s="116" t="s">
        <v>29</v>
      </c>
      <c r="C25" s="32"/>
      <c r="D25" s="104">
        <v>0</v>
      </c>
      <c r="E25" s="105">
        <f t="shared" si="0"/>
        <v>0</v>
      </c>
      <c r="G25" s="116" t="s">
        <v>29</v>
      </c>
      <c r="H25" s="32"/>
      <c r="I25" s="104">
        <v>0</v>
      </c>
      <c r="J25" s="105">
        <f t="shared" si="2"/>
        <v>0</v>
      </c>
    </row>
    <row r="26" spans="2:10" x14ac:dyDescent="0.35">
      <c r="B26" s="116" t="s">
        <v>29</v>
      </c>
      <c r="C26" s="32"/>
      <c r="D26" s="104">
        <v>0</v>
      </c>
      <c r="E26" s="105">
        <f t="shared" ref="E26:E27" si="3">C26*D26</f>
        <v>0</v>
      </c>
      <c r="G26" s="109" t="s">
        <v>76</v>
      </c>
      <c r="H26" s="117"/>
      <c r="I26" s="107"/>
      <c r="J26" s="108"/>
    </row>
    <row r="27" spans="2:10" x14ac:dyDescent="0.35">
      <c r="B27" s="116" t="s">
        <v>29</v>
      </c>
      <c r="C27" s="32"/>
      <c r="D27" s="104">
        <v>0</v>
      </c>
      <c r="E27" s="105">
        <f t="shared" si="3"/>
        <v>0</v>
      </c>
      <c r="G27" s="116" t="s">
        <v>63</v>
      </c>
      <c r="H27" s="32"/>
      <c r="I27" s="104">
        <v>0</v>
      </c>
      <c r="J27" s="105">
        <f t="shared" ref="J27:J31" si="4">H27*I27</f>
        <v>0</v>
      </c>
    </row>
    <row r="28" spans="2:10" x14ac:dyDescent="0.35">
      <c r="B28" s="116" t="s">
        <v>29</v>
      </c>
      <c r="C28" s="32"/>
      <c r="D28" s="104">
        <v>0</v>
      </c>
      <c r="E28" s="105">
        <f t="shared" si="0"/>
        <v>0</v>
      </c>
      <c r="G28" s="116" t="s">
        <v>64</v>
      </c>
      <c r="H28" s="32"/>
      <c r="I28" s="104">
        <v>0</v>
      </c>
      <c r="J28" s="105">
        <f t="shared" si="4"/>
        <v>0</v>
      </c>
    </row>
    <row r="29" spans="2:10" ht="15" customHeight="1" x14ac:dyDescent="0.35">
      <c r="B29" s="116" t="s">
        <v>29</v>
      </c>
      <c r="C29" s="32"/>
      <c r="D29" s="104">
        <v>0</v>
      </c>
      <c r="E29" s="105">
        <f t="shared" si="0"/>
        <v>0</v>
      </c>
      <c r="G29" s="116" t="s">
        <v>65</v>
      </c>
      <c r="H29" s="32"/>
      <c r="I29" s="104">
        <v>0</v>
      </c>
      <c r="J29" s="105">
        <f t="shared" si="4"/>
        <v>0</v>
      </c>
    </row>
    <row r="30" spans="2:10" x14ac:dyDescent="0.35">
      <c r="B30" s="116" t="s">
        <v>29</v>
      </c>
      <c r="C30" s="32"/>
      <c r="D30" s="104">
        <v>0</v>
      </c>
      <c r="E30" s="105">
        <f t="shared" si="0"/>
        <v>0</v>
      </c>
      <c r="G30" s="116" t="s">
        <v>66</v>
      </c>
      <c r="H30" s="32"/>
      <c r="I30" s="104">
        <v>0</v>
      </c>
      <c r="J30" s="105">
        <f t="shared" si="4"/>
        <v>0</v>
      </c>
    </row>
    <row r="31" spans="2:10" ht="15" customHeight="1" thickBot="1" x14ac:dyDescent="0.4">
      <c r="B31" s="116" t="s">
        <v>29</v>
      </c>
      <c r="C31" s="32"/>
      <c r="D31" s="104">
        <v>0</v>
      </c>
      <c r="E31" s="105">
        <f t="shared" si="0"/>
        <v>0</v>
      </c>
      <c r="G31" s="116" t="s">
        <v>29</v>
      </c>
      <c r="H31" s="32"/>
      <c r="I31" s="104">
        <v>0</v>
      </c>
      <c r="J31" s="105">
        <f t="shared" si="4"/>
        <v>0</v>
      </c>
    </row>
    <row r="32" spans="2:10" ht="15.75" customHeight="1" thickBot="1" x14ac:dyDescent="0.4">
      <c r="D32" s="37" t="s">
        <v>35</v>
      </c>
      <c r="E32" s="106">
        <f>SUM(E12:E31)</f>
        <v>0</v>
      </c>
      <c r="I32" s="37" t="s">
        <v>35</v>
      </c>
      <c r="J32" s="106">
        <f>SUM(J12:J31)</f>
        <v>0</v>
      </c>
    </row>
    <row r="33" spans="1:10" x14ac:dyDescent="0.35">
      <c r="A33" s="47"/>
      <c r="B33" s="47"/>
      <c r="C33" s="47"/>
      <c r="D33" s="47"/>
      <c r="E33" s="47"/>
      <c r="F33" s="47"/>
      <c r="G33" s="54"/>
      <c r="H33" s="55"/>
      <c r="I33" s="55"/>
      <c r="J33" s="55"/>
    </row>
    <row r="34" spans="1:10" x14ac:dyDescent="0.35">
      <c r="A34" s="55"/>
      <c r="B34" s="55"/>
      <c r="C34" s="126">
        <f>'Contract Pricing'!B20</f>
        <v>0</v>
      </c>
      <c r="D34" s="55"/>
      <c r="E34" s="55"/>
      <c r="F34" s="55"/>
      <c r="G34" s="54"/>
      <c r="H34" s="126">
        <f>'Contract Pricing'!B20</f>
        <v>0</v>
      </c>
      <c r="I34" s="55"/>
      <c r="J34" s="55"/>
    </row>
    <row r="35" spans="1:10" ht="25.5" customHeight="1" thickBot="1" x14ac:dyDescent="0.4">
      <c r="B35" s="46" t="s">
        <v>37</v>
      </c>
      <c r="C35" s="166" t="str">
        <f>'Contract Pricing'!B21</f>
        <v>3. A Mexico Oil and Gas Showcase 3-day visit agenda</v>
      </c>
      <c r="D35" s="167"/>
      <c r="E35" s="167"/>
      <c r="F35" s="30"/>
      <c r="G35" s="46" t="s">
        <v>36</v>
      </c>
      <c r="H35" s="166" t="str">
        <f>'Contract Pricing'!B22</f>
        <v>4. A Mexico Oil and Gas Showcase conference event</v>
      </c>
      <c r="I35" s="167"/>
      <c r="J35" s="167"/>
    </row>
    <row r="36" spans="1:10" ht="69.650000000000006" customHeight="1" thickBot="1" x14ac:dyDescent="0.4">
      <c r="B36" s="33" t="s">
        <v>27</v>
      </c>
      <c r="C36" s="34" t="s">
        <v>28</v>
      </c>
      <c r="D36" s="35" t="s">
        <v>59</v>
      </c>
      <c r="E36" s="36" t="s">
        <v>60</v>
      </c>
      <c r="G36" s="33" t="s">
        <v>27</v>
      </c>
      <c r="H36" s="34" t="s">
        <v>28</v>
      </c>
      <c r="I36" s="35" t="s">
        <v>59</v>
      </c>
      <c r="J36" s="36" t="s">
        <v>60</v>
      </c>
    </row>
    <row r="37" spans="1:10" x14ac:dyDescent="0.35">
      <c r="B37" s="116" t="s">
        <v>29</v>
      </c>
      <c r="C37" s="32"/>
      <c r="D37" s="104">
        <v>0</v>
      </c>
      <c r="E37" s="105">
        <f>C37*D37</f>
        <v>0</v>
      </c>
      <c r="G37" s="109" t="s">
        <v>61</v>
      </c>
      <c r="H37" s="117"/>
      <c r="I37" s="107"/>
      <c r="J37" s="108"/>
    </row>
    <row r="38" spans="1:10" x14ac:dyDescent="0.35">
      <c r="B38" s="116" t="s">
        <v>29</v>
      </c>
      <c r="C38" s="32"/>
      <c r="D38" s="104">
        <v>0</v>
      </c>
      <c r="E38" s="105">
        <f>C38*D38</f>
        <v>0</v>
      </c>
      <c r="G38" s="116" t="s">
        <v>69</v>
      </c>
      <c r="H38" s="32"/>
      <c r="I38" s="104">
        <v>0</v>
      </c>
      <c r="J38" s="105">
        <f>H38*I38</f>
        <v>0</v>
      </c>
    </row>
    <row r="39" spans="1:10" ht="15" customHeight="1" x14ac:dyDescent="0.35">
      <c r="B39" s="116" t="s">
        <v>29</v>
      </c>
      <c r="C39" s="32"/>
      <c r="D39" s="104">
        <v>0</v>
      </c>
      <c r="E39" s="105">
        <f t="shared" ref="E39:E56" si="5">C39*D39</f>
        <v>0</v>
      </c>
      <c r="G39" s="116" t="s">
        <v>68</v>
      </c>
      <c r="H39" s="32"/>
      <c r="I39" s="104">
        <v>0</v>
      </c>
      <c r="J39" s="105">
        <f t="shared" ref="J39:J44" si="6">H39*I39</f>
        <v>0</v>
      </c>
    </row>
    <row r="40" spans="1:10" ht="15" customHeight="1" x14ac:dyDescent="0.35">
      <c r="B40" s="116" t="s">
        <v>29</v>
      </c>
      <c r="C40" s="32"/>
      <c r="D40" s="104">
        <v>0</v>
      </c>
      <c r="E40" s="105">
        <f t="shared" si="5"/>
        <v>0</v>
      </c>
      <c r="G40" s="116" t="s">
        <v>62</v>
      </c>
      <c r="H40" s="32"/>
      <c r="I40" s="104">
        <v>0</v>
      </c>
      <c r="J40" s="105">
        <f t="shared" si="6"/>
        <v>0</v>
      </c>
    </row>
    <row r="41" spans="1:10" ht="15" customHeight="1" x14ac:dyDescent="0.35">
      <c r="B41" s="116" t="s">
        <v>29</v>
      </c>
      <c r="C41" s="32"/>
      <c r="D41" s="104">
        <v>0</v>
      </c>
      <c r="E41" s="105">
        <f t="shared" si="5"/>
        <v>0</v>
      </c>
      <c r="G41" s="116" t="s">
        <v>29</v>
      </c>
      <c r="H41" s="32"/>
      <c r="I41" s="104">
        <v>0</v>
      </c>
      <c r="J41" s="105">
        <f t="shared" si="6"/>
        <v>0</v>
      </c>
    </row>
    <row r="42" spans="1:10" x14ac:dyDescent="0.35">
      <c r="B42" s="116" t="s">
        <v>29</v>
      </c>
      <c r="C42" s="32"/>
      <c r="D42" s="104">
        <v>0</v>
      </c>
      <c r="E42" s="105">
        <f t="shared" si="5"/>
        <v>0</v>
      </c>
      <c r="G42" s="116" t="s">
        <v>29</v>
      </c>
      <c r="H42" s="32"/>
      <c r="I42" s="104">
        <v>0</v>
      </c>
      <c r="J42" s="105">
        <f t="shared" si="6"/>
        <v>0</v>
      </c>
    </row>
    <row r="43" spans="1:10" ht="15" customHeight="1" x14ac:dyDescent="0.35">
      <c r="B43" s="116" t="s">
        <v>29</v>
      </c>
      <c r="C43" s="32"/>
      <c r="D43" s="104">
        <v>0</v>
      </c>
      <c r="E43" s="105">
        <f t="shared" si="5"/>
        <v>0</v>
      </c>
      <c r="G43" s="116" t="s">
        <v>29</v>
      </c>
      <c r="H43" s="32"/>
      <c r="I43" s="104">
        <v>0</v>
      </c>
      <c r="J43" s="105">
        <f t="shared" si="6"/>
        <v>0</v>
      </c>
    </row>
    <row r="44" spans="1:10" x14ac:dyDescent="0.35">
      <c r="B44" s="116" t="s">
        <v>29</v>
      </c>
      <c r="C44" s="32"/>
      <c r="D44" s="104">
        <v>0</v>
      </c>
      <c r="E44" s="105">
        <f t="shared" si="5"/>
        <v>0</v>
      </c>
      <c r="G44" s="116" t="s">
        <v>29</v>
      </c>
      <c r="H44" s="32"/>
      <c r="I44" s="104">
        <v>0</v>
      </c>
      <c r="J44" s="105">
        <f t="shared" si="6"/>
        <v>0</v>
      </c>
    </row>
    <row r="45" spans="1:10" x14ac:dyDescent="0.35">
      <c r="B45" s="116" t="s">
        <v>29</v>
      </c>
      <c r="C45" s="32"/>
      <c r="D45" s="104">
        <v>0</v>
      </c>
      <c r="E45" s="105">
        <f t="shared" si="5"/>
        <v>0</v>
      </c>
      <c r="G45" s="109" t="s">
        <v>75</v>
      </c>
      <c r="H45" s="117"/>
      <c r="I45" s="107"/>
      <c r="J45" s="108"/>
    </row>
    <row r="46" spans="1:10" x14ac:dyDescent="0.35">
      <c r="B46" s="116" t="s">
        <v>29</v>
      </c>
      <c r="C46" s="32"/>
      <c r="D46" s="104">
        <v>0</v>
      </c>
      <c r="E46" s="105">
        <f t="shared" si="5"/>
        <v>0</v>
      </c>
      <c r="G46" s="116" t="s">
        <v>63</v>
      </c>
      <c r="H46" s="32"/>
      <c r="I46" s="104">
        <v>0</v>
      </c>
      <c r="J46" s="105">
        <f t="shared" ref="J46:J56" si="7">H46*I46</f>
        <v>0</v>
      </c>
    </row>
    <row r="47" spans="1:10" x14ac:dyDescent="0.35">
      <c r="B47" s="116" t="s">
        <v>29</v>
      </c>
      <c r="C47" s="32"/>
      <c r="D47" s="104">
        <v>0</v>
      </c>
      <c r="E47" s="105">
        <f t="shared" si="5"/>
        <v>0</v>
      </c>
      <c r="G47" s="116" t="s">
        <v>64</v>
      </c>
      <c r="H47" s="32"/>
      <c r="I47" s="104">
        <v>0</v>
      </c>
      <c r="J47" s="105">
        <f t="shared" si="7"/>
        <v>0</v>
      </c>
    </row>
    <row r="48" spans="1:10" ht="15" customHeight="1" x14ac:dyDescent="0.35">
      <c r="B48" s="116" t="s">
        <v>29</v>
      </c>
      <c r="C48" s="32"/>
      <c r="D48" s="104">
        <v>0</v>
      </c>
      <c r="E48" s="105">
        <f t="shared" si="5"/>
        <v>0</v>
      </c>
      <c r="G48" s="116" t="s">
        <v>65</v>
      </c>
      <c r="H48" s="32"/>
      <c r="I48" s="104">
        <v>0</v>
      </c>
      <c r="J48" s="105">
        <f t="shared" si="7"/>
        <v>0</v>
      </c>
    </row>
    <row r="49" spans="2:10" x14ac:dyDescent="0.35">
      <c r="B49" s="116" t="s">
        <v>29</v>
      </c>
      <c r="C49" s="32"/>
      <c r="D49" s="104">
        <v>0</v>
      </c>
      <c r="E49" s="105">
        <f t="shared" si="5"/>
        <v>0</v>
      </c>
      <c r="G49" s="116" t="s">
        <v>66</v>
      </c>
      <c r="H49" s="32"/>
      <c r="I49" s="104">
        <v>0</v>
      </c>
      <c r="J49" s="105">
        <f t="shared" si="7"/>
        <v>0</v>
      </c>
    </row>
    <row r="50" spans="2:10" x14ac:dyDescent="0.35">
      <c r="B50" s="116" t="s">
        <v>29</v>
      </c>
      <c r="C50" s="32"/>
      <c r="D50" s="104">
        <v>0</v>
      </c>
      <c r="E50" s="105">
        <f t="shared" si="5"/>
        <v>0</v>
      </c>
      <c r="G50" s="116" t="s">
        <v>29</v>
      </c>
      <c r="H50" s="32"/>
      <c r="I50" s="104">
        <v>0</v>
      </c>
      <c r="J50" s="105">
        <f t="shared" si="7"/>
        <v>0</v>
      </c>
    </row>
    <row r="51" spans="2:10" ht="15" customHeight="1" x14ac:dyDescent="0.35">
      <c r="B51" s="116" t="s">
        <v>29</v>
      </c>
      <c r="C51" s="32"/>
      <c r="D51" s="104">
        <v>0</v>
      </c>
      <c r="E51" s="105">
        <f t="shared" si="5"/>
        <v>0</v>
      </c>
      <c r="G51" s="109" t="s">
        <v>76</v>
      </c>
      <c r="H51" s="117"/>
      <c r="I51" s="107"/>
      <c r="J51" s="108"/>
    </row>
    <row r="52" spans="2:10" ht="15" customHeight="1" x14ac:dyDescent="0.35">
      <c r="B52" s="116" t="s">
        <v>29</v>
      </c>
      <c r="C52" s="32"/>
      <c r="D52" s="104">
        <v>0</v>
      </c>
      <c r="E52" s="105">
        <f t="shared" si="5"/>
        <v>0</v>
      </c>
      <c r="G52" s="116" t="s">
        <v>63</v>
      </c>
      <c r="H52" s="32"/>
      <c r="I52" s="104">
        <v>0</v>
      </c>
      <c r="J52" s="105">
        <f t="shared" si="7"/>
        <v>0</v>
      </c>
    </row>
    <row r="53" spans="2:10" ht="15" customHeight="1" x14ac:dyDescent="0.35">
      <c r="B53" s="116" t="s">
        <v>29</v>
      </c>
      <c r="C53" s="32"/>
      <c r="D53" s="104">
        <v>0</v>
      </c>
      <c r="E53" s="105">
        <f t="shared" ref="E53:E54" si="8">C53*D53</f>
        <v>0</v>
      </c>
      <c r="G53" s="116" t="s">
        <v>64</v>
      </c>
      <c r="H53" s="32"/>
      <c r="I53" s="104">
        <v>0</v>
      </c>
      <c r="J53" s="105">
        <f t="shared" ref="J53:J54" si="9">H53*I53</f>
        <v>0</v>
      </c>
    </row>
    <row r="54" spans="2:10" ht="15" customHeight="1" x14ac:dyDescent="0.35">
      <c r="B54" s="116" t="s">
        <v>29</v>
      </c>
      <c r="C54" s="32"/>
      <c r="D54" s="104">
        <v>0</v>
      </c>
      <c r="E54" s="105">
        <f t="shared" si="8"/>
        <v>0</v>
      </c>
      <c r="G54" s="116" t="s">
        <v>65</v>
      </c>
      <c r="H54" s="32"/>
      <c r="I54" s="104">
        <v>0</v>
      </c>
      <c r="J54" s="105">
        <f t="shared" si="9"/>
        <v>0</v>
      </c>
    </row>
    <row r="55" spans="2:10" ht="15" customHeight="1" x14ac:dyDescent="0.35">
      <c r="B55" s="116" t="s">
        <v>29</v>
      </c>
      <c r="C55" s="32"/>
      <c r="D55" s="104">
        <v>0</v>
      </c>
      <c r="E55" s="105">
        <f t="shared" si="5"/>
        <v>0</v>
      </c>
      <c r="G55" s="116" t="s">
        <v>66</v>
      </c>
      <c r="H55" s="32"/>
      <c r="I55" s="104">
        <v>0</v>
      </c>
      <c r="J55" s="105">
        <f t="shared" si="7"/>
        <v>0</v>
      </c>
    </row>
    <row r="56" spans="2:10" ht="15" customHeight="1" thickBot="1" x14ac:dyDescent="0.4">
      <c r="B56" s="116" t="s">
        <v>29</v>
      </c>
      <c r="C56" s="32"/>
      <c r="D56" s="104">
        <v>0</v>
      </c>
      <c r="E56" s="105">
        <f t="shared" si="5"/>
        <v>0</v>
      </c>
      <c r="G56" s="116" t="s">
        <v>29</v>
      </c>
      <c r="H56" s="32"/>
      <c r="I56" s="104">
        <v>0</v>
      </c>
      <c r="J56" s="105">
        <f t="shared" si="7"/>
        <v>0</v>
      </c>
    </row>
    <row r="57" spans="2:10" ht="15" thickBot="1" x14ac:dyDescent="0.4">
      <c r="D57" s="37" t="s">
        <v>35</v>
      </c>
      <c r="E57" s="106">
        <f>SUM(E37:E56)</f>
        <v>0</v>
      </c>
      <c r="I57" s="37" t="s">
        <v>35</v>
      </c>
      <c r="J57" s="106">
        <f>SUM(J37:J56)</f>
        <v>0</v>
      </c>
    </row>
    <row r="58" spans="2:10" s="56" customFormat="1" x14ac:dyDescent="0.35">
      <c r="D58" s="57"/>
      <c r="E58" s="58"/>
      <c r="I58" s="57"/>
      <c r="J58" s="58"/>
    </row>
  </sheetData>
  <customSheetViews>
    <customSheetView guid="{05E9AAD3-D394-4D30-B7C4-9391E13B4B88}" scale="80" showPageBreaks="1" showGridLines="0" fitToPage="1" view="pageLayout">
      <selection activeCell="G21" sqref="G21"/>
      <pageMargins left="0.70866141732283472" right="0.70866141732283472" top="0.74803149606299213" bottom="0.74803149606299213" header="0.31496062992125984" footer="0.31496062992125984"/>
      <pageSetup paperSize="9" scale="45" orientation="landscape" r:id="rId1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2"/>
    </customSheetView>
    <customSheetView guid="{A3FBA93F-2868-4D92-94EE-226E0FE3B2B9}" scale="80" showPageBreaks="1" showGridLines="0" fitToPage="1" view="pageLayout">
      <selection activeCell="J38" sqref="J38"/>
      <pageMargins left="0.70866141732283472" right="0.70866141732283472" top="0.74803149606299213" bottom="0.74803149606299213" header="0.31496062992125984" footer="0.31496062992125984"/>
      <pageSetup paperSize="9" scale="45" orientation="landscape" r:id="rId3"/>
    </customSheetView>
    <customSheetView guid="{40A3D924-6C0C-4007-AE99-C982CE64F7C6}" scale="80" showPageBreaks="1" showGridLines="0" fitToPage="1" view="pageLayout" topLeftCell="A76">
      <selection activeCell="G21" sqref="G21"/>
      <pageMargins left="0.70866141732283472" right="0.70866141732283472" top="0.74803149606299213" bottom="0.74803149606299213" header="0.31496062992125984" footer="0.31496062992125984"/>
      <pageSetup paperSize="9" scale="45" orientation="landscape" r:id="rId4"/>
    </customSheetView>
  </customSheetViews>
  <mergeCells count="10">
    <mergeCell ref="B1:J1"/>
    <mergeCell ref="B3:C3"/>
    <mergeCell ref="C10:E10"/>
    <mergeCell ref="H10:J10"/>
    <mergeCell ref="C35:E35"/>
    <mergeCell ref="H35:J35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45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H12" sqref="H12"/>
    </sheetView>
  </sheetViews>
  <sheetFormatPr defaultRowHeight="14.5" x14ac:dyDescent="0.35"/>
  <cols>
    <col min="3" max="3" width="14.6328125" bestFit="1" customWidth="1"/>
  </cols>
  <sheetData>
    <row r="4" spans="2:3" x14ac:dyDescent="0.35">
      <c r="B4" t="s">
        <v>48</v>
      </c>
      <c r="C4">
        <v>1</v>
      </c>
    </row>
    <row r="5" spans="2:3" ht="16" x14ac:dyDescent="0.35">
      <c r="B5" t="s">
        <v>47</v>
      </c>
      <c r="C5" s="136">
        <v>4.0560217727248798E-2</v>
      </c>
    </row>
    <row r="6" spans="2:3" x14ac:dyDescent="0.35">
      <c r="B6" t="s">
        <v>49</v>
      </c>
      <c r="C6">
        <v>0.76242756938090905</v>
      </c>
    </row>
  </sheetData>
  <customSheetViews>
    <customSheetView guid="{05E9AAD3-D394-4D30-B7C4-9391E13B4B88}">
      <selection activeCell="H12" sqref="H12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  <customSheetView guid="{A3FBA93F-2868-4D92-94EE-226E0FE3B2B9}">
      <selection activeCell="C7" sqref="C7"/>
      <pageMargins left="0.7" right="0.7" top="0.75" bottom="0.75" header="0.3" footer="0.3"/>
    </customSheetView>
    <customSheetView guid="{40A3D924-6C0C-4007-AE99-C982CE64F7C6}">
      <selection activeCell="H12" sqref="H12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Jessica Rymer (Sensitive)</cp:lastModifiedBy>
  <cp:lastPrinted>2016-11-18T01:08:21Z</cp:lastPrinted>
  <dcterms:created xsi:type="dcterms:W3CDTF">2013-10-01T16:36:52Z</dcterms:created>
  <dcterms:modified xsi:type="dcterms:W3CDTF">2018-11-26T22:58:52Z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