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odgovuk-my.sharepoint.com/personal/morven_mcrorie100_mod_gov_uk/Documents/DIO Overseas and Operational Training/CITSO Kenya/CAN/"/>
    </mc:Choice>
  </mc:AlternateContent>
  <xr:revisionPtr revIDLastSave="0" documentId="8_{A47030BE-BC39-4EF0-A6A5-151F9EEC4EEB}" xr6:coauthVersionLast="47" xr6:coauthVersionMax="47" xr10:uidLastSave="{00000000-0000-0000-0000-000000000000}"/>
  <bookViews>
    <workbookView xWindow="4752" yWindow="1908" windowWidth="17280" windowHeight="8976" activeTab="2" xr2:uid="{EDC57985-6E5A-4C6C-93BC-9224A5CB884B}"/>
  </bookViews>
  <sheets>
    <sheet name="Index" sheetId="1" r:id="rId1"/>
    <sheet name="Works Services - HQ" sheetId="2" r:id="rId2"/>
    <sheet name="Works Services - MC" sheetId="3" r:id="rId3"/>
    <sheet name="Preliminaries - OH&amp;P" sheetId="4" r:id="rId4"/>
    <sheet name="Fixed Price Offer" sheetId="5" r:id="rId5"/>
    <sheet name="MPS" sheetId="6" r:id="rId6"/>
    <sheet name="MPS Build Up" sheetId="7" r:id="rId7"/>
  </sheets>
  <externalReferences>
    <externalReference r:id="rId8"/>
  </externalReferenc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6" l="1"/>
  <c r="G10" i="6"/>
  <c r="I10" i="6" s="1"/>
  <c r="G734" i="5"/>
  <c r="G727" i="5"/>
  <c r="G717" i="5"/>
  <c r="G711" i="5"/>
  <c r="E719" i="5"/>
  <c r="G698" i="5"/>
  <c r="G689" i="5"/>
  <c r="G679" i="5"/>
  <c r="G674" i="5"/>
  <c r="G652" i="5"/>
  <c r="G643" i="5"/>
  <c r="G637" i="5"/>
  <c r="G634" i="5"/>
  <c r="G628" i="5"/>
  <c r="G625" i="5"/>
  <c r="G621" i="5"/>
  <c r="G608" i="5"/>
  <c r="G599" i="5"/>
  <c r="G586" i="5"/>
  <c r="G571" i="5"/>
  <c r="G565" i="5"/>
  <c r="G547" i="5"/>
  <c r="G535" i="5"/>
  <c r="G523" i="5"/>
  <c r="G516" i="5"/>
  <c r="G513" i="5"/>
  <c r="G505" i="5"/>
  <c r="G502" i="5"/>
  <c r="G499" i="5"/>
  <c r="G496" i="5"/>
  <c r="G486" i="5"/>
  <c r="G479" i="5"/>
  <c r="G466" i="5"/>
  <c r="G452" i="5"/>
  <c r="G442" i="5"/>
  <c r="G434" i="5"/>
  <c r="G424" i="5"/>
  <c r="G414" i="5"/>
  <c r="G400" i="5"/>
  <c r="G394" i="5"/>
  <c r="G391" i="5"/>
  <c r="G383" i="5"/>
  <c r="G376" i="5"/>
  <c r="G373" i="5"/>
  <c r="G366" i="5"/>
  <c r="G363" i="5"/>
  <c r="G360" i="5"/>
  <c r="G345" i="5"/>
  <c r="G340" i="5"/>
  <c r="G335" i="5"/>
  <c r="G330" i="5"/>
  <c r="G325" i="5"/>
  <c r="G320" i="5"/>
  <c r="G309" i="5"/>
  <c r="G300" i="5"/>
  <c r="G294" i="5"/>
  <c r="G291" i="5"/>
  <c r="G285" i="5"/>
  <c r="G282" i="5"/>
  <c r="G278" i="5"/>
  <c r="G265" i="5"/>
  <c r="G256" i="5"/>
  <c r="G243" i="5"/>
  <c r="G228" i="5"/>
  <c r="G222" i="5"/>
  <c r="G211" i="5"/>
  <c r="G204" i="5"/>
  <c r="G192" i="5"/>
  <c r="G189" i="5"/>
  <c r="G180" i="5"/>
  <c r="G173" i="5"/>
  <c r="G170" i="5"/>
  <c r="G162" i="5"/>
  <c r="G159" i="5"/>
  <c r="G156" i="5"/>
  <c r="G153" i="5"/>
  <c r="G143" i="5"/>
  <c r="G136" i="5"/>
  <c r="G123" i="5"/>
  <c r="G109" i="5"/>
  <c r="G99" i="5"/>
  <c r="G91" i="5"/>
  <c r="G81" i="5"/>
  <c r="G71" i="5"/>
  <c r="G57" i="5"/>
  <c r="G51" i="5"/>
  <c r="G48" i="5"/>
  <c r="G40" i="5"/>
  <c r="G33" i="5"/>
  <c r="G30" i="5"/>
  <c r="G23" i="5"/>
  <c r="G20" i="5"/>
  <c r="G17" i="5"/>
  <c r="C5" i="5"/>
  <c r="G473" i="4"/>
  <c r="G470" i="4"/>
  <c r="G469" i="4"/>
  <c r="G442" i="4"/>
  <c r="G444" i="4" s="1"/>
  <c r="G437" i="4"/>
  <c r="G434" i="4"/>
  <c r="G433" i="4"/>
  <c r="G360" i="4"/>
  <c r="G295" i="4"/>
  <c r="G292" i="4"/>
  <c r="G263" i="4"/>
  <c r="G269" i="4" s="1"/>
  <c r="G254" i="4"/>
  <c r="G253" i="4"/>
  <c r="G188" i="4"/>
  <c r="G197" i="4" s="1"/>
  <c r="G187" i="4"/>
  <c r="G186" i="4"/>
  <c r="G185" i="4"/>
  <c r="G182" i="4"/>
  <c r="G163" i="4"/>
  <c r="G162" i="4"/>
  <c r="G119" i="4"/>
  <c r="G117" i="4"/>
  <c r="G116" i="4"/>
  <c r="G115" i="4"/>
  <c r="G114" i="4"/>
  <c r="G109" i="4"/>
  <c r="G108" i="4"/>
  <c r="G107" i="4"/>
  <c r="G106" i="4"/>
  <c r="G105" i="4"/>
  <c r="G101" i="4"/>
  <c r="G100" i="4"/>
  <c r="G99" i="4"/>
  <c r="G95" i="4"/>
  <c r="G92" i="4"/>
  <c r="G90" i="4"/>
  <c r="G89" i="4"/>
  <c r="G88" i="4"/>
  <c r="G86" i="4"/>
  <c r="G83" i="4"/>
  <c r="G79" i="4"/>
  <c r="G78" i="4"/>
  <c r="G77" i="4"/>
  <c r="G76" i="4"/>
  <c r="G75" i="4"/>
  <c r="G74" i="4"/>
  <c r="G73" i="4"/>
  <c r="F90" i="3"/>
  <c r="F89" i="3"/>
  <c r="F88" i="3"/>
  <c r="F87" i="3"/>
  <c r="F84" i="3"/>
  <c r="F80" i="3"/>
  <c r="F79" i="3"/>
  <c r="F77" i="3"/>
  <c r="F78" i="3" s="1"/>
  <c r="F76" i="3"/>
  <c r="F75" i="3"/>
  <c r="F27" i="3"/>
  <c r="F97" i="2"/>
  <c r="F96" i="2"/>
  <c r="F95" i="2"/>
  <c r="F94" i="2"/>
  <c r="F91" i="2"/>
  <c r="F84" i="2"/>
  <c r="F86" i="2" s="1"/>
  <c r="F82" i="2"/>
  <c r="F83" i="2" s="1"/>
  <c r="F27" i="2"/>
  <c r="G351" i="5" l="1"/>
  <c r="G659" i="5"/>
  <c r="G669" i="5"/>
  <c r="H32" i="6"/>
  <c r="H30" i="6"/>
  <c r="G28" i="6"/>
  <c r="H25" i="6"/>
  <c r="H20" i="6"/>
  <c r="G18" i="6"/>
  <c r="H31" i="6"/>
  <c r="G22" i="6"/>
  <c r="G29" i="6"/>
  <c r="H27" i="6"/>
  <c r="G23" i="6"/>
  <c r="H17" i="6"/>
  <c r="G15" i="6"/>
  <c r="H24" i="6"/>
  <c r="H21" i="6"/>
  <c r="G19" i="6"/>
  <c r="H23" i="6"/>
  <c r="G21" i="6"/>
  <c r="H15" i="6"/>
  <c r="G32" i="6"/>
  <c r="G30" i="6"/>
  <c r="G25" i="6"/>
  <c r="H22" i="6"/>
  <c r="G20" i="6"/>
  <c r="H14" i="6"/>
  <c r="H26" i="6"/>
  <c r="H16" i="6"/>
  <c r="H29" i="6"/>
  <c r="G27" i="6"/>
  <c r="H19" i="6"/>
  <c r="G17" i="6"/>
  <c r="G31" i="6"/>
  <c r="H28" i="6"/>
  <c r="G26" i="6"/>
  <c r="G24" i="6"/>
  <c r="H18" i="6"/>
  <c r="G16" i="6"/>
  <c r="G719" i="5"/>
  <c r="G115" i="5"/>
  <c r="G697" i="5"/>
  <c r="G213" i="4"/>
  <c r="G195" i="4"/>
  <c r="G122" i="4"/>
  <c r="F87" i="2"/>
  <c r="F85" i="2"/>
  <c r="I114" i="3" l="1"/>
  <c r="G14" i="6"/>
  <c r="G33" i="6" s="1"/>
  <c r="H33" i="6"/>
  <c r="G700" i="5"/>
  <c r="G219" i="4"/>
  <c r="G126" i="4"/>
  <c r="I121" i="2"/>
  <c r="E703" i="5" l="1"/>
  <c r="E720" i="5" s="1"/>
  <c r="E729" i="5" s="1"/>
  <c r="G701" i="5"/>
  <c r="G127" i="4"/>
  <c r="G225" i="4"/>
  <c r="G224" i="4"/>
  <c r="G703" i="5" l="1"/>
  <c r="G720" i="5" s="1"/>
  <c r="G729" i="5" s="1"/>
  <c r="G736" i="5" s="1"/>
  <c r="G128" i="4"/>
  <c r="G133" i="4" l="1"/>
  <c r="G132" i="4"/>
  <c r="G134" i="4" l="1"/>
  <c r="G135" i="4"/>
  <c r="G136" i="4" l="1"/>
</calcChain>
</file>

<file path=xl/sharedStrings.xml><?xml version="1.0" encoding="utf-8"?>
<sst xmlns="http://schemas.openxmlformats.org/spreadsheetml/2006/main" count="2238" uniqueCount="1114">
  <si>
    <t>CONTRACT NO - 710996450 - COUNTER INSURGENCY TERRORIST STABILIZATION OPERATIONS (CITSO), KENYA</t>
  </si>
  <si>
    <t>SCHEDULE OF PRICING</t>
  </si>
  <si>
    <t>ITEM No</t>
  </si>
  <si>
    <t xml:space="preserve"> DESCRIPTION</t>
  </si>
  <si>
    <t>TAB</t>
  </si>
  <si>
    <t>Works Services - Headquarters</t>
  </si>
  <si>
    <t>Works Services - Medical Centre</t>
  </si>
  <si>
    <t>Preliminaries and Overhead &amp; Profit (OH&amp;P)</t>
  </si>
  <si>
    <t xml:space="preserve">4 </t>
  </si>
  <si>
    <t>Fixed Price Offer</t>
  </si>
  <si>
    <t>5</t>
  </si>
  <si>
    <t>Milestone Payment Schedule (MPS)</t>
  </si>
  <si>
    <t>Milestone Payment Schedule (MPS) Build Up</t>
  </si>
  <si>
    <t>Contract No: 710996450 - Counter Insurgency Terrorist Stabilzation Operation (CITSO), Kenya</t>
  </si>
  <si>
    <t xml:space="preserve">NRM 1 Elemental Scope of Works - HQ Building Enabling Works </t>
  </si>
  <si>
    <t>Item</t>
  </si>
  <si>
    <t>Description</t>
  </si>
  <si>
    <t xml:space="preserve">NRM REF SUB ELEMENT LEVEL </t>
  </si>
  <si>
    <t>Quantity</t>
  </si>
  <si>
    <t>Unit</t>
  </si>
  <si>
    <t>Rate  (GBP £)</t>
  </si>
  <si>
    <t>Total  (GBP £)</t>
  </si>
  <si>
    <t xml:space="preserve">Group element 8: External works </t>
  </si>
  <si>
    <t>Element 8.1: Site preparation works</t>
  </si>
  <si>
    <t>Site clearance generally</t>
  </si>
  <si>
    <t>Site clearance; clearing vegetation; incl disposal of arisings</t>
  </si>
  <si>
    <t>m2</t>
  </si>
  <si>
    <t>Site clearance; taking down trees and stumps; species to be confirmed; 100-350mm width; felling methodology to be agreed with KFS; felled trees to be delivered to KFS station</t>
  </si>
  <si>
    <t>nr</t>
  </si>
  <si>
    <t>Element 8.1.2 : Site clearance total</t>
  </si>
  <si>
    <t>Excavating topsoil</t>
  </si>
  <si>
    <t>Preparatory groundworks; forming new site contours and adjusting existing site levels; removal of topsoil; assume average depth 150mm; retain material and stockpile separately when required for reuse</t>
  </si>
  <si>
    <t xml:space="preserve">Excavated material / cut and fill </t>
  </si>
  <si>
    <t>Preparatory groundworks; forming new site contours and adjusting existing site levels; excavation / cut and fill from reduced level (150mm below existing); bulk excavation to reduce levels; retain excavated material onsite</t>
  </si>
  <si>
    <t>m3</t>
  </si>
  <si>
    <t>Preparatory groundworks; forming new site contours and adjusting existing site levels; retaining excavated material onsite as stated in the specification; all excavated material suitable for filling above ground</t>
  </si>
  <si>
    <t>Preparatory groundworks; forming new site contours and adjusting existing site levels; dispose of excavated material offsite as stated in the specification; all excavated material unsuitable for filling above ground</t>
  </si>
  <si>
    <t>Preparatory groundworks; forming new site contours and adjusting existing site levels; compaction across site level change</t>
  </si>
  <si>
    <t>Excavating swales</t>
  </si>
  <si>
    <t>Preparatory groundworks; forming new site contours and adjusting existing site levels; E/O excavation for proposed swales; average trench of 400mm</t>
  </si>
  <si>
    <t xml:space="preserve">item </t>
  </si>
  <si>
    <t>Preparatory groundworks; forming new site contours and adjusting existing site levels; retaining excavated material onsite; all other excavated material; to temporary spoil heaps; average 25m distance</t>
  </si>
  <si>
    <t>Preparatory groundworks; forming new site contours and adjusting existing site levels; compacting bottoms of proposed swales</t>
  </si>
  <si>
    <t>Removal of existing water pipe</t>
  </si>
  <si>
    <t>Preparatory groundworks; grubbing up old water main pipelines following connection into diverted pipe; depth, material and diameter to be confirmed on site by the contractor</t>
  </si>
  <si>
    <t>m</t>
  </si>
  <si>
    <t>Element 8.1.2 : Preparatory groundworks total</t>
  </si>
  <si>
    <t xml:space="preserve">Element 8.2: Roads, paths, pavings and surfacings </t>
  </si>
  <si>
    <t xml:space="preserve">Any roads, paths, pavings and surfacing items / costs in accordance with the tender documentation not included above. </t>
  </si>
  <si>
    <t>item</t>
  </si>
  <si>
    <t>Element 8.3: Soft landscaping, planting and irrigation systems</t>
  </si>
  <si>
    <t xml:space="preserve">Seeding and turfing; grassed areas; swale bank surface treatment; consolidate top soil from spoil heaps; 150mm thick by machine; grass seeding surface treatment </t>
  </si>
  <si>
    <t>Element 8.3.1 : Seeding and turfing total</t>
  </si>
  <si>
    <t>Element 8.4: Fencing, railings and walls</t>
  </si>
  <si>
    <t xml:space="preserve">Any fencing, railings and wall items / costs in accordance with the tender documentation not included above. </t>
  </si>
  <si>
    <t>Element 8.5: External fixtures</t>
  </si>
  <si>
    <t xml:space="preserve">Any external fixtures items / costs in accordance with the tender documentation not included above. </t>
  </si>
  <si>
    <t xml:space="preserve">Element 8.6: External drainage </t>
  </si>
  <si>
    <t>Culverts</t>
  </si>
  <si>
    <t>Surface water and foul water drainage; culverts; excavation of trench 750mm depth</t>
  </si>
  <si>
    <t>Surface water and foul water drainage; culverts; retaining excavated material onsite; all other excavated material; to temporary spoil heaps; average 25m distance</t>
  </si>
  <si>
    <t>Surface water and foul water drainage; culverts; compacting bottoms of proposed culverts</t>
  </si>
  <si>
    <t>Surface water and foul water drainage; supply and install circular pre-cast concrete drainage culverts 450mm diameter; incl haunching and bedding;100mm compacted gravel bed, 150mm C20 concrete surround</t>
  </si>
  <si>
    <t>Swale connection / ditched bank</t>
  </si>
  <si>
    <t>Surface water and foul water drainage; rock protection to swale/culvert connection; incl excavation of trench 1000mm depth</t>
  </si>
  <si>
    <t>Surface water and foul water drainage; rock protection to swale/culvert connection;  retaining excavated material onsite; all other excavated material; to temporary spoil heaps; average 25m distance</t>
  </si>
  <si>
    <t>Surface water and foul water drainage; rock protection to swale/culvert; compacting bottoms</t>
  </si>
  <si>
    <t>Surface water and foul water drainage; horiztonal work; 300mm thick plain insitu C20 concrete w/ one layer of A142 mesh</t>
  </si>
  <si>
    <t xml:space="preserve">Surface water and foul water drainage; rock protection to swale/culvert; filling to make up levels; 100mm thick compacted gravel bed; type 1 </t>
  </si>
  <si>
    <t xml:space="preserve">Surface water and foul water drainage; scour/rock protection to swale/culvert connection; average thickness over 50mm not exceeding 500mm angular rocks embedded to top surface of concrete </t>
  </si>
  <si>
    <t>Drainage access tie in</t>
  </si>
  <si>
    <t>Surface water and foul water drainage; connection / access tie into statutory undertakers sewer infrastructure; interface to be confirmed with KDF; provisional sum</t>
  </si>
  <si>
    <t>Element 8.6.1 : Surface water and foul water drainage total</t>
  </si>
  <si>
    <t xml:space="preserve">Element 8.7: External services </t>
  </si>
  <si>
    <t>Water mains supply; service runs; DN180 SDR11 PE100 water main pipe and air valve installation; tie in methodology to be confirmed by contractor; incl excavation, pipelines, fittings and backfill; trench width 600mm</t>
  </si>
  <si>
    <t>Water mains supply; 180 x 90 SDR11 reducing tee</t>
  </si>
  <si>
    <t>Water mains supply; air valve installation to water mains pipe high point; incl precast concrete slabs and air valve indicator post</t>
  </si>
  <si>
    <t>Water mains supply; service runs; assumed 90mm dia water main pipe to be reinstalled with 900mm cover below proposed access road levels; methodology to be confirmed by contractor; incl excavation, pipelines, fittings and backfill; to be agreed with KDF</t>
  </si>
  <si>
    <t>Element 8.7.1 : External services total</t>
  </si>
  <si>
    <t xml:space="preserve">Element 8.8: Minor building works and ancillary buildings </t>
  </si>
  <si>
    <t>Generator concrete slab</t>
  </si>
  <si>
    <t>Ancillary buildings and structures; minor ancillary buildings built onsite; excavate concrete generator slab 600mm depth</t>
  </si>
  <si>
    <t>Ancillary buildings and structures; minor ancillary buildings built onsite; retaining excavated material onsite; all other excavated material; to temporary spoil heaps; average 25m distance</t>
  </si>
  <si>
    <t>Ancillary buildings and structures; minor ancillary buildings built onsite; compacting bottoms</t>
  </si>
  <si>
    <t>Ancillary buildings and structures; minor ancillary buildings built onsite; imported filling 300mm thick compacted engineered fill; details TBC pending GI results</t>
  </si>
  <si>
    <t>Ancillary buildings and structures; minor ancillary buildings built onsite; 50mm thick C16/20 concrete blinding</t>
  </si>
  <si>
    <t xml:space="preserve">Ancillary buildings and structures; minor ancillary buildings built onsite; horizontal work; 300mm thick; C30/37 w/ 1 layer of A393 mesh top and bottom; incl chamfer finish </t>
  </si>
  <si>
    <t>Feeder pillar service ducts and manhole</t>
  </si>
  <si>
    <t>Ancillary buildings and structures; minor ancillary buildings built onsite; excavate for proposed electric manhole cover</t>
  </si>
  <si>
    <t xml:space="preserve">Ancillary buildings and structures; minor ancillary buildings built onsite; disposal of arisings offsite; assume inert </t>
  </si>
  <si>
    <t>Ancillary buildings and structures; minor ancillary buildings built onsite; horizontal work; 200mm thick C30/37 w/ 1 layer A393 mesh</t>
  </si>
  <si>
    <t>Ancillary buildings and structures; minor ancillary buildings built onsite; vertical work; concrete upstand; 200mm thick C30/C37 w/ 1 layer A393 mesh</t>
  </si>
  <si>
    <t xml:space="preserve">Ancillary buildings and structures; minor ancillary buildings built onsite; formwork plain vertical, 18mm thick plywood basic finish; height exceeding 1m </t>
  </si>
  <si>
    <t xml:space="preserve">Ancillary buildings and structures; minor ancillary buildings built onsite; 150mm diameter cable duct; incl radius bends </t>
  </si>
  <si>
    <t>Ancillary building and structures; minor ancillary buildings built onsite; 600mm x 600mm access cover and frame</t>
  </si>
  <si>
    <t>Element 8.8.2 : Ancillary buildings and structures total</t>
  </si>
  <si>
    <t>Total of Group Element 8 - External Works</t>
  </si>
  <si>
    <t xml:space="preserve">Contractors can use this section below as an opportunity to include any other items in accordance with the tender documentation not included above in this pricing document. Where possible the contractors should allocate items in accordance with the NRM headings / elements. </t>
  </si>
  <si>
    <t>Element Sub-Total, Further Items Required Total</t>
  </si>
  <si>
    <t>Building Works Estimate</t>
  </si>
  <si>
    <t xml:space="preserve">NRM 1 Elemental Scope of Works - Medical Centre Enabling Works </t>
  </si>
  <si>
    <t>Site clearance; taking down trees and stumps; species to be confirmed; 100-350mm width; felling methodology to be agreed with KFS; felled trees to be delivered to KFS station; pro-rata'd allowance of site area</t>
  </si>
  <si>
    <t>Preparatory groundworks; forming new site contours and adjusting existing site levels; excavation for proposed swales; average trench of 400mm</t>
  </si>
  <si>
    <t>Preparatory groundworks; forming new site contours and adjusting existing site levels; all other excavated material; to temporary spoil heaps; average 25m distance</t>
  </si>
  <si>
    <t xml:space="preserve">Any other roads, paths, pavings and surfacing items / costs in accordance with the tender documentation not included above. </t>
  </si>
  <si>
    <t>Surface water and foul water drainage; culverts; disposal of arisings offsite; assume inert</t>
  </si>
  <si>
    <t xml:space="preserve">Surface water and foul water drainage; supply and install circular pre-cast concrete drainage culverts 450mm diameter; incl haunching and bedding;100mm compacted gravel bed, 150mm C20 concrete surround </t>
  </si>
  <si>
    <t>Surface water and foul water drainage; rock protection to swale/culvert connection; disposal of arisings offsite; assume inert</t>
  </si>
  <si>
    <t>Water mains supply; service runs; assumed 63mm dia water main pipe to be removed or diverted if this pipe is still present on site at commencement of the works; methodology to be agreed between the contractor and KDF; ;incl excavation, pipelines, fittings and backfill; provisional sum</t>
  </si>
  <si>
    <t>Element 8.6.1 : Ancillary buildings and structures total</t>
  </si>
  <si>
    <t>Contract No: 710996450 - Counter Insurgency Terrorist Stabilization Operation (CITSO0, Kenya</t>
  </si>
  <si>
    <t>PRELIMINARIES AND OH&amp;P PRICING</t>
  </si>
  <si>
    <t>NRM REF SUB ELEMENT LEVEL</t>
  </si>
  <si>
    <t>Rate
(GBP £)</t>
  </si>
  <si>
    <t>Work Related
(GBP £)</t>
  </si>
  <si>
    <t>Time Related
(GBP £)</t>
  </si>
  <si>
    <t>Total
(GBP £)</t>
  </si>
  <si>
    <t>Pre-Con Time Related</t>
  </si>
  <si>
    <t>Group element 9: Main contractor's preliminaries</t>
  </si>
  <si>
    <t>Element 9.1: Employer's requirments</t>
  </si>
  <si>
    <t>SITE ACCOMMODATION</t>
  </si>
  <si>
    <t>Site accommodation</t>
  </si>
  <si>
    <t>Site accommodation for the employer and employer representatives only, separate from the main contractor's site accommodation; 10m x 3.5m site lockable office complete with full electric provision and air conditioning; incl temporary services</t>
  </si>
  <si>
    <t xml:space="preserve">Site accommodation for the employer and employer representatives only, separate from the main contractor's site accommodation; a suitably equipped meeting room for up to 12 people with a large meeting room table, chairs, electric lighting and heating/cooling for meetings on site with the employer and employer representatives. The room should include as a minimum: 
- AV presentation equipment; wall mounted screen at least (1217mm wide x 686 high, HDMI connectivity), video conferencing facilities, high speed Wi-Fi connection and a flip chart board with pens and paper.   </t>
  </si>
  <si>
    <t xml:space="preserve">Site toilet for employer and employer representatives only, separate from the main contractor's site accommodation; 3m x 3m site toilet w/ 2nr urinals and 2nr WC closets; incl running water, water heater, electric lighting, sanitary supplies including supply of soap, bleach, hand towels, toilet paper. These supplies must be monitored and refilled daily. </t>
  </si>
  <si>
    <t>Furniture and equipment</t>
  </si>
  <si>
    <t xml:space="preserve">Furniture and equipment for the employer and employer representatives, separate from the main contractor's site accommodation; desks; 1200mm wide, 800mm deep, 730mm high; table top power 4 double switched socket outlets per desk </t>
  </si>
  <si>
    <t xml:space="preserve">Furniture and equipment for the employer and employer representatives, separate from the main contractor's site accommodation; chairs; ergonomic task chair w/ adjustability of seat height, seat depth, articulating arms, seatpan tilt, lumbar support </t>
  </si>
  <si>
    <t>Furniture and equipment for the employer and employer representatives, separate from the main contractor's site accommodation; horizontal mounted magnetic white marker board 8 x 4ft size (2438mmx1219mm); incl erasers, magnets, marker caddy</t>
  </si>
  <si>
    <t xml:space="preserve">Furniture and equipment for the employer and employer representatives, separate from the main contractor's site accommodation; PPE locker; size 90wx30dx180h (cm); 6 compartments </t>
  </si>
  <si>
    <t>Furniture and equipment for the employer and employer representatives, separate from the main contractor's site accommodation; lockable storage cabinet; size; 800mm wide x400mm deep x1800mm high</t>
  </si>
  <si>
    <t xml:space="preserve">Furniture and equipment for the employer and employer representatives, separate from the main contractor's site accommodation; standard wall clock </t>
  </si>
  <si>
    <t xml:space="preserve">Furniture and equipment for the employer and employer representatives, separate from the main contractor's site accommodation; water cooler; floor standing chilled water dispenser incl disposable cups, all cups to be kept refilled with potable water at all times </t>
  </si>
  <si>
    <t>Furniture and equipment for the employer and employer representatives, separate from the main contractor's site accommodation; refrigerator; minimum 850mm wide x 650mm deep x 600mm high  (100Litres to 120Litres capacity)</t>
  </si>
  <si>
    <t xml:space="preserve">Furniture and equipment for the employer and employer representatives, separate from the main contractor's site accommodation; microwave; 20L microwave oven </t>
  </si>
  <si>
    <t xml:space="preserve">Furniture and equipment for the employer and employer representatives, separate from the main contractor's site accommodation; waster paper bin </t>
  </si>
  <si>
    <t>Furniture and equipment for the employer and employer representatives, separate from the main contractor's site accommodation; electric paper shredder, suitable for A3 and A4 sized paper</t>
  </si>
  <si>
    <t>Furniture and equipment for the employer and employer representatives, separate from the main contractor's site accommodation; printer / scanner / photocopier; colour multi-function device (A3 and A4)</t>
  </si>
  <si>
    <t xml:space="preserve">Furniture and equipment for the employer and employer representatives, separate from the main contractor's site accommodation; kettle; 3 litre electric kettle </t>
  </si>
  <si>
    <t>Furniture and equipment for the employer and employer representatives, separate from the main contractor's site accommodation; equipment; crockery, ceramic plates, ceramic mugs, stainless steel knives, stainless steel forks, stainless steel spoons 6nr of each item required</t>
  </si>
  <si>
    <t>Consumables; consistent supply of tea bags, coffee, fresh milk and sugar / sweetners, must be kept refilled at all times</t>
  </si>
  <si>
    <t>Telecommunications and IT systems</t>
  </si>
  <si>
    <t xml:space="preserve">Telecommunication and IT systems for the employer and employer representatives, separate from the main contractor's site accommodation; Tesla Starlink internet or equal and approved high speed satelite internet </t>
  </si>
  <si>
    <t xml:space="preserve">Telecommunication and IT systems for the employer and employer representatives, separate from the main contractor's site accommodation; desk monitor; 24" 1080p monitor with stand, HDMI port </t>
  </si>
  <si>
    <t>Telecommunication and IT systems for the employer and employer representatives, separate from the main contractor's site accommodation; wall monitor; minimum 1217mm wide x 686mm high, wall mounted, HDMI connectivity</t>
  </si>
  <si>
    <t>SITE RECORDS</t>
  </si>
  <si>
    <t>Site records</t>
  </si>
  <si>
    <t/>
  </si>
  <si>
    <t>Operation and maintenance manuals (paper and electronic copies on CD Rom/DVD/USB).</t>
  </si>
  <si>
    <t xml:space="preserve">Compilation of health and safety file (if required by main contractor – paper and electronic copies on CD Rom/DVD/USB)). </t>
  </si>
  <si>
    <t>Web-based documentation project management systems  for the collation, review and delivery of critical operation and maintenance requirements; commissioning; asset; and other facilities management-related information, and health and safety file:
– Programme software and installation
– Hardware (e.g. computers. Monitors, printers, etc)</t>
  </si>
  <si>
    <t>– Uploading data and initial implementation and training of building management team by system provider</t>
  </si>
  <si>
    <t xml:space="preserve">Construction drawings; A1 hard copy of all construction drawings and project programme </t>
  </si>
  <si>
    <t>COMPLETION AND POST-COMPLATION REQUIREMENTS</t>
  </si>
  <si>
    <t>Training</t>
  </si>
  <si>
    <t>Training of building user’s staff in the operation and maintenance of the building engineering services systems.</t>
  </si>
  <si>
    <t>Spare Parts and Consumables</t>
  </si>
  <si>
    <t>Provision of spare parts for maintenance of building engineering services.</t>
  </si>
  <si>
    <t xml:space="preserve">Tools </t>
  </si>
  <si>
    <t>Provision of tools and portable indicating instruments for the operation and maintenance of building engineering services systems.</t>
  </si>
  <si>
    <t>Operation and maintenance services</t>
  </si>
  <si>
    <t>Operation and maintenance of building engineering services installations, mechanical plant and equipment and the like during the defects liability period, period for rectifying defects, maintenance period or other specified period (i.e. additional services to that normally  required  by  the  contract).</t>
  </si>
  <si>
    <t>per week</t>
  </si>
  <si>
    <t>Element 9.2: Main contractor's cost items</t>
  </si>
  <si>
    <t>MANAGEMENT AND STAFF</t>
  </si>
  <si>
    <t>Main contractor's project-specific management and staff</t>
  </si>
  <si>
    <t>Pre-Construction Period</t>
  </si>
  <si>
    <t>Design Manager</t>
  </si>
  <si>
    <t>per week (number of staff by number of man hours per week by number of weeks)</t>
  </si>
  <si>
    <t>M&amp;E Manager</t>
  </si>
  <si>
    <t>Construction Director</t>
  </si>
  <si>
    <t>Project Manager</t>
  </si>
  <si>
    <t>Health and Safety Manager</t>
  </si>
  <si>
    <t>Construction Manager</t>
  </si>
  <si>
    <t>Quantity Surveyor</t>
  </si>
  <si>
    <t>Project Planner</t>
  </si>
  <si>
    <t>Office Manager</t>
  </si>
  <si>
    <t>Document Controller</t>
  </si>
  <si>
    <t>Quality Management Systems Manager</t>
  </si>
  <si>
    <t>Enabling Works Construction Period for Headquarters Building and Medical Centre</t>
  </si>
  <si>
    <t>Site Manager</t>
  </si>
  <si>
    <t>Assistant Site Manager</t>
  </si>
  <si>
    <t>Logistics Manager</t>
  </si>
  <si>
    <t>Senior Planner</t>
  </si>
  <si>
    <t>Site Clerical</t>
  </si>
  <si>
    <t>Supervisors, including works/trade package managers, building services engineering managers/co-ordinators and off-site production managers.</t>
  </si>
  <si>
    <t>Health and safety manager/officers.</t>
  </si>
  <si>
    <t>Quality manager.</t>
  </si>
  <si>
    <t>Commissioning manager – building engineering services.</t>
  </si>
  <si>
    <t>Planning/programming manager and staff.</t>
  </si>
  <si>
    <t>Procurement manager.</t>
  </si>
  <si>
    <t>Project engineers.</t>
  </si>
  <si>
    <t>Temporary works design engineers.</t>
  </si>
  <si>
    <t>Materials management staff (e.g. storeman).</t>
  </si>
  <si>
    <t>Administrative staff, including secretary, document controllers, finance clerks and the like.</t>
  </si>
  <si>
    <t>Other management and staff.</t>
  </si>
  <si>
    <t>Main Works Construction Period for Headquarters Building and Medical Centre</t>
  </si>
  <si>
    <t>SITE ESTABLISHMENT (for Enabling Works and Main Construction works)</t>
  </si>
  <si>
    <t>Main contractor’s and common user temporary site accommodation such as:
–  offices
–  conference/meeting rooms
–  canteens and kitchens, no open fires permitted
–  drying rooms
–  toilets and washrooms
–  first aid room
–  laboratories
–  workshops
–  secure stores
–  compounds, including containers for material storage
–  security control room
–  stairs and office staging
–  Employer’s accommodation, where an integral part of the main contractor’s site accommodation.
Type and extent of accommodation to be provided to be stated, with each type separately quantified:
Purchase charges.</t>
  </si>
  <si>
    <t xml:space="preserve">Site accommodation for the main contractor; a suitably equipped meeting room for up to 12 people with a large meeting room table, chairs, electric lighting and heating/cooling for meetings on site with the employer and employer representatives. The room should include as a minimum: 
- AV presentation equipment; wall mounted screen at least (1217mm wide x 686 high, HDMI connectivity), video conferencing facilities, high speed Wi-Fi connection and a flip chart board with pens and paper.   </t>
  </si>
  <si>
    <t>Delivery or construction of temporary site accommodation to site, erection, construction and removal.</t>
  </si>
  <si>
    <t>Removal or demolition of site accommodation and temporary works in connection with site accommodation.</t>
  </si>
  <si>
    <t>Temporary works in connection with site establishment</t>
  </si>
  <si>
    <t>Temporary bases and foundations for site accommodation, including maintenance, removal and reinstatement of all disturbed existing surfaces on completion of the works.</t>
  </si>
  <si>
    <t>Connections to temporary service, including maintenance, removal and reinstatement of all disturbed existing surfaces on completion of the works.</t>
  </si>
  <si>
    <t>Connections to temporary drainage including maintenance, removal and reinstatement of all disturbed existing surfaces on completion of the works.</t>
  </si>
  <si>
    <t>Temporary site roads, paths and pavings (including on-site car parking), including maintenance, removal and reinstatement of all disturbed existing surfaces on completion of the works.</t>
  </si>
  <si>
    <t>Temporary surface water drainage to temporary site roads, paths and pavements, including maintenance, removal and reinstatement of all disturbed existing surfaces on completion of the works.</t>
  </si>
  <si>
    <t>Workstations for staff, including maintenance.</t>
  </si>
  <si>
    <t>Qty x nr weeks</t>
  </si>
  <si>
    <t>General office furniture, including maintenance.</t>
  </si>
  <si>
    <t>Conference/meeting room furniture, including maintenance.</t>
  </si>
  <si>
    <t>Photocopiers, including purchase/rental, maintenance and other running costs.</t>
  </si>
  <si>
    <t>Canteen furniture, including maintenance.</t>
  </si>
  <si>
    <t>Canteen equipment, including purchase/rental, maintenance and other running costs.</t>
  </si>
  <si>
    <t>Floor coverings, including maintenance.</t>
  </si>
  <si>
    <t>Water dispensers, including purchase/rental, maintenance and other running costs. (Soap Dispenser &amp; Hand Dryers)</t>
  </si>
  <si>
    <t>Heaters, including maintenance of heaters.</t>
  </si>
  <si>
    <t>Other office equipment, including maintenance.</t>
  </si>
  <si>
    <t>Removal of furniture and equipment.</t>
  </si>
  <si>
    <t>Maintenance furniture and floor covering.</t>
  </si>
  <si>
    <t>IT systems</t>
  </si>
  <si>
    <t xml:space="preserve">Computer hardware, including purchase/rental, installation, initial set up, maintenance and running costs, such as:
–  desktop computers and laptop computers
–  CAD stations
–  server and network equipment
–  printers and plotters
–  other computer system hardware. </t>
  </si>
  <si>
    <t>Months</t>
  </si>
  <si>
    <t>IT Set up charge</t>
  </si>
  <si>
    <t>Software and software licences.</t>
  </si>
  <si>
    <t>per person (nr)</t>
  </si>
  <si>
    <t>Modem lines, modems and connections (i.e. email and internet capability).</t>
  </si>
  <si>
    <t>WAN lines and connections (if on WAN).</t>
  </si>
  <si>
    <t>Line rental charges.</t>
  </si>
  <si>
    <t>Users x nr of Months</t>
  </si>
  <si>
    <t>Internet/website addresses.</t>
  </si>
  <si>
    <t>Internet service provider (ISP) charges.</t>
  </si>
  <si>
    <t>Line calls charges.</t>
  </si>
  <si>
    <t>per week (number of staff by number of weeks)</t>
  </si>
  <si>
    <t>IT support and maintenance.</t>
  </si>
  <si>
    <t>Consumables and services</t>
  </si>
  <si>
    <t>Stationery.</t>
  </si>
  <si>
    <t>Computer and printer consumables (e.g. ink cartridges).</t>
  </si>
  <si>
    <t>Postage.</t>
  </si>
  <si>
    <t>Courier charges.</t>
  </si>
  <si>
    <t>Tea, coffee, water bottles and the like.</t>
  </si>
  <si>
    <t xml:space="preserve">First aid consumables. </t>
  </si>
  <si>
    <t>Photocopier consumables (e.g. paper and toners).</t>
  </si>
  <si>
    <t>Drawing printer consumables (e.g. ink cartridges).</t>
  </si>
  <si>
    <t>Brought in services</t>
  </si>
  <si>
    <t>Services outsourced by the main contractor such as: 
Catering.</t>
  </si>
  <si>
    <t>Equipment maintenance.</t>
  </si>
  <si>
    <t>Document management, including electronic data management systems (EDMS).</t>
  </si>
  <si>
    <t>Printing (purchasing), including reports and drawings.</t>
  </si>
  <si>
    <t>Staff transport.</t>
  </si>
  <si>
    <t>Off-site parking charges.</t>
  </si>
  <si>
    <t>Meeting room facilities.</t>
  </si>
  <si>
    <t>Photographic services.</t>
  </si>
  <si>
    <t>Sundries</t>
  </si>
  <si>
    <t>Main contractor’s signboards.</t>
  </si>
  <si>
    <t>Safety and information notice boards.</t>
  </si>
  <si>
    <t>Fire points.</t>
  </si>
  <si>
    <t>Shelters.</t>
  </si>
  <si>
    <t>Tool stores.</t>
  </si>
  <si>
    <t>Employer’s composite signboards.</t>
  </si>
  <si>
    <t>TEMPORARY SERVICES</t>
  </si>
  <si>
    <t>Temporary water supply</t>
  </si>
  <si>
    <t>Temporary connections.</t>
  </si>
  <si>
    <t>Distribution equipment, installation and adaptations.</t>
  </si>
  <si>
    <t xml:space="preserve">Meter charges. </t>
  </si>
  <si>
    <t>Temporary gas supply</t>
  </si>
  <si>
    <t>Gas connection.</t>
  </si>
  <si>
    <t>Charges.</t>
  </si>
  <si>
    <t>Bottled gas.</t>
  </si>
  <si>
    <t>Temporary electricity supply</t>
  </si>
  <si>
    <t>Temporary connections. (Power, water, SW drainage)</t>
  </si>
  <si>
    <t>Temporary electrical supply for tower cranes.</t>
  </si>
  <si>
    <t>Charges – power consumption for site establishment.</t>
  </si>
  <si>
    <t>Charges – power consumption for the works.</t>
  </si>
  <si>
    <t>Attendance.</t>
  </si>
  <si>
    <t>per week (number of man hours per week by number of weeks)</t>
  </si>
  <si>
    <t>Uninterrupted power supply (UPS).</t>
  </si>
  <si>
    <t>Temporary substation modifications.</t>
  </si>
  <si>
    <t>Temporary telecommunication systems</t>
  </si>
  <si>
    <t>Landlines (including connection and rental charges), including:
–    telephone and fax lines
–  ISDN lines.</t>
  </si>
  <si>
    <t>Telephone and facsimile equipment (including connection and rental charges), including:
–   PABX equipment
–   handsets, including purchase or rental
–   fax machines, including purchase or rental
–   installation of equipment
–  maintenance of equipment.</t>
  </si>
  <si>
    <t>Mobile (cellular) phones, including:
–  mobile phones, including purchase or rental and connection charges
–   spare batteries
–    mobile phone charges.</t>
  </si>
  <si>
    <t>Telephone charges, including:
–   telephone call charges
–   fax charges
–    fax and telephone consumables.</t>
  </si>
  <si>
    <t>Radios (including purchase or rental charges), including:
–   base set
–   handsets and chargers
–    repairs and maintenance
–   licences
–   spare batteries.</t>
  </si>
  <si>
    <t>Temporary drainage</t>
  </si>
  <si>
    <t>Temporary mains.</t>
  </si>
  <si>
    <t>Septic tanks. (Hire)</t>
  </si>
  <si>
    <t>Septic tanks. (Empty)</t>
  </si>
  <si>
    <t>On-site treatment plant.</t>
  </si>
  <si>
    <t>Holding tanks.</t>
  </si>
  <si>
    <t>Sewage pumping.</t>
  </si>
  <si>
    <t>Distribution pipework, etc.</t>
  </si>
  <si>
    <t>Drainage installation and adaptations.</t>
  </si>
  <si>
    <t>Disposal charges (i.e. rates).</t>
  </si>
  <si>
    <t>Disposal costs (i.e. tanker charges).</t>
  </si>
  <si>
    <t>per week (number of collections per week by number of weeks)</t>
  </si>
  <si>
    <t>SECURITY</t>
  </si>
  <si>
    <t>Security staff</t>
  </si>
  <si>
    <t>Security guards (day and night).</t>
  </si>
  <si>
    <t>Watchmen (day and night).</t>
  </si>
  <si>
    <t>Security equipment</t>
  </si>
  <si>
    <t>Site pass issue equipment.</t>
  </si>
  <si>
    <t>Site pass consumables.</t>
  </si>
  <si>
    <t>CCTV surveillance installation, including cameras</t>
  </si>
  <si>
    <t>Temporary vehicle control barriers.</t>
  </si>
  <si>
    <t>Fencing, screens, hoardings and gates</t>
  </si>
  <si>
    <t>Perimeter hoardings and fencing and the like to site boundaries and to form site compounds. (Heras)</t>
  </si>
  <si>
    <t>Access gates, including frames and ironmongery. (Single)</t>
  </si>
  <si>
    <t>Access gates, including frames and ironmongery. (Double)</t>
  </si>
  <si>
    <t>Painting of hoardings, fencing, gates, and the like.</t>
  </si>
  <si>
    <t>Temporary doors.</t>
  </si>
  <si>
    <t>Modification to line of hoarding and fencing during construction.</t>
  </si>
  <si>
    <t>Dismantling and removal of hoarding, fencing, gates, and the like.</t>
  </si>
  <si>
    <t>Pedestrian Barriers</t>
  </si>
  <si>
    <t xml:space="preserve">Protection of site against wildlife </t>
  </si>
  <si>
    <t>SAFETY AND ENVIRONMENTAL PROTECTION</t>
  </si>
  <si>
    <t>Safety programme</t>
  </si>
  <si>
    <t>Works required to satisfy requirements of CDM Regulations. 
Health and safety manager/officers.</t>
  </si>
  <si>
    <t>Safety audits, including safety audits carried out by external consultant.</t>
  </si>
  <si>
    <t>Staff safety training.</t>
  </si>
  <si>
    <t>Site safety incentive scheme</t>
  </si>
  <si>
    <t>Notices and information to neighbours.</t>
  </si>
  <si>
    <t>Personal protective equipment (PPE), including for visitors, minimum eyes protection, safety boots (steel toe-caps boots), hi-vis vest, gloves, hard hat, 10 sets of each piece of equipment, boots size 4UK-11UK</t>
  </si>
  <si>
    <t>per set (nr)</t>
  </si>
  <si>
    <t>Personal protective equipment (PPE) for multi-service gangs.</t>
  </si>
  <si>
    <t>First-aid kits. The contractor provide the following as a minimum in the first aid kit and must ensure items are replaced promptly if used:
- Tough cut scissors – strong enough to cut through clothes
- A face shield to protect yourself when doing mouth to mouth resuscitation
- Gloves – non sterile to protect you and sterile for treating someone with deep wounds or burns
- Sterile medical wipes to clean a wound
- Wound dressings of various sizes
- Micropore tape to secure dressings and tape fingers and toes, also useful for labelling things
- A couple of calico triangular bandages (ensure they are calico not a cheap version made of paper) these are some of the most useful things in your kit. Ideal, sterile, non-fluffy material to stop bleeding, can be used for slings and support bandages and far easier than a dressing to secure on head, knee and elbow wounds.
- Eye dressings, can also be used as small dressings for babies and toddlers.
- Sterile saline vial – for irrigating a wound, or washing grit from an eye
- Crepe bandages – for supporting a sprain or strain
- Plasters – for short term covering of a minor wound, (do not use for more than an hour or so as they cause wounds to become soggy).
safety pins
- Sterile eye pads
- Burn gel or a burns dressing – to apply to a burn after cooling
- Instant ice pack – at home you can use a bag of frozen peas – Ensure it is wrapped in a cloth as it can cause ice burns
foil blanket to keep the casualty warm, crucially important in helping to prevent them going into shock.
- Steri-strips,
- Sterile tweezers</t>
  </si>
  <si>
    <t>Temporary fire alarms.</t>
  </si>
  <si>
    <t>Fire extinguishers.</t>
  </si>
  <si>
    <t>Statutory safety signage.</t>
  </si>
  <si>
    <t>Traffic marshals.</t>
  </si>
  <si>
    <t>Barriers and safety scaffolding</t>
  </si>
  <si>
    <t xml:space="preserve">Guard rails and edge protection (e.g. to edges of suspended slabs and roofs), including supply, erection, maintenance and dismantling on completion of the  works </t>
  </si>
  <si>
    <t>per week/item</t>
  </si>
  <si>
    <t>Protection to holes and openings in ground floor slabs, suspended slabs and the like, including supply, erection, maintenance and dismantling on completion of the works</t>
  </si>
  <si>
    <t>Debris netting/plastic sheeting, including supply, erection, maintenance and dismantling on completion of the works</t>
  </si>
  <si>
    <t>Fan protection, including supply, erection, maintenance and dismantling on completion of the works</t>
  </si>
  <si>
    <t>Scaffold inspections.</t>
  </si>
  <si>
    <t>per week (number of inspections by number of weeks)</t>
  </si>
  <si>
    <t>Hoist run-offs, including supply, erection, maintenance and dismantling on completion of the works</t>
  </si>
  <si>
    <t>Protective walkways, including supply, erection, maintenance and dismantling on completion of the works</t>
  </si>
  <si>
    <t>Other safety measures, including supply, erection, maintenance and dismantling on completion of the works</t>
  </si>
  <si>
    <t>Environmental protection measures</t>
  </si>
  <si>
    <t>Control of pollution, burning of waste onsite is not permitted</t>
  </si>
  <si>
    <t>Residual control of noise</t>
  </si>
  <si>
    <t>Environmental monitoring</t>
  </si>
  <si>
    <t>Environmental manager/consultant</t>
  </si>
  <si>
    <t>Environmental audits, including safety audits carried out by external  consultant</t>
  </si>
  <si>
    <t>nr (number of occasions)</t>
  </si>
  <si>
    <t>CONTROL AND PROTECTION</t>
  </si>
  <si>
    <t>Surveys, inspections and monitoring</t>
  </si>
  <si>
    <t>Surveys - contractor to undertake utility surveys of the HQ and Medical Centre sites in advance of construction commencement - refer to Booklet 3 for further details.</t>
  </si>
  <si>
    <t>Non-employer dilapidation survey.</t>
  </si>
  <si>
    <t>Environmental surveys.</t>
  </si>
  <si>
    <t>Movement monitoring.</t>
  </si>
  <si>
    <t>Maintenance and inspection costs.</t>
  </si>
  <si>
    <t>Setting out</t>
  </si>
  <si>
    <t>Setting out primary grids.</t>
  </si>
  <si>
    <t>Grid transfers and level checks.</t>
  </si>
  <si>
    <t>Maintenance of grids.</t>
  </si>
  <si>
    <t>Take over control and independent checks (i.e. on change of subcontractors).</t>
  </si>
  <si>
    <t>Instruments for setting out.</t>
  </si>
  <si>
    <t>Protection of works</t>
  </si>
  <si>
    <t>Protection of finished works to project handover.</t>
  </si>
  <si>
    <t>Protection of stairs, balustrades and the like works to project handover.</t>
  </si>
  <si>
    <t>Protection of fittings and furnishings works to project handover.</t>
  </si>
  <si>
    <t>Protection of entrance doors and frames works to project handover.</t>
  </si>
  <si>
    <t>Protection of specifically vulnerable products to project handover.</t>
  </si>
  <si>
    <t>Protection of all sundry items.</t>
  </si>
  <si>
    <t>Samples</t>
  </si>
  <si>
    <t>Provision of samples.</t>
  </si>
  <si>
    <t>Mock ups and sample panels.</t>
  </si>
  <si>
    <t>Testing of samples/mock ups, including testing fees.</t>
  </si>
  <si>
    <t>Environmental control of building</t>
  </si>
  <si>
    <t>Dry out building.</t>
  </si>
  <si>
    <t>Temporary heating/cooling.</t>
  </si>
  <si>
    <t>Temporary waterproofing, including over roofs.</t>
  </si>
  <si>
    <t>Temporary enclosures.</t>
  </si>
  <si>
    <t>MECHANICAL PLANT</t>
  </si>
  <si>
    <t xml:space="preserve">General plant and equipment </t>
  </si>
  <si>
    <t>Common user mechanical plant and equipment used in construction operations.</t>
  </si>
  <si>
    <t>Tower cranes</t>
  </si>
  <si>
    <t>Type of craneage to be provided shall be stated; with each type separately quantified. Hire charges (type of tower crane to be stated, including type and length of jib, and lifting capacity)</t>
  </si>
  <si>
    <t>Crane operator.</t>
  </si>
  <si>
    <t>per week (number of operators by number of man hours per week by number of weeks)</t>
  </si>
  <si>
    <t>Overtime for crane and operator.</t>
  </si>
  <si>
    <t>Temporary bases and or ground anchors for tower cranes, including installation, maintenance, removal and reinstatement of all disturbed surfaces on completion of the works (size of base in m2 to be stated).</t>
  </si>
  <si>
    <t>Ties</t>
  </si>
  <si>
    <t>Connections to temporary electrical supply</t>
  </si>
  <si>
    <t>Bring to site, erection, test and commission</t>
  </si>
  <si>
    <t>Periodic safety checks/inspections</t>
  </si>
  <si>
    <t>Dismantling and removing from site</t>
  </si>
  <si>
    <t>Other costs specific to tower crane such as:
–   chain pack and sundries
–   relief operator
–   banksman
–   man cage</t>
  </si>
  <si>
    <t>Mobile cranes</t>
  </si>
  <si>
    <t>Type of craneage to be provided shall be stated; with each type separately quantified: 
Mobile crane hire charges, including driver/operator charges (type of mobile crane to be stated)</t>
  </si>
  <si>
    <t>per week (number of days hired per week by number of weeks)</t>
  </si>
  <si>
    <t>per week (number man hours per visit, or day hired, by number of days hired per week by number of weeks)</t>
  </si>
  <si>
    <t>Other costs specific to mobile crane hire.</t>
  </si>
  <si>
    <t>nr (cost per visit )</t>
  </si>
  <si>
    <t>Hoists</t>
  </si>
  <si>
    <t>Type of hoist to be provided shall be stated; with each type separately quantified:
Goods and passenger hoists, including protection cages and embedment  frames.</t>
  </si>
  <si>
    <t>Hoist bases.</t>
  </si>
  <si>
    <t>Bringing to site, erecting, testing and commissioning.</t>
  </si>
  <si>
    <t>Dismantling and removing from site.</t>
  </si>
  <si>
    <t>Protection systems.</t>
  </si>
  <si>
    <t>Hoist operator, including overtime.</t>
  </si>
  <si>
    <t>Beam hoists.</t>
  </si>
  <si>
    <t>Periodic safety checks/inspections.</t>
  </si>
  <si>
    <t>Other costs specific to temporary hoist installations.</t>
  </si>
  <si>
    <t>Access plant</t>
  </si>
  <si>
    <t>Fork lifts.</t>
  </si>
  <si>
    <t>Fork lifts (Delivery &amp; Collection)</t>
  </si>
  <si>
    <t>Scissor lifts.</t>
  </si>
  <si>
    <t>Loading platforms.</t>
  </si>
  <si>
    <t>Maintenance of mechanical access equipment.</t>
  </si>
  <si>
    <t>Other costs specific to mechanical access equipment.</t>
  </si>
  <si>
    <t>Concrete plant</t>
  </si>
  <si>
    <t>Concrete plant.</t>
  </si>
  <si>
    <t xml:space="preserve">Plant operator. </t>
  </si>
  <si>
    <t>Overtime for plant and operator.</t>
  </si>
  <si>
    <t>Bases for concrete plant, including installation, maintenance, removal and reinstatement of disturbed surfaces on completion of the works (size in m2  to be stated).</t>
  </si>
  <si>
    <t>Power connections, including cabling and statutory undertaker’s charges for temporary connection to their supply.</t>
  </si>
  <si>
    <t>nr/per week</t>
  </si>
  <si>
    <t>Bringing concrete plant to site, erecting, testing and commissioning.</t>
  </si>
  <si>
    <t>Maintenance of concrete plant.</t>
  </si>
  <si>
    <t>Other plant</t>
  </si>
  <si>
    <t>Small plant and tools.</t>
  </si>
  <si>
    <t>TEMPORARY WORKS</t>
  </si>
  <si>
    <t>Access scaffolding</t>
  </si>
  <si>
    <t>Common user access scaffolding (type of access scaffolding to be specified), material must be aluminum or steel:
–   access scaffolding to elevations and the like, including fans, mesh screens
–  structural scaffolding (e.g. to party walls)
–   birdcage scaffolding
–   cantilever access scaffolding
–   staircase platforms
–   primary loading platforms
–   travelling access platforms.
Bringing to site, erecting and initial safety checks.</t>
  </si>
  <si>
    <t>Hire charges.</t>
  </si>
  <si>
    <t>Altering and adapting during construction.</t>
  </si>
  <si>
    <t>Temporary works</t>
  </si>
  <si>
    <t>Common user temporary works:
–   support scaffolding and propping
–   crash decks
–   temporary protection to existing trees and/or vegetation
–    floodlights.
Bringing to site, erecting and initial safety checks.</t>
  </si>
  <si>
    <t>Unless otherwise indicated, costs associated with the following shall be deemed to be included in management and staff costs:
Photography:
–   consumables
–   printing and presentation</t>
  </si>
  <si>
    <t>Works records:
–   progress reporting
–    site setting out drawings
–   condition surveys and reports
–    operation and maintenance manuals
–   as-built/installed drawings and schedules
–  co-ordinating, gathering and compiling health and safety information and presentation to CDM co-ordinator
–   compilation of health and safety file (if required)</t>
  </si>
  <si>
    <t>Web-based documentation management systems</t>
  </si>
  <si>
    <t>Electronic document/information management systems, including web-based platforms</t>
  </si>
  <si>
    <t>months</t>
  </si>
  <si>
    <t>COMPLETION AND POST COMPLETION REQUIREMENTS</t>
  </si>
  <si>
    <t>Testing and commissioning plan</t>
  </si>
  <si>
    <t>Costs associated with the following shall be deemed to be included in sub-element 9.2.1: Management and staff costs:
Preparation of Commissioning Plan.</t>
  </si>
  <si>
    <t>Handover</t>
  </si>
  <si>
    <t>Unless otherwise indicated, costs associated with the following shall be deemed to be included in sub-element 9.2.1: Management and staff costs:
Preparation of Handover Plan.</t>
  </si>
  <si>
    <t>Pre-completion inspections.</t>
  </si>
  <si>
    <t>Final inspections.</t>
  </si>
  <si>
    <t>Post-completion services</t>
  </si>
  <si>
    <t>Supervisory staff (employer/tenant care).</t>
  </si>
  <si>
    <t>Handyman.</t>
  </si>
  <si>
    <t>Minor materials and sundry items.</t>
  </si>
  <si>
    <t>Insurances.</t>
  </si>
  <si>
    <t>Other post-construction staff.</t>
  </si>
  <si>
    <t>Per week (number of operators by number of man hours per week by number of weeks)</t>
  </si>
  <si>
    <t>CLEANING</t>
  </si>
  <si>
    <t>Site tidy</t>
  </si>
  <si>
    <t>Cleaning site accommodation contractor and client accommodation daily – internal, including cleaning telephone handsets, other office furniture and equipment and window cleaning.</t>
  </si>
  <si>
    <t>Periodic maintenance of site accommodation, including redecoration (internal and external).</t>
  </si>
  <si>
    <t xml:space="preserve">Waste management, including rubbish disposal (including compactor visits; skips and waste bins; roll-off, roll-on waste bins) and other disposal. Burning waste onsite is not permitted. </t>
  </si>
  <si>
    <t>Maintenance of roads, paths and pavings</t>
  </si>
  <si>
    <t>Maintenance of temporary site roads, paths and pavements.</t>
  </si>
  <si>
    <t>Building clean &amp; site protection</t>
  </si>
  <si>
    <t xml:space="preserve">Protection of site prior to handover for example floor protection.  </t>
  </si>
  <si>
    <t xml:space="preserve">Pre Board of Officers (BOO) builders clean. </t>
  </si>
  <si>
    <t xml:space="preserve">Board of Officers (BOO) completion clean. </t>
  </si>
  <si>
    <t>FEES AND CHARGES</t>
  </si>
  <si>
    <t>Fees</t>
  </si>
  <si>
    <t>Building control fees.</t>
  </si>
  <si>
    <t xml:space="preserve">Local authority or statutory fees. </t>
  </si>
  <si>
    <t>Charges</t>
  </si>
  <si>
    <t>Rates on temporary accommodation.</t>
  </si>
  <si>
    <t>SITE SERVICES</t>
  </si>
  <si>
    <t>Temporary works which are not specific to an element.</t>
  </si>
  <si>
    <t>item/nr/m/m2/m3</t>
  </si>
  <si>
    <t>Multi-service gang</t>
  </si>
  <si>
    <t>Ganger.</t>
  </si>
  <si>
    <t>Labour.</t>
  </si>
  <si>
    <t>Weeks</t>
  </si>
  <si>
    <t>Gateman</t>
  </si>
  <si>
    <t>Fork lift driver.</t>
  </si>
  <si>
    <t>Service gang plant and transport.</t>
  </si>
  <si>
    <t>INSURANCE, BONDS, WARRANTIES AND GUARANTEES</t>
  </si>
  <si>
    <t>Works insurances</t>
  </si>
  <si>
    <t>Contractors ‘all risks’ (CAR) insurance.</t>
  </si>
  <si>
    <t>Contractor’s plant and equipment insurance.</t>
  </si>
  <si>
    <t>Temporary buildings insurance.</t>
  </si>
  <si>
    <t>Other insurances in connection with the works.</t>
  </si>
  <si>
    <t>Insurance premium tax (IPT).</t>
  </si>
  <si>
    <t>Allowance for recovery of all or part of insurance premium excess.</t>
  </si>
  <si>
    <t>Public liability insurances</t>
  </si>
  <si>
    <t>Non-negligence insurance.</t>
  </si>
  <si>
    <t>Professional indemnity insurance.</t>
  </si>
  <si>
    <t xml:space="preserve">Professional indemnity insurance for contractor's employees. </t>
  </si>
  <si>
    <t>Employer’s (main contractor’s) liability insurances</t>
  </si>
  <si>
    <t>Management and staff, including administrative staff.</t>
  </si>
  <si>
    <t>Works operatives.</t>
  </si>
  <si>
    <t>Other insurances</t>
  </si>
  <si>
    <t>Employer’s loss of liquidated damages.</t>
  </si>
  <si>
    <t>Latent defects cover.</t>
  </si>
  <si>
    <t>Motor vehicles.</t>
  </si>
  <si>
    <t>Other insurances. - (WIBA)</t>
  </si>
  <si>
    <t>Bonds</t>
  </si>
  <si>
    <t>Tender bonds (if applicable).</t>
  </si>
  <si>
    <t>Performance bonds, 10% value of the contract sum.</t>
  </si>
  <si>
    <t>Guarantees</t>
  </si>
  <si>
    <t>Parent company guarantees.</t>
  </si>
  <si>
    <t>Product guarantees, insurance backed.</t>
  </si>
  <si>
    <t>Warranties</t>
  </si>
  <si>
    <t>Collateral warranties.</t>
  </si>
  <si>
    <t>Funder’s warranties.</t>
  </si>
  <si>
    <t>Purchaser’s and tenant’s warranties.</t>
  </si>
  <si>
    <t>Other warranties.</t>
  </si>
  <si>
    <t>Total of the Preliminaries</t>
  </si>
  <si>
    <t>Contract No: 710996450 - Counter Insurgency Terrorist Stabilization Operation (CITSO), Kenya</t>
  </si>
  <si>
    <t>Fixed Price Offer for the Full Contract</t>
  </si>
  <si>
    <t>Construction start date</t>
  </si>
  <si>
    <t>Location factor</t>
  </si>
  <si>
    <t>Construction completion</t>
  </si>
  <si>
    <r>
      <t>Headquarters GIA / IPMS 2 (m</t>
    </r>
    <r>
      <rPr>
        <b/>
        <sz val="11"/>
        <color indexed="8"/>
        <rFont val="Arial"/>
        <family val="2"/>
      </rPr>
      <t>²):</t>
    </r>
  </si>
  <si>
    <t>Medical Centre GIA / IPMS 2 (m²):</t>
  </si>
  <si>
    <t>Cost Centre</t>
  </si>
  <si>
    <t xml:space="preserve">Element </t>
  </si>
  <si>
    <r>
      <t>Cost
£/m</t>
    </r>
    <r>
      <rPr>
        <b/>
        <vertAlign val="superscript"/>
        <sz val="12"/>
        <rFont val="Arial"/>
        <family val="2"/>
      </rPr>
      <t>2</t>
    </r>
  </si>
  <si>
    <t>Cost
Sub Element
£</t>
  </si>
  <si>
    <t>Elemental
Total Cost
£</t>
  </si>
  <si>
    <t>% of Total</t>
  </si>
  <si>
    <t>Headquarters Building</t>
  </si>
  <si>
    <t>Facilitating Works</t>
  </si>
  <si>
    <t>Toxic/Hazardous/Contaminated Material Treatment</t>
  </si>
  <si>
    <t>0.1.1</t>
  </si>
  <si>
    <t>0.1.2</t>
  </si>
  <si>
    <t>Contaminated Land</t>
  </si>
  <si>
    <t>0.1.3</t>
  </si>
  <si>
    <t>Eradication of Plant Growth</t>
  </si>
  <si>
    <t>Sub total</t>
  </si>
  <si>
    <t>Major Demolition Works</t>
  </si>
  <si>
    <t>0.2.1</t>
  </si>
  <si>
    <t>Demolition Works</t>
  </si>
  <si>
    <t>Temporary Support to Adjacent Structures</t>
  </si>
  <si>
    <t>0.3.1</t>
  </si>
  <si>
    <t>Specialist Groundworks</t>
  </si>
  <si>
    <t>0.4.1</t>
  </si>
  <si>
    <t>Site Dewatering and Pumping</t>
  </si>
  <si>
    <t>0.4.2</t>
  </si>
  <si>
    <t>Soil Stabilisation Measures</t>
  </si>
  <si>
    <t>0.4.3</t>
  </si>
  <si>
    <t>Ground Gas Venting Measures</t>
  </si>
  <si>
    <t>Temporary Diversion Works</t>
  </si>
  <si>
    <t>0.5.1</t>
  </si>
  <si>
    <t>Extraordinary Site Investigation Works</t>
  </si>
  <si>
    <t>0.6.1</t>
  </si>
  <si>
    <t>Archaeological Investigation</t>
  </si>
  <si>
    <t>0.6.2</t>
  </si>
  <si>
    <t>Reptile/Wildlife Mitigation Measures</t>
  </si>
  <si>
    <t>0.6.3</t>
  </si>
  <si>
    <t>Other Extraordinary Site Investigation Works</t>
  </si>
  <si>
    <t>Substructure</t>
  </si>
  <si>
    <t>Foundations</t>
  </si>
  <si>
    <t>1.1.1</t>
  </si>
  <si>
    <t>Standard Foundations</t>
  </si>
  <si>
    <t>1.1.2</t>
  </si>
  <si>
    <t>Piled Foundations</t>
  </si>
  <si>
    <t>1.1.3</t>
  </si>
  <si>
    <t>Underpinning</t>
  </si>
  <si>
    <t>Basement Excavation</t>
  </si>
  <si>
    <t>1.2.1</t>
  </si>
  <si>
    <t>Basement Retaining Walls</t>
  </si>
  <si>
    <t>1.3.1</t>
  </si>
  <si>
    <t>1.3.2</t>
  </si>
  <si>
    <t>Embedded Basement Retaining Walls</t>
  </si>
  <si>
    <t>Ground Floor Construction</t>
  </si>
  <si>
    <t>1.4.1</t>
  </si>
  <si>
    <t>Ground Floor Slab/Bed and Suspended Floor Construction</t>
  </si>
  <si>
    <t>Superstructure</t>
  </si>
  <si>
    <t>Frame</t>
  </si>
  <si>
    <t>2.1.1</t>
  </si>
  <si>
    <t>Steel Frames</t>
  </si>
  <si>
    <t>2.1.2</t>
  </si>
  <si>
    <t>Space Decks</t>
  </si>
  <si>
    <t>2.1.3</t>
  </si>
  <si>
    <t>Concrete Casings to Steel Frames</t>
  </si>
  <si>
    <t>2.1.4</t>
  </si>
  <si>
    <t>Concrete Frames</t>
  </si>
  <si>
    <t>2.1.5</t>
  </si>
  <si>
    <t>Timber Frames</t>
  </si>
  <si>
    <t>2.1.6</t>
  </si>
  <si>
    <t>Specialist Frames</t>
  </si>
  <si>
    <t>Upper Floors</t>
  </si>
  <si>
    <t>2.2.1</t>
  </si>
  <si>
    <t>Concrete Floors</t>
  </si>
  <si>
    <t>2.2.2</t>
  </si>
  <si>
    <t>Precast/Composite Decking Systems</t>
  </si>
  <si>
    <t>2.2.3</t>
  </si>
  <si>
    <t>Timber Floors</t>
  </si>
  <si>
    <t>2.2.4</t>
  </si>
  <si>
    <t>Structural Screeds</t>
  </si>
  <si>
    <t>2.2.5</t>
  </si>
  <si>
    <t>Balconies</t>
  </si>
  <si>
    <t>2.2.6</t>
  </si>
  <si>
    <t>Drainage to Balconies</t>
  </si>
  <si>
    <t>Roof</t>
  </si>
  <si>
    <t>2.3.1</t>
  </si>
  <si>
    <t>Roof Structure</t>
  </si>
  <si>
    <t>2.3.2</t>
  </si>
  <si>
    <t>Roof Coverings</t>
  </si>
  <si>
    <t>2.3.3</t>
  </si>
  <si>
    <t>Glazed Roofs</t>
  </si>
  <si>
    <t>2.3.4</t>
  </si>
  <si>
    <t>Roof Drainage</t>
  </si>
  <si>
    <t>2.3.5</t>
  </si>
  <si>
    <t>Rooflights, Skylights and Openings</t>
  </si>
  <si>
    <t>2.3.6</t>
  </si>
  <si>
    <t>Roof Features</t>
  </si>
  <si>
    <t>Stairs and Ramps</t>
  </si>
  <si>
    <t>2.4.1</t>
  </si>
  <si>
    <t>Stair/Ramp Structures</t>
  </si>
  <si>
    <t>2.4.2</t>
  </si>
  <si>
    <t>Stair/Ramp Finishes</t>
  </si>
  <si>
    <t>2.4.3</t>
  </si>
  <si>
    <t>Stair/Ramp Balustrades and Handrails</t>
  </si>
  <si>
    <t>2.4.4</t>
  </si>
  <si>
    <t>Ladders/Chutes/Slides</t>
  </si>
  <si>
    <t>External Walls</t>
  </si>
  <si>
    <t>2.5.1</t>
  </si>
  <si>
    <t>External Walls above Ground Floor Level</t>
  </si>
  <si>
    <t>2.5.2</t>
  </si>
  <si>
    <t>External Enclosing Walls below Ground Level</t>
  </si>
  <si>
    <t>2.5.3</t>
  </si>
  <si>
    <t>Solar/Rainscreen Cladding</t>
  </si>
  <si>
    <t>2.5.4</t>
  </si>
  <si>
    <t>External Soffits</t>
  </si>
  <si>
    <t>2.5.5</t>
  </si>
  <si>
    <t>Subsidiary Walls, Balustrades, Handrails, railings and Proprietary Balconies</t>
  </si>
  <si>
    <t>2.5.6</t>
  </si>
  <si>
    <t>Façade Access/Cleaning Systems</t>
  </si>
  <si>
    <t>Windows and External Doors</t>
  </si>
  <si>
    <t>2.6.1</t>
  </si>
  <si>
    <t>External Windows</t>
  </si>
  <si>
    <t>2.6.2</t>
  </si>
  <si>
    <t>External Doors</t>
  </si>
  <si>
    <t>Internal Walls and Partitions</t>
  </si>
  <si>
    <t>2.7.1</t>
  </si>
  <si>
    <t>Walls and Partitions</t>
  </si>
  <si>
    <t>2.7.2</t>
  </si>
  <si>
    <t>Balustrades and Handrails</t>
  </si>
  <si>
    <t>2.7.3</t>
  </si>
  <si>
    <t>Moveable Room Dividers</t>
  </si>
  <si>
    <t>2.7.4</t>
  </si>
  <si>
    <t>Cubicles</t>
  </si>
  <si>
    <t>Internal Doors</t>
  </si>
  <si>
    <t>2.8.1</t>
  </si>
  <si>
    <t>Internal Finishes</t>
  </si>
  <si>
    <t>Wall Finishes</t>
  </si>
  <si>
    <t>3.1.1</t>
  </si>
  <si>
    <t>Finishes to Walls</t>
  </si>
  <si>
    <t>Floor Finishes</t>
  </si>
  <si>
    <t>3.2.1</t>
  </si>
  <si>
    <t>Finishes to Floors</t>
  </si>
  <si>
    <t>3.2.2</t>
  </si>
  <si>
    <t>Raised Access Floors</t>
  </si>
  <si>
    <t>Ceiling Finishes</t>
  </si>
  <si>
    <t>3.3.1</t>
  </si>
  <si>
    <t>Finishes to Ceilings</t>
  </si>
  <si>
    <t>3.3.2</t>
  </si>
  <si>
    <t>False Ceilings</t>
  </si>
  <si>
    <t>3.3.3</t>
  </si>
  <si>
    <t>Demountable Suspended Ceilings</t>
  </si>
  <si>
    <t>Fittings, Furnishings and Equipment</t>
  </si>
  <si>
    <t>General Fittings, Furnishings and Equipment</t>
  </si>
  <si>
    <t>4.1.1</t>
  </si>
  <si>
    <t>4.1.2</t>
  </si>
  <si>
    <t>Domestic Kitchen Fittings and Equipment</t>
  </si>
  <si>
    <t>4.1.3</t>
  </si>
  <si>
    <t>Signs / Notices</t>
  </si>
  <si>
    <t>4.1.4</t>
  </si>
  <si>
    <t>Works of Art</t>
  </si>
  <si>
    <t>4.1.5</t>
  </si>
  <si>
    <t>Equipment</t>
  </si>
  <si>
    <t>Special Fittings, Furnishings and Equipment</t>
  </si>
  <si>
    <t>4.2.1</t>
  </si>
  <si>
    <t>Special Purpose Fittings, Furnishings and Equipment</t>
  </si>
  <si>
    <t>Internal Planting</t>
  </si>
  <si>
    <t>4.3.1</t>
  </si>
  <si>
    <t>Bird and Vermin Control</t>
  </si>
  <si>
    <t>4.4.1</t>
  </si>
  <si>
    <t>Services</t>
  </si>
  <si>
    <t>Sanitary Appliances</t>
  </si>
  <si>
    <t>5.1.1</t>
  </si>
  <si>
    <t>5.1.2</t>
  </si>
  <si>
    <t>Pods</t>
  </si>
  <si>
    <t>5.1.3</t>
  </si>
  <si>
    <t>Sanitary Fittings</t>
  </si>
  <si>
    <t>Services Equipment</t>
  </si>
  <si>
    <t>5.2.1</t>
  </si>
  <si>
    <t>Disposal Installations</t>
  </si>
  <si>
    <t>5.3.1</t>
  </si>
  <si>
    <t>Foul Drainage Above Ground</t>
  </si>
  <si>
    <t>5.3.2</t>
  </si>
  <si>
    <t>Laboratory and Industrial Liquid Waste Drainage</t>
  </si>
  <si>
    <t>5.3.3</t>
  </si>
  <si>
    <t>Refuse Disposal</t>
  </si>
  <si>
    <t>Water Installations</t>
  </si>
  <si>
    <t>5.4.1</t>
  </si>
  <si>
    <t>Mains Water Supply</t>
  </si>
  <si>
    <t>5.4.2</t>
  </si>
  <si>
    <t>Cold Water Distribution</t>
  </si>
  <si>
    <t>5.4.3</t>
  </si>
  <si>
    <t>Hot Water Distribution</t>
  </si>
  <si>
    <t>5.4.4</t>
  </si>
  <si>
    <t>Local Hot Water Distribution</t>
  </si>
  <si>
    <t>5.4.5</t>
  </si>
  <si>
    <t>Steam and Condensate Distribution</t>
  </si>
  <si>
    <t>Heat Source</t>
  </si>
  <si>
    <t>5.5.1</t>
  </si>
  <si>
    <t>Space Heating and Air Conditioning</t>
  </si>
  <si>
    <t>5.6.1</t>
  </si>
  <si>
    <t>Central Heating</t>
  </si>
  <si>
    <t>5.6.2</t>
  </si>
  <si>
    <t>Local Heating</t>
  </si>
  <si>
    <t>5.6.3</t>
  </si>
  <si>
    <t>Central Cooling</t>
  </si>
  <si>
    <t>5.6.4</t>
  </si>
  <si>
    <t>Local Cooling</t>
  </si>
  <si>
    <t>5.6.5</t>
  </si>
  <si>
    <t>Central Heating and Cooling</t>
  </si>
  <si>
    <t>5.6.6</t>
  </si>
  <si>
    <t>Local Heating and Cooling</t>
  </si>
  <si>
    <t>5.6.7</t>
  </si>
  <si>
    <t>Central Air Conditioning</t>
  </si>
  <si>
    <t>5.6.8</t>
  </si>
  <si>
    <t>Local Air Conditioning</t>
  </si>
  <si>
    <t>Ventilation Systems</t>
  </si>
  <si>
    <t>5.7.1</t>
  </si>
  <si>
    <t>Central Ventilation</t>
  </si>
  <si>
    <t>5.7.2</t>
  </si>
  <si>
    <t>Local and Special Ventilation</t>
  </si>
  <si>
    <t>5.7.3</t>
  </si>
  <si>
    <t>Smoke Extract/Control</t>
  </si>
  <si>
    <t>Electrical Installations</t>
  </si>
  <si>
    <t>5.8.1</t>
  </si>
  <si>
    <t>Electrical Mains and Sub-mains Distribution</t>
  </si>
  <si>
    <t>5.8.2</t>
  </si>
  <si>
    <t>Power Installations</t>
  </si>
  <si>
    <t>5.8.3</t>
  </si>
  <si>
    <t>Lighting Installations</t>
  </si>
  <si>
    <t>5.8.4</t>
  </si>
  <si>
    <t>Specialist Lighting Installations</t>
  </si>
  <si>
    <t>5.8.5</t>
  </si>
  <si>
    <t>Local Electricity Generation Systems</t>
  </si>
  <si>
    <t>5.8.6</t>
  </si>
  <si>
    <t>Transformation Devices</t>
  </si>
  <si>
    <t>5.8.7</t>
  </si>
  <si>
    <t>Earthing and Bonding Systems</t>
  </si>
  <si>
    <t>Gas and other Fuel Installations</t>
  </si>
  <si>
    <t>5.9.1</t>
  </si>
  <si>
    <t>Gas Distribution</t>
  </si>
  <si>
    <t>5.9.2</t>
  </si>
  <si>
    <t>Fuel Storage and Piped Distribution Systems</t>
  </si>
  <si>
    <t>Lift and Conveyor Installations</t>
  </si>
  <si>
    <t>5.10.1</t>
  </si>
  <si>
    <t>Lifts</t>
  </si>
  <si>
    <t>5.10.2</t>
  </si>
  <si>
    <t>Enclosed Hoists</t>
  </si>
  <si>
    <t>5.10.3</t>
  </si>
  <si>
    <t>Escalators</t>
  </si>
  <si>
    <t>5.10.4</t>
  </si>
  <si>
    <t>Moving Pavements</t>
  </si>
  <si>
    <t>5.10.5</t>
  </si>
  <si>
    <t>Powered Stairlifts</t>
  </si>
  <si>
    <t>5.10.6</t>
  </si>
  <si>
    <t>Conveyors</t>
  </si>
  <si>
    <t>5.10.7</t>
  </si>
  <si>
    <t>Dock Leveller's and Scissor Lifts</t>
  </si>
  <si>
    <t>5.10.8</t>
  </si>
  <si>
    <t>Cranes and Unenclosed Hoists</t>
  </si>
  <si>
    <t>5.10.9</t>
  </si>
  <si>
    <t>Car Lifts, Car Stacking Systems, Turntables and the like</t>
  </si>
  <si>
    <t>5.10.10</t>
  </si>
  <si>
    <t>Document Handling Systems</t>
  </si>
  <si>
    <t>5.10.11</t>
  </si>
  <si>
    <t>Other Lift and Conveyor Installations</t>
  </si>
  <si>
    <t>Fire and Lighting Protection</t>
  </si>
  <si>
    <t>5.11.1</t>
  </si>
  <si>
    <t>Fire Fighting Systems</t>
  </si>
  <si>
    <t>5.11.2</t>
  </si>
  <si>
    <t>Lightning Protection</t>
  </si>
  <si>
    <t>Communication, Security and Control Systems</t>
  </si>
  <si>
    <t>5.12.1</t>
  </si>
  <si>
    <t>Communication Systems</t>
  </si>
  <si>
    <t>5.12.2</t>
  </si>
  <si>
    <t>Security Systems</t>
  </si>
  <si>
    <t>5.12.3</t>
  </si>
  <si>
    <t>Central Control/Building Management Systems</t>
  </si>
  <si>
    <t>Specialist Installations</t>
  </si>
  <si>
    <t>5.13.1</t>
  </si>
  <si>
    <t>Specialist Piped Supply Systems</t>
  </si>
  <si>
    <t>5.13.2</t>
  </si>
  <si>
    <t>Radio and Television Studios</t>
  </si>
  <si>
    <t>5.13.3</t>
  </si>
  <si>
    <t>Specialist Refrigeration Systems</t>
  </si>
  <si>
    <t>5.13.4</t>
  </si>
  <si>
    <t>Water Features</t>
  </si>
  <si>
    <t>5.13.5</t>
  </si>
  <si>
    <t>Other Specialist Installations</t>
  </si>
  <si>
    <t>Builders' Work in Connection with Services</t>
  </si>
  <si>
    <t>5.14.1</t>
  </si>
  <si>
    <t>General Builders' Work</t>
  </si>
  <si>
    <t>Testing and Commissioning of Services</t>
  </si>
  <si>
    <t>5.15.1</t>
  </si>
  <si>
    <t>Complete Buildings and Building Units</t>
  </si>
  <si>
    <t>Prefrabricated Buildings</t>
  </si>
  <si>
    <t>6.1.1</t>
  </si>
  <si>
    <t>Complete Buildings</t>
  </si>
  <si>
    <t>6.1.2</t>
  </si>
  <si>
    <t>Building Units</t>
  </si>
  <si>
    <t>Work to Existing Buildings</t>
  </si>
  <si>
    <t>Minor Demolition Works and Alteration Works</t>
  </si>
  <si>
    <t>7.1.1</t>
  </si>
  <si>
    <t>Repairs to Existing Services</t>
  </si>
  <si>
    <t>7.2.1</t>
  </si>
  <si>
    <t>Existing Services</t>
  </si>
  <si>
    <t>Damp-proof Courses/Fungus and Beetle Eradication</t>
  </si>
  <si>
    <t>7.3.1</t>
  </si>
  <si>
    <t>Damp-proof Courses</t>
  </si>
  <si>
    <t>7.3.2</t>
  </si>
  <si>
    <t>Fungus/Beetle Eradication</t>
  </si>
  <si>
    <t>Façade Retention</t>
  </si>
  <si>
    <t>7.4.1</t>
  </si>
  <si>
    <t>Cleaning Existing Surfaces</t>
  </si>
  <si>
    <t>7.5.1</t>
  </si>
  <si>
    <t>7.5.2</t>
  </si>
  <si>
    <t>Protective Coatings to Existing Surfaces</t>
  </si>
  <si>
    <t>Renovation Works</t>
  </si>
  <si>
    <t>7.6.1</t>
  </si>
  <si>
    <t>Masonry Repairs</t>
  </si>
  <si>
    <t>7.6.2</t>
  </si>
  <si>
    <t>Concrete Repairs</t>
  </si>
  <si>
    <t>7.6.3</t>
  </si>
  <si>
    <t>Metal Repairs</t>
  </si>
  <si>
    <t>7.6.4</t>
  </si>
  <si>
    <t>Timber Repairs</t>
  </si>
  <si>
    <t>7.6.5</t>
  </si>
  <si>
    <t>Plastic Repairs</t>
  </si>
  <si>
    <t>External Works</t>
  </si>
  <si>
    <t xml:space="preserve">Site Preparation Works </t>
  </si>
  <si>
    <t>8.1.1</t>
  </si>
  <si>
    <t>Site Clearance - Fixed Price</t>
  </si>
  <si>
    <t>8.1.2</t>
  </si>
  <si>
    <t>Preparatory Groundworks - Fixed Price</t>
  </si>
  <si>
    <t xml:space="preserve">Roads, Paths and Pavings </t>
  </si>
  <si>
    <t>8.2.1</t>
  </si>
  <si>
    <t>Roads, Paths and Pavings</t>
  </si>
  <si>
    <t xml:space="preserve">Soft Landscaping, Planting and Irrigation Systems </t>
  </si>
  <si>
    <t>8.3.1</t>
  </si>
  <si>
    <t>Seeding and Turfing</t>
  </si>
  <si>
    <t xml:space="preserve">Fencing, Railings and Walls </t>
  </si>
  <si>
    <t>8.4.1</t>
  </si>
  <si>
    <t>Fencing and Railings</t>
  </si>
  <si>
    <t>Site/Street Furniture and Equipment</t>
  </si>
  <si>
    <t>8.5.1</t>
  </si>
  <si>
    <t xml:space="preserve">External Drainage </t>
  </si>
  <si>
    <t>8.6.1</t>
  </si>
  <si>
    <t>Surface Water and Foul Water Drainage</t>
  </si>
  <si>
    <t xml:space="preserve">External Services </t>
  </si>
  <si>
    <t>8.7.1</t>
  </si>
  <si>
    <t>Water Mains Supply</t>
  </si>
  <si>
    <t>Minor Building Works and Ancillary Buildings</t>
  </si>
  <si>
    <t>8.8.2</t>
  </si>
  <si>
    <t>Ancillary Buildings and Structures</t>
  </si>
  <si>
    <t>8.8.3</t>
  </si>
  <si>
    <t>Other Listed Works</t>
  </si>
  <si>
    <t>Medical Centre</t>
  </si>
  <si>
    <t>Sub-total Facilitating and Building Works</t>
  </si>
  <si>
    <t>A</t>
  </si>
  <si>
    <r>
      <t xml:space="preserve">Main Contractor Preliminaries </t>
    </r>
    <r>
      <rPr>
        <b/>
        <sz val="12"/>
        <rFont val="Arial"/>
        <family val="2"/>
      </rPr>
      <t>(Populated from Tab 'Preliminaries')</t>
    </r>
  </si>
  <si>
    <t>B</t>
  </si>
  <si>
    <t>Sub-total: Facilitating works and building works (including main contractor's preliminaries) (C) [C= A + B]</t>
  </si>
  <si>
    <t>C</t>
  </si>
  <si>
    <r>
      <t>Main contractor's overheads and profit (D) -</t>
    </r>
    <r>
      <rPr>
        <sz val="12"/>
        <color rgb="FF0000FF"/>
        <rFont val="Arial"/>
        <family val="2"/>
      </rPr>
      <t xml:space="preserve"> 20%</t>
    </r>
  </si>
  <si>
    <t>D</t>
  </si>
  <si>
    <t>(Included in our rates for all the amounts quoted above)</t>
  </si>
  <si>
    <t>Total: building works (E) [E = C + D]</t>
  </si>
  <si>
    <t>E</t>
  </si>
  <si>
    <t>Design Team Fees</t>
  </si>
  <si>
    <t>F</t>
  </si>
  <si>
    <t>Consultants Fees</t>
  </si>
  <si>
    <t>11.1.1</t>
  </si>
  <si>
    <t>Project/design team Consultants' Fees</t>
  </si>
  <si>
    <t>11.1.2</t>
  </si>
  <si>
    <t>Other Consultants' Fees</t>
  </si>
  <si>
    <t>11.1.3</t>
  </si>
  <si>
    <t>Site Investigation Fees</t>
  </si>
  <si>
    <t>11.1.4</t>
  </si>
  <si>
    <t>Specialist Support Consultants' Fees</t>
  </si>
  <si>
    <t>Other Development/Project Costs</t>
  </si>
  <si>
    <t>G</t>
  </si>
  <si>
    <t>12.1.1</t>
  </si>
  <si>
    <t>Land Acquisition Costs</t>
  </si>
  <si>
    <t>Total: Project/design team fees and other development/project costs (H) [H = F + G]</t>
  </si>
  <si>
    <t>H</t>
  </si>
  <si>
    <t>Base Cost (I) [I = E + H)</t>
  </si>
  <si>
    <t>I</t>
  </si>
  <si>
    <t>Risk Allowance</t>
  </si>
  <si>
    <t>J</t>
  </si>
  <si>
    <t>Design Development Risks</t>
  </si>
  <si>
    <t>Construction Risks</t>
  </si>
  <si>
    <t>Sub-total  (excluding inflation) (K) [K = I + J]</t>
  </si>
  <si>
    <t>K</t>
  </si>
  <si>
    <t>Inflation Allowance</t>
  </si>
  <si>
    <t>L</t>
  </si>
  <si>
    <t>Tender Inflation</t>
  </si>
  <si>
    <t>Construction Inflation</t>
  </si>
  <si>
    <t>Total Firm Fixed Price for the Full Scope  (excluding vat assessment) (M) [M = K + L]</t>
  </si>
  <si>
    <t>M</t>
  </si>
  <si>
    <t>MILESTONE PAYMENT SCHEDULE</t>
  </si>
  <si>
    <t>Ser</t>
  </si>
  <si>
    <t xml:space="preserve">Milestone Payment </t>
  </si>
  <si>
    <t>Date Expecting to reach milestone</t>
  </si>
  <si>
    <t>Price (GBP)
(to 2 decimal points)</t>
  </si>
  <si>
    <t>(a)</t>
  </si>
  <si>
    <t>(b)</t>
  </si>
  <si>
    <t>(c)</t>
  </si>
  <si>
    <t>(d)</t>
  </si>
  <si>
    <t>Hoarding around the sites, Erection of Employer's Site Offices, Meeting Room and Toilet Block, Contractor's Site Offices, Meeting Room, Canteens, Drying rooms, Toilets, Washrooms, First Aid Room, Workshops and Stores, Provision of Insurances</t>
  </si>
  <si>
    <t>Total Prelims</t>
  </si>
  <si>
    <t>Payment No. 1 &amp; 2</t>
  </si>
  <si>
    <t>Balance Prelims</t>
  </si>
  <si>
    <t>Supply and assembling of Contractor's Furniture and Equipment to include Staff Workstations, General Office Furniture, Meeting Room Furniture, Photocopy machine, Canteen Furniture &amp; Equipment, Water Dispensers and heaters</t>
  </si>
  <si>
    <t>Supply and assembling of Furniture &amp; Equipment for the Employer's Representatives to include Office Desks,Chairs, Magnetic White Marker Board, PPE Locker, Storage Cabinet and Wall Clock</t>
  </si>
  <si>
    <t>Supply and assembling of Kitchen &amp; Office Equipment to include a Refrigerator, a Microwave Oven, Paper Shredder, Printer, Electric Kettle, Water Dispenser and General Curtlery</t>
  </si>
  <si>
    <t>Supply of Telecommunications &amp; IT Systems for the Employer's Representatives to include 24inch desk monitors, Wall Monitor and internet connectivitivy to the Site Offices</t>
  </si>
  <si>
    <t xml:space="preserve">Taking down existing trees, logging into approved sizes, storing at a strategic location on site  </t>
  </si>
  <si>
    <t>Excavate top soil average 150mmm deep; stockpile on site for re-use as directed</t>
  </si>
  <si>
    <t>Clearing vegetation including disposing arisings, transport of the tree logs to the KFS station</t>
  </si>
  <si>
    <t>Construction of Generator Concrete Slab for the MC Site, Feeder Pillars &amp; Cable Ducting for both HQ and MC Sites, Swale &amp; Ditch Bank Connection for the MC Site</t>
  </si>
  <si>
    <t>Excavations involving cut/fill of HQ &amp; MC Sites to reduce levels; stockpile re-usable materials at strategic locations at the site and Water Main Line Diversion for the HQ Site</t>
  </si>
  <si>
    <t xml:space="preserve">Construction of Generator Concrete Slabs, Feeder Pillars &amp; Cable Ducting for HQ Site, Construction of Culverts for HQ and MC Sites, Swale Connection &amp; Ditch Bank for HQ Site and Removal of the 90mm diameter water supply line in MC Site </t>
  </si>
  <si>
    <t>Compaction of the excavated surfaces of the reduced levels including swales, disposal of unsuitable excavated materials for HQ and MC Sites</t>
  </si>
  <si>
    <t>Excavations, blinding and concreting of Strip Foundations for the HQ &amp; MC Buildings</t>
  </si>
  <si>
    <t>Substructure walling, concreting of columns, ground beams, ground floor slab including MEP first fix for the HQ &amp; MC Buildings</t>
  </si>
  <si>
    <t>Superstructure walling, concreting of columns, lintel and ring beam for the HQ &amp; MC buildings</t>
  </si>
  <si>
    <t>Fixing of Steel Stanchions, steel roof structure and roofing sheets, External render and stone cladding to walls for the HQ &amp; MC Buildings</t>
  </si>
  <si>
    <t>Fixing of ceiling framework, MEP FF, HVAC FF, Electrical Cable trays &amp; trunking, UPVC shiplap soffets to eaves, Upvc gutters and downpipes for the HQ and MC Buildings</t>
  </si>
  <si>
    <t>Construction of the stormwater Drainage and the Fire &amp; Rainwater Tank for the HQ &amp; MC Buildings</t>
  </si>
  <si>
    <t>Internal Plaster, Electrical &amp; Plumbing FF to walls, Wall tiles to wet areas for the HQ &amp; MC Buildings</t>
  </si>
  <si>
    <t xml:space="preserve">Floor Screed &amp; Tiles, Fixing of Aluminium Windows and Curtain walling, External Steel Doors and Internal Timber Flush Doors for the HQ &amp; MC Buildings </t>
  </si>
  <si>
    <t>Electrical, Plumbing &amp; HVAC SF &amp; TF, General fittings to kitchen and reception and foulwater Drainage for the HQ &amp; MC Buildings</t>
  </si>
  <si>
    <t xml:space="preserve">Painting to internal and external walls for the HQ &amp; MC Buildings </t>
  </si>
  <si>
    <t>Construction of the Roads, Parking and footpaths for the HQ &amp; MC  Buildings</t>
  </si>
  <si>
    <t>Spreading and compaction of Top soil from heaps, planting of grass to both HQ and MC Sites, Testing and Commissioning</t>
  </si>
  <si>
    <t>TOTAL (GBP)</t>
  </si>
  <si>
    <t>MILESTONE PAYMENT SCHEDULE - BUILD UP</t>
  </si>
  <si>
    <t>No.</t>
  </si>
  <si>
    <t>Amount</t>
  </si>
  <si>
    <t>(GBP)</t>
  </si>
  <si>
    <t>1.0</t>
  </si>
  <si>
    <t>MILESTONE PAYMENT No. 1</t>
  </si>
  <si>
    <t>.1</t>
  </si>
  <si>
    <t>Hoarding around Site</t>
  </si>
  <si>
    <t>.2</t>
  </si>
  <si>
    <t xml:space="preserve">Erection of Employer's Site Offices, </t>
  </si>
  <si>
    <t>.3</t>
  </si>
  <si>
    <t>Ditto; Meeting Room</t>
  </si>
  <si>
    <t>.4</t>
  </si>
  <si>
    <t>Ditto; Toilet Block,</t>
  </si>
  <si>
    <t>.5</t>
  </si>
  <si>
    <t>Erection of Contractor's Site Offices, Canteens, Drying Rooms etc</t>
  </si>
  <si>
    <t>.6</t>
  </si>
  <si>
    <t xml:space="preserve"> Erection of Contractor's Meeting Room</t>
  </si>
  <si>
    <t>.7</t>
  </si>
  <si>
    <t>Provision of Insurances</t>
  </si>
  <si>
    <t>2.0</t>
  </si>
  <si>
    <t>MILESTONE PAYMENT No. 2</t>
  </si>
  <si>
    <t>Supply of Contractor's Office Furniture</t>
  </si>
  <si>
    <t>Supply of Meeting Rooms Furniture</t>
  </si>
  <si>
    <t>Supply of Photocopier Machine</t>
  </si>
  <si>
    <t>Supply of Canteen Furniture &amp; Equipment</t>
  </si>
  <si>
    <t>Supply of Water Dispenser and Heaters</t>
  </si>
  <si>
    <t>Supply of Employer's Office Furniture</t>
  </si>
  <si>
    <t>Supply of white marker board and PPE Locker</t>
  </si>
  <si>
    <t>.8</t>
  </si>
  <si>
    <t>Supply of lockable storage cabinet &amp; a wall clock</t>
  </si>
  <si>
    <t>.9</t>
  </si>
  <si>
    <t>Supply of Plastic Septic Tanks</t>
  </si>
  <si>
    <t>.10</t>
  </si>
  <si>
    <t>Supply to Employer's Office - Water Dispenser, Fridge, Microwave and a Waste Paper Bin</t>
  </si>
  <si>
    <t>.11</t>
  </si>
  <si>
    <t>Supply of an Electric Shredder and a Printer</t>
  </si>
  <si>
    <t>.12</t>
  </si>
  <si>
    <t>Supply of an Electric Kettle and General Cutlery</t>
  </si>
  <si>
    <t>.13</t>
  </si>
  <si>
    <t>Supply of Employer's Office 24inch Desk Monitors</t>
  </si>
  <si>
    <t>.14</t>
  </si>
  <si>
    <t>Supply of Emplyer's Office 52inch Wall monitor</t>
  </si>
  <si>
    <t>.15</t>
  </si>
  <si>
    <t>Internet Connection to both the Employer's and Contractor's Offices</t>
  </si>
  <si>
    <t>3.0</t>
  </si>
  <si>
    <t>MILESTONE PAYMENT No. 3</t>
  </si>
  <si>
    <t>HQ Site - Cutting down trees, logging into sizes</t>
  </si>
  <si>
    <t>MC Site - Cutting down trees, logging into sizes</t>
  </si>
  <si>
    <t>Preliminaries (3.11% of 238,302.68)</t>
  </si>
  <si>
    <t>4.0</t>
  </si>
  <si>
    <t>MILESTONE PAYMENT No. 4</t>
  </si>
  <si>
    <t>HQ Site - Excavate top soil 150mm deep, stockpile on site</t>
  </si>
  <si>
    <t>MC Site - Excavate top soil 150mm deep, stockpile on site</t>
  </si>
  <si>
    <t>Preliminaries (1.7% of 238,302.68)</t>
  </si>
  <si>
    <t>5.0</t>
  </si>
  <si>
    <t>MILESTONE PAYMENT No. 5</t>
  </si>
  <si>
    <t>HQ Site - Clearing vegetation including disposing arisings</t>
  </si>
  <si>
    <t>MC Site - Clearing vegetation including disposing arisings</t>
  </si>
  <si>
    <t>Transport of the tree logs to KFS Station</t>
  </si>
  <si>
    <t>Preliminaries (1.39% of 238,302.68)</t>
  </si>
  <si>
    <t>6.0</t>
  </si>
  <si>
    <t>MILESTONE PAYMENT No. 6</t>
  </si>
  <si>
    <t>HQ Site - Construction of  Feeder Pillar, Service Ducts &amp; Manhole</t>
  </si>
  <si>
    <t>MC Site - Construction of Generator Concrete Slab, Feeder Pillar &amp; Cable Ducting</t>
  </si>
  <si>
    <t>MC Site - Swale and Ditch Bank Connection</t>
  </si>
  <si>
    <t>Preliminaries (0.31% of 238,302.68)</t>
  </si>
  <si>
    <t>7.0</t>
  </si>
  <si>
    <t>MILESTONE PAYMENT No. 7</t>
  </si>
  <si>
    <t>HQ Site - Cut and fill to reduce levels, stockpile re-usable materials</t>
  </si>
  <si>
    <t>MC Site - Cut and fill to reduce levels, stockpile re-usable materials</t>
  </si>
  <si>
    <t>HQ Site - Water Mains Diversion &amp; Removal of existing water pipe</t>
  </si>
  <si>
    <t>Preliminaries (4.34% of 238,302.68)</t>
  </si>
  <si>
    <t>8.0</t>
  </si>
  <si>
    <t>MILESTONE PAYMENT No. 8</t>
  </si>
  <si>
    <t>HQ Site - Construction of Generator Concrete Slab</t>
  </si>
  <si>
    <t>HQ Site - Construction of Culverts</t>
  </si>
  <si>
    <t>MC Site - Construction of Culverts</t>
  </si>
  <si>
    <t>HQ Site - Swale and Ditch Bank Connection</t>
  </si>
  <si>
    <t>MC Site - Removal of existing water pipe</t>
  </si>
  <si>
    <t>Preliminaries (1.59% of 238,302.68)</t>
  </si>
  <si>
    <t>9.0</t>
  </si>
  <si>
    <t>MILESTONE PAYMENT No. 9</t>
  </si>
  <si>
    <t>HQ Site - Compaction of excavated areas</t>
  </si>
  <si>
    <t>MC Site - Compaction of excavated areas</t>
  </si>
  <si>
    <t>HQ Site - Disposal of Unsuitable excavated materials</t>
  </si>
  <si>
    <t>MC Site - Disposal of Unsuitable excavated materials</t>
  </si>
  <si>
    <t>Preliminaries (2.51% of 238,302.68)</t>
  </si>
  <si>
    <t>10.0</t>
  </si>
  <si>
    <t>MILESTONE PAYMENT No. 10</t>
  </si>
  <si>
    <t>HQ Building - Excavations and concreting of strip foundations</t>
  </si>
  <si>
    <t>MC Building - Excavations and concreting of strip foundations</t>
  </si>
  <si>
    <t>Preliminaries (5.51% of 238,302.68)</t>
  </si>
  <si>
    <t>11.0</t>
  </si>
  <si>
    <t>MILESTONE PAYMENT No. 11</t>
  </si>
  <si>
    <t>HQ Building - Substructure works including ground floor slab.</t>
  </si>
  <si>
    <t>MC Building - Substructure works including ground floor slab.</t>
  </si>
  <si>
    <t>Preliminaries (6.32% of 238,302.68)</t>
  </si>
  <si>
    <t>12.0</t>
  </si>
  <si>
    <t>MILESTONE PAYMENT No. 12</t>
  </si>
  <si>
    <t>HQ Building - Superstructure concrete frame &amp; walling</t>
  </si>
  <si>
    <t>MC Building - Superstructure concrete frame &amp; walling</t>
  </si>
  <si>
    <t>Preliminaries (6.25% of 238,302.68)</t>
  </si>
  <si>
    <t>13.0</t>
  </si>
  <si>
    <t>MILESTONE PAYMENT No. 13</t>
  </si>
  <si>
    <t>HQ Building - Steel stanchions, Steel roof structure &amp; Roofing</t>
  </si>
  <si>
    <t>MC Building - Steel stanchions, Steel roof structure &amp; Roofing</t>
  </si>
  <si>
    <t>HQ Building - External Plaster &amp; Stone Cladding</t>
  </si>
  <si>
    <t>MC Building - External Plaster &amp; Stone Cladding</t>
  </si>
  <si>
    <t>Preliminaries (12.07% of 238,302.68)</t>
  </si>
  <si>
    <t>14.0</t>
  </si>
  <si>
    <t>MILESTONE PAYMENT No. 14</t>
  </si>
  <si>
    <t>HQ Building - False Ceilings, MEP &amp; HVAC FF, Cable Trays</t>
  </si>
  <si>
    <t>MC Building - False Ceilings, MEP &amp; HVAC FF, Cable Trays</t>
  </si>
  <si>
    <t>HQ Building - UPVC gutters &amp; Downpipes</t>
  </si>
  <si>
    <t>MC Building - UPVC gutters &amp; Downpipes</t>
  </si>
  <si>
    <t>Preliminaries (7.99% of 238,302.68)</t>
  </si>
  <si>
    <t>15.0</t>
  </si>
  <si>
    <t>MILESTONE PAYMENT No. 15</t>
  </si>
  <si>
    <t>HQ Building - Stormwater Drainage</t>
  </si>
  <si>
    <t>MC Building - Stormwater Drainage</t>
  </si>
  <si>
    <t>HQ Building - Fire &amp; Rainwater Tank</t>
  </si>
  <si>
    <t>MC Building - Fire &amp; Rainwater Tank</t>
  </si>
  <si>
    <t>Preliminaries (9.36% of 238,302.68)</t>
  </si>
  <si>
    <t>16.0</t>
  </si>
  <si>
    <t>MILESTONE PAYMENT No. 16</t>
  </si>
  <si>
    <t>HQ Building - MEP First Fix to walls</t>
  </si>
  <si>
    <t>MC Building - MEP First Fix to walls</t>
  </si>
  <si>
    <t>HQ Building - Internal Plaster &amp; Wall tiles</t>
  </si>
  <si>
    <t>MC Building - Internal Plaster &amp; Wall tiles</t>
  </si>
  <si>
    <t>Preliminaries (3.77% of 238,302.68)</t>
  </si>
  <si>
    <t>17.0</t>
  </si>
  <si>
    <t>MILESTONE PAYMENT No. 17</t>
  </si>
  <si>
    <t>HQ Building - Laying of Floor Screed &amp; Floor Tiles</t>
  </si>
  <si>
    <t>MC Building - Laying of Floor Screed &amp; Floor Tiles</t>
  </si>
  <si>
    <t>HQ Building - Fixing of windows</t>
  </si>
  <si>
    <t>MC Building - Fixing of windows</t>
  </si>
  <si>
    <t>HQ Building - Fixing of External &amp; Internal Doors</t>
  </si>
  <si>
    <t>MC Building - Fixing of External &amp; Internal Doors</t>
  </si>
  <si>
    <t>Preliminaries (10.21% of 238,302.68)</t>
  </si>
  <si>
    <t>18.0</t>
  </si>
  <si>
    <t>MILESTONE PAYMENT No. 18</t>
  </si>
  <si>
    <t>HQ Building - MEP Second &amp; Third Fix</t>
  </si>
  <si>
    <t>MC Building - MEP Second &amp; Third Fix</t>
  </si>
  <si>
    <t>HQ Building - General Fitings to Kitchen &amp; Reception</t>
  </si>
  <si>
    <t>MC Building - General Fitings to Kitchen &amp; Reception</t>
  </si>
  <si>
    <t>HQ Building - Foulwater Drainage</t>
  </si>
  <si>
    <t>MC Building - Foulwater Drainage</t>
  </si>
  <si>
    <t>Preliminaries (8.78% of 238,302.68)</t>
  </si>
  <si>
    <t>19.0</t>
  </si>
  <si>
    <t>MILESTONE PAYMENT No. 19</t>
  </si>
  <si>
    <t>HQ Building - Painting to External and Internal walls</t>
  </si>
  <si>
    <t>MC Building - Painting to External and Internal walls</t>
  </si>
  <si>
    <t>Preliminaries (1.24% of 238,302.68)</t>
  </si>
  <si>
    <t>20.0</t>
  </si>
  <si>
    <t>MILESTONE PAYMENT No. 20</t>
  </si>
  <si>
    <t>HQ Building - Construction of Roads, Parking &amp; Footpaths</t>
  </si>
  <si>
    <t>MC Building - Construction of Roads, Parking &amp; Footpaths</t>
  </si>
  <si>
    <t>Preliminaries (6.21% of 238,302.68)</t>
  </si>
  <si>
    <t>21.0</t>
  </si>
  <si>
    <t>MILESTONE PAYMENT No. 21</t>
  </si>
  <si>
    <t>HQ Building - Spreading of topsoil, planting of grass</t>
  </si>
  <si>
    <t>MC Building - Spreading of topsoil, planting of grass</t>
  </si>
  <si>
    <t>Preliminaries (7.34% of 238,302.68)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</si>
</sst>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_ ;[Red]\-#,##0\ "/>
    <numFmt numFmtId="166" formatCode="#,##0.0_ ;[Red]\-#,##0.0\ "/>
    <numFmt numFmtId="167" formatCode="_-* #,##0_-;\-* #,##0_-;_-* &quot;-&quot;??_-;_-@_-"/>
    <numFmt numFmtId="168" formatCode="#,##0.000"/>
    <numFmt numFmtId="169" formatCode="_(* #,##0_);_(* \(#,##0\);_(* &quot;-&quot;??_);_(@_)"/>
  </numFmts>
  <fonts count="53">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sz val="11"/>
      <color indexed="8"/>
      <name val="Calibri"/>
      <family val="2"/>
    </font>
    <font>
      <sz val="8"/>
      <name val="Arial"/>
      <family val="2"/>
    </font>
    <font>
      <b/>
      <sz val="8"/>
      <name val="Arial"/>
      <family val="2"/>
    </font>
    <font>
      <u/>
      <sz val="11"/>
      <color theme="10"/>
      <name val="Calibri"/>
      <family val="2"/>
    </font>
    <font>
      <b/>
      <sz val="8"/>
      <color rgb="FFFF0000"/>
      <name val="Arial"/>
      <family val="2"/>
    </font>
    <font>
      <sz val="8"/>
      <color rgb="FFFF0000"/>
      <name val="Arial"/>
      <family val="2"/>
    </font>
    <font>
      <sz val="8"/>
      <color indexed="8"/>
      <name val="Arial"/>
      <family val="2"/>
    </font>
    <font>
      <b/>
      <sz val="8"/>
      <color indexed="8"/>
      <name val="Arial"/>
      <family val="2"/>
    </font>
    <font>
      <b/>
      <sz val="11"/>
      <color indexed="8"/>
      <name val="Calibri"/>
      <family val="2"/>
    </font>
    <font>
      <sz val="10"/>
      <name val="FuturaA Bk BT"/>
    </font>
    <font>
      <sz val="10"/>
      <name val="Arial"/>
      <family val="2"/>
    </font>
    <font>
      <b/>
      <sz val="10"/>
      <name val="Tahoma"/>
      <family val="2"/>
    </font>
    <font>
      <sz val="10"/>
      <name val="Tahoma"/>
      <family val="2"/>
    </font>
    <font>
      <sz val="12"/>
      <name val="Arial"/>
      <family val="2"/>
    </font>
    <font>
      <b/>
      <sz val="10"/>
      <name val="Arial"/>
      <family val="2"/>
    </font>
    <font>
      <b/>
      <sz val="12"/>
      <name val="Arial"/>
      <family val="2"/>
    </font>
    <font>
      <sz val="10"/>
      <color theme="1"/>
      <name val="Arial"/>
      <family val="2"/>
    </font>
    <font>
      <sz val="12"/>
      <color theme="1"/>
      <name val="Arial"/>
      <family val="2"/>
    </font>
    <font>
      <sz val="9"/>
      <color rgb="FF231F20"/>
      <name val="Arial"/>
      <family val="2"/>
    </font>
    <font>
      <b/>
      <u/>
      <sz val="10"/>
      <name val="Arial"/>
      <family val="2"/>
    </font>
    <font>
      <u/>
      <sz val="10"/>
      <name val="Arial"/>
      <family val="2"/>
    </font>
    <font>
      <sz val="9"/>
      <name val="Arial"/>
      <family val="2"/>
    </font>
    <font>
      <b/>
      <sz val="9"/>
      <color rgb="FF231F20"/>
      <name val="Arial"/>
      <family val="2"/>
    </font>
    <font>
      <u/>
      <sz val="9"/>
      <color rgb="FF231F20"/>
      <name val="Arial"/>
      <family val="2"/>
    </font>
    <font>
      <i/>
      <sz val="9"/>
      <color rgb="FF231F20"/>
      <name val="Arial"/>
      <family val="2"/>
    </font>
    <font>
      <sz val="14"/>
      <name val="Arial"/>
      <family val="2"/>
    </font>
    <font>
      <b/>
      <i/>
      <sz val="9"/>
      <color rgb="FF231F20"/>
      <name val="Arial"/>
      <family val="2"/>
    </font>
    <font>
      <b/>
      <sz val="10"/>
      <color theme="0"/>
      <name val="Tahoma"/>
      <family val="2"/>
    </font>
    <font>
      <b/>
      <sz val="12"/>
      <color theme="0"/>
      <name val="Arial"/>
      <family val="2"/>
    </font>
    <font>
      <b/>
      <sz val="10"/>
      <color theme="0"/>
      <name val="Arial"/>
      <family val="2"/>
    </font>
    <font>
      <b/>
      <sz val="11"/>
      <name val="Arial"/>
      <family val="2"/>
    </font>
    <font>
      <sz val="10"/>
      <color rgb="FFFF0000"/>
      <name val="Arial"/>
      <family val="2"/>
    </font>
    <font>
      <b/>
      <sz val="12"/>
      <color theme="1"/>
      <name val="Arial"/>
      <family val="2"/>
    </font>
    <font>
      <sz val="12"/>
      <name val="Times New Roman"/>
      <family val="1"/>
    </font>
    <font>
      <sz val="12"/>
      <name val="Arial Narrow"/>
      <family val="2"/>
      <charset val="204"/>
    </font>
    <font>
      <b/>
      <sz val="12"/>
      <name val="Arial Narrow"/>
      <family val="2"/>
    </font>
    <font>
      <sz val="10"/>
      <color indexed="8"/>
      <name val="Arial"/>
      <family val="2"/>
    </font>
    <font>
      <b/>
      <sz val="12"/>
      <color theme="0"/>
      <name val="Arial Narrow"/>
      <family val="2"/>
    </font>
    <font>
      <sz val="12"/>
      <color theme="0"/>
      <name val="Arial Narrow"/>
      <family val="2"/>
    </font>
    <font>
      <b/>
      <sz val="11"/>
      <color theme="1"/>
      <name val="Arial"/>
      <family val="2"/>
    </font>
    <font>
      <b/>
      <sz val="11"/>
      <color indexed="8"/>
      <name val="Arial"/>
      <family val="2"/>
    </font>
    <font>
      <b/>
      <vertAlign val="superscript"/>
      <sz val="12"/>
      <name val="Arial"/>
      <family val="2"/>
    </font>
    <font>
      <sz val="14"/>
      <color theme="1"/>
      <name val="Arial"/>
      <family val="2"/>
    </font>
    <font>
      <sz val="12"/>
      <color rgb="FF0000FF"/>
      <name val="Arial"/>
      <family val="2"/>
    </font>
    <font>
      <sz val="10"/>
      <color theme="0"/>
      <name val="Arial"/>
      <family val="2"/>
    </font>
    <font>
      <sz val="10"/>
      <color rgb="FF000000"/>
      <name val="Arial"/>
      <family val="2"/>
    </font>
    <font>
      <b/>
      <sz val="10"/>
      <color rgb="FF000000"/>
      <name val="Arial"/>
      <family val="2"/>
    </font>
    <font>
      <b/>
      <u/>
      <sz val="10"/>
      <color rgb="FF000000"/>
      <name val="Arial"/>
      <family val="2"/>
    </font>
    <font>
      <b/>
      <sz val="10"/>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22"/>
      </patternFill>
    </fill>
    <fill>
      <patternFill patternType="solid">
        <fgColor indexed="2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1"/>
        <bgColor indexed="64"/>
      </patternFill>
    </fill>
    <fill>
      <patternFill patternType="solid">
        <fgColor indexed="65"/>
        <bgColor indexed="64"/>
      </patternFill>
    </fill>
    <fill>
      <patternFill patternType="solid">
        <fgColor indexed="5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bgColor indexed="64"/>
      </patternFill>
    </fill>
    <fill>
      <patternFill patternType="solid">
        <fgColor rgb="FFD8E4BC"/>
        <bgColor indexed="64"/>
      </patternFill>
    </fill>
    <fill>
      <patternFill patternType="solid">
        <fgColor theme="9" tint="0.59996337778862885"/>
        <bgColor indexed="64"/>
      </patternFill>
    </fill>
    <fill>
      <patternFill patternType="solid">
        <fgColor indexed="42"/>
        <bgColor indexed="64"/>
      </patternFill>
    </fill>
    <fill>
      <patternFill patternType="solid">
        <fgColor theme="9" tint="0.59999389629810485"/>
        <bgColor indexed="64"/>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auto="1"/>
      </left>
      <right style="double">
        <color indexed="64"/>
      </right>
      <top/>
      <bottom style="thin">
        <color auto="1"/>
      </bottom>
      <diagonal/>
    </border>
    <border>
      <left style="double">
        <color indexed="64"/>
      </left>
      <right style="thin">
        <color auto="1"/>
      </right>
      <top/>
      <bottom style="thin">
        <color auto="1"/>
      </bottom>
      <diagonal/>
    </border>
    <border>
      <left style="thin">
        <color auto="1"/>
      </left>
      <right/>
      <top/>
      <bottom style="thin">
        <color auto="1"/>
      </bottom>
      <diagonal/>
    </border>
    <border>
      <left style="double">
        <color indexed="64"/>
      </left>
      <right style="thin">
        <color auto="1"/>
      </right>
      <top style="thin">
        <color indexed="64"/>
      </top>
      <bottom/>
      <diagonal/>
    </border>
    <border>
      <left style="thin">
        <color indexed="64"/>
      </left>
      <right/>
      <top style="thin">
        <color indexed="64"/>
      </top>
      <bottom/>
      <diagonal/>
    </border>
    <border>
      <left style="medium">
        <color indexed="64"/>
      </left>
      <right style="thin">
        <color indexed="64"/>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double">
        <color indexed="64"/>
      </left>
      <right style="thin">
        <color auto="1"/>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style="medium">
        <color indexed="64"/>
      </left>
      <right style="thin">
        <color indexed="64"/>
      </right>
      <top style="hair">
        <color theme="0" tint="-0.499984740745262"/>
      </top>
      <bottom style="thin">
        <color indexed="64"/>
      </bottom>
      <diagonal/>
    </border>
    <border>
      <left/>
      <right/>
      <top style="hair">
        <color theme="0" tint="-0.499984740745262"/>
      </top>
      <bottom style="thin">
        <color indexed="64"/>
      </bottom>
      <diagonal/>
    </border>
    <border>
      <left style="double">
        <color indexed="64"/>
      </left>
      <right style="thin">
        <color auto="1"/>
      </right>
      <top style="hair">
        <color theme="0" tint="-0.499984740745262"/>
      </top>
      <bottom style="thin">
        <color indexed="64"/>
      </bottom>
      <diagonal/>
    </border>
    <border>
      <left style="thin">
        <color indexed="64"/>
      </left>
      <right/>
      <top style="hair">
        <color theme="0" tint="-0.499984740745262"/>
      </top>
      <bottom style="thin">
        <color indexed="64"/>
      </bottom>
      <diagonal/>
    </border>
    <border>
      <left style="double">
        <color indexed="64"/>
      </left>
      <right style="thin">
        <color auto="1"/>
      </right>
      <top/>
      <bottom/>
      <diagonal/>
    </border>
    <border>
      <left style="thin">
        <color indexed="64"/>
      </left>
      <right/>
      <top/>
      <bottom/>
      <diagonal/>
    </border>
    <border>
      <left style="medium">
        <color indexed="64"/>
      </left>
      <right style="thin">
        <color indexed="64"/>
      </right>
      <top style="thin">
        <color indexed="64"/>
      </top>
      <bottom style="hair">
        <color theme="0" tint="-0.499984740745262"/>
      </bottom>
      <diagonal/>
    </border>
    <border>
      <left/>
      <right/>
      <top style="thin">
        <color indexed="64"/>
      </top>
      <bottom style="hair">
        <color theme="0" tint="-0.499984740745262"/>
      </bottom>
      <diagonal/>
    </border>
    <border>
      <left style="double">
        <color indexed="64"/>
      </left>
      <right style="thin">
        <color auto="1"/>
      </right>
      <top style="thin">
        <color indexed="64"/>
      </top>
      <bottom style="hair">
        <color theme="0" tint="-0.499984740745262"/>
      </bottom>
      <diagonal/>
    </border>
    <border>
      <left style="thin">
        <color indexed="64"/>
      </left>
      <right/>
      <top style="thin">
        <color indexed="64"/>
      </top>
      <bottom style="hair">
        <color theme="0" tint="-0.499984740745262"/>
      </bottom>
      <diagonal/>
    </border>
    <border>
      <left style="double">
        <color indexed="64"/>
      </left>
      <right style="thin">
        <color auto="1"/>
      </right>
      <top/>
      <bottom style="hair">
        <color theme="0" tint="-0.499984740745262"/>
      </bottom>
      <diagonal/>
    </border>
    <border>
      <left style="medium">
        <color indexed="64"/>
      </left>
      <right style="thin">
        <color indexed="64"/>
      </right>
      <top style="hair">
        <color theme="0" tint="-0.499984740745262"/>
      </top>
      <bottom style="medium">
        <color indexed="64"/>
      </bottom>
      <diagonal/>
    </border>
    <border>
      <left/>
      <right/>
      <top style="hair">
        <color theme="0" tint="-0.499984740745262"/>
      </top>
      <bottom style="medium">
        <color indexed="64"/>
      </bottom>
      <diagonal/>
    </border>
    <border>
      <left style="double">
        <color indexed="64"/>
      </left>
      <right style="thin">
        <color auto="1"/>
      </right>
      <top style="hair">
        <color theme="0" tint="-0.499984740745262"/>
      </top>
      <bottom style="medium">
        <color indexed="64"/>
      </bottom>
      <diagonal/>
    </border>
    <border>
      <left style="thin">
        <color indexed="64"/>
      </left>
      <right/>
      <top style="hair">
        <color theme="0" tint="-0.499984740745262"/>
      </top>
      <bottom style="medium">
        <color indexed="64"/>
      </bottom>
      <diagonal/>
    </border>
    <border>
      <left style="medium">
        <color indexed="64"/>
      </left>
      <right/>
      <top style="thin">
        <color indexed="64"/>
      </top>
      <bottom style="hair">
        <color theme="0" tint="-0.499984740745262"/>
      </bottom>
      <diagonal/>
    </border>
    <border>
      <left style="thin">
        <color indexed="64"/>
      </left>
      <right style="medium">
        <color indexed="64"/>
      </right>
      <top style="thin">
        <color indexed="64"/>
      </top>
      <bottom style="hair">
        <color theme="0" tint="-0.499984740745262"/>
      </bottom>
      <diagonal/>
    </border>
    <border>
      <left style="medium">
        <color indexed="64"/>
      </left>
      <right/>
      <top style="hair">
        <color theme="0" tint="-0.499984740745262"/>
      </top>
      <bottom style="hair">
        <color theme="0" tint="-0.499984740745262"/>
      </bottom>
      <diagonal/>
    </border>
    <border>
      <left style="thin">
        <color indexed="64"/>
      </left>
      <right style="medium">
        <color indexed="64"/>
      </right>
      <top style="hair">
        <color theme="0" tint="-0.499984740745262"/>
      </top>
      <bottom style="hair">
        <color theme="0" tint="-0.499984740745262"/>
      </bottom>
      <diagonal/>
    </border>
    <border>
      <left style="medium">
        <color indexed="64"/>
      </left>
      <right/>
      <top style="hair">
        <color theme="0" tint="-0.499984740745262"/>
      </top>
      <bottom style="double">
        <color indexed="64"/>
      </bottom>
      <diagonal/>
    </border>
    <border>
      <left style="thin">
        <color indexed="64"/>
      </left>
      <right/>
      <top style="hair">
        <color theme="0" tint="-0.499984740745262"/>
      </top>
      <bottom style="double">
        <color indexed="64"/>
      </bottom>
      <diagonal/>
    </border>
    <border>
      <left style="double">
        <color indexed="64"/>
      </left>
      <right style="thin">
        <color auto="1"/>
      </right>
      <top style="hair">
        <color theme="0" tint="-0.499984740745262"/>
      </top>
      <bottom style="double">
        <color indexed="64"/>
      </bottom>
      <diagonal/>
    </border>
    <border>
      <left style="thin">
        <color indexed="64"/>
      </left>
      <right style="medium">
        <color indexed="64"/>
      </right>
      <top style="hair">
        <color theme="0" tint="-0.499984740745262"/>
      </top>
      <bottom style="double">
        <color indexed="64"/>
      </bottom>
      <diagonal/>
    </border>
    <border>
      <left style="thin">
        <color indexed="64"/>
      </left>
      <right/>
      <top/>
      <bottom style="medium">
        <color indexed="64"/>
      </bottom>
      <diagonal/>
    </border>
    <border>
      <left style="double">
        <color indexed="64"/>
      </left>
      <right style="thin">
        <color auto="1"/>
      </right>
      <top/>
      <bottom style="medium">
        <color indexed="64"/>
      </bottom>
      <diagonal/>
    </border>
    <border>
      <left style="thin">
        <color indexed="64"/>
      </left>
      <right style="double">
        <color indexed="64"/>
      </right>
      <top/>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3" fillId="0" borderId="0"/>
    <xf numFmtId="0" fontId="20" fillId="0" borderId="0"/>
    <xf numFmtId="43" fontId="14" fillId="0" borderId="0" applyFont="0" applyFill="0" applyBorder="0" applyAlignment="0" applyProtection="0"/>
    <xf numFmtId="0" fontId="14" fillId="0" borderId="0"/>
    <xf numFmtId="0" fontId="14" fillId="0" borderId="0"/>
    <xf numFmtId="0" fontId="1" fillId="0" borderId="0"/>
    <xf numFmtId="0" fontId="37" fillId="0" borderId="0"/>
    <xf numFmtId="43" fontId="4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4" fillId="0" borderId="0"/>
    <xf numFmtId="0" fontId="14" fillId="0" borderId="0"/>
  </cellStyleXfs>
  <cellXfs count="618">
    <xf numFmtId="0" fontId="0" fillId="0" borderId="0" xfId="0"/>
    <xf numFmtId="0" fontId="3" fillId="2" borderId="0" xfId="0" applyFont="1" applyFill="1"/>
    <xf numFmtId="0" fontId="4" fillId="2" borderId="0" xfId="0" applyFont="1" applyFill="1"/>
    <xf numFmtId="0" fontId="5" fillId="3" borderId="4" xfId="0" applyFont="1" applyFill="1" applyBorder="1"/>
    <xf numFmtId="0" fontId="6" fillId="3" borderId="5" xfId="0" applyFont="1" applyFill="1" applyBorder="1" applyAlignment="1">
      <alignment horizontal="center" vertical="top" wrapText="1"/>
    </xf>
    <xf numFmtId="49" fontId="6" fillId="3" borderId="6" xfId="0" applyNumberFormat="1" applyFont="1" applyFill="1" applyBorder="1" applyAlignment="1">
      <alignment horizontal="center"/>
    </xf>
    <xf numFmtId="0" fontId="6" fillId="4" borderId="7" xfId="0" applyFont="1" applyFill="1" applyBorder="1" applyAlignment="1">
      <alignment horizontal="left"/>
    </xf>
    <xf numFmtId="0" fontId="6" fillId="4" borderId="8" xfId="0" applyFont="1" applyFill="1" applyBorder="1" applyAlignment="1">
      <alignment horizontal="center" vertical="top" wrapText="1"/>
    </xf>
    <xf numFmtId="49" fontId="6" fillId="4" borderId="9" xfId="0" applyNumberFormat="1" applyFont="1" applyFill="1" applyBorder="1" applyAlignment="1">
      <alignment horizontal="center"/>
    </xf>
    <xf numFmtId="0" fontId="6" fillId="5" borderId="7" xfId="0" applyFont="1" applyFill="1" applyBorder="1" applyAlignment="1">
      <alignment horizontal="center" vertical="center"/>
    </xf>
    <xf numFmtId="0" fontId="6" fillId="5" borderId="8" xfId="0" applyFont="1" applyFill="1" applyBorder="1"/>
    <xf numFmtId="0" fontId="6" fillId="2" borderId="7" xfId="0" applyFont="1" applyFill="1" applyBorder="1" applyAlignment="1">
      <alignment horizontal="center" vertical="center"/>
    </xf>
    <xf numFmtId="0" fontId="5" fillId="0" borderId="8" xfId="0" applyFont="1" applyBorder="1" applyAlignment="1">
      <alignment wrapText="1"/>
    </xf>
    <xf numFmtId="0" fontId="6" fillId="0" borderId="7" xfId="0" applyFont="1" applyBorder="1" applyAlignment="1">
      <alignment horizontal="center" vertical="center"/>
    </xf>
    <xf numFmtId="0" fontId="5" fillId="2" borderId="8" xfId="0" applyFont="1" applyFill="1" applyBorder="1" applyAlignment="1">
      <alignment vertical="top" wrapText="1"/>
    </xf>
    <xf numFmtId="0" fontId="8" fillId="0" borderId="15" xfId="0" applyFont="1" applyBorder="1" applyAlignment="1">
      <alignment horizontal="center" vertical="center"/>
    </xf>
    <xf numFmtId="0" fontId="9" fillId="2" borderId="16" xfId="0" applyFont="1" applyFill="1" applyBorder="1" applyAlignment="1">
      <alignment vertical="top" wrapText="1"/>
    </xf>
    <xf numFmtId="0" fontId="10" fillId="2" borderId="0" xfId="0" applyFont="1" applyFill="1"/>
    <xf numFmtId="49" fontId="11" fillId="2" borderId="0" xfId="0" applyNumberFormat="1" applyFont="1" applyFill="1" applyAlignment="1">
      <alignment horizontal="center"/>
    </xf>
    <xf numFmtId="49" fontId="12" fillId="2" borderId="0" xfId="0" applyNumberFormat="1" applyFont="1" applyFill="1" applyAlignment="1">
      <alignment horizontal="center"/>
    </xf>
    <xf numFmtId="0" fontId="14" fillId="0" borderId="0" xfId="4" applyFont="1"/>
    <xf numFmtId="0" fontId="16" fillId="0" borderId="0" xfId="4" applyFont="1"/>
    <xf numFmtId="0" fontId="17" fillId="0" borderId="0" xfId="4" applyFont="1"/>
    <xf numFmtId="0" fontId="18" fillId="0" borderId="0" xfId="4" applyFont="1" applyAlignment="1">
      <alignment horizontal="left"/>
    </xf>
    <xf numFmtId="2" fontId="19" fillId="0" borderId="0" xfId="4" applyNumberFormat="1" applyFont="1"/>
    <xf numFmtId="2" fontId="17" fillId="0" borderId="0" xfId="4" applyNumberFormat="1" applyFont="1"/>
    <xf numFmtId="2" fontId="19" fillId="0" borderId="0" xfId="4" applyNumberFormat="1" applyFont="1" applyAlignment="1">
      <alignment horizontal="right"/>
    </xf>
    <xf numFmtId="0" fontId="18" fillId="0" borderId="0" xfId="5" applyFont="1" applyAlignment="1">
      <alignment horizontal="left"/>
    </xf>
    <xf numFmtId="0" fontId="18" fillId="0" borderId="0" xfId="4" applyFont="1"/>
    <xf numFmtId="0" fontId="21" fillId="0" borderId="0" xfId="5" applyFont="1" applyAlignment="1">
      <alignment horizontal="left" vertical="center"/>
    </xf>
    <xf numFmtId="0" fontId="18" fillId="0" borderId="0" xfId="4" applyFont="1" applyAlignment="1">
      <alignment horizontal="center"/>
    </xf>
    <xf numFmtId="0" fontId="19" fillId="0" borderId="0" xfId="4" applyFont="1"/>
    <xf numFmtId="0" fontId="19" fillId="7" borderId="8" xfId="4" applyFont="1" applyFill="1" applyBorder="1"/>
    <xf numFmtId="0" fontId="18" fillId="7" borderId="18" xfId="4" applyFont="1" applyFill="1" applyBorder="1" applyAlignment="1">
      <alignment horizontal="center" wrapText="1"/>
    </xf>
    <xf numFmtId="0" fontId="18" fillId="7" borderId="8" xfId="7" applyFont="1" applyFill="1" applyBorder="1" applyAlignment="1">
      <alignment horizontal="center" vertical="center"/>
    </xf>
    <xf numFmtId="0" fontId="19" fillId="7" borderId="20" xfId="4" applyFont="1" applyFill="1" applyBorder="1" applyAlignment="1">
      <alignment vertical="top" wrapText="1"/>
    </xf>
    <xf numFmtId="4" fontId="19" fillId="7" borderId="8" xfId="6" applyNumberFormat="1" applyFont="1" applyFill="1" applyBorder="1" applyAlignment="1">
      <alignment horizontal="center" vertical="top" wrapText="1"/>
    </xf>
    <xf numFmtId="43" fontId="19" fillId="7" borderId="8" xfId="4" applyNumberFormat="1" applyFont="1" applyFill="1" applyBorder="1" applyAlignment="1">
      <alignment horizontal="center" vertical="top" wrapText="1"/>
    </xf>
    <xf numFmtId="0" fontId="14" fillId="0" borderId="8" xfId="4" applyFont="1" applyBorder="1"/>
    <xf numFmtId="0" fontId="14" fillId="0" borderId="8" xfId="7" applyBorder="1" applyAlignment="1">
      <alignment horizontal="center" vertical="top"/>
    </xf>
    <xf numFmtId="0" fontId="17" fillId="0" borderId="8" xfId="7" applyFont="1" applyBorder="1" applyAlignment="1">
      <alignment vertical="top" wrapText="1"/>
    </xf>
    <xf numFmtId="164" fontId="17" fillId="0" borderId="8" xfId="6" applyNumberFormat="1" applyFont="1" applyFill="1" applyBorder="1" applyAlignment="1">
      <alignment horizontal="center" vertical="top"/>
    </xf>
    <xf numFmtId="164" fontId="17" fillId="0" borderId="8" xfId="6" applyNumberFormat="1" applyFont="1" applyFill="1" applyBorder="1" applyAlignment="1">
      <alignment vertical="top"/>
    </xf>
    <xf numFmtId="164" fontId="17" fillId="0" borderId="8" xfId="4" quotePrefix="1" applyNumberFormat="1" applyFont="1" applyBorder="1" applyAlignment="1">
      <alignment vertical="top"/>
    </xf>
    <xf numFmtId="0" fontId="22" fillId="0" borderId="20" xfId="7" applyFont="1" applyBorder="1" applyAlignment="1" applyProtection="1">
      <alignment vertical="top" wrapText="1"/>
      <protection locked="0"/>
    </xf>
    <xf numFmtId="165" fontId="16" fillId="0" borderId="8" xfId="6" applyNumberFormat="1" applyFont="1" applyFill="1" applyBorder="1" applyAlignment="1" applyProtection="1">
      <alignment horizontal="center" vertical="top"/>
      <protection locked="0"/>
    </xf>
    <xf numFmtId="0" fontId="14" fillId="0" borderId="8" xfId="7" applyBorder="1" applyAlignment="1" applyProtection="1">
      <alignment horizontal="center" vertical="top" wrapText="1"/>
      <protection locked="0"/>
    </xf>
    <xf numFmtId="164" fontId="16" fillId="0" borderId="8" xfId="6" applyNumberFormat="1" applyFont="1" applyFill="1" applyBorder="1" applyAlignment="1" applyProtection="1">
      <alignment horizontal="right" vertical="top"/>
      <protection locked="0"/>
    </xf>
    <xf numFmtId="164" fontId="16" fillId="0" borderId="8" xfId="4" quotePrefix="1" applyNumberFormat="1" applyFont="1" applyBorder="1" applyAlignment="1" applyProtection="1">
      <alignment horizontal="right" vertical="top"/>
      <protection locked="0"/>
    </xf>
    <xf numFmtId="0" fontId="23" fillId="0" borderId="20" xfId="7" applyFont="1" applyBorder="1" applyAlignment="1">
      <alignment horizontal="left" vertical="top"/>
    </xf>
    <xf numFmtId="0" fontId="14" fillId="8" borderId="8" xfId="4" applyFont="1" applyFill="1" applyBorder="1" applyAlignment="1">
      <alignment horizontal="center" vertical="center"/>
    </xf>
    <xf numFmtId="0" fontId="14" fillId="8" borderId="8" xfId="7" applyFill="1" applyBorder="1" applyAlignment="1">
      <alignment horizontal="center" vertical="center"/>
    </xf>
    <xf numFmtId="0" fontId="24" fillId="8" borderId="20" xfId="7" applyFont="1" applyFill="1" applyBorder="1" applyAlignment="1" applyProtection="1">
      <alignment vertical="top" wrapText="1"/>
      <protection locked="0"/>
    </xf>
    <xf numFmtId="165" fontId="14" fillId="8" borderId="8" xfId="6" applyNumberFormat="1" applyFont="1" applyFill="1" applyBorder="1" applyAlignment="1" applyProtection="1">
      <alignment horizontal="center" vertical="top"/>
      <protection locked="0"/>
    </xf>
    <xf numFmtId="0" fontId="25" fillId="8" borderId="8" xfId="7" applyFont="1" applyFill="1" applyBorder="1" applyAlignment="1" applyProtection="1">
      <alignment horizontal="center" vertical="top" wrapText="1"/>
      <protection locked="0"/>
    </xf>
    <xf numFmtId="164" fontId="14" fillId="8" borderId="8" xfId="6" applyNumberFormat="1" applyFont="1" applyFill="1" applyBorder="1" applyAlignment="1" applyProtection="1">
      <alignment horizontal="right" vertical="top"/>
      <protection locked="0"/>
    </xf>
    <xf numFmtId="164" fontId="14" fillId="8" borderId="8" xfId="4" quotePrefix="1" applyNumberFormat="1" applyFont="1" applyFill="1" applyBorder="1" applyAlignment="1" applyProtection="1">
      <alignment horizontal="right" vertical="top"/>
      <protection locked="0"/>
    </xf>
    <xf numFmtId="0" fontId="14" fillId="8" borderId="20" xfId="7" applyFill="1" applyBorder="1" applyAlignment="1" applyProtection="1">
      <alignment vertical="top" wrapText="1"/>
      <protection locked="0"/>
    </xf>
    <xf numFmtId="0" fontId="17" fillId="0" borderId="0" xfId="4" applyFont="1" applyAlignment="1">
      <alignment wrapText="1"/>
    </xf>
    <xf numFmtId="0" fontId="14" fillId="0" borderId="8" xfId="4" applyFont="1" applyBorder="1" applyAlignment="1">
      <alignment horizontal="center" vertical="center"/>
    </xf>
    <xf numFmtId="0" fontId="14" fillId="0" borderId="8" xfId="7" applyBorder="1" applyAlignment="1">
      <alignment horizontal="center" vertical="center"/>
    </xf>
    <xf numFmtId="0" fontId="26" fillId="0" borderId="20" xfId="7" applyFont="1" applyBorder="1" applyAlignment="1" applyProtection="1">
      <alignment horizontal="right" vertical="top" wrapText="1"/>
      <protection locked="0"/>
    </xf>
    <xf numFmtId="165" fontId="14" fillId="0" borderId="8" xfId="6" applyNumberFormat="1" applyFont="1" applyFill="1" applyBorder="1" applyAlignment="1" applyProtection="1">
      <alignment horizontal="center" vertical="top"/>
      <protection locked="0"/>
    </xf>
    <xf numFmtId="0" fontId="25" fillId="0" borderId="8" xfId="7" applyFont="1" applyBorder="1" applyAlignment="1" applyProtection="1">
      <alignment horizontal="center" vertical="top" wrapText="1"/>
      <protection locked="0"/>
    </xf>
    <xf numFmtId="164" fontId="14" fillId="0" borderId="8" xfId="6" applyNumberFormat="1" applyFont="1" applyFill="1" applyBorder="1" applyAlignment="1" applyProtection="1">
      <alignment horizontal="right" vertical="top"/>
      <protection locked="0"/>
    </xf>
    <xf numFmtId="164" fontId="18" fillId="0" borderId="8" xfId="4" quotePrefix="1" applyNumberFormat="1" applyFont="1" applyBorder="1" applyAlignment="1" applyProtection="1">
      <alignment horizontal="right" vertical="top"/>
      <protection locked="0"/>
    </xf>
    <xf numFmtId="0" fontId="22" fillId="8" borderId="20" xfId="7" applyFont="1" applyFill="1" applyBorder="1" applyAlignment="1" applyProtection="1">
      <alignment vertical="top" wrapText="1"/>
      <protection locked="0"/>
    </xf>
    <xf numFmtId="0" fontId="14" fillId="8" borderId="8" xfId="7" applyFill="1" applyBorder="1" applyAlignment="1" applyProtection="1">
      <alignment horizontal="center" vertical="top" wrapText="1"/>
      <protection locked="0"/>
    </xf>
    <xf numFmtId="0" fontId="27" fillId="8" borderId="20" xfId="7" applyFont="1" applyFill="1" applyBorder="1" applyAlignment="1" applyProtection="1">
      <alignment vertical="top" wrapText="1"/>
      <protection locked="0"/>
    </xf>
    <xf numFmtId="0" fontId="17" fillId="0" borderId="0" xfId="4" applyFont="1" applyAlignment="1">
      <alignment horizontal="center" vertical="center"/>
    </xf>
    <xf numFmtId="164" fontId="14" fillId="0" borderId="8" xfId="4" quotePrefix="1" applyNumberFormat="1" applyFont="1" applyBorder="1" applyAlignment="1" applyProtection="1">
      <alignment horizontal="right" vertical="top"/>
      <protection locked="0"/>
    </xf>
    <xf numFmtId="0" fontId="28" fillId="8" borderId="20" xfId="7" applyFont="1" applyFill="1" applyBorder="1" applyAlignment="1" applyProtection="1">
      <alignment vertical="top" wrapText="1"/>
      <protection locked="0"/>
    </xf>
    <xf numFmtId="0" fontId="25" fillId="8" borderId="20" xfId="7" applyFont="1" applyFill="1" applyBorder="1" applyAlignment="1" applyProtection="1">
      <alignment vertical="top" wrapText="1"/>
      <protection locked="0"/>
    </xf>
    <xf numFmtId="0" fontId="14" fillId="0" borderId="20" xfId="7" applyBorder="1" applyAlignment="1" applyProtection="1">
      <alignment vertical="top" wrapText="1"/>
      <protection locked="0"/>
    </xf>
    <xf numFmtId="0" fontId="23" fillId="0" borderId="20" xfId="7" applyFont="1" applyBorder="1" applyAlignment="1" applyProtection="1">
      <alignment vertical="top" wrapText="1"/>
      <protection locked="0"/>
    </xf>
    <xf numFmtId="166" fontId="14" fillId="8" borderId="8" xfId="6" applyNumberFormat="1" applyFont="1" applyFill="1" applyBorder="1" applyAlignment="1" applyProtection="1">
      <alignment horizontal="center" vertical="top"/>
      <protection locked="0"/>
    </xf>
    <xf numFmtId="164" fontId="14" fillId="8" borderId="8" xfId="6" applyNumberFormat="1" applyFont="1" applyFill="1" applyBorder="1" applyAlignment="1" applyProtection="1">
      <alignment horizontal="center" vertical="top"/>
      <protection locked="0"/>
    </xf>
    <xf numFmtId="165" fontId="18" fillId="0" borderId="8" xfId="6" applyNumberFormat="1" applyFont="1" applyFill="1" applyBorder="1" applyAlignment="1" applyProtection="1">
      <alignment horizontal="center" vertical="top"/>
      <protection locked="0"/>
    </xf>
    <xf numFmtId="2" fontId="18" fillId="0" borderId="8" xfId="6" applyNumberFormat="1" applyFont="1" applyFill="1" applyBorder="1" applyAlignment="1" applyProtection="1">
      <alignment horizontal="center" vertical="top"/>
      <protection locked="0"/>
    </xf>
    <xf numFmtId="164" fontId="18" fillId="0" borderId="8" xfId="6" applyNumberFormat="1" applyFont="1" applyFill="1" applyBorder="1" applyAlignment="1" applyProtection="1">
      <alignment horizontal="right" vertical="top"/>
      <protection locked="0"/>
    </xf>
    <xf numFmtId="0" fontId="15" fillId="7" borderId="8" xfId="4" applyFont="1" applyFill="1" applyBorder="1" applyAlignment="1">
      <alignment horizontal="center" vertical="top"/>
    </xf>
    <xf numFmtId="0" fontId="19" fillId="7" borderId="20" xfId="4" applyFont="1" applyFill="1" applyBorder="1" applyAlignment="1">
      <alignment horizontal="left"/>
    </xf>
    <xf numFmtId="4" fontId="18" fillId="7" borderId="8" xfId="6" applyNumberFormat="1" applyFont="1" applyFill="1" applyBorder="1"/>
    <xf numFmtId="164" fontId="18" fillId="7" borderId="8" xfId="6" applyNumberFormat="1" applyFont="1" applyFill="1" applyBorder="1"/>
    <xf numFmtId="0" fontId="29" fillId="0" borderId="0" xfId="4" applyFont="1"/>
    <xf numFmtId="0" fontId="30" fillId="0" borderId="20" xfId="7" applyFont="1" applyBorder="1" applyAlignment="1" applyProtection="1">
      <alignment horizontal="right" vertical="top" wrapText="1"/>
      <protection locked="0"/>
    </xf>
    <xf numFmtId="0" fontId="14" fillId="0" borderId="0" xfId="4" applyFont="1" applyAlignment="1">
      <alignment horizontal="center" vertical="center"/>
    </xf>
    <xf numFmtId="0" fontId="31" fillId="9" borderId="8" xfId="4" applyFont="1" applyFill="1" applyBorder="1" applyAlignment="1">
      <alignment horizontal="center" vertical="top"/>
    </xf>
    <xf numFmtId="0" fontId="32" fillId="9" borderId="20" xfId="4" applyFont="1" applyFill="1" applyBorder="1" applyAlignment="1">
      <alignment horizontal="left"/>
    </xf>
    <xf numFmtId="4" fontId="33" fillId="9" borderId="8" xfId="6" applyNumberFormat="1" applyFont="1" applyFill="1" applyBorder="1"/>
    <xf numFmtId="164" fontId="33" fillId="9" borderId="8" xfId="6" applyNumberFormat="1" applyFont="1" applyFill="1" applyBorder="1"/>
    <xf numFmtId="4" fontId="18" fillId="9" borderId="8" xfId="6" applyNumberFormat="1" applyFont="1" applyFill="1" applyBorder="1"/>
    <xf numFmtId="0" fontId="14" fillId="0" borderId="0" xfId="4" applyFont="1" applyAlignment="1">
      <alignment horizontal="center"/>
    </xf>
    <xf numFmtId="0" fontId="17" fillId="0" borderId="0" xfId="4" applyFont="1" applyAlignment="1">
      <alignment horizontal="center"/>
    </xf>
    <xf numFmtId="2" fontId="19" fillId="0" borderId="0" xfId="4" applyNumberFormat="1" applyFont="1" applyAlignment="1">
      <alignment horizontal="center"/>
    </xf>
    <xf numFmtId="2" fontId="17" fillId="0" borderId="0" xfId="4" applyNumberFormat="1" applyFont="1" applyAlignment="1">
      <alignment horizontal="center"/>
    </xf>
    <xf numFmtId="0" fontId="34" fillId="0" borderId="0" xfId="5" applyFont="1" applyAlignment="1">
      <alignment horizontal="left"/>
    </xf>
    <xf numFmtId="15" fontId="19" fillId="0" borderId="0" xfId="4" applyNumberFormat="1" applyFont="1" applyAlignment="1">
      <alignment horizontal="right"/>
    </xf>
    <xf numFmtId="4" fontId="29" fillId="0" borderId="0" xfId="4" applyNumberFormat="1" applyFont="1"/>
    <xf numFmtId="0" fontId="19" fillId="0" borderId="0" xfId="4" applyFont="1" applyAlignment="1">
      <alignment horizontal="left"/>
    </xf>
    <xf numFmtId="0" fontId="19" fillId="0" borderId="0" xfId="4" applyFont="1" applyAlignment="1">
      <alignment horizontal="center"/>
    </xf>
    <xf numFmtId="0" fontId="19" fillId="7" borderId="20" xfId="4" applyFont="1" applyFill="1" applyBorder="1" applyAlignment="1">
      <alignment horizontal="center" wrapText="1"/>
    </xf>
    <xf numFmtId="0" fontId="19" fillId="7" borderId="8" xfId="4" applyFont="1" applyFill="1" applyBorder="1" applyAlignment="1">
      <alignment horizontal="center"/>
    </xf>
    <xf numFmtId="0" fontId="19" fillId="7" borderId="8" xfId="7" applyFont="1" applyFill="1" applyBorder="1" applyAlignment="1">
      <alignment horizontal="left" vertical="top" wrapText="1"/>
    </xf>
    <xf numFmtId="0" fontId="17" fillId="0" borderId="20" xfId="4" applyFont="1" applyBorder="1" applyAlignment="1">
      <alignment horizontal="center" wrapText="1"/>
    </xf>
    <xf numFmtId="0" fontId="17" fillId="0" borderId="8" xfId="4" applyFont="1" applyBorder="1"/>
    <xf numFmtId="0" fontId="17" fillId="0" borderId="8" xfId="4" applyFont="1" applyBorder="1" applyAlignment="1">
      <alignment horizontal="center"/>
    </xf>
    <xf numFmtId="4" fontId="17" fillId="0" borderId="8" xfId="6" applyNumberFormat="1" applyFont="1" applyFill="1" applyBorder="1" applyAlignment="1">
      <alignment horizontal="center" vertical="center" wrapText="1"/>
    </xf>
    <xf numFmtId="43" fontId="17" fillId="0" borderId="8" xfId="4" applyNumberFormat="1" applyFont="1" applyBorder="1" applyAlignment="1">
      <alignment horizontal="center" vertical="center" wrapText="1"/>
    </xf>
    <xf numFmtId="43" fontId="19" fillId="7" borderId="8" xfId="4" applyNumberFormat="1" applyFont="1" applyFill="1" applyBorder="1"/>
    <xf numFmtId="0" fontId="19" fillId="7" borderId="8" xfId="7" applyFont="1" applyFill="1" applyBorder="1" applyAlignment="1">
      <alignment horizontal="center" vertical="center"/>
    </xf>
    <xf numFmtId="0" fontId="19" fillId="7" borderId="20" xfId="7" applyFont="1" applyFill="1" applyBorder="1" applyAlignment="1">
      <alignment horizontal="center" vertical="center"/>
    </xf>
    <xf numFmtId="4" fontId="19" fillId="7" borderId="8" xfId="6" applyNumberFormat="1" applyFont="1" applyFill="1" applyBorder="1" applyAlignment="1">
      <alignment horizontal="center" vertical="center" wrapText="1"/>
    </xf>
    <xf numFmtId="43" fontId="19" fillId="7" borderId="8" xfId="4" applyNumberFormat="1" applyFont="1" applyFill="1" applyBorder="1" applyAlignment="1">
      <alignment horizontal="center" vertical="center" wrapText="1"/>
    </xf>
    <xf numFmtId="0" fontId="19" fillId="0" borderId="8" xfId="7" applyFont="1" applyBorder="1" applyAlignment="1">
      <alignment horizontal="center" vertical="center"/>
    </xf>
    <xf numFmtId="0" fontId="19" fillId="0" borderId="8" xfId="4" applyFont="1" applyBorder="1" applyAlignment="1">
      <alignment vertical="top" wrapText="1"/>
    </xf>
    <xf numFmtId="4" fontId="19" fillId="0" borderId="8" xfId="6" applyNumberFormat="1" applyFont="1" applyFill="1" applyBorder="1" applyAlignment="1">
      <alignment horizontal="center" vertical="top" wrapText="1"/>
    </xf>
    <xf numFmtId="4" fontId="19" fillId="0" borderId="8" xfId="6" applyNumberFormat="1" applyFont="1" applyFill="1" applyBorder="1" applyAlignment="1">
      <alignment horizontal="center" vertical="center" wrapText="1"/>
    </xf>
    <xf numFmtId="43" fontId="19" fillId="0" borderId="8" xfId="4" applyNumberFormat="1" applyFont="1" applyBorder="1" applyAlignment="1">
      <alignment horizontal="center" vertical="center" wrapText="1"/>
    </xf>
    <xf numFmtId="164" fontId="17" fillId="7" borderId="8" xfId="6" applyNumberFormat="1" applyFont="1" applyFill="1" applyBorder="1" applyAlignment="1">
      <alignment vertical="top"/>
    </xf>
    <xf numFmtId="164" fontId="17" fillId="7" borderId="8" xfId="4" quotePrefix="1" applyNumberFormat="1" applyFont="1" applyFill="1" applyBorder="1" applyAlignment="1">
      <alignment vertical="top"/>
    </xf>
    <xf numFmtId="0" fontId="19" fillId="0" borderId="8" xfId="7" applyFont="1" applyBorder="1" applyAlignment="1">
      <alignment horizontal="left" vertical="top" wrapText="1"/>
    </xf>
    <xf numFmtId="0" fontId="19" fillId="0" borderId="8" xfId="7" applyFont="1" applyBorder="1" applyAlignment="1">
      <alignment horizontal="center" vertical="top" wrapText="1"/>
    </xf>
    <xf numFmtId="0" fontId="17" fillId="0" borderId="8" xfId="7" applyFont="1" applyBorder="1" applyAlignment="1">
      <alignment horizontal="center" vertical="top"/>
    </xf>
    <xf numFmtId="0" fontId="17" fillId="0" borderId="20" xfId="7" applyFont="1" applyBorder="1" applyAlignment="1">
      <alignment horizontal="center" vertical="top"/>
    </xf>
    <xf numFmtId="0" fontId="24" fillId="0" borderId="8" xfId="7" applyFont="1" applyBorder="1" applyAlignment="1">
      <alignment vertical="top" wrapText="1"/>
    </xf>
    <xf numFmtId="164" fontId="14" fillId="0" borderId="8" xfId="6" applyNumberFormat="1" applyFont="1" applyFill="1" applyBorder="1" applyAlignment="1">
      <alignment horizontal="center" vertical="top"/>
    </xf>
    <xf numFmtId="0" fontId="14" fillId="0" borderId="8" xfId="7" applyBorder="1" applyAlignment="1">
      <alignment vertical="top" wrapText="1"/>
    </xf>
    <xf numFmtId="164" fontId="14" fillId="0" borderId="8" xfId="6" applyNumberFormat="1" applyFont="1" applyFill="1" applyBorder="1" applyAlignment="1">
      <alignment vertical="top"/>
    </xf>
    <xf numFmtId="164" fontId="14" fillId="0" borderId="8" xfId="4" quotePrefix="1" applyNumberFormat="1" applyFont="1" applyBorder="1" applyAlignment="1">
      <alignment vertical="top"/>
    </xf>
    <xf numFmtId="164" fontId="14" fillId="0" borderId="8" xfId="6" applyNumberFormat="1" applyFont="1" applyFill="1" applyBorder="1" applyAlignment="1" applyProtection="1">
      <alignment horizontal="center" vertical="top"/>
      <protection locked="0"/>
    </xf>
    <xf numFmtId="164" fontId="14" fillId="6" borderId="8" xfId="6" applyNumberFormat="1" applyFont="1" applyFill="1" applyBorder="1" applyAlignment="1" applyProtection="1">
      <alignment vertical="top"/>
      <protection locked="0"/>
    </xf>
    <xf numFmtId="164" fontId="14" fillId="10" borderId="8" xfId="4" quotePrefix="1" applyNumberFormat="1" applyFont="1" applyFill="1" applyBorder="1" applyAlignment="1">
      <alignment vertical="top"/>
    </xf>
    <xf numFmtId="0" fontId="14" fillId="0" borderId="8" xfId="7" applyBorder="1" applyAlignment="1" applyProtection="1">
      <alignment vertical="top" wrapText="1"/>
      <protection locked="0"/>
    </xf>
    <xf numFmtId="0" fontId="18" fillId="0" borderId="8" xfId="7" applyFont="1" applyBorder="1" applyAlignment="1">
      <alignment vertical="top" wrapText="1"/>
    </xf>
    <xf numFmtId="164" fontId="14" fillId="0" borderId="8" xfId="6" applyNumberFormat="1" applyFont="1" applyFill="1" applyBorder="1" applyAlignment="1" applyProtection="1">
      <alignment vertical="top"/>
      <protection locked="0"/>
    </xf>
    <xf numFmtId="0" fontId="14" fillId="0" borderId="8" xfId="7" applyBorder="1" applyAlignment="1">
      <alignment horizontal="center" vertical="top" wrapText="1"/>
    </xf>
    <xf numFmtId="0" fontId="14" fillId="0" borderId="0" xfId="7" applyAlignment="1">
      <alignment vertical="top" wrapText="1"/>
    </xf>
    <xf numFmtId="0" fontId="14" fillId="0" borderId="20" xfId="7" applyBorder="1" applyAlignment="1">
      <alignment horizontal="center" vertical="top"/>
    </xf>
    <xf numFmtId="0" fontId="23" fillId="0" borderId="8" xfId="7" applyFont="1" applyBorder="1" applyAlignment="1">
      <alignment vertical="top" wrapText="1"/>
    </xf>
    <xf numFmtId="164" fontId="17" fillId="0" borderId="0" xfId="4" applyNumberFormat="1" applyFont="1"/>
    <xf numFmtId="164" fontId="14" fillId="7" borderId="8" xfId="6" applyNumberFormat="1" applyFont="1" applyFill="1" applyBorder="1" applyAlignment="1" applyProtection="1">
      <alignment horizontal="center" vertical="top"/>
      <protection locked="0"/>
    </xf>
    <xf numFmtId="0" fontId="14" fillId="7" borderId="8" xfId="7" applyFill="1" applyBorder="1" applyAlignment="1" applyProtection="1">
      <alignment vertical="top" wrapText="1"/>
      <protection locked="0"/>
    </xf>
    <xf numFmtId="164" fontId="14" fillId="7" borderId="8" xfId="6" applyNumberFormat="1" applyFont="1" applyFill="1" applyBorder="1" applyAlignment="1" applyProtection="1">
      <alignment vertical="top"/>
      <protection locked="0"/>
    </xf>
    <xf numFmtId="164" fontId="14" fillId="7" borderId="8" xfId="6" applyNumberFormat="1" applyFont="1" applyFill="1" applyBorder="1" applyAlignment="1">
      <alignment vertical="top"/>
    </xf>
    <xf numFmtId="0" fontId="18" fillId="0" borderId="8" xfId="4" applyFont="1" applyBorder="1" applyAlignment="1">
      <alignment horizontal="center" vertical="top"/>
    </xf>
    <xf numFmtId="0" fontId="18" fillId="0" borderId="8" xfId="4" applyFont="1" applyBorder="1" applyAlignment="1">
      <alignment horizontal="left"/>
    </xf>
    <xf numFmtId="164" fontId="18" fillId="0" borderId="8" xfId="6" applyNumberFormat="1" applyFont="1" applyFill="1" applyBorder="1" applyAlignment="1" applyProtection="1">
      <alignment horizontal="center"/>
      <protection locked="0"/>
    </xf>
    <xf numFmtId="2" fontId="18" fillId="0" borderId="8" xfId="6" applyNumberFormat="1" applyFont="1" applyFill="1" applyBorder="1" applyProtection="1">
      <protection locked="0"/>
    </xf>
    <xf numFmtId="164" fontId="14" fillId="10" borderId="8" xfId="4" applyNumberFormat="1" applyFont="1" applyFill="1" applyBorder="1"/>
    <xf numFmtId="0" fontId="18" fillId="7" borderId="8" xfId="4" applyFont="1" applyFill="1" applyBorder="1" applyAlignment="1">
      <alignment horizontal="center" vertical="top"/>
    </xf>
    <xf numFmtId="0" fontId="18" fillId="7" borderId="8" xfId="4" applyFont="1" applyFill="1" applyBorder="1" applyAlignment="1">
      <alignment horizontal="left"/>
    </xf>
    <xf numFmtId="4" fontId="18" fillId="7" borderId="8" xfId="6" applyNumberFormat="1" applyFont="1" applyFill="1" applyBorder="1" applyAlignment="1">
      <alignment horizontal="center"/>
    </xf>
    <xf numFmtId="164" fontId="18" fillId="7" borderId="8" xfId="6" applyNumberFormat="1" applyFont="1" applyFill="1" applyBorder="1" applyAlignment="1">
      <alignment horizontal="center"/>
    </xf>
    <xf numFmtId="2" fontId="14" fillId="0" borderId="0" xfId="4" applyNumberFormat="1" applyFont="1" applyAlignment="1">
      <alignment horizontal="center"/>
    </xf>
    <xf numFmtId="2" fontId="14" fillId="0" borderId="0" xfId="4" applyNumberFormat="1" applyFont="1"/>
    <xf numFmtId="0" fontId="6" fillId="5" borderId="8" xfId="0" applyFont="1" applyFill="1" applyBorder="1" applyAlignment="1">
      <alignment vertical="center" wrapText="1"/>
    </xf>
    <xf numFmtId="0" fontId="14" fillId="0" borderId="0" xfId="8" applyAlignment="1">
      <alignment vertical="top" wrapText="1"/>
    </xf>
    <xf numFmtId="0" fontId="14" fillId="0" borderId="0" xfId="8" applyAlignment="1">
      <alignment vertical="top"/>
    </xf>
    <xf numFmtId="9" fontId="35" fillId="0" borderId="0" xfId="8" applyNumberFormat="1" applyFont="1" applyAlignment="1">
      <alignment horizontal="left" vertical="top"/>
    </xf>
    <xf numFmtId="9" fontId="35" fillId="0" borderId="0" xfId="2" applyFont="1" applyAlignment="1">
      <alignment horizontal="left" vertical="top"/>
    </xf>
    <xf numFmtId="9" fontId="35" fillId="0" borderId="0" xfId="2" applyFont="1" applyAlignment="1">
      <alignment vertical="top"/>
    </xf>
    <xf numFmtId="0" fontId="36" fillId="0" borderId="0" xfId="9" applyFont="1"/>
    <xf numFmtId="0" fontId="38" fillId="0" borderId="0" xfId="10" applyFont="1" applyAlignment="1" applyProtection="1">
      <alignment vertical="top" wrapText="1"/>
      <protection hidden="1"/>
    </xf>
    <xf numFmtId="0" fontId="39" fillId="0" borderId="0" xfId="10" applyFont="1" applyAlignment="1" applyProtection="1">
      <alignment horizontal="right" vertical="top"/>
      <protection hidden="1"/>
    </xf>
    <xf numFmtId="0" fontId="19" fillId="0" borderId="0" xfId="10" applyFont="1" applyAlignment="1" applyProtection="1">
      <alignment horizontal="right" vertical="top"/>
      <protection hidden="1"/>
    </xf>
    <xf numFmtId="167" fontId="38" fillId="11" borderId="0" xfId="11" applyNumberFormat="1" applyFont="1" applyFill="1" applyBorder="1" applyAlignment="1" applyProtection="1">
      <alignment vertical="top"/>
      <protection hidden="1"/>
    </xf>
    <xf numFmtId="0" fontId="41" fillId="0" borderId="0" xfId="10" applyFont="1" applyAlignment="1" applyProtection="1">
      <alignment horizontal="right" vertical="top" wrapText="1"/>
      <protection hidden="1"/>
    </xf>
    <xf numFmtId="0" fontId="42" fillId="0" borderId="0" xfId="10" applyFont="1" applyAlignment="1" applyProtection="1">
      <alignment horizontal="left" vertical="top" wrapText="1"/>
      <protection hidden="1"/>
    </xf>
    <xf numFmtId="14" fontId="38" fillId="11" borderId="0" xfId="10" applyNumberFormat="1" applyFont="1" applyFill="1" applyAlignment="1" applyProtection="1">
      <alignment vertical="top"/>
      <protection hidden="1"/>
    </xf>
    <xf numFmtId="0" fontId="43" fillId="0" borderId="0" xfId="9" applyFont="1"/>
    <xf numFmtId="3" fontId="2" fillId="12" borderId="0" xfId="9" applyNumberFormat="1" applyFont="1" applyFill="1" applyAlignment="1">
      <alignment horizontal="left"/>
    </xf>
    <xf numFmtId="3" fontId="2" fillId="0" borderId="0" xfId="9" applyNumberFormat="1" applyFont="1" applyAlignment="1">
      <alignment horizontal="left"/>
    </xf>
    <xf numFmtId="14" fontId="38" fillId="0" borderId="0" xfId="10" applyNumberFormat="1" applyFont="1" applyAlignment="1" applyProtection="1">
      <alignment vertical="top"/>
      <protection hidden="1"/>
    </xf>
    <xf numFmtId="0" fontId="19" fillId="13" borderId="21" xfId="8" applyFont="1" applyFill="1" applyBorder="1" applyAlignment="1">
      <alignment vertical="top"/>
    </xf>
    <xf numFmtId="0" fontId="19" fillId="13" borderId="21" xfId="8" applyFont="1" applyFill="1" applyBorder="1" applyAlignment="1">
      <alignment vertical="top" wrapText="1"/>
    </xf>
    <xf numFmtId="0" fontId="19" fillId="0" borderId="22" xfId="8" applyFont="1" applyBorder="1" applyAlignment="1">
      <alignment vertical="top" wrapText="1"/>
    </xf>
    <xf numFmtId="0" fontId="19" fillId="13" borderId="1" xfId="8" applyFont="1" applyFill="1" applyBorder="1" applyAlignment="1">
      <alignment horizontal="center" vertical="center" wrapText="1"/>
    </xf>
    <xf numFmtId="0" fontId="19" fillId="13" borderId="23" xfId="8" applyFont="1" applyFill="1" applyBorder="1" applyAlignment="1">
      <alignment horizontal="center" vertical="center" wrapText="1"/>
    </xf>
    <xf numFmtId="0" fontId="18" fillId="13" borderId="3" xfId="8" applyFont="1" applyFill="1" applyBorder="1" applyAlignment="1">
      <alignment horizontal="center" vertical="center"/>
    </xf>
    <xf numFmtId="0" fontId="19" fillId="0" borderId="0" xfId="8" applyFont="1" applyAlignment="1">
      <alignment vertical="top" wrapText="1"/>
    </xf>
    <xf numFmtId="0" fontId="19" fillId="13" borderId="24" xfId="8" applyFont="1" applyFill="1" applyBorder="1" applyAlignment="1">
      <alignment horizontal="center" vertical="center" wrapText="1"/>
    </xf>
    <xf numFmtId="0" fontId="19" fillId="13" borderId="25" xfId="8" applyFont="1" applyFill="1" applyBorder="1" applyAlignment="1">
      <alignment horizontal="center" vertical="center" wrapText="1"/>
    </xf>
    <xf numFmtId="0" fontId="18" fillId="13" borderId="26" xfId="8" applyFont="1" applyFill="1" applyBorder="1" applyAlignment="1">
      <alignment horizontal="center" vertical="center"/>
    </xf>
    <xf numFmtId="0" fontId="19" fillId="14" borderId="27" xfId="8" applyFont="1" applyFill="1" applyBorder="1" applyAlignment="1">
      <alignment horizontal="left" vertical="top" wrapText="1"/>
    </xf>
    <xf numFmtId="0" fontId="19" fillId="14" borderId="28" xfId="8" applyFont="1" applyFill="1" applyBorder="1" applyAlignment="1">
      <alignment vertical="top" wrapText="1"/>
    </xf>
    <xf numFmtId="0" fontId="19" fillId="14" borderId="24" xfId="8" applyFont="1" applyFill="1" applyBorder="1" applyAlignment="1">
      <alignment horizontal="center" vertical="center" wrapText="1"/>
    </xf>
    <xf numFmtId="0" fontId="19" fillId="14" borderId="25" xfId="8" applyFont="1" applyFill="1" applyBorder="1" applyAlignment="1">
      <alignment horizontal="center" vertical="center" wrapText="1"/>
    </xf>
    <xf numFmtId="0" fontId="18" fillId="14" borderId="26" xfId="8" applyFont="1" applyFill="1" applyBorder="1" applyAlignment="1">
      <alignment horizontal="center" vertical="center"/>
    </xf>
    <xf numFmtId="0" fontId="19" fillId="14" borderId="29" xfId="8" applyFont="1" applyFill="1" applyBorder="1" applyAlignment="1">
      <alignment horizontal="left" vertical="top" wrapText="1"/>
    </xf>
    <xf numFmtId="0" fontId="19" fillId="14" borderId="30" xfId="8" applyFont="1" applyFill="1" applyBorder="1" applyAlignment="1">
      <alignment vertical="top" wrapText="1"/>
    </xf>
    <xf numFmtId="0" fontId="19" fillId="14" borderId="29" xfId="8" applyFont="1" applyFill="1" applyBorder="1" applyAlignment="1">
      <alignment horizontal="center" vertical="center" wrapText="1"/>
    </xf>
    <xf numFmtId="0" fontId="19" fillId="14" borderId="19" xfId="8" applyFont="1" applyFill="1" applyBorder="1" applyAlignment="1">
      <alignment horizontal="center" vertical="center" wrapText="1"/>
    </xf>
    <xf numFmtId="0" fontId="18" fillId="14" borderId="31" xfId="8" applyFont="1" applyFill="1" applyBorder="1" applyAlignment="1">
      <alignment horizontal="center" vertical="center"/>
    </xf>
    <xf numFmtId="0" fontId="17" fillId="0" borderId="32" xfId="8" applyFont="1" applyBorder="1" applyAlignment="1">
      <alignment horizontal="left" vertical="top" wrapText="1"/>
    </xf>
    <xf numFmtId="0" fontId="17" fillId="0" borderId="33" xfId="8" applyFont="1" applyBorder="1" applyAlignment="1">
      <alignment horizontal="left" vertical="top" wrapText="1"/>
    </xf>
    <xf numFmtId="0" fontId="17" fillId="0" borderId="0" xfId="8" applyFont="1" applyAlignment="1">
      <alignment horizontal="left" vertical="top" wrapText="1"/>
    </xf>
    <xf numFmtId="0" fontId="17" fillId="14" borderId="12" xfId="11" applyNumberFormat="1" applyFont="1" applyFill="1" applyBorder="1" applyAlignment="1">
      <alignment vertical="top"/>
    </xf>
    <xf numFmtId="43" fontId="17" fillId="0" borderId="34" xfId="11" applyFont="1" applyFill="1" applyBorder="1" applyAlignment="1" applyProtection="1">
      <alignment vertical="top"/>
      <protection locked="0"/>
    </xf>
    <xf numFmtId="0" fontId="17" fillId="14" borderId="34" xfId="8" applyFont="1" applyFill="1" applyBorder="1" applyAlignment="1">
      <alignment vertical="top"/>
    </xf>
    <xf numFmtId="10" fontId="14" fillId="14" borderId="35" xfId="12" applyNumberFormat="1" applyFont="1" applyFill="1" applyBorder="1" applyAlignment="1">
      <alignment vertical="top"/>
    </xf>
    <xf numFmtId="43" fontId="17" fillId="14" borderId="12" xfId="11" applyFont="1" applyFill="1" applyBorder="1" applyAlignment="1">
      <alignment vertical="top"/>
    </xf>
    <xf numFmtId="43" fontId="17" fillId="0" borderId="20" xfId="11" applyFont="1" applyFill="1" applyBorder="1" applyAlignment="1" applyProtection="1">
      <alignment vertical="top"/>
      <protection locked="0"/>
    </xf>
    <xf numFmtId="0" fontId="17" fillId="14" borderId="20" xfId="8" applyFont="1" applyFill="1" applyBorder="1" applyAlignment="1">
      <alignment vertical="top"/>
    </xf>
    <xf numFmtId="10" fontId="14" fillId="14" borderId="31" xfId="12" applyNumberFormat="1" applyFont="1" applyFill="1" applyBorder="1" applyAlignment="1">
      <alignment vertical="top"/>
    </xf>
    <xf numFmtId="0" fontId="17" fillId="0" borderId="33" xfId="8" applyFont="1" applyBorder="1" applyAlignment="1">
      <alignment vertical="top" wrapText="1"/>
    </xf>
    <xf numFmtId="0" fontId="17" fillId="0" borderId="0" xfId="8" applyFont="1" applyAlignment="1">
      <alignment vertical="top" wrapText="1"/>
    </xf>
    <xf numFmtId="43" fontId="17" fillId="7" borderId="20" xfId="11" applyFont="1" applyFill="1" applyBorder="1" applyAlignment="1" applyProtection="1">
      <alignment vertical="top"/>
      <protection locked="0"/>
    </xf>
    <xf numFmtId="0" fontId="17" fillId="0" borderId="33" xfId="8" applyFont="1" applyBorder="1" applyAlignment="1">
      <alignment horizontal="right" vertical="top" wrapText="1"/>
    </xf>
    <xf numFmtId="43" fontId="17" fillId="14" borderId="20" xfId="8" applyNumberFormat="1" applyFont="1" applyFill="1" applyBorder="1" applyAlignment="1">
      <alignment vertical="top"/>
    </xf>
    <xf numFmtId="43" fontId="17" fillId="14" borderId="36" xfId="11" applyFont="1" applyFill="1" applyBorder="1" applyAlignment="1">
      <alignment vertical="top"/>
    </xf>
    <xf numFmtId="43" fontId="17" fillId="7" borderId="37" xfId="11" applyFont="1" applyFill="1" applyBorder="1" applyAlignment="1" applyProtection="1">
      <alignment vertical="top"/>
      <protection locked="0"/>
    </xf>
    <xf numFmtId="0" fontId="17" fillId="14" borderId="37" xfId="8" applyFont="1" applyFill="1" applyBorder="1" applyAlignment="1">
      <alignment vertical="top"/>
    </xf>
    <xf numFmtId="10" fontId="14" fillId="14" borderId="38" xfId="12" applyNumberFormat="1" applyFont="1" applyFill="1" applyBorder="1" applyAlignment="1">
      <alignment vertical="top"/>
    </xf>
    <xf numFmtId="0" fontId="19" fillId="7" borderId="27" xfId="8" applyFont="1" applyFill="1" applyBorder="1" applyAlignment="1">
      <alignment horizontal="left" vertical="top" wrapText="1"/>
    </xf>
    <xf numFmtId="0" fontId="19" fillId="7" borderId="28" xfId="8" applyFont="1" applyFill="1" applyBorder="1" applyAlignment="1">
      <alignment vertical="top" wrapText="1"/>
    </xf>
    <xf numFmtId="43" fontId="17" fillId="14" borderId="27" xfId="11" applyFont="1" applyFill="1" applyBorder="1" applyAlignment="1">
      <alignment vertical="top"/>
    </xf>
    <xf numFmtId="43" fontId="17" fillId="7" borderId="39" xfId="11" applyFont="1" applyFill="1" applyBorder="1" applyAlignment="1" applyProtection="1">
      <alignment vertical="top"/>
      <protection locked="0"/>
    </xf>
    <xf numFmtId="0" fontId="17" fillId="14" borderId="39" xfId="8" applyFont="1" applyFill="1" applyBorder="1" applyAlignment="1">
      <alignment vertical="top"/>
    </xf>
    <xf numFmtId="10" fontId="14" fillId="14" borderId="40" xfId="12" applyNumberFormat="1" applyFont="1" applyFill="1" applyBorder="1" applyAlignment="1">
      <alignment vertical="top"/>
    </xf>
    <xf numFmtId="43" fontId="17" fillId="14" borderId="41" xfId="11" applyFont="1" applyFill="1" applyBorder="1" applyAlignment="1">
      <alignment vertical="top"/>
    </xf>
    <xf numFmtId="43" fontId="17" fillId="15" borderId="8" xfId="11" applyFont="1" applyFill="1" applyBorder="1" applyAlignment="1" applyProtection="1">
      <alignment vertical="top"/>
      <protection locked="0"/>
    </xf>
    <xf numFmtId="43" fontId="17" fillId="14" borderId="8" xfId="8" applyNumberFormat="1" applyFont="1" applyFill="1" applyBorder="1" applyAlignment="1">
      <alignment vertical="top"/>
    </xf>
    <xf numFmtId="43" fontId="17" fillId="14" borderId="32" xfId="11" applyFont="1" applyFill="1" applyBorder="1" applyAlignment="1">
      <alignment vertical="top"/>
    </xf>
    <xf numFmtId="43" fontId="17" fillId="7" borderId="16" xfId="11" applyFont="1" applyFill="1" applyBorder="1" applyAlignment="1" applyProtection="1">
      <alignment vertical="top"/>
      <protection locked="0"/>
    </xf>
    <xf numFmtId="0" fontId="17" fillId="14" borderId="16" xfId="8" applyFont="1" applyFill="1" applyBorder="1" applyAlignment="1">
      <alignment vertical="top"/>
    </xf>
    <xf numFmtId="10" fontId="14" fillId="14" borderId="22" xfId="12" applyNumberFormat="1" applyFont="1" applyFill="1" applyBorder="1" applyAlignment="1">
      <alignment vertical="top"/>
    </xf>
    <xf numFmtId="43" fontId="17" fillId="14" borderId="37" xfId="8" applyNumberFormat="1" applyFont="1" applyFill="1" applyBorder="1" applyAlignment="1">
      <alignment vertical="top"/>
    </xf>
    <xf numFmtId="43" fontId="17" fillId="14" borderId="39" xfId="8" applyNumberFormat="1" applyFont="1" applyFill="1" applyBorder="1" applyAlignment="1">
      <alignment vertical="top"/>
    </xf>
    <xf numFmtId="0" fontId="17" fillId="0" borderId="0" xfId="8" applyFont="1" applyAlignment="1">
      <alignment horizontal="right" vertical="top" wrapText="1"/>
    </xf>
    <xf numFmtId="43" fontId="17" fillId="14" borderId="42" xfId="11" applyFont="1" applyFill="1" applyBorder="1" applyAlignment="1">
      <alignment vertical="top"/>
    </xf>
    <xf numFmtId="43" fontId="17" fillId="14" borderId="42" xfId="8" applyNumberFormat="1" applyFont="1" applyFill="1" applyBorder="1" applyAlignment="1">
      <alignment vertical="top"/>
    </xf>
    <xf numFmtId="0" fontId="19" fillId="7" borderId="28" xfId="8" applyFont="1" applyFill="1" applyBorder="1" applyAlignment="1">
      <alignment horizontal="left" vertical="top" wrapText="1"/>
    </xf>
    <xf numFmtId="43" fontId="17" fillId="14" borderId="24" xfId="11" applyFont="1" applyFill="1" applyBorder="1" applyAlignment="1">
      <alignment vertical="top"/>
    </xf>
    <xf numFmtId="43" fontId="17" fillId="14" borderId="25" xfId="11" applyFont="1" applyFill="1" applyBorder="1" applyAlignment="1">
      <alignment vertical="top"/>
    </xf>
    <xf numFmtId="0" fontId="17" fillId="14" borderId="25" xfId="8" applyFont="1" applyFill="1" applyBorder="1" applyAlignment="1">
      <alignment vertical="top"/>
    </xf>
    <xf numFmtId="10" fontId="14" fillId="14" borderId="26" xfId="12" applyNumberFormat="1" applyFont="1" applyFill="1" applyBorder="1" applyAlignment="1">
      <alignment vertical="top"/>
    </xf>
    <xf numFmtId="0" fontId="19" fillId="14" borderId="41" xfId="8" applyFont="1" applyFill="1" applyBorder="1" applyAlignment="1">
      <alignment horizontal="left" vertical="top" wrapText="1"/>
    </xf>
    <xf numFmtId="0" fontId="19" fillId="14" borderId="43" xfId="8" applyFont="1" applyFill="1" applyBorder="1" applyAlignment="1">
      <alignment vertical="top" wrapText="1"/>
    </xf>
    <xf numFmtId="43" fontId="17" fillId="14" borderId="29" xfId="11" applyFont="1" applyFill="1" applyBorder="1" applyAlignment="1">
      <alignment vertical="top"/>
    </xf>
    <xf numFmtId="43" fontId="17" fillId="14" borderId="19" xfId="11" applyFont="1" applyFill="1" applyBorder="1" applyAlignment="1">
      <alignment vertical="top"/>
    </xf>
    <xf numFmtId="0" fontId="17" fillId="14" borderId="19" xfId="8" applyFont="1" applyFill="1" applyBorder="1" applyAlignment="1">
      <alignment vertical="top"/>
    </xf>
    <xf numFmtId="43" fontId="17" fillId="14" borderId="34" xfId="8" applyNumberFormat="1" applyFont="1" applyFill="1" applyBorder="1" applyAlignment="1">
      <alignment vertical="top"/>
    </xf>
    <xf numFmtId="43" fontId="17" fillId="0" borderId="8" xfId="11" applyFont="1" applyFill="1" applyBorder="1" applyAlignment="1" applyProtection="1">
      <alignment vertical="top"/>
      <protection locked="0"/>
    </xf>
    <xf numFmtId="43" fontId="17" fillId="14" borderId="7" xfId="11" applyFont="1" applyFill="1" applyBorder="1" applyAlignment="1">
      <alignment vertical="top"/>
    </xf>
    <xf numFmtId="43" fontId="17" fillId="7" borderId="8" xfId="11" applyFont="1" applyFill="1" applyBorder="1" applyAlignment="1" applyProtection="1">
      <alignment vertical="top"/>
      <protection locked="0"/>
    </xf>
    <xf numFmtId="0" fontId="17" fillId="0" borderId="44" xfId="8" applyFont="1" applyBorder="1" applyAlignment="1">
      <alignment horizontal="left" vertical="top" wrapText="1"/>
    </xf>
    <xf numFmtId="0" fontId="17" fillId="0" borderId="45" xfId="8" applyFont="1" applyBorder="1" applyAlignment="1">
      <alignment vertical="top" wrapText="1"/>
    </xf>
    <xf numFmtId="43" fontId="17" fillId="14" borderId="15" xfId="11" applyFont="1" applyFill="1" applyBorder="1" applyAlignment="1">
      <alignment vertical="top"/>
    </xf>
    <xf numFmtId="43" fontId="17" fillId="14" borderId="46" xfId="11" applyFont="1" applyFill="1" applyBorder="1" applyAlignment="1">
      <alignment vertical="top"/>
    </xf>
    <xf numFmtId="43" fontId="17" fillId="14" borderId="46" xfId="8" applyNumberFormat="1" applyFont="1" applyFill="1" applyBorder="1" applyAlignment="1">
      <alignment vertical="top"/>
    </xf>
    <xf numFmtId="10" fontId="14" fillId="14" borderId="47" xfId="12" applyNumberFormat="1" applyFont="1" applyFill="1" applyBorder="1" applyAlignment="1">
      <alignment vertical="top"/>
    </xf>
    <xf numFmtId="43" fontId="17" fillId="14" borderId="39" xfId="11" applyFont="1" applyFill="1" applyBorder="1" applyAlignment="1">
      <alignment vertical="top"/>
    </xf>
    <xf numFmtId="43" fontId="17" fillId="0" borderId="8" xfId="11" applyFont="1" applyFill="1" applyBorder="1" applyAlignment="1">
      <alignment vertical="top"/>
    </xf>
    <xf numFmtId="43" fontId="17" fillId="14" borderId="0" xfId="11" applyFont="1" applyFill="1" applyBorder="1" applyAlignment="1">
      <alignment vertical="top"/>
    </xf>
    <xf numFmtId="43" fontId="17" fillId="14" borderId="0" xfId="8" applyNumberFormat="1" applyFont="1" applyFill="1" applyAlignment="1">
      <alignment vertical="top"/>
    </xf>
    <xf numFmtId="10" fontId="14" fillId="14" borderId="48" xfId="12" applyNumberFormat="1" applyFont="1" applyFill="1" applyBorder="1" applyAlignment="1">
      <alignment vertical="top"/>
    </xf>
    <xf numFmtId="43" fontId="17" fillId="14" borderId="8" xfId="11" applyFont="1" applyFill="1" applyBorder="1" applyAlignment="1">
      <alignment vertical="top"/>
    </xf>
    <xf numFmtId="43" fontId="17" fillId="14" borderId="16" xfId="11" applyFont="1" applyFill="1" applyBorder="1" applyAlignment="1">
      <alignment vertical="top"/>
    </xf>
    <xf numFmtId="43" fontId="17" fillId="14" borderId="16" xfId="8" applyNumberFormat="1" applyFont="1" applyFill="1" applyBorder="1" applyAlignment="1">
      <alignment vertical="top"/>
    </xf>
    <xf numFmtId="43" fontId="17" fillId="0" borderId="19" xfId="11" applyFont="1" applyFill="1" applyBorder="1" applyAlignment="1">
      <alignment vertical="top"/>
    </xf>
    <xf numFmtId="43" fontId="17" fillId="7" borderId="16" xfId="11" applyFont="1" applyFill="1" applyBorder="1" applyAlignment="1">
      <alignment vertical="top"/>
    </xf>
    <xf numFmtId="43" fontId="17" fillId="14" borderId="25" xfId="8" applyNumberFormat="1" applyFont="1" applyFill="1" applyBorder="1" applyAlignment="1">
      <alignment vertical="top"/>
    </xf>
    <xf numFmtId="0" fontId="19" fillId="0" borderId="33" xfId="8" applyFont="1" applyBorder="1" applyAlignment="1">
      <alignment vertical="top" wrapText="1"/>
    </xf>
    <xf numFmtId="43" fontId="17" fillId="14" borderId="19" xfId="8" applyNumberFormat="1" applyFont="1" applyFill="1" applyBorder="1" applyAlignment="1">
      <alignment vertical="top"/>
    </xf>
    <xf numFmtId="10" fontId="14" fillId="14" borderId="11" xfId="12" applyNumberFormat="1" applyFont="1" applyFill="1" applyBorder="1" applyAlignment="1">
      <alignment vertical="top"/>
    </xf>
    <xf numFmtId="10" fontId="14" fillId="14" borderId="9" xfId="12" applyNumberFormat="1" applyFont="1" applyFill="1" applyBorder="1" applyAlignment="1">
      <alignment vertical="top"/>
    </xf>
    <xf numFmtId="43" fontId="17" fillId="0" borderId="34" xfId="11" applyFont="1" applyFill="1" applyBorder="1" applyAlignment="1">
      <alignment vertical="top"/>
    </xf>
    <xf numFmtId="43" fontId="17" fillId="14" borderId="34" xfId="11" applyFont="1" applyFill="1" applyBorder="1" applyAlignment="1">
      <alignment vertical="top"/>
    </xf>
    <xf numFmtId="43" fontId="17" fillId="7" borderId="46" xfId="11" applyFont="1" applyFill="1" applyBorder="1" applyAlignment="1">
      <alignment vertical="top"/>
    </xf>
    <xf numFmtId="0" fontId="19" fillId="7" borderId="41" xfId="8" applyFont="1" applyFill="1" applyBorder="1" applyAlignment="1">
      <alignment horizontal="left" vertical="top" wrapText="1"/>
    </xf>
    <xf numFmtId="0" fontId="19" fillId="7" borderId="43" xfId="8" applyFont="1" applyFill="1" applyBorder="1" applyAlignment="1">
      <alignment horizontal="left" vertical="top" wrapText="1"/>
    </xf>
    <xf numFmtId="0" fontId="19" fillId="7" borderId="29" xfId="8" applyFont="1" applyFill="1" applyBorder="1" applyAlignment="1">
      <alignment horizontal="left" vertical="top" wrapText="1"/>
    </xf>
    <xf numFmtId="0" fontId="19" fillId="7" borderId="30" xfId="8" applyFont="1" applyFill="1" applyBorder="1" applyAlignment="1">
      <alignment horizontal="left" vertical="top" wrapText="1"/>
    </xf>
    <xf numFmtId="0" fontId="17" fillId="0" borderId="45" xfId="8" applyFont="1" applyBorder="1" applyAlignment="1">
      <alignment horizontal="right" vertical="top" wrapText="1"/>
    </xf>
    <xf numFmtId="0" fontId="17" fillId="14" borderId="46" xfId="8" applyFont="1" applyFill="1" applyBorder="1" applyAlignment="1">
      <alignment vertical="top"/>
    </xf>
    <xf numFmtId="0" fontId="19" fillId="14" borderId="43" xfId="8" applyFont="1" applyFill="1" applyBorder="1" applyAlignment="1">
      <alignment horizontal="left" vertical="top" wrapText="1"/>
    </xf>
    <xf numFmtId="43" fontId="17" fillId="7" borderId="34" xfId="11" applyFont="1" applyFill="1" applyBorder="1" applyAlignment="1" applyProtection="1">
      <alignment vertical="top"/>
      <protection locked="0"/>
    </xf>
    <xf numFmtId="43" fontId="17" fillId="7" borderId="42" xfId="11" applyFont="1" applyFill="1" applyBorder="1" applyAlignment="1" applyProtection="1">
      <alignment vertical="top"/>
      <protection locked="0"/>
    </xf>
    <xf numFmtId="0" fontId="17" fillId="14" borderId="42" xfId="8" applyFont="1" applyFill="1" applyBorder="1" applyAlignment="1">
      <alignment vertical="top"/>
    </xf>
    <xf numFmtId="43" fontId="17" fillId="14" borderId="49" xfId="11" applyFont="1" applyFill="1" applyBorder="1" applyAlignment="1">
      <alignment vertical="top"/>
    </xf>
    <xf numFmtId="0" fontId="19" fillId="14" borderId="28" xfId="8" applyFont="1" applyFill="1" applyBorder="1" applyAlignment="1">
      <alignment horizontal="left" vertical="top" wrapText="1"/>
    </xf>
    <xf numFmtId="0" fontId="17" fillId="0" borderId="45" xfId="8" applyFont="1" applyBorder="1" applyAlignment="1">
      <alignment horizontal="left" vertical="top" wrapText="1"/>
    </xf>
    <xf numFmtId="2" fontId="19" fillId="7" borderId="28" xfId="8" applyNumberFormat="1" applyFont="1" applyFill="1" applyBorder="1" applyAlignment="1">
      <alignment horizontal="left" vertical="top" wrapText="1"/>
    </xf>
    <xf numFmtId="43" fontId="17" fillId="7" borderId="25" xfId="11" applyFont="1" applyFill="1" applyBorder="1" applyAlignment="1" applyProtection="1">
      <alignment vertical="top"/>
      <protection locked="0"/>
    </xf>
    <xf numFmtId="0" fontId="19" fillId="7" borderId="30" xfId="8" applyFont="1" applyFill="1" applyBorder="1" applyAlignment="1">
      <alignment vertical="top" wrapText="1"/>
    </xf>
    <xf numFmtId="43" fontId="17" fillId="7" borderId="19" xfId="11" applyFont="1" applyFill="1" applyBorder="1" applyAlignment="1" applyProtection="1">
      <alignment vertical="top"/>
      <protection locked="0"/>
    </xf>
    <xf numFmtId="43" fontId="17" fillId="7" borderId="24" xfId="11" applyFont="1" applyFill="1" applyBorder="1" applyAlignment="1">
      <alignment vertical="top"/>
    </xf>
    <xf numFmtId="43" fontId="17" fillId="7" borderId="25" xfId="8" applyNumberFormat="1" applyFont="1" applyFill="1" applyBorder="1" applyAlignment="1">
      <alignment vertical="top"/>
    </xf>
    <xf numFmtId="10" fontId="14" fillId="7" borderId="26" xfId="12" applyNumberFormat="1" applyFont="1" applyFill="1" applyBorder="1" applyAlignment="1">
      <alignment vertical="top"/>
    </xf>
    <xf numFmtId="43" fontId="17" fillId="7" borderId="29" xfId="11" applyFont="1" applyFill="1" applyBorder="1" applyAlignment="1">
      <alignment vertical="top"/>
    </xf>
    <xf numFmtId="43" fontId="17" fillId="7" borderId="19" xfId="8" applyNumberFormat="1" applyFont="1" applyFill="1" applyBorder="1" applyAlignment="1">
      <alignment vertical="top"/>
    </xf>
    <xf numFmtId="10" fontId="14" fillId="7" borderId="31" xfId="12" applyNumberFormat="1" applyFont="1" applyFill="1" applyBorder="1" applyAlignment="1">
      <alignment vertical="top"/>
    </xf>
    <xf numFmtId="0" fontId="17" fillId="7" borderId="12" xfId="11" applyNumberFormat="1" applyFont="1" applyFill="1" applyBorder="1" applyAlignment="1">
      <alignment vertical="top"/>
    </xf>
    <xf numFmtId="43" fontId="17" fillId="7" borderId="34" xfId="8" applyNumberFormat="1" applyFont="1" applyFill="1" applyBorder="1" applyAlignment="1">
      <alignment vertical="top"/>
    </xf>
    <xf numFmtId="10" fontId="14" fillId="7" borderId="35" xfId="12" applyNumberFormat="1" applyFont="1" applyFill="1" applyBorder="1" applyAlignment="1">
      <alignment vertical="top"/>
    </xf>
    <xf numFmtId="43" fontId="17" fillId="7" borderId="12" xfId="11" applyFont="1" applyFill="1" applyBorder="1" applyAlignment="1">
      <alignment vertical="top"/>
    </xf>
    <xf numFmtId="43" fontId="17" fillId="7" borderId="36" xfId="11" applyFont="1" applyFill="1" applyBorder="1" applyAlignment="1">
      <alignment vertical="top"/>
    </xf>
    <xf numFmtId="43" fontId="17" fillId="7" borderId="42" xfId="8" applyNumberFormat="1" applyFont="1" applyFill="1" applyBorder="1" applyAlignment="1">
      <alignment vertical="top"/>
    </xf>
    <xf numFmtId="10" fontId="14" fillId="7" borderId="22" xfId="12" applyNumberFormat="1" applyFont="1" applyFill="1" applyBorder="1" applyAlignment="1">
      <alignment vertical="top"/>
    </xf>
    <xf numFmtId="43" fontId="17" fillId="7" borderId="27" xfId="11" applyFont="1" applyFill="1" applyBorder="1" applyAlignment="1">
      <alignment vertical="top"/>
    </xf>
    <xf numFmtId="43" fontId="17" fillId="7" borderId="39" xfId="8" applyNumberFormat="1" applyFont="1" applyFill="1" applyBorder="1" applyAlignment="1">
      <alignment vertical="top"/>
    </xf>
    <xf numFmtId="10" fontId="14" fillId="7" borderId="40" xfId="12" applyNumberFormat="1" applyFont="1" applyFill="1" applyBorder="1" applyAlignment="1">
      <alignment vertical="top"/>
    </xf>
    <xf numFmtId="9" fontId="35" fillId="7" borderId="0" xfId="8" applyNumberFormat="1" applyFont="1" applyFill="1" applyAlignment="1">
      <alignment horizontal="left" vertical="top"/>
    </xf>
    <xf numFmtId="43" fontId="17" fillId="7" borderId="49" xfId="11" applyFont="1" applyFill="1" applyBorder="1" applyAlignment="1">
      <alignment vertical="top"/>
    </xf>
    <xf numFmtId="43" fontId="17" fillId="7" borderId="50" xfId="11" applyFont="1" applyFill="1" applyBorder="1" applyAlignment="1">
      <alignment vertical="top"/>
    </xf>
    <xf numFmtId="43" fontId="17" fillId="7" borderId="50" xfId="8" applyNumberFormat="1" applyFont="1" applyFill="1" applyBorder="1" applyAlignment="1">
      <alignment vertical="top"/>
    </xf>
    <xf numFmtId="9" fontId="14" fillId="7" borderId="51" xfId="12" applyFont="1" applyFill="1" applyBorder="1" applyAlignment="1">
      <alignment vertical="top"/>
    </xf>
    <xf numFmtId="43" fontId="19" fillId="13" borderId="25" xfId="1" applyFont="1" applyFill="1" applyBorder="1" applyAlignment="1">
      <alignment horizontal="center" vertical="center" wrapText="1"/>
    </xf>
    <xf numFmtId="0" fontId="17" fillId="14" borderId="7" xfId="11" applyNumberFormat="1" applyFont="1" applyFill="1" applyBorder="1" applyAlignment="1">
      <alignment vertical="top"/>
    </xf>
    <xf numFmtId="43" fontId="17" fillId="7" borderId="42" xfId="11" applyFont="1" applyFill="1" applyBorder="1" applyAlignment="1">
      <alignment vertical="top"/>
    </xf>
    <xf numFmtId="9" fontId="14" fillId="7" borderId="22" xfId="12" applyFont="1" applyFill="1" applyBorder="1" applyAlignment="1">
      <alignment vertical="top"/>
    </xf>
    <xf numFmtId="0" fontId="17" fillId="13" borderId="27" xfId="8" applyFont="1" applyFill="1" applyBorder="1" applyAlignment="1">
      <alignment horizontal="left" vertical="top" wrapText="1"/>
    </xf>
    <xf numFmtId="0" fontId="36" fillId="13" borderId="28" xfId="9" applyFont="1" applyFill="1" applyBorder="1" applyAlignment="1">
      <alignment vertical="center" wrapText="1"/>
    </xf>
    <xf numFmtId="0" fontId="17" fillId="13" borderId="27" xfId="11" applyNumberFormat="1" applyFont="1" applyFill="1" applyBorder="1" applyAlignment="1">
      <alignment vertical="top"/>
    </xf>
    <xf numFmtId="43" fontId="17" fillId="13" borderId="39" xfId="11" applyFont="1" applyFill="1" applyBorder="1" applyAlignment="1">
      <alignment vertical="top"/>
    </xf>
    <xf numFmtId="43" fontId="17" fillId="13" borderId="39" xfId="8" applyNumberFormat="1" applyFont="1" applyFill="1" applyBorder="1" applyAlignment="1">
      <alignment vertical="top"/>
    </xf>
    <xf numFmtId="9" fontId="17" fillId="13" borderId="39" xfId="2" applyFont="1" applyFill="1" applyBorder="1" applyAlignment="1">
      <alignment vertical="top"/>
    </xf>
    <xf numFmtId="43" fontId="17" fillId="0" borderId="34" xfId="11" applyFont="1" applyFill="1" applyBorder="1" applyAlignment="1" applyProtection="1">
      <alignment vertical="top"/>
    </xf>
    <xf numFmtId="9" fontId="14" fillId="7" borderId="47" xfId="12" applyFont="1" applyFill="1" applyBorder="1" applyAlignment="1">
      <alignment vertical="top"/>
    </xf>
    <xf numFmtId="0" fontId="17" fillId="7" borderId="27" xfId="8" applyFont="1" applyFill="1" applyBorder="1" applyAlignment="1">
      <alignment horizontal="left" vertical="top" wrapText="1"/>
    </xf>
    <xf numFmtId="0" fontId="36" fillId="7" borderId="6" xfId="13" applyFont="1" applyFill="1" applyBorder="1" applyAlignment="1">
      <alignment vertical="center" wrapText="1"/>
    </xf>
    <xf numFmtId="0" fontId="17" fillId="7" borderId="27" xfId="11" applyNumberFormat="1" applyFont="1" applyFill="1" applyBorder="1" applyAlignment="1">
      <alignment vertical="top"/>
    </xf>
    <xf numFmtId="43" fontId="17" fillId="7" borderId="39" xfId="11" applyFont="1" applyFill="1" applyBorder="1" applyAlignment="1">
      <alignment vertical="top"/>
    </xf>
    <xf numFmtId="0" fontId="21" fillId="0" borderId="32" xfId="9" applyFont="1" applyBorder="1" applyAlignment="1">
      <alignment horizontal="left" vertical="center"/>
    </xf>
    <xf numFmtId="0" fontId="21" fillId="0" borderId="33" xfId="9" applyFont="1" applyBorder="1" applyAlignment="1">
      <alignment vertical="center" wrapText="1"/>
    </xf>
    <xf numFmtId="0" fontId="36" fillId="0" borderId="0" xfId="9" applyFont="1" applyAlignment="1">
      <alignment horizontal="center" vertical="center"/>
    </xf>
    <xf numFmtId="9" fontId="17" fillId="0" borderId="20" xfId="11" applyNumberFormat="1" applyFont="1" applyFill="1" applyBorder="1" applyAlignment="1" applyProtection="1">
      <alignment vertical="top"/>
      <protection locked="0"/>
    </xf>
    <xf numFmtId="43" fontId="17" fillId="7" borderId="20" xfId="8" applyNumberFormat="1" applyFont="1" applyFill="1" applyBorder="1" applyAlignment="1">
      <alignment vertical="top"/>
    </xf>
    <xf numFmtId="0" fontId="47" fillId="16" borderId="33" xfId="8" applyFont="1" applyFill="1" applyBorder="1" applyAlignment="1">
      <alignment horizontal="center" vertical="top" wrapText="1"/>
    </xf>
    <xf numFmtId="0" fontId="19" fillId="0" borderId="0" xfId="8" applyFont="1" applyAlignment="1">
      <alignment horizontal="center" vertical="top" wrapText="1"/>
    </xf>
    <xf numFmtId="0" fontId="36" fillId="0" borderId="33" xfId="9" applyFont="1" applyBorder="1" applyAlignment="1">
      <alignment horizontal="center" vertical="center" wrapText="1"/>
    </xf>
    <xf numFmtId="43" fontId="17" fillId="13" borderId="27" xfId="11" applyFont="1" applyFill="1" applyBorder="1" applyAlignment="1">
      <alignment vertical="top"/>
    </xf>
    <xf numFmtId="9" fontId="14" fillId="13" borderId="40" xfId="12" applyFont="1" applyFill="1" applyBorder="1" applyAlignment="1">
      <alignment vertical="top"/>
    </xf>
    <xf numFmtId="0" fontId="19" fillId="14" borderId="30" xfId="8" applyFont="1" applyFill="1" applyBorder="1" applyAlignment="1">
      <alignment horizontal="left" vertical="top" wrapText="1"/>
    </xf>
    <xf numFmtId="0" fontId="19" fillId="0" borderId="33" xfId="8" applyFont="1" applyBorder="1" applyAlignment="1">
      <alignment horizontal="center" vertical="top" wrapText="1"/>
    </xf>
    <xf numFmtId="43" fontId="17" fillId="14" borderId="52" xfId="11" applyFont="1" applyFill="1" applyBorder="1" applyAlignment="1">
      <alignment vertical="top"/>
    </xf>
    <xf numFmtId="43" fontId="17" fillId="14" borderId="53" xfId="11" applyFont="1" applyFill="1" applyBorder="1" applyAlignment="1">
      <alignment vertical="top"/>
    </xf>
    <xf numFmtId="43" fontId="17" fillId="14" borderId="53" xfId="8" applyNumberFormat="1" applyFont="1" applyFill="1" applyBorder="1" applyAlignment="1">
      <alignment vertical="top"/>
    </xf>
    <xf numFmtId="9" fontId="14" fillId="14" borderId="38" xfId="12" applyFont="1" applyFill="1" applyBorder="1" applyAlignment="1">
      <alignment vertical="top"/>
    </xf>
    <xf numFmtId="43" fontId="17" fillId="7" borderId="54" xfId="11" applyFont="1" applyFill="1" applyBorder="1" applyAlignment="1" applyProtection="1">
      <alignment vertical="top"/>
      <protection locked="0"/>
    </xf>
    <xf numFmtId="43" fontId="17" fillId="14" borderId="54" xfId="8" applyNumberFormat="1" applyFont="1" applyFill="1" applyBorder="1" applyAlignment="1">
      <alignment vertical="top"/>
    </xf>
    <xf numFmtId="9" fontId="14" fillId="14" borderId="35" xfId="12" applyFont="1" applyFill="1" applyBorder="1" applyAlignment="1">
      <alignment vertical="top"/>
    </xf>
    <xf numFmtId="9" fontId="14" fillId="14" borderId="11" xfId="12" applyFont="1" applyFill="1" applyBorder="1" applyAlignment="1">
      <alignment vertical="top"/>
    </xf>
    <xf numFmtId="43" fontId="17" fillId="14" borderId="55" xfId="11" applyFont="1" applyFill="1" applyBorder="1" applyAlignment="1">
      <alignment vertical="top"/>
    </xf>
    <xf numFmtId="10" fontId="14" fillId="14" borderId="10" xfId="12" applyNumberFormat="1" applyFont="1" applyFill="1" applyBorder="1" applyAlignment="1">
      <alignment vertical="top"/>
    </xf>
    <xf numFmtId="0" fontId="17" fillId="0" borderId="32" xfId="8" applyFont="1" applyBorder="1" applyAlignment="1">
      <alignment vertical="top" wrapText="1"/>
    </xf>
    <xf numFmtId="0" fontId="17" fillId="14" borderId="24" xfId="8" applyFont="1" applyFill="1" applyBorder="1" applyAlignment="1">
      <alignment vertical="top" wrapText="1"/>
    </xf>
    <xf numFmtId="0" fontId="36" fillId="7" borderId="56" xfId="9" applyFont="1" applyFill="1" applyBorder="1" applyAlignment="1">
      <alignment vertical="center" wrapText="1"/>
    </xf>
    <xf numFmtId="0" fontId="17" fillId="13" borderId="27" xfId="8" applyFont="1" applyFill="1" applyBorder="1" applyAlignment="1">
      <alignment vertical="top" wrapText="1"/>
    </xf>
    <xf numFmtId="0" fontId="36" fillId="13" borderId="21" xfId="9" applyFont="1" applyFill="1" applyBorder="1" applyAlignment="1">
      <alignment vertical="center" wrapText="1"/>
    </xf>
    <xf numFmtId="0" fontId="36" fillId="0" borderId="0" xfId="9" applyFont="1" applyAlignment="1">
      <alignment horizontal="center" vertical="center" wrapText="1"/>
    </xf>
    <xf numFmtId="10" fontId="14" fillId="13" borderId="40" xfId="12" applyNumberFormat="1" applyFont="1" applyFill="1" applyBorder="1" applyAlignment="1">
      <alignment vertical="top"/>
    </xf>
    <xf numFmtId="0" fontId="19" fillId="13" borderId="28" xfId="9" applyFont="1" applyFill="1" applyBorder="1" applyAlignment="1">
      <alignment vertical="center" wrapText="1"/>
    </xf>
    <xf numFmtId="0" fontId="17" fillId="14" borderId="29" xfId="8" applyFont="1" applyFill="1" applyBorder="1" applyAlignment="1">
      <alignment horizontal="left" vertical="top" wrapText="1"/>
    </xf>
    <xf numFmtId="0" fontId="17" fillId="14" borderId="30" xfId="8" applyFont="1" applyFill="1" applyBorder="1" applyAlignment="1">
      <alignment horizontal="left" vertical="top" wrapText="1"/>
    </xf>
    <xf numFmtId="43" fontId="17" fillId="14" borderId="20" xfId="11" applyFont="1" applyFill="1" applyBorder="1" applyAlignment="1">
      <alignment vertical="top"/>
    </xf>
    <xf numFmtId="43" fontId="17" fillId="15" borderId="20" xfId="8" applyNumberFormat="1" applyFont="1" applyFill="1" applyBorder="1" applyAlignment="1" applyProtection="1">
      <alignment vertical="top"/>
      <protection locked="0"/>
    </xf>
    <xf numFmtId="43" fontId="17" fillId="0" borderId="20" xfId="8" applyNumberFormat="1" applyFont="1" applyBorder="1" applyAlignment="1" applyProtection="1">
      <alignment vertical="top"/>
      <protection locked="0"/>
    </xf>
    <xf numFmtId="9" fontId="14" fillId="14" borderId="22" xfId="12" applyFont="1" applyFill="1" applyBorder="1" applyAlignment="1">
      <alignment vertical="top"/>
    </xf>
    <xf numFmtId="0" fontId="19" fillId="17" borderId="1" xfId="8" applyFont="1" applyFill="1" applyBorder="1" applyAlignment="1">
      <alignment vertical="top" wrapText="1"/>
    </xf>
    <xf numFmtId="0" fontId="34" fillId="17" borderId="21" xfId="9" applyFont="1" applyFill="1" applyBorder="1" applyAlignment="1">
      <alignment vertical="center" wrapText="1"/>
    </xf>
    <xf numFmtId="0" fontId="43" fillId="0" borderId="33" xfId="9" applyFont="1" applyBorder="1" applyAlignment="1">
      <alignment horizontal="center" vertical="center" wrapText="1"/>
    </xf>
    <xf numFmtId="0" fontId="19" fillId="17" borderId="57" xfId="11" applyNumberFormat="1" applyFont="1" applyFill="1" applyBorder="1" applyAlignment="1">
      <alignment vertical="top"/>
    </xf>
    <xf numFmtId="43" fontId="19" fillId="17" borderId="58" xfId="11" applyFont="1" applyFill="1" applyBorder="1" applyAlignment="1">
      <alignment vertical="top"/>
    </xf>
    <xf numFmtId="43" fontId="19" fillId="17" borderId="58" xfId="8" applyNumberFormat="1" applyFont="1" applyFill="1" applyBorder="1" applyAlignment="1">
      <alignment vertical="top"/>
    </xf>
    <xf numFmtId="9" fontId="18" fillId="17" borderId="3" xfId="12" applyFont="1" applyFill="1" applyBorder="1" applyAlignment="1">
      <alignment vertical="top"/>
    </xf>
    <xf numFmtId="0" fontId="17" fillId="0" borderId="25" xfId="8" applyFont="1" applyBorder="1" applyAlignment="1">
      <alignment vertical="top" wrapText="1"/>
    </xf>
    <xf numFmtId="0" fontId="17" fillId="0" borderId="0" xfId="8" applyFont="1" applyAlignment="1">
      <alignment vertical="top"/>
    </xf>
    <xf numFmtId="0" fontId="14" fillId="0" borderId="25" xfId="8" applyBorder="1" applyAlignment="1">
      <alignment vertical="top"/>
    </xf>
    <xf numFmtId="0" fontId="14" fillId="0" borderId="0" xfId="8"/>
    <xf numFmtId="2" fontId="18" fillId="0" borderId="0" xfId="4" applyNumberFormat="1" applyFont="1"/>
    <xf numFmtId="168" fontId="18" fillId="0" borderId="0" xfId="8" applyNumberFormat="1" applyFont="1" applyAlignment="1">
      <alignment horizontal="left" vertical="center"/>
    </xf>
    <xf numFmtId="168" fontId="14" fillId="0" borderId="0" xfId="8" applyNumberFormat="1" applyAlignment="1">
      <alignment vertical="center"/>
    </xf>
    <xf numFmtId="10" fontId="14" fillId="0" borderId="0" xfId="12" applyNumberFormat="1" applyFont="1" applyAlignment="1">
      <alignment vertical="center"/>
    </xf>
    <xf numFmtId="43" fontId="14" fillId="0" borderId="0" xfId="1" applyFont="1"/>
    <xf numFmtId="10" fontId="14" fillId="0" borderId="0" xfId="12" applyNumberFormat="1" applyFont="1"/>
    <xf numFmtId="43" fontId="14" fillId="0" borderId="0" xfId="14" applyFont="1"/>
    <xf numFmtId="15" fontId="18" fillId="0" borderId="0" xfId="4" applyNumberFormat="1" applyFont="1"/>
    <xf numFmtId="15" fontId="14" fillId="0" borderId="0" xfId="8" applyNumberFormat="1" applyAlignment="1">
      <alignment horizontal="center" vertical="center"/>
    </xf>
    <xf numFmtId="0" fontId="14" fillId="0" borderId="32" xfId="8" applyBorder="1"/>
    <xf numFmtId="168" fontId="14" fillId="0" borderId="22" xfId="8" applyNumberFormat="1" applyBorder="1" applyAlignment="1">
      <alignment vertical="center"/>
    </xf>
    <xf numFmtId="0" fontId="18" fillId="18" borderId="7" xfId="8" applyFont="1" applyFill="1" applyBorder="1" applyAlignment="1">
      <alignment horizontal="center" vertical="top" wrapText="1"/>
    </xf>
    <xf numFmtId="0" fontId="18" fillId="18" borderId="8" xfId="8" applyFont="1" applyFill="1" applyBorder="1" applyAlignment="1">
      <alignment horizontal="center" vertical="top" wrapText="1"/>
    </xf>
    <xf numFmtId="15" fontId="18" fillId="18" borderId="8" xfId="8" applyNumberFormat="1" applyFont="1" applyFill="1" applyBorder="1" applyAlignment="1">
      <alignment horizontal="center" vertical="center" wrapText="1"/>
    </xf>
    <xf numFmtId="168" fontId="18" fillId="18" borderId="9" xfId="8" applyNumberFormat="1" applyFont="1" applyFill="1" applyBorder="1" applyAlignment="1">
      <alignment horizontal="center" vertical="center" wrapText="1"/>
    </xf>
    <xf numFmtId="1" fontId="14" fillId="0" borderId="7" xfId="8" applyNumberFormat="1" applyBorder="1" applyAlignment="1">
      <alignment horizontal="center" vertical="center" wrapText="1"/>
    </xf>
    <xf numFmtId="0" fontId="14" fillId="0" borderId="8" xfId="8" applyBorder="1" applyAlignment="1">
      <alignment horizontal="justify" vertical="top" wrapText="1"/>
    </xf>
    <xf numFmtId="15" fontId="14" fillId="0" borderId="8" xfId="8" applyNumberFormat="1" applyBorder="1" applyAlignment="1">
      <alignment horizontal="center" vertical="center" wrapText="1"/>
    </xf>
    <xf numFmtId="43" fontId="14" fillId="0" borderId="22" xfId="14" applyFont="1" applyBorder="1" applyAlignment="1">
      <alignment vertical="center"/>
    </xf>
    <xf numFmtId="43" fontId="14" fillId="0" borderId="8" xfId="1" applyFont="1" applyBorder="1"/>
    <xf numFmtId="4" fontId="14" fillId="0" borderId="8" xfId="8" applyNumberFormat="1" applyBorder="1" applyAlignment="1">
      <alignment horizontal="center" wrapText="1"/>
    </xf>
    <xf numFmtId="43" fontId="14" fillId="0" borderId="8" xfId="14" applyFont="1" applyBorder="1" applyAlignment="1">
      <alignment horizontal="center" wrapText="1"/>
    </xf>
    <xf numFmtId="43" fontId="14" fillId="0" borderId="0" xfId="14" applyFont="1" applyBorder="1"/>
    <xf numFmtId="4" fontId="14" fillId="0" borderId="0" xfId="8" applyNumberFormat="1"/>
    <xf numFmtId="0" fontId="48" fillId="0" borderId="0" xfId="8" applyFont="1"/>
    <xf numFmtId="43" fontId="14" fillId="0" borderId="9" xfId="14" applyFont="1" applyBorder="1" applyAlignment="1">
      <alignment vertical="center"/>
    </xf>
    <xf numFmtId="43" fontId="14" fillId="0" borderId="8" xfId="1" applyFont="1" applyBorder="1" applyAlignment="1"/>
    <xf numFmtId="4" fontId="14" fillId="0" borderId="8" xfId="8" applyNumberFormat="1" applyBorder="1"/>
    <xf numFmtId="0" fontId="14" fillId="0" borderId="7" xfId="8" applyBorder="1" applyAlignment="1">
      <alignment horizontal="center" vertical="center" wrapText="1"/>
    </xf>
    <xf numFmtId="0" fontId="14" fillId="0" borderId="13" xfId="8" applyBorder="1" applyAlignment="1">
      <alignment horizontal="justify" vertical="top" wrapText="1"/>
    </xf>
    <xf numFmtId="15" fontId="14" fillId="0" borderId="13" xfId="8" applyNumberFormat="1" applyBorder="1" applyAlignment="1">
      <alignment horizontal="center" vertical="center" wrapText="1"/>
    </xf>
    <xf numFmtId="1" fontId="14" fillId="0" borderId="12" xfId="8" applyNumberFormat="1" applyBorder="1" applyAlignment="1">
      <alignment horizontal="center" vertical="center" wrapText="1"/>
    </xf>
    <xf numFmtId="1" fontId="14" fillId="0" borderId="55" xfId="8" applyNumberFormat="1" applyBorder="1" applyAlignment="1">
      <alignment horizontal="center" vertical="center" wrapText="1"/>
    </xf>
    <xf numFmtId="0" fontId="14" fillId="0" borderId="62" xfId="8" applyBorder="1" applyAlignment="1">
      <alignment horizontal="justify" vertical="top" wrapText="1"/>
    </xf>
    <xf numFmtId="15" fontId="14" fillId="0" borderId="62" xfId="8" applyNumberFormat="1" applyBorder="1" applyAlignment="1">
      <alignment horizontal="center" vertical="center" wrapText="1"/>
    </xf>
    <xf numFmtId="43" fontId="14" fillId="0" borderId="10" xfId="14" applyFont="1" applyBorder="1" applyAlignment="1">
      <alignment vertical="center"/>
    </xf>
    <xf numFmtId="1" fontId="14" fillId="0" borderId="15" xfId="8" applyNumberFormat="1" applyBorder="1" applyAlignment="1">
      <alignment horizontal="center" vertical="center" wrapText="1"/>
    </xf>
    <xf numFmtId="0" fontId="14" fillId="0" borderId="16" xfId="8" applyBorder="1" applyAlignment="1">
      <alignment horizontal="justify" vertical="top" wrapText="1"/>
    </xf>
    <xf numFmtId="15" fontId="14" fillId="0" borderId="16" xfId="8" applyNumberFormat="1" applyBorder="1" applyAlignment="1">
      <alignment horizontal="center" vertical="center" wrapText="1"/>
    </xf>
    <xf numFmtId="43" fontId="14" fillId="0" borderId="47" xfId="14" applyFont="1" applyBorder="1" applyAlignment="1">
      <alignment vertical="center"/>
    </xf>
    <xf numFmtId="43" fontId="14" fillId="0" borderId="11" xfId="14" applyFont="1" applyBorder="1" applyAlignment="1">
      <alignment vertical="center"/>
    </xf>
    <xf numFmtId="0" fontId="14" fillId="0" borderId="8" xfId="8" applyBorder="1" applyAlignment="1">
      <alignment horizontal="left" vertical="top" wrapText="1"/>
    </xf>
    <xf numFmtId="4" fontId="14" fillId="0" borderId="9" xfId="8" applyNumberFormat="1" applyBorder="1" applyAlignment="1">
      <alignment vertical="center" wrapText="1"/>
    </xf>
    <xf numFmtId="43" fontId="14" fillId="0" borderId="64" xfId="1" applyFont="1" applyBorder="1"/>
    <xf numFmtId="10" fontId="14" fillId="0" borderId="64" xfId="12" applyNumberFormat="1" applyFont="1" applyBorder="1"/>
    <xf numFmtId="43" fontId="14" fillId="0" borderId="64" xfId="14" applyFont="1" applyBorder="1"/>
    <xf numFmtId="1" fontId="14" fillId="0" borderId="65" xfId="8" applyNumberFormat="1" applyBorder="1" applyAlignment="1">
      <alignment horizontal="center" vertical="center" wrapText="1"/>
    </xf>
    <xf numFmtId="0" fontId="14" fillId="0" borderId="66" xfId="8" applyBorder="1" applyAlignment="1">
      <alignment horizontal="left" vertical="top" wrapText="1"/>
    </xf>
    <xf numFmtId="15" fontId="14" fillId="0" borderId="66" xfId="8" applyNumberFormat="1" applyBorder="1" applyAlignment="1">
      <alignment horizontal="center" vertical="center" wrapText="1"/>
    </xf>
    <xf numFmtId="4" fontId="14" fillId="0" borderId="67" xfId="8" applyNumberFormat="1" applyBorder="1" applyAlignment="1">
      <alignment vertical="center" wrapText="1"/>
    </xf>
    <xf numFmtId="0" fontId="14" fillId="0" borderId="13" xfId="8" applyBorder="1" applyAlignment="1">
      <alignment horizontal="left" vertical="top" wrapText="1"/>
    </xf>
    <xf numFmtId="4" fontId="14" fillId="0" borderId="11" xfId="8" applyNumberFormat="1" applyBorder="1" applyAlignment="1">
      <alignment vertical="center" wrapText="1"/>
    </xf>
    <xf numFmtId="0" fontId="14" fillId="0" borderId="62" xfId="8" applyBorder="1" applyAlignment="1">
      <alignment horizontal="center" vertical="top" wrapText="1"/>
    </xf>
    <xf numFmtId="15" fontId="18" fillId="0" borderId="62" xfId="8" applyNumberFormat="1" applyFont="1" applyBorder="1" applyAlignment="1">
      <alignment horizontal="center" vertical="center" wrapText="1"/>
    </xf>
    <xf numFmtId="4" fontId="18" fillId="0" borderId="10" xfId="8" applyNumberFormat="1" applyFont="1" applyBorder="1" applyAlignment="1">
      <alignment vertical="center" wrapText="1"/>
    </xf>
    <xf numFmtId="43" fontId="14" fillId="0" borderId="0" xfId="8" applyNumberFormat="1"/>
    <xf numFmtId="43" fontId="14" fillId="0" borderId="0" xfId="1" applyFont="1" applyBorder="1" applyAlignment="1">
      <alignment vertical="center"/>
    </xf>
    <xf numFmtId="0" fontId="14" fillId="0" borderId="66" xfId="8" applyBorder="1" applyAlignment="1">
      <alignment horizontal="center" vertical="top" wrapText="1"/>
    </xf>
    <xf numFmtId="15" fontId="18" fillId="0" borderId="64" xfId="8" applyNumberFormat="1" applyFont="1" applyBorder="1" applyAlignment="1">
      <alignment horizontal="center" vertical="center" wrapText="1"/>
    </xf>
    <xf numFmtId="4" fontId="18" fillId="0" borderId="67" xfId="8" applyNumberFormat="1" applyFont="1" applyBorder="1" applyAlignment="1">
      <alignment vertical="center" wrapText="1"/>
    </xf>
    <xf numFmtId="1" fontId="14" fillId="0" borderId="49" xfId="8" applyNumberFormat="1" applyBorder="1" applyAlignment="1">
      <alignment horizontal="center" vertical="center" wrapText="1"/>
    </xf>
    <xf numFmtId="0" fontId="14" fillId="0" borderId="68" xfId="8" applyBorder="1" applyAlignment="1">
      <alignment horizontal="center" vertical="top" wrapText="1"/>
    </xf>
    <xf numFmtId="15" fontId="14" fillId="0" borderId="59" xfId="8" applyNumberFormat="1" applyBorder="1" applyAlignment="1">
      <alignment horizontal="center" vertical="center"/>
    </xf>
    <xf numFmtId="168" fontId="14" fillId="0" borderId="17" xfId="8" applyNumberFormat="1" applyBorder="1" applyAlignment="1">
      <alignment vertical="center"/>
    </xf>
    <xf numFmtId="43" fontId="14" fillId="0" borderId="0" xfId="1" applyFont="1" applyAlignment="1">
      <alignment vertical="center"/>
    </xf>
    <xf numFmtId="43" fontId="14" fillId="0" borderId="0" xfId="12" applyNumberFormat="1" applyFont="1" applyBorder="1" applyAlignment="1">
      <alignment vertical="center"/>
    </xf>
    <xf numFmtId="43" fontId="14" fillId="0" borderId="0" xfId="8" applyNumberFormat="1" applyAlignment="1">
      <alignment horizontal="center" vertical="center"/>
    </xf>
    <xf numFmtId="0" fontId="18" fillId="0" borderId="0" xfId="15" applyFont="1" applyAlignment="1">
      <alignment horizontal="left" vertical="top"/>
    </xf>
    <xf numFmtId="0" fontId="18" fillId="0" borderId="0" xfId="15" applyFont="1" applyAlignment="1">
      <alignment vertical="center"/>
    </xf>
    <xf numFmtId="4" fontId="49" fillId="0" borderId="0" xfId="15" applyNumberFormat="1" applyFont="1" applyAlignment="1">
      <alignment horizontal="right" vertical="center"/>
    </xf>
    <xf numFmtId="4" fontId="50" fillId="0" borderId="0" xfId="15" applyNumberFormat="1" applyFont="1" applyAlignment="1">
      <alignment horizontal="left" vertical="center"/>
    </xf>
    <xf numFmtId="49" fontId="50" fillId="0" borderId="0" xfId="1" applyNumberFormat="1" applyFont="1" applyAlignment="1">
      <alignment horizontal="left" vertical="center"/>
    </xf>
    <xf numFmtId="169" fontId="49" fillId="0" borderId="0" xfId="14" applyNumberFormat="1" applyFont="1" applyFill="1" applyBorder="1" applyAlignment="1">
      <alignment vertical="center"/>
    </xf>
    <xf numFmtId="0" fontId="49" fillId="0" borderId="0" xfId="15" applyFont="1" applyAlignment="1">
      <alignment horizontal="left" vertical="center"/>
    </xf>
    <xf numFmtId="0" fontId="51" fillId="0" borderId="0" xfId="15" applyFont="1" applyAlignment="1">
      <alignment horizontal="left" vertical="top"/>
    </xf>
    <xf numFmtId="4" fontId="18" fillId="0" borderId="0" xfId="15" applyNumberFormat="1" applyFont="1" applyAlignment="1">
      <alignment horizontal="right" vertical="center"/>
    </xf>
    <xf numFmtId="0" fontId="49" fillId="0" borderId="0" xfId="15" applyFont="1" applyAlignment="1">
      <alignment horizontal="right" vertical="center"/>
    </xf>
    <xf numFmtId="49" fontId="18" fillId="0" borderId="0" xfId="1" applyNumberFormat="1" applyFont="1" applyAlignment="1">
      <alignment horizontal="center" vertical="center"/>
    </xf>
    <xf numFmtId="169" fontId="49" fillId="0" borderId="0" xfId="14" applyNumberFormat="1" applyFont="1" applyFill="1" applyBorder="1" applyAlignment="1">
      <alignment vertical="center" wrapText="1"/>
    </xf>
    <xf numFmtId="0" fontId="20" fillId="0" borderId="0" xfId="18" applyFont="1" applyAlignment="1">
      <alignment vertical="center"/>
    </xf>
    <xf numFmtId="49" fontId="14" fillId="0" borderId="55" xfId="17" applyNumberFormat="1" applyBorder="1" applyAlignment="1">
      <alignment horizontal="right" vertical="top"/>
    </xf>
    <xf numFmtId="49" fontId="14" fillId="0" borderId="53" xfId="17" applyNumberFormat="1" applyBorder="1" applyAlignment="1">
      <alignment horizontal="left" vertical="center"/>
    </xf>
    <xf numFmtId="4" fontId="14" fillId="0" borderId="72" xfId="17" applyNumberFormat="1" applyBorder="1" applyAlignment="1">
      <alignment horizontal="right" vertical="center"/>
    </xf>
    <xf numFmtId="4" fontId="14" fillId="0" borderId="73" xfId="17" applyNumberFormat="1" applyBorder="1" applyAlignment="1">
      <alignment horizontal="right" vertical="center"/>
    </xf>
    <xf numFmtId="0" fontId="14" fillId="0" borderId="0" xfId="8" applyAlignment="1">
      <alignment horizontal="left" vertical="top" wrapText="1"/>
    </xf>
    <xf numFmtId="49" fontId="14" fillId="0" borderId="74" xfId="17" applyNumberFormat="1" applyBorder="1" applyAlignment="1">
      <alignment horizontal="right" vertical="top"/>
    </xf>
    <xf numFmtId="49" fontId="14" fillId="0" borderId="75" xfId="17" applyNumberFormat="1" applyBorder="1" applyAlignment="1">
      <alignment horizontal="left" vertical="center"/>
    </xf>
    <xf numFmtId="4" fontId="14" fillId="0" borderId="76" xfId="14" applyNumberFormat="1" applyFont="1" applyBorder="1" applyAlignment="1">
      <alignment horizontal="right" vertical="center"/>
    </xf>
    <xf numFmtId="4" fontId="14" fillId="0" borderId="77" xfId="17" applyNumberFormat="1" applyBorder="1" applyAlignment="1">
      <alignment horizontal="right" vertical="center"/>
    </xf>
    <xf numFmtId="0" fontId="20" fillId="0" borderId="0" xfId="18" applyFont="1" applyAlignment="1">
      <alignment horizontal="left" vertical="center"/>
    </xf>
    <xf numFmtId="49" fontId="14" fillId="0" borderId="75" xfId="17" applyNumberFormat="1" applyBorder="1" applyAlignment="1">
      <alignment horizontal="left" vertical="top" wrapText="1"/>
    </xf>
    <xf numFmtId="4" fontId="14" fillId="0" borderId="77" xfId="14" applyNumberFormat="1" applyFont="1" applyBorder="1" applyAlignment="1">
      <alignment horizontal="right" vertical="center"/>
    </xf>
    <xf numFmtId="4" fontId="20" fillId="0" borderId="76" xfId="18" applyNumberFormat="1" applyFont="1" applyBorder="1" applyAlignment="1">
      <alignment horizontal="right" vertical="center"/>
    </xf>
    <xf numFmtId="4" fontId="20" fillId="0" borderId="77" xfId="18" applyNumberFormat="1" applyFont="1" applyBorder="1" applyAlignment="1">
      <alignment horizontal="right" vertical="center"/>
    </xf>
    <xf numFmtId="49" fontId="14" fillId="0" borderId="78" xfId="17" applyNumberFormat="1" applyBorder="1" applyAlignment="1">
      <alignment horizontal="right" vertical="top"/>
    </xf>
    <xf numFmtId="49" fontId="14" fillId="0" borderId="79" xfId="17" applyNumberFormat="1" applyBorder="1" applyAlignment="1">
      <alignment horizontal="left" vertical="center"/>
    </xf>
    <xf numFmtId="4" fontId="14" fillId="0" borderId="80" xfId="14" applyNumberFormat="1" applyFont="1" applyBorder="1" applyAlignment="1">
      <alignment horizontal="right" vertical="center"/>
    </xf>
    <xf numFmtId="4" fontId="14" fillId="0" borderId="81" xfId="14" applyNumberFormat="1" applyFont="1" applyBorder="1" applyAlignment="1">
      <alignment horizontal="right" vertical="center"/>
    </xf>
    <xf numFmtId="49" fontId="14" fillId="0" borderId="36" xfId="17" applyNumberFormat="1" applyBorder="1" applyAlignment="1">
      <alignment horizontal="right" vertical="top"/>
    </xf>
    <xf numFmtId="49" fontId="14" fillId="0" borderId="0" xfId="17" applyNumberFormat="1" applyAlignment="1">
      <alignment horizontal="left" vertical="center"/>
    </xf>
    <xf numFmtId="4" fontId="14" fillId="0" borderId="82" xfId="17" applyNumberFormat="1" applyBorder="1" applyAlignment="1">
      <alignment horizontal="right" vertical="center" wrapText="1"/>
    </xf>
    <xf numFmtId="4" fontId="14" fillId="0" borderId="83" xfId="17" applyNumberFormat="1" applyBorder="1" applyAlignment="1">
      <alignment horizontal="right" vertical="center" wrapText="1"/>
    </xf>
    <xf numFmtId="4" fontId="14" fillId="0" borderId="14" xfId="17" applyNumberFormat="1" applyBorder="1" applyAlignment="1">
      <alignment horizontal="right" vertical="center" wrapText="1"/>
    </xf>
    <xf numFmtId="49" fontId="14" fillId="0" borderId="84" xfId="17" applyNumberFormat="1" applyBorder="1" applyAlignment="1">
      <alignment horizontal="right" vertical="top"/>
    </xf>
    <xf numFmtId="49" fontId="14" fillId="0" borderId="85" xfId="17" applyNumberFormat="1" applyBorder="1" applyAlignment="1">
      <alignment horizontal="left" vertical="center"/>
    </xf>
    <xf numFmtId="4" fontId="14" fillId="0" borderId="86" xfId="17" applyNumberFormat="1" applyBorder="1" applyAlignment="1">
      <alignment horizontal="right" vertical="center"/>
    </xf>
    <xf numFmtId="4" fontId="14" fillId="0" borderId="87" xfId="17" applyNumberFormat="1" applyBorder="1" applyAlignment="1">
      <alignment horizontal="right" vertical="center"/>
    </xf>
    <xf numFmtId="0" fontId="14" fillId="0" borderId="0" xfId="8" applyAlignment="1">
      <alignment horizontal="left" vertical="center" wrapText="1"/>
    </xf>
    <xf numFmtId="4" fontId="14" fillId="0" borderId="76" xfId="17" applyNumberFormat="1" applyBorder="1" applyAlignment="1">
      <alignment horizontal="right" vertical="center"/>
    </xf>
    <xf numFmtId="4" fontId="14" fillId="0" borderId="80" xfId="17" applyNumberFormat="1" applyBorder="1" applyAlignment="1">
      <alignment horizontal="right" vertical="center"/>
    </xf>
    <xf numFmtId="4" fontId="14" fillId="0" borderId="88" xfId="14" applyNumberFormat="1" applyFont="1" applyBorder="1" applyAlignment="1">
      <alignment horizontal="right" vertical="center"/>
    </xf>
    <xf numFmtId="0" fontId="20" fillId="0" borderId="76" xfId="18" applyFont="1" applyBorder="1" applyAlignment="1">
      <alignment horizontal="right" vertical="center"/>
    </xf>
    <xf numFmtId="49" fontId="14" fillId="0" borderId="75" xfId="17" applyNumberFormat="1" applyBorder="1" applyAlignment="1">
      <alignment horizontal="left" vertical="center" wrapText="1"/>
    </xf>
    <xf numFmtId="0" fontId="20" fillId="0" borderId="80" xfId="18" applyFont="1" applyBorder="1" applyAlignment="1">
      <alignment vertical="center"/>
    </xf>
    <xf numFmtId="0" fontId="20" fillId="0" borderId="76" xfId="18" applyFont="1" applyBorder="1" applyAlignment="1">
      <alignment vertical="center"/>
    </xf>
    <xf numFmtId="49" fontId="14" fillId="0" borderId="79" xfId="17" applyNumberFormat="1" applyBorder="1" applyAlignment="1">
      <alignment horizontal="left" vertical="center" wrapText="1"/>
    </xf>
    <xf numFmtId="4" fontId="14" fillId="0" borderId="80" xfId="14" applyNumberFormat="1" applyFont="1" applyBorder="1" applyAlignment="1">
      <alignment horizontal="right"/>
    </xf>
    <xf numFmtId="4" fontId="14" fillId="0" borderId="81" xfId="17" applyNumberFormat="1" applyBorder="1" applyAlignment="1">
      <alignment horizontal="right"/>
    </xf>
    <xf numFmtId="4" fontId="14" fillId="0" borderId="82" xfId="14" applyNumberFormat="1" applyFont="1" applyBorder="1" applyAlignment="1">
      <alignment horizontal="right"/>
    </xf>
    <xf numFmtId="4" fontId="14" fillId="0" borderId="83" xfId="17" applyNumberFormat="1" applyBorder="1" applyAlignment="1">
      <alignment horizontal="right" vertical="center"/>
    </xf>
    <xf numFmtId="4" fontId="14" fillId="0" borderId="14" xfId="14" applyNumberFormat="1" applyFont="1" applyBorder="1" applyAlignment="1">
      <alignment horizontal="right" vertical="center"/>
    </xf>
    <xf numFmtId="4" fontId="14" fillId="0" borderId="86" xfId="14" applyNumberFormat="1" applyFont="1" applyBorder="1" applyAlignment="1">
      <alignment horizontal="right"/>
    </xf>
    <xf numFmtId="43" fontId="14" fillId="0" borderId="87" xfId="14" applyFont="1" applyBorder="1" applyAlignment="1">
      <alignment horizontal="right" vertical="center"/>
    </xf>
    <xf numFmtId="49" fontId="20" fillId="0" borderId="79" xfId="15" applyNumberFormat="1" applyFont="1" applyBorder="1" applyAlignment="1">
      <alignment vertical="top"/>
    </xf>
    <xf numFmtId="4" fontId="20" fillId="0" borderId="80" xfId="15" applyNumberFormat="1" applyFont="1" applyBorder="1" applyAlignment="1">
      <alignment horizontal="right" vertical="top"/>
    </xf>
    <xf numFmtId="4" fontId="14" fillId="0" borderId="81" xfId="17" applyNumberFormat="1" applyBorder="1" applyAlignment="1">
      <alignment horizontal="right" vertical="center"/>
    </xf>
    <xf numFmtId="0" fontId="35" fillId="0" borderId="0" xfId="15" applyFont="1" applyAlignment="1">
      <alignment horizontal="left" vertical="center"/>
    </xf>
    <xf numFmtId="0" fontId="35" fillId="0" borderId="0" xfId="15" applyFont="1" applyAlignment="1">
      <alignment vertical="center"/>
    </xf>
    <xf numFmtId="0" fontId="20" fillId="0" borderId="0" xfId="15" applyFont="1" applyAlignment="1">
      <alignment vertical="center"/>
    </xf>
    <xf numFmtId="49" fontId="20" fillId="0" borderId="36" xfId="15" applyNumberFormat="1" applyFont="1" applyBorder="1" applyAlignment="1">
      <alignment horizontal="right" vertical="top"/>
    </xf>
    <xf numFmtId="49" fontId="52" fillId="0" borderId="0" xfId="15" applyNumberFormat="1" applyFont="1" applyAlignment="1">
      <alignment vertical="top"/>
    </xf>
    <xf numFmtId="4" fontId="52" fillId="0" borderId="82" xfId="15" applyNumberFormat="1" applyFont="1" applyBorder="1" applyAlignment="1">
      <alignment horizontal="right" vertical="top"/>
    </xf>
    <xf numFmtId="4" fontId="52" fillId="0" borderId="83" xfId="15" applyNumberFormat="1" applyFont="1" applyBorder="1" applyAlignment="1">
      <alignment horizontal="right" vertical="top"/>
    </xf>
    <xf numFmtId="4" fontId="20" fillId="0" borderId="14" xfId="15" applyNumberFormat="1" applyFont="1" applyBorder="1" applyAlignment="1">
      <alignment horizontal="right" vertical="center"/>
    </xf>
    <xf numFmtId="49" fontId="20" fillId="0" borderId="32" xfId="15" applyNumberFormat="1" applyFont="1" applyBorder="1" applyAlignment="1">
      <alignment horizontal="right" vertical="top"/>
    </xf>
    <xf numFmtId="49" fontId="20" fillId="0" borderId="83" xfId="15" applyNumberFormat="1" applyFont="1" applyBorder="1" applyAlignment="1">
      <alignment horizontal="right" vertical="top"/>
    </xf>
    <xf numFmtId="4" fontId="20" fillId="0" borderId="82" xfId="15" applyNumberFormat="1" applyFont="1" applyBorder="1" applyAlignment="1">
      <alignment horizontal="right" vertical="top"/>
    </xf>
    <xf numFmtId="4" fontId="20" fillId="0" borderId="83" xfId="15" applyNumberFormat="1" applyFont="1" applyBorder="1" applyAlignment="1">
      <alignment horizontal="right" vertical="top"/>
    </xf>
    <xf numFmtId="43" fontId="20" fillId="0" borderId="0" xfId="14" applyFont="1" applyAlignment="1">
      <alignment vertical="center"/>
    </xf>
    <xf numFmtId="49" fontId="14" fillId="0" borderId="89" xfId="17" applyNumberFormat="1" applyBorder="1" applyAlignment="1">
      <alignment horizontal="right" vertical="top"/>
    </xf>
    <xf numFmtId="49" fontId="20" fillId="0" borderId="90" xfId="15" applyNumberFormat="1" applyFont="1" applyBorder="1" applyAlignment="1">
      <alignment vertical="top"/>
    </xf>
    <xf numFmtId="4" fontId="20" fillId="0" borderId="91" xfId="15" applyNumberFormat="1" applyFont="1" applyBorder="1" applyAlignment="1">
      <alignment horizontal="right" vertical="top"/>
    </xf>
    <xf numFmtId="4" fontId="14" fillId="0" borderId="92" xfId="17" applyNumberFormat="1" applyBorder="1" applyAlignment="1">
      <alignment horizontal="right" vertical="center"/>
    </xf>
    <xf numFmtId="49" fontId="14" fillId="0" borderId="75" xfId="17" applyNumberFormat="1" applyBorder="1" applyAlignment="1">
      <alignment horizontal="left" vertical="top"/>
    </xf>
    <xf numFmtId="4" fontId="14" fillId="0" borderId="72" xfId="14" applyNumberFormat="1" applyFont="1" applyBorder="1" applyAlignment="1">
      <alignment horizontal="right"/>
    </xf>
    <xf numFmtId="43" fontId="14" fillId="0" borderId="73" xfId="14" applyFont="1" applyBorder="1" applyAlignment="1">
      <alignment horizontal="right" vertical="center"/>
    </xf>
    <xf numFmtId="49" fontId="14" fillId="0" borderId="12" xfId="17" applyNumberFormat="1" applyBorder="1" applyAlignment="1">
      <alignment horizontal="right" vertical="top"/>
    </xf>
    <xf numFmtId="49" fontId="20" fillId="0" borderId="54" xfId="15" applyNumberFormat="1" applyFont="1" applyBorder="1" applyAlignment="1">
      <alignment vertical="top"/>
    </xf>
    <xf numFmtId="4" fontId="20" fillId="0" borderId="70" xfId="15" applyNumberFormat="1" applyFont="1" applyBorder="1" applyAlignment="1">
      <alignment horizontal="right" vertical="top"/>
    </xf>
    <xf numFmtId="4" fontId="14" fillId="0" borderId="71" xfId="17" applyNumberFormat="1" applyBorder="1" applyAlignment="1">
      <alignment horizontal="right" vertical="center"/>
    </xf>
    <xf numFmtId="4" fontId="20" fillId="0" borderId="0" xfId="18" applyNumberFormat="1" applyFont="1" applyAlignment="1">
      <alignment vertical="center"/>
    </xf>
    <xf numFmtId="49" fontId="20" fillId="0" borderId="93" xfId="15" applyNumberFormat="1" applyFont="1" applyBorder="1" applyAlignment="1">
      <alignment horizontal="right" vertical="top"/>
    </xf>
    <xf numFmtId="49" fontId="20" fillId="0" borderId="87" xfId="15" applyNumberFormat="1" applyFont="1" applyBorder="1" applyAlignment="1">
      <alignment horizontal="right" vertical="top"/>
    </xf>
    <xf numFmtId="4" fontId="20" fillId="0" borderId="86" xfId="15" applyNumberFormat="1" applyFont="1" applyBorder="1" applyAlignment="1">
      <alignment horizontal="right" vertical="top"/>
    </xf>
    <xf numFmtId="4" fontId="20" fillId="0" borderId="87" xfId="15" applyNumberFormat="1" applyFont="1" applyBorder="1" applyAlignment="1">
      <alignment horizontal="right" vertical="top"/>
    </xf>
    <xf numFmtId="4" fontId="20" fillId="0" borderId="94" xfId="15" applyNumberFormat="1" applyFont="1" applyBorder="1" applyAlignment="1">
      <alignment horizontal="right" vertical="center"/>
    </xf>
    <xf numFmtId="49" fontId="20" fillId="0" borderId="95" xfId="15" applyNumberFormat="1" applyFont="1" applyBorder="1" applyAlignment="1">
      <alignment horizontal="right" vertical="top"/>
    </xf>
    <xf numFmtId="0" fontId="52" fillId="0" borderId="77" xfId="15" applyFont="1" applyBorder="1" applyAlignment="1">
      <alignment horizontal="center" vertical="top"/>
    </xf>
    <xf numFmtId="0" fontId="52" fillId="0" borderId="76" xfId="15" applyFont="1" applyBorder="1" applyAlignment="1">
      <alignment vertical="top"/>
    </xf>
    <xf numFmtId="4" fontId="52" fillId="0" borderId="77" xfId="15" applyNumberFormat="1" applyFont="1" applyBorder="1" applyAlignment="1">
      <alignment horizontal="right" vertical="top"/>
    </xf>
    <xf numFmtId="4" fontId="52" fillId="0" borderId="96" xfId="15" applyNumberFormat="1" applyFont="1" applyBorder="1" applyAlignment="1">
      <alignment horizontal="right" vertical="center"/>
    </xf>
    <xf numFmtId="4" fontId="20" fillId="0" borderId="0" xfId="15" applyNumberFormat="1" applyFont="1" applyAlignment="1">
      <alignment vertical="center"/>
    </xf>
    <xf numFmtId="49" fontId="20" fillId="0" borderId="97" xfId="15" applyNumberFormat="1" applyFont="1" applyBorder="1" applyAlignment="1">
      <alignment horizontal="right" vertical="top"/>
    </xf>
    <xf numFmtId="0" fontId="52" fillId="0" borderId="98" xfId="15" applyFont="1" applyBorder="1" applyAlignment="1">
      <alignment horizontal="center" vertical="top"/>
    </xf>
    <xf numFmtId="0" fontId="52" fillId="0" borderId="99" xfId="15" applyFont="1" applyBorder="1" applyAlignment="1">
      <alignment vertical="top"/>
    </xf>
    <xf numFmtId="4" fontId="52" fillId="0" borderId="98" xfId="15" applyNumberFormat="1" applyFont="1" applyBorder="1" applyAlignment="1">
      <alignment horizontal="right" vertical="top"/>
    </xf>
    <xf numFmtId="4" fontId="52" fillId="0" borderId="100" xfId="15" applyNumberFormat="1" applyFont="1" applyBorder="1" applyAlignment="1">
      <alignment horizontal="right" vertical="center"/>
    </xf>
    <xf numFmtId="49" fontId="52" fillId="0" borderId="44" xfId="15" applyNumberFormat="1" applyFont="1" applyBorder="1" applyAlignment="1">
      <alignment horizontal="right" vertical="top"/>
    </xf>
    <xf numFmtId="49" fontId="52" fillId="0" borderId="101" xfId="15" applyNumberFormat="1" applyFont="1" applyBorder="1" applyAlignment="1">
      <alignment horizontal="right" vertical="top"/>
    </xf>
    <xf numFmtId="4" fontId="52" fillId="0" borderId="102" xfId="15" applyNumberFormat="1" applyFont="1" applyBorder="1" applyAlignment="1">
      <alignment horizontal="right" vertical="top"/>
    </xf>
    <xf numFmtId="4" fontId="52" fillId="0" borderId="101" xfId="15" applyNumberFormat="1" applyFont="1" applyBorder="1" applyAlignment="1">
      <alignment horizontal="right" vertical="top"/>
    </xf>
    <xf numFmtId="4" fontId="52" fillId="0" borderId="17" xfId="15" applyNumberFormat="1" applyFont="1" applyBorder="1" applyAlignment="1">
      <alignment horizontal="right" vertical="center"/>
    </xf>
    <xf numFmtId="49" fontId="20" fillId="0" borderId="0" xfId="15" applyNumberFormat="1" applyFont="1" applyAlignment="1">
      <alignment horizontal="right" vertical="top"/>
    </xf>
    <xf numFmtId="4" fontId="20" fillId="0" borderId="0" xfId="15" applyNumberFormat="1" applyFont="1" applyAlignment="1">
      <alignment horizontal="right" vertical="top"/>
    </xf>
    <xf numFmtId="4" fontId="20" fillId="0" borderId="0" xfId="15" applyNumberFormat="1" applyFont="1" applyAlignment="1">
      <alignment horizontal="right" vertical="center"/>
    </xf>
    <xf numFmtId="4" fontId="18" fillId="19" borderId="82" xfId="17" applyNumberFormat="1" applyFont="1" applyFill="1" applyBorder="1" applyAlignment="1">
      <alignment horizontal="center" vertical="center"/>
    </xf>
    <xf numFmtId="4" fontId="18" fillId="19" borderId="83" xfId="17" applyNumberFormat="1" applyFont="1" applyFill="1" applyBorder="1" applyAlignment="1">
      <alignment horizontal="center" vertical="center"/>
    </xf>
    <xf numFmtId="4" fontId="18" fillId="19" borderId="14" xfId="17" applyNumberFormat="1" applyFont="1" applyFill="1" applyBorder="1" applyAlignment="1">
      <alignment horizontal="center" vertical="center"/>
    </xf>
    <xf numFmtId="4" fontId="18" fillId="19" borderId="70" xfId="17" applyNumberFormat="1" applyFont="1" applyFill="1" applyBorder="1" applyAlignment="1">
      <alignment horizontal="center" vertical="center"/>
    </xf>
    <xf numFmtId="4" fontId="18" fillId="19" borderId="71" xfId="17" applyNumberFormat="1" applyFont="1" applyFill="1" applyBorder="1" applyAlignment="1">
      <alignment horizontal="center" vertical="center"/>
    </xf>
    <xf numFmtId="4" fontId="18" fillId="19" borderId="11" xfId="17" applyNumberFormat="1" applyFont="1" applyFill="1" applyBorder="1" applyAlignment="1">
      <alignment horizontal="center" vertical="center"/>
    </xf>
    <xf numFmtId="0" fontId="6" fillId="5" borderId="8" xfId="0" applyFont="1" applyFill="1" applyBorder="1" applyAlignment="1">
      <alignment wrapText="1"/>
    </xf>
    <xf numFmtId="0" fontId="5" fillId="5" borderId="10" xfId="3" applyNumberFormat="1" applyFont="1" applyFill="1" applyBorder="1" applyAlignment="1" applyProtection="1">
      <alignment horizontal="center" vertical="center" wrapText="1"/>
    </xf>
    <xf numFmtId="0" fontId="5" fillId="5" borderId="17" xfId="3" applyNumberFormat="1" applyFont="1" applyFill="1" applyBorder="1" applyAlignment="1" applyProtection="1">
      <alignment horizontal="center" vertical="center" wrapText="1"/>
    </xf>
    <xf numFmtId="49" fontId="5" fillId="5" borderId="11" xfId="3" applyNumberFormat="1" applyFont="1" applyFill="1" applyBorder="1" applyAlignment="1" applyProtection="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5" fillId="5" borderId="11" xfId="0" applyFont="1" applyFill="1" applyBorder="1" applyAlignment="1">
      <alignment horizontal="center" vertical="center" wrapText="1"/>
    </xf>
    <xf numFmtId="49" fontId="5" fillId="5" borderId="10" xfId="3" applyNumberFormat="1" applyFont="1" applyFill="1" applyBorder="1" applyAlignment="1" applyProtection="1">
      <alignment horizontal="center" vertical="center" wrapText="1"/>
    </xf>
    <xf numFmtId="0" fontId="18" fillId="0" borderId="0" xfId="4" applyFont="1" applyAlignment="1">
      <alignment horizontal="left" vertical="top"/>
    </xf>
    <xf numFmtId="0" fontId="18" fillId="7" borderId="18" xfId="4" applyFont="1" applyFill="1" applyBorder="1" applyAlignment="1">
      <alignment horizontal="center" wrapText="1"/>
    </xf>
    <xf numFmtId="0" fontId="18" fillId="7" borderId="19" xfId="4" applyFont="1" applyFill="1" applyBorder="1" applyAlignment="1">
      <alignment horizontal="center" wrapText="1"/>
    </xf>
    <xf numFmtId="0" fontId="18" fillId="7" borderId="20" xfId="4" applyFont="1" applyFill="1" applyBorder="1" applyAlignment="1">
      <alignment horizontal="center" wrapText="1"/>
    </xf>
    <xf numFmtId="4" fontId="19" fillId="7" borderId="18" xfId="6" applyNumberFormat="1" applyFont="1" applyFill="1" applyBorder="1" applyAlignment="1">
      <alignment horizontal="center" vertical="top" wrapText="1"/>
    </xf>
    <xf numFmtId="4" fontId="19" fillId="7" borderId="19" xfId="6" applyNumberFormat="1" applyFont="1" applyFill="1" applyBorder="1" applyAlignment="1">
      <alignment horizontal="center" vertical="top" wrapText="1"/>
    </xf>
    <xf numFmtId="0" fontId="17" fillId="0" borderId="20" xfId="7" applyFont="1" applyBorder="1" applyAlignment="1">
      <alignment horizontal="center" vertical="top" wrapText="1"/>
    </xf>
    <xf numFmtId="0" fontId="19" fillId="7" borderId="18" xfId="7" applyFont="1" applyFill="1" applyBorder="1" applyAlignment="1">
      <alignment horizontal="left" vertical="center"/>
    </xf>
    <xf numFmtId="0" fontId="19" fillId="7" borderId="19" xfId="7" applyFont="1" applyFill="1" applyBorder="1" applyAlignment="1">
      <alignment horizontal="left" vertical="center"/>
    </xf>
    <xf numFmtId="0" fontId="19" fillId="7" borderId="20" xfId="7" applyFont="1" applyFill="1" applyBorder="1" applyAlignment="1">
      <alignment horizontal="left" vertical="center"/>
    </xf>
    <xf numFmtId="0" fontId="19" fillId="7" borderId="18" xfId="7" applyFont="1" applyFill="1" applyBorder="1" applyAlignment="1">
      <alignment horizontal="left" vertical="top" wrapText="1"/>
    </xf>
    <xf numFmtId="0" fontId="19" fillId="7" borderId="19" xfId="7" applyFont="1" applyFill="1" applyBorder="1" applyAlignment="1">
      <alignment horizontal="left" vertical="top" wrapText="1"/>
    </xf>
    <xf numFmtId="0" fontId="19" fillId="7" borderId="20" xfId="7" applyFont="1" applyFill="1" applyBorder="1" applyAlignment="1">
      <alignment horizontal="left" vertical="top" wrapText="1"/>
    </xf>
    <xf numFmtId="0" fontId="19" fillId="0" borderId="0" xfId="4" applyFont="1" applyAlignment="1">
      <alignment horizontal="left" vertical="top"/>
    </xf>
    <xf numFmtId="0" fontId="19" fillId="7" borderId="18" xfId="4" applyFont="1" applyFill="1" applyBorder="1" applyAlignment="1">
      <alignment horizontal="center" wrapText="1"/>
    </xf>
    <xf numFmtId="0" fontId="19" fillId="7" borderId="19" xfId="4" applyFont="1" applyFill="1" applyBorder="1" applyAlignment="1">
      <alignment horizontal="center" wrapText="1"/>
    </xf>
    <xf numFmtId="0" fontId="19" fillId="7" borderId="20" xfId="4" applyFont="1" applyFill="1" applyBorder="1" applyAlignment="1">
      <alignment horizontal="center" wrapText="1"/>
    </xf>
    <xf numFmtId="0" fontId="17" fillId="0" borderId="19" xfId="4" applyFont="1" applyBorder="1" applyAlignment="1">
      <alignment horizontal="center" wrapText="1"/>
    </xf>
    <xf numFmtId="0" fontId="17" fillId="0" borderId="20" xfId="4" applyFont="1" applyBorder="1" applyAlignment="1">
      <alignment horizontal="center" wrapText="1"/>
    </xf>
    <xf numFmtId="0" fontId="3" fillId="13" borderId="1" xfId="8" applyFont="1" applyFill="1" applyBorder="1" applyAlignment="1">
      <alignment vertical="top" wrapText="1"/>
    </xf>
    <xf numFmtId="0" fontId="46" fillId="0" borderId="3" xfId="9" applyFont="1" applyBorder="1" applyAlignment="1">
      <alignment vertical="top" wrapText="1"/>
    </xf>
    <xf numFmtId="10" fontId="35" fillId="0" borderId="0" xfId="12" applyNumberFormat="1" applyFont="1" applyAlignment="1">
      <alignment horizontal="center" vertical="center" wrapText="1"/>
    </xf>
    <xf numFmtId="1" fontId="14" fillId="0" borderId="55" xfId="8" applyNumberFormat="1" applyBorder="1" applyAlignment="1">
      <alignment horizontal="center" vertical="center" wrapText="1"/>
    </xf>
    <xf numFmtId="1" fontId="14" fillId="0" borderId="36" xfId="8" applyNumberFormat="1" applyBorder="1" applyAlignment="1">
      <alignment horizontal="center" vertical="center" wrapText="1"/>
    </xf>
    <xf numFmtId="1" fontId="14" fillId="0" borderId="12" xfId="8" applyNumberFormat="1" applyBorder="1" applyAlignment="1">
      <alignment horizontal="center" vertical="center" wrapText="1"/>
    </xf>
    <xf numFmtId="15" fontId="14" fillId="0" borderId="62" xfId="8" applyNumberFormat="1" applyBorder="1" applyAlignment="1">
      <alignment horizontal="center" vertical="center" wrapText="1"/>
    </xf>
    <xf numFmtId="15" fontId="14" fillId="0" borderId="63" xfId="8" applyNumberFormat="1" applyBorder="1" applyAlignment="1">
      <alignment horizontal="center" vertical="center" wrapText="1"/>
    </xf>
    <xf numFmtId="15" fontId="14" fillId="0" borderId="13" xfId="8" applyNumberFormat="1" applyBorder="1" applyAlignment="1">
      <alignment horizontal="center" vertical="center" wrapText="1"/>
    </xf>
    <xf numFmtId="0" fontId="18" fillId="0" borderId="0" xfId="8" applyFont="1" applyAlignment="1">
      <alignment horizontal="left" vertical="top"/>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8" fillId="18" borderId="60" xfId="8" applyFont="1" applyFill="1" applyBorder="1" applyAlignment="1">
      <alignment horizontal="center" vertical="center" wrapText="1"/>
    </xf>
    <xf numFmtId="0" fontId="18" fillId="18" borderId="12" xfId="8" applyFont="1" applyFill="1" applyBorder="1" applyAlignment="1">
      <alignment horizontal="center" vertical="center" wrapText="1"/>
    </xf>
    <xf numFmtId="0" fontId="18" fillId="18" borderId="5" xfId="8" applyFont="1" applyFill="1" applyBorder="1" applyAlignment="1">
      <alignment horizontal="left" vertical="center" wrapText="1"/>
    </xf>
    <xf numFmtId="0" fontId="18" fillId="18" borderId="8" xfId="8" applyFont="1" applyFill="1" applyBorder="1" applyAlignment="1">
      <alignment horizontal="left" vertical="center" wrapText="1"/>
    </xf>
    <xf numFmtId="15" fontId="18" fillId="18" borderId="5" xfId="8" applyNumberFormat="1" applyFont="1" applyFill="1" applyBorder="1" applyAlignment="1">
      <alignment horizontal="center" vertical="center" wrapText="1"/>
    </xf>
    <xf numFmtId="15" fontId="18" fillId="18" borderId="8" xfId="8" applyNumberFormat="1" applyFont="1" applyFill="1" applyBorder="1" applyAlignment="1">
      <alignment horizontal="center" vertical="center" wrapText="1"/>
    </xf>
    <xf numFmtId="168" fontId="18" fillId="18" borderId="61" xfId="8" applyNumberFormat="1" applyFont="1" applyFill="1" applyBorder="1" applyAlignment="1">
      <alignment horizontal="center" vertical="center" wrapText="1"/>
    </xf>
    <xf numFmtId="168" fontId="18" fillId="18" borderId="11" xfId="8" applyNumberFormat="1" applyFont="1" applyFill="1" applyBorder="1" applyAlignment="1">
      <alignment horizontal="center" vertical="center" wrapText="1"/>
    </xf>
    <xf numFmtId="9" fontId="49" fillId="0" borderId="0" xfId="16" quotePrefix="1" applyFont="1" applyFill="1" applyBorder="1" applyAlignment="1">
      <alignment horizontal="right" vertical="center" wrapText="1"/>
    </xf>
    <xf numFmtId="9" fontId="49" fillId="0" borderId="0" xfId="16" applyFont="1" applyFill="1" applyBorder="1" applyAlignment="1">
      <alignment horizontal="right" vertical="center" wrapText="1"/>
    </xf>
    <xf numFmtId="49" fontId="18" fillId="19" borderId="36" xfId="17" applyNumberFormat="1" applyFont="1" applyFill="1" applyBorder="1" applyAlignment="1">
      <alignment horizontal="center" vertical="center"/>
    </xf>
    <xf numFmtId="49" fontId="18" fillId="19" borderId="12" xfId="17" applyNumberFormat="1" applyFont="1" applyFill="1" applyBorder="1" applyAlignment="1">
      <alignment horizontal="center" vertical="center"/>
    </xf>
    <xf numFmtId="49" fontId="18" fillId="19" borderId="103" xfId="17" applyNumberFormat="1" applyFont="1" applyFill="1" applyBorder="1" applyAlignment="1">
      <alignment horizontal="left" vertical="center"/>
    </xf>
    <xf numFmtId="49" fontId="18" fillId="19" borderId="69" xfId="17" applyNumberFormat="1" applyFont="1" applyFill="1" applyBorder="1" applyAlignment="1">
      <alignment horizontal="left" vertical="center"/>
    </xf>
    <xf numFmtId="4" fontId="14" fillId="0" borderId="10" xfId="14" applyNumberFormat="1" applyFont="1" applyBorder="1" applyAlignment="1">
      <alignment horizontal="right" vertical="center"/>
    </xf>
    <xf numFmtId="4" fontId="14" fillId="0" borderId="14" xfId="14" applyNumberFormat="1" applyFont="1" applyBorder="1" applyAlignment="1">
      <alignment horizontal="right" vertical="center"/>
    </xf>
    <xf numFmtId="4" fontId="14" fillId="0" borderId="11" xfId="14" applyNumberFormat="1" applyFont="1" applyBorder="1" applyAlignment="1">
      <alignment horizontal="right" vertical="center"/>
    </xf>
    <xf numFmtId="49" fontId="50" fillId="0" borderId="18" xfId="15" applyNumberFormat="1" applyFont="1" applyBorder="1" applyAlignment="1">
      <alignment horizontal="center" vertical="center"/>
    </xf>
    <xf numFmtId="49" fontId="50" fillId="0" borderId="19" xfId="15" applyNumberFormat="1" applyFont="1" applyBorder="1" applyAlignment="1">
      <alignment horizontal="center" vertical="center"/>
    </xf>
    <xf numFmtId="49" fontId="50" fillId="0" borderId="20" xfId="15" applyNumberFormat="1" applyFont="1" applyBorder="1" applyAlignment="1">
      <alignment horizontal="center" vertical="center"/>
    </xf>
    <xf numFmtId="4" fontId="20" fillId="0" borderId="10" xfId="15" applyNumberFormat="1" applyFont="1" applyBorder="1" applyAlignment="1">
      <alignment horizontal="right" vertical="center"/>
    </xf>
    <xf numFmtId="4" fontId="20" fillId="0" borderId="14" xfId="15" applyNumberFormat="1" applyFont="1" applyBorder="1" applyAlignment="1">
      <alignment horizontal="right" vertical="center"/>
    </xf>
    <xf numFmtId="4" fontId="20" fillId="0" borderId="11" xfId="15" applyNumberFormat="1" applyFont="1" applyBorder="1" applyAlignment="1">
      <alignment horizontal="right" vertical="center"/>
    </xf>
    <xf numFmtId="0" fontId="50" fillId="0" borderId="0" xfId="15" applyFont="1" applyAlignment="1">
      <alignment horizontal="left" vertical="top"/>
    </xf>
    <xf numFmtId="4" fontId="20" fillId="0" borderId="17" xfId="15" applyNumberFormat="1" applyFont="1" applyBorder="1" applyAlignment="1">
      <alignment horizontal="right" vertical="center"/>
    </xf>
  </cellXfs>
  <cellStyles count="19">
    <cellStyle name="Comma" xfId="1" builtinId="3"/>
    <cellStyle name="Comma 12" xfId="14" xr:uid="{8D5D12B7-2C9E-4262-BB30-BFC4FEAF9A54}"/>
    <cellStyle name="Comma 2" xfId="11" xr:uid="{1AFDC2BE-5A56-4F02-8D62-31B1656099A7}"/>
    <cellStyle name="Comma 5" xfId="6" xr:uid="{44BFE4BE-FD75-46D1-A342-04438EC5E71D}"/>
    <cellStyle name="Hyperlink" xfId="3" builtinId="8"/>
    <cellStyle name="Normal" xfId="0" builtinId="0"/>
    <cellStyle name="Normal 10 10" xfId="17" xr:uid="{5045B546-63CC-4BBF-A1E3-132913800AD8}"/>
    <cellStyle name="Normal 13 2 3" xfId="9" xr:uid="{4E3ABEC8-1545-4BBD-B55F-08551E88E875}"/>
    <cellStyle name="Normal 14 2 3" xfId="13" xr:uid="{689727B5-F5DE-427C-8754-143D9D2030B8}"/>
    <cellStyle name="Normal 2 2" xfId="18" xr:uid="{98A4922F-1C76-4F5E-B82A-8882E47C16BE}"/>
    <cellStyle name="Normal 2 2 4" xfId="10" xr:uid="{2ED451E5-9CE0-4EFE-BDC3-D46783F3DC84}"/>
    <cellStyle name="Normal 2 6" xfId="5" xr:uid="{25A6AE80-1B39-4D5C-9C71-1EAE55B57AD1}"/>
    <cellStyle name="Normal 4 5 2 2 2" xfId="15" xr:uid="{A25D4756-6AF7-49B6-A73F-A7754661B601}"/>
    <cellStyle name="Normal 7 2" xfId="8" xr:uid="{50658AAA-ABA1-4B42-B9B6-5BF7227FC5E4}"/>
    <cellStyle name="Normal 8" xfId="7" xr:uid="{A0467150-D6DC-4D2D-A976-58839B924D2D}"/>
    <cellStyle name="Normal_TargetCOSTAnalysisIntoBCIS-Rev1Example" xfId="4" xr:uid="{12DF5ED4-E1F8-40ED-AB78-B60B5E74EA02}"/>
    <cellStyle name="Percent" xfId="2" builtinId="5"/>
    <cellStyle name="Percent 2 6" xfId="12" xr:uid="{DDB7951D-1463-4CC3-8CD0-44434FB66208}"/>
    <cellStyle name="Percent 9" xfId="16" xr:uid="{405EC2D4-3CEE-4022-B87C-8D8322C2A649}"/>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cdonalds576\Desktop\20240904_710996450_Booklet%205_Pricing%20Document.xlsx" TargetMode="External"/><Relationship Id="rId1" Type="http://schemas.openxmlformats.org/officeDocument/2006/relationships/externalLinkPath" Target="20240904_710996450_Booklet%205_Pricing%20Doc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reambles"/>
      <sheetName val="1 - Works Services - HQ"/>
      <sheetName val="2 - Works Services - MC"/>
      <sheetName val="3 - Preliminaries"/>
      <sheetName val="Fixed Price Offer"/>
      <sheetName val="Milestone Payment Schedule-MPS"/>
      <sheetName val="MPS Buildup"/>
      <sheetName val="Sheet5"/>
    </sheetNames>
    <sheetDataSet>
      <sheetData sheetId="0"/>
      <sheetData sheetId="1"/>
      <sheetData sheetId="2">
        <row r="16">
          <cell r="I16">
            <v>12074.74</v>
          </cell>
        </row>
      </sheetData>
      <sheetData sheetId="3">
        <row r="16">
          <cell r="I16">
            <v>7962.95</v>
          </cell>
        </row>
      </sheetData>
      <sheetData sheetId="4">
        <row r="19">
          <cell r="L19">
            <v>5000</v>
          </cell>
        </row>
      </sheetData>
      <sheetData sheetId="5">
        <row r="45">
          <cell r="F45">
            <v>55300.94</v>
          </cell>
        </row>
        <row r="698">
          <cell r="G698">
            <v>1843864.94</v>
          </cell>
        </row>
        <row r="699">
          <cell r="F699">
            <v>354481.06</v>
          </cell>
        </row>
      </sheetData>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64D4-4E9C-4036-9D44-6A357DFAC64C}">
  <dimension ref="B1:F18"/>
  <sheetViews>
    <sheetView workbookViewId="0">
      <selection activeCell="F14" sqref="F14"/>
    </sheetView>
  </sheetViews>
  <sheetFormatPr defaultRowHeight="14.4"/>
  <cols>
    <col min="1" max="1" width="3.5546875" style="2" customWidth="1"/>
    <col min="2" max="2" width="8.6640625" style="2"/>
    <col min="3" max="3" width="73.44140625" style="2" bestFit="1" customWidth="1"/>
    <col min="4" max="4" width="20" style="19" customWidth="1"/>
    <col min="5" max="257" width="8.6640625" style="2"/>
    <col min="258" max="258" width="68" style="2" customWidth="1"/>
    <col min="259" max="259" width="20" style="2" customWidth="1"/>
    <col min="260" max="513" width="8.6640625" style="2"/>
    <col min="514" max="514" width="68" style="2" customWidth="1"/>
    <col min="515" max="515" width="20" style="2" customWidth="1"/>
    <col min="516" max="769" width="8.6640625" style="2"/>
    <col min="770" max="770" width="68" style="2" customWidth="1"/>
    <col min="771" max="771" width="20" style="2" customWidth="1"/>
    <col min="772" max="1025" width="8.6640625" style="2"/>
    <col min="1026" max="1026" width="68" style="2" customWidth="1"/>
    <col min="1027" max="1027" width="20" style="2" customWidth="1"/>
    <col min="1028" max="1281" width="8.6640625" style="2"/>
    <col min="1282" max="1282" width="68" style="2" customWidth="1"/>
    <col min="1283" max="1283" width="20" style="2" customWidth="1"/>
    <col min="1284" max="1537" width="8.6640625" style="2"/>
    <col min="1538" max="1538" width="68" style="2" customWidth="1"/>
    <col min="1539" max="1539" width="20" style="2" customWidth="1"/>
    <col min="1540" max="1793" width="8.6640625" style="2"/>
    <col min="1794" max="1794" width="68" style="2" customWidth="1"/>
    <col min="1795" max="1795" width="20" style="2" customWidth="1"/>
    <col min="1796" max="2049" width="8.6640625" style="2"/>
    <col min="2050" max="2050" width="68" style="2" customWidth="1"/>
    <col min="2051" max="2051" width="20" style="2" customWidth="1"/>
    <col min="2052" max="2305" width="8.6640625" style="2"/>
    <col min="2306" max="2306" width="68" style="2" customWidth="1"/>
    <col min="2307" max="2307" width="20" style="2" customWidth="1"/>
    <col min="2308" max="2561" width="8.6640625" style="2"/>
    <col min="2562" max="2562" width="68" style="2" customWidth="1"/>
    <col min="2563" max="2563" width="20" style="2" customWidth="1"/>
    <col min="2564" max="2817" width="8.6640625" style="2"/>
    <col min="2818" max="2818" width="68" style="2" customWidth="1"/>
    <col min="2819" max="2819" width="20" style="2" customWidth="1"/>
    <col min="2820" max="3073" width="8.6640625" style="2"/>
    <col min="3074" max="3074" width="68" style="2" customWidth="1"/>
    <col min="3075" max="3075" width="20" style="2" customWidth="1"/>
    <col min="3076" max="3329" width="8.6640625" style="2"/>
    <col min="3330" max="3330" width="68" style="2" customWidth="1"/>
    <col min="3331" max="3331" width="20" style="2" customWidth="1"/>
    <col min="3332" max="3585" width="8.6640625" style="2"/>
    <col min="3586" max="3586" width="68" style="2" customWidth="1"/>
    <col min="3587" max="3587" width="20" style="2" customWidth="1"/>
    <col min="3588" max="3841" width="8.6640625" style="2"/>
    <col min="3842" max="3842" width="68" style="2" customWidth="1"/>
    <col min="3843" max="3843" width="20" style="2" customWidth="1"/>
    <col min="3844" max="4097" width="8.6640625" style="2"/>
    <col min="4098" max="4098" width="68" style="2" customWidth="1"/>
    <col min="4099" max="4099" width="20" style="2" customWidth="1"/>
    <col min="4100" max="4353" width="8.6640625" style="2"/>
    <col min="4354" max="4354" width="68" style="2" customWidth="1"/>
    <col min="4355" max="4355" width="20" style="2" customWidth="1"/>
    <col min="4356" max="4609" width="8.6640625" style="2"/>
    <col min="4610" max="4610" width="68" style="2" customWidth="1"/>
    <col min="4611" max="4611" width="20" style="2" customWidth="1"/>
    <col min="4612" max="4865" width="8.6640625" style="2"/>
    <col min="4866" max="4866" width="68" style="2" customWidth="1"/>
    <col min="4867" max="4867" width="20" style="2" customWidth="1"/>
    <col min="4868" max="5121" width="8.6640625" style="2"/>
    <col min="5122" max="5122" width="68" style="2" customWidth="1"/>
    <col min="5123" max="5123" width="20" style="2" customWidth="1"/>
    <col min="5124" max="5377" width="8.6640625" style="2"/>
    <col min="5378" max="5378" width="68" style="2" customWidth="1"/>
    <col min="5379" max="5379" width="20" style="2" customWidth="1"/>
    <col min="5380" max="5633" width="8.6640625" style="2"/>
    <col min="5634" max="5634" width="68" style="2" customWidth="1"/>
    <col min="5635" max="5635" width="20" style="2" customWidth="1"/>
    <col min="5636" max="5889" width="8.6640625" style="2"/>
    <col min="5890" max="5890" width="68" style="2" customWidth="1"/>
    <col min="5891" max="5891" width="20" style="2" customWidth="1"/>
    <col min="5892" max="6145" width="8.6640625" style="2"/>
    <col min="6146" max="6146" width="68" style="2" customWidth="1"/>
    <col min="6147" max="6147" width="20" style="2" customWidth="1"/>
    <col min="6148" max="6401" width="8.6640625" style="2"/>
    <col min="6402" max="6402" width="68" style="2" customWidth="1"/>
    <col min="6403" max="6403" width="20" style="2" customWidth="1"/>
    <col min="6404" max="6657" width="8.6640625" style="2"/>
    <col min="6658" max="6658" width="68" style="2" customWidth="1"/>
    <col min="6659" max="6659" width="20" style="2" customWidth="1"/>
    <col min="6660" max="6913" width="8.6640625" style="2"/>
    <col min="6914" max="6914" width="68" style="2" customWidth="1"/>
    <col min="6915" max="6915" width="20" style="2" customWidth="1"/>
    <col min="6916" max="7169" width="8.6640625" style="2"/>
    <col min="7170" max="7170" width="68" style="2" customWidth="1"/>
    <col min="7171" max="7171" width="20" style="2" customWidth="1"/>
    <col min="7172" max="7425" width="8.6640625" style="2"/>
    <col min="7426" max="7426" width="68" style="2" customWidth="1"/>
    <col min="7427" max="7427" width="20" style="2" customWidth="1"/>
    <col min="7428" max="7681" width="8.6640625" style="2"/>
    <col min="7682" max="7682" width="68" style="2" customWidth="1"/>
    <col min="7683" max="7683" width="20" style="2" customWidth="1"/>
    <col min="7684" max="7937" width="8.6640625" style="2"/>
    <col min="7938" max="7938" width="68" style="2" customWidth="1"/>
    <col min="7939" max="7939" width="20" style="2" customWidth="1"/>
    <col min="7940" max="8193" width="8.6640625" style="2"/>
    <col min="8194" max="8194" width="68" style="2" customWidth="1"/>
    <col min="8195" max="8195" width="20" style="2" customWidth="1"/>
    <col min="8196" max="8449" width="8.6640625" style="2"/>
    <col min="8450" max="8450" width="68" style="2" customWidth="1"/>
    <col min="8451" max="8451" width="20" style="2" customWidth="1"/>
    <col min="8452" max="8705" width="8.6640625" style="2"/>
    <col min="8706" max="8706" width="68" style="2" customWidth="1"/>
    <col min="8707" max="8707" width="20" style="2" customWidth="1"/>
    <col min="8708" max="8961" width="8.6640625" style="2"/>
    <col min="8962" max="8962" width="68" style="2" customWidth="1"/>
    <col min="8963" max="8963" width="20" style="2" customWidth="1"/>
    <col min="8964" max="9217" width="8.6640625" style="2"/>
    <col min="9218" max="9218" width="68" style="2" customWidth="1"/>
    <col min="9219" max="9219" width="20" style="2" customWidth="1"/>
    <col min="9220" max="9473" width="8.6640625" style="2"/>
    <col min="9474" max="9474" width="68" style="2" customWidth="1"/>
    <col min="9475" max="9475" width="20" style="2" customWidth="1"/>
    <col min="9476" max="9729" width="8.6640625" style="2"/>
    <col min="9730" max="9730" width="68" style="2" customWidth="1"/>
    <col min="9731" max="9731" width="20" style="2" customWidth="1"/>
    <col min="9732" max="9985" width="8.6640625" style="2"/>
    <col min="9986" max="9986" width="68" style="2" customWidth="1"/>
    <col min="9987" max="9987" width="20" style="2" customWidth="1"/>
    <col min="9988" max="10241" width="8.6640625" style="2"/>
    <col min="10242" max="10242" width="68" style="2" customWidth="1"/>
    <col min="10243" max="10243" width="20" style="2" customWidth="1"/>
    <col min="10244" max="10497" width="8.6640625" style="2"/>
    <col min="10498" max="10498" width="68" style="2" customWidth="1"/>
    <col min="10499" max="10499" width="20" style="2" customWidth="1"/>
    <col min="10500" max="10753" width="8.6640625" style="2"/>
    <col min="10754" max="10754" width="68" style="2" customWidth="1"/>
    <col min="10755" max="10755" width="20" style="2" customWidth="1"/>
    <col min="10756" max="11009" width="8.6640625" style="2"/>
    <col min="11010" max="11010" width="68" style="2" customWidth="1"/>
    <col min="11011" max="11011" width="20" style="2" customWidth="1"/>
    <col min="11012" max="11265" width="8.6640625" style="2"/>
    <col min="11266" max="11266" width="68" style="2" customWidth="1"/>
    <col min="11267" max="11267" width="20" style="2" customWidth="1"/>
    <col min="11268" max="11521" width="8.6640625" style="2"/>
    <col min="11522" max="11522" width="68" style="2" customWidth="1"/>
    <col min="11523" max="11523" width="20" style="2" customWidth="1"/>
    <col min="11524" max="11777" width="8.6640625" style="2"/>
    <col min="11778" max="11778" width="68" style="2" customWidth="1"/>
    <col min="11779" max="11779" width="20" style="2" customWidth="1"/>
    <col min="11780" max="12033" width="8.6640625" style="2"/>
    <col min="12034" max="12034" width="68" style="2" customWidth="1"/>
    <col min="12035" max="12035" width="20" style="2" customWidth="1"/>
    <col min="12036" max="12289" width="8.6640625" style="2"/>
    <col min="12290" max="12290" width="68" style="2" customWidth="1"/>
    <col min="12291" max="12291" width="20" style="2" customWidth="1"/>
    <col min="12292" max="12545" width="8.6640625" style="2"/>
    <col min="12546" max="12546" width="68" style="2" customWidth="1"/>
    <col min="12547" max="12547" width="20" style="2" customWidth="1"/>
    <col min="12548" max="12801" width="8.6640625" style="2"/>
    <col min="12802" max="12802" width="68" style="2" customWidth="1"/>
    <col min="12803" max="12803" width="20" style="2" customWidth="1"/>
    <col min="12804" max="13057" width="8.6640625" style="2"/>
    <col min="13058" max="13058" width="68" style="2" customWidth="1"/>
    <col min="13059" max="13059" width="20" style="2" customWidth="1"/>
    <col min="13060" max="13313" width="8.6640625" style="2"/>
    <col min="13314" max="13314" width="68" style="2" customWidth="1"/>
    <col min="13315" max="13315" width="20" style="2" customWidth="1"/>
    <col min="13316" max="13569" width="8.6640625" style="2"/>
    <col min="13570" max="13570" width="68" style="2" customWidth="1"/>
    <col min="13571" max="13571" width="20" style="2" customWidth="1"/>
    <col min="13572" max="13825" width="8.6640625" style="2"/>
    <col min="13826" max="13826" width="68" style="2" customWidth="1"/>
    <col min="13827" max="13827" width="20" style="2" customWidth="1"/>
    <col min="13828" max="14081" width="8.6640625" style="2"/>
    <col min="14082" max="14082" width="68" style="2" customWidth="1"/>
    <col min="14083" max="14083" width="20" style="2" customWidth="1"/>
    <col min="14084" max="14337" width="8.6640625" style="2"/>
    <col min="14338" max="14338" width="68" style="2" customWidth="1"/>
    <col min="14339" max="14339" width="20" style="2" customWidth="1"/>
    <col min="14340" max="14593" width="8.6640625" style="2"/>
    <col min="14594" max="14594" width="68" style="2" customWidth="1"/>
    <col min="14595" max="14595" width="20" style="2" customWidth="1"/>
    <col min="14596" max="14849" width="8.6640625" style="2"/>
    <col min="14850" max="14850" width="68" style="2" customWidth="1"/>
    <col min="14851" max="14851" width="20" style="2" customWidth="1"/>
    <col min="14852" max="15105" width="8.6640625" style="2"/>
    <col min="15106" max="15106" width="68" style="2" customWidth="1"/>
    <col min="15107" max="15107" width="20" style="2" customWidth="1"/>
    <col min="15108" max="15361" width="8.6640625" style="2"/>
    <col min="15362" max="15362" width="68" style="2" customWidth="1"/>
    <col min="15363" max="15363" width="20" style="2" customWidth="1"/>
    <col min="15364" max="15617" width="8.6640625" style="2"/>
    <col min="15618" max="15618" width="68" style="2" customWidth="1"/>
    <col min="15619" max="15619" width="20" style="2" customWidth="1"/>
    <col min="15620" max="15873" width="8.6640625" style="2"/>
    <col min="15874" max="15874" width="68" style="2" customWidth="1"/>
    <col min="15875" max="15875" width="20" style="2" customWidth="1"/>
    <col min="15876" max="16129" width="8.6640625" style="2"/>
    <col min="16130" max="16130" width="68" style="2" customWidth="1"/>
    <col min="16131" max="16131" width="20" style="2" customWidth="1"/>
    <col min="16132" max="16384" width="8.6640625" style="2"/>
  </cols>
  <sheetData>
    <row r="1" spans="2:6" ht="15" thickBot="1"/>
    <row r="2" spans="2:6" ht="36" customHeight="1" thickBot="1">
      <c r="B2" s="556" t="s">
        <v>0</v>
      </c>
      <c r="C2" s="557"/>
      <c r="D2" s="558"/>
      <c r="E2" s="1"/>
      <c r="F2" s="1"/>
    </row>
    <row r="3" spans="2:6">
      <c r="B3" s="3"/>
      <c r="C3" s="4" t="s">
        <v>1</v>
      </c>
      <c r="D3" s="5"/>
    </row>
    <row r="4" spans="2:6">
      <c r="B4" s="6" t="s">
        <v>2</v>
      </c>
      <c r="C4" s="7" t="s">
        <v>3</v>
      </c>
      <c r="D4" s="8" t="s">
        <v>4</v>
      </c>
    </row>
    <row r="5" spans="2:6">
      <c r="B5" s="9">
        <v>1</v>
      </c>
      <c r="C5" s="10" t="s">
        <v>5</v>
      </c>
      <c r="D5" s="553">
        <v>2</v>
      </c>
    </row>
    <row r="6" spans="2:6">
      <c r="B6" s="11"/>
      <c r="C6" s="12"/>
      <c r="D6" s="559"/>
    </row>
    <row r="7" spans="2:6">
      <c r="B7" s="9">
        <v>2</v>
      </c>
      <c r="C7" s="10" t="s">
        <v>6</v>
      </c>
      <c r="D7" s="553">
        <v>3</v>
      </c>
    </row>
    <row r="8" spans="2:6">
      <c r="B8" s="13"/>
      <c r="C8" s="14"/>
      <c r="D8" s="559"/>
    </row>
    <row r="9" spans="2:6">
      <c r="B9" s="9">
        <v>3</v>
      </c>
      <c r="C9" s="156" t="s">
        <v>7</v>
      </c>
      <c r="D9" s="560" t="s">
        <v>8</v>
      </c>
    </row>
    <row r="10" spans="2:6">
      <c r="B10" s="11"/>
      <c r="C10" s="14"/>
      <c r="D10" s="559"/>
    </row>
    <row r="11" spans="2:6">
      <c r="B11" s="9">
        <v>4</v>
      </c>
      <c r="C11" s="156" t="s">
        <v>9</v>
      </c>
      <c r="D11" s="560" t="s">
        <v>10</v>
      </c>
    </row>
    <row r="12" spans="2:6">
      <c r="B12" s="11"/>
      <c r="C12" s="14"/>
      <c r="D12" s="559"/>
    </row>
    <row r="13" spans="2:6">
      <c r="B13" s="9">
        <v>5</v>
      </c>
      <c r="C13" s="552" t="s">
        <v>11</v>
      </c>
      <c r="D13" s="553">
        <v>6</v>
      </c>
    </row>
    <row r="14" spans="2:6">
      <c r="B14" s="11"/>
      <c r="C14" s="14"/>
      <c r="D14" s="555"/>
    </row>
    <row r="15" spans="2:6">
      <c r="B15" s="9">
        <v>6</v>
      </c>
      <c r="C15" s="156" t="s">
        <v>12</v>
      </c>
      <c r="D15" s="553">
        <v>7</v>
      </c>
    </row>
    <row r="16" spans="2:6" ht="15" thickBot="1">
      <c r="B16" s="15"/>
      <c r="C16" s="16"/>
      <c r="D16" s="554"/>
    </row>
    <row r="17" spans="2:4">
      <c r="B17" s="17"/>
      <c r="C17" s="17"/>
      <c r="D17" s="18"/>
    </row>
    <row r="18" spans="2:4">
      <c r="B18" s="17"/>
      <c r="C18" s="17"/>
      <c r="D18" s="18"/>
    </row>
  </sheetData>
  <mergeCells count="7">
    <mergeCell ref="D15:D16"/>
    <mergeCell ref="D13:D14"/>
    <mergeCell ref="B2:D2"/>
    <mergeCell ref="D5:D6"/>
    <mergeCell ref="D7:D8"/>
    <mergeCell ref="D9:D10"/>
    <mergeCell ref="D11: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085CE-27EB-425B-888F-1AF7123D60AF}">
  <dimension ref="A2:L510"/>
  <sheetViews>
    <sheetView workbookViewId="0">
      <selection activeCell="I31" sqref="I31"/>
    </sheetView>
  </sheetViews>
  <sheetFormatPr defaultColWidth="7.5546875" defaultRowHeight="15"/>
  <cols>
    <col min="1" max="1" width="2.5546875" style="22" customWidth="1"/>
    <col min="2" max="3" width="3.5546875" style="20" customWidth="1"/>
    <col min="4" max="4" width="3.5546875" style="92" customWidth="1"/>
    <col min="5" max="5" width="60.88671875" style="22" customWidth="1"/>
    <col min="6" max="6" width="14.33203125" style="25" customWidth="1"/>
    <col min="7" max="7" width="8.88671875" style="25" customWidth="1"/>
    <col min="8" max="8" width="10.6640625" style="25" customWidth="1"/>
    <col min="9" max="9" width="13.44140625" style="21" customWidth="1"/>
    <col min="10" max="10" width="7.5546875" style="22"/>
    <col min="11" max="11" width="7.5546875" style="22" bestFit="1"/>
    <col min="12" max="12" width="6" style="22" customWidth="1"/>
    <col min="13" max="16384" width="7.5546875" style="22"/>
  </cols>
  <sheetData>
    <row r="2" spans="2:12">
      <c r="B2" s="561" t="s">
        <v>13</v>
      </c>
      <c r="C2" s="561"/>
      <c r="D2" s="561"/>
      <c r="E2" s="561"/>
      <c r="F2" s="561"/>
      <c r="G2" s="561"/>
      <c r="H2" s="561"/>
      <c r="I2" s="561"/>
    </row>
    <row r="3" spans="2:12" ht="15.6">
      <c r="D3" s="28"/>
      <c r="E3" s="29"/>
      <c r="F3" s="24"/>
      <c r="H3" s="26"/>
      <c r="I3" s="26"/>
    </row>
    <row r="4" spans="2:12">
      <c r="B4" s="561" t="s">
        <v>14</v>
      </c>
      <c r="C4" s="561"/>
      <c r="D4" s="561"/>
      <c r="E4" s="561"/>
      <c r="F4" s="561"/>
      <c r="G4" s="561"/>
      <c r="H4" s="561"/>
      <c r="I4" s="561"/>
    </row>
    <row r="5" spans="2:12" ht="15.6">
      <c r="D5" s="30"/>
      <c r="E5" s="31"/>
      <c r="F5" s="24"/>
      <c r="G5" s="24"/>
      <c r="H5" s="24"/>
      <c r="I5" s="22"/>
    </row>
    <row r="6" spans="2:12" ht="15.6">
      <c r="B6" s="562" t="s">
        <v>15</v>
      </c>
      <c r="C6" s="563"/>
      <c r="D6" s="564"/>
      <c r="E6" s="32" t="s">
        <v>16</v>
      </c>
      <c r="F6" s="32"/>
      <c r="G6" s="565"/>
      <c r="H6" s="566"/>
      <c r="I6" s="567"/>
    </row>
    <row r="7" spans="2:12" ht="15.6">
      <c r="B7" s="568" t="s">
        <v>17</v>
      </c>
      <c r="C7" s="569"/>
      <c r="D7" s="569"/>
      <c r="E7" s="569"/>
      <c r="F7" s="569"/>
      <c r="G7" s="569"/>
      <c r="H7" s="569"/>
      <c r="I7" s="570"/>
    </row>
    <row r="8" spans="2:12" ht="31.2">
      <c r="B8" s="33"/>
      <c r="C8" s="33"/>
      <c r="D8" s="34"/>
      <c r="E8" s="35"/>
      <c r="F8" s="36" t="s">
        <v>18</v>
      </c>
      <c r="G8" s="36" t="s">
        <v>19</v>
      </c>
      <c r="H8" s="36" t="s">
        <v>20</v>
      </c>
      <c r="I8" s="37" t="s">
        <v>21</v>
      </c>
    </row>
    <row r="9" spans="2:12">
      <c r="B9" s="38"/>
      <c r="C9" s="38"/>
      <c r="D9" s="39"/>
      <c r="E9" s="40"/>
      <c r="F9" s="41"/>
      <c r="G9" s="40"/>
      <c r="H9" s="42"/>
      <c r="I9" s="43"/>
    </row>
    <row r="10" spans="2:12">
      <c r="B10" s="38"/>
      <c r="C10" s="38"/>
      <c r="D10" s="39"/>
      <c r="E10" s="44"/>
      <c r="F10" s="45"/>
      <c r="G10" s="46"/>
      <c r="H10" s="47"/>
      <c r="I10" s="48"/>
    </row>
    <row r="11" spans="2:12" ht="15.75" customHeight="1">
      <c r="B11" s="571" t="s">
        <v>22</v>
      </c>
      <c r="C11" s="572"/>
      <c r="D11" s="572"/>
      <c r="E11" s="572"/>
      <c r="F11" s="572"/>
      <c r="G11" s="572"/>
      <c r="H11" s="572"/>
      <c r="I11" s="573"/>
    </row>
    <row r="12" spans="2:12">
      <c r="B12" s="38"/>
      <c r="C12" s="38"/>
      <c r="D12" s="39"/>
      <c r="E12" s="44"/>
      <c r="F12" s="45"/>
      <c r="G12" s="46"/>
      <c r="H12" s="47"/>
      <c r="I12" s="48"/>
    </row>
    <row r="13" spans="2:12">
      <c r="B13" s="38"/>
      <c r="C13" s="38"/>
      <c r="D13" s="38"/>
      <c r="E13" s="49" t="s">
        <v>23</v>
      </c>
      <c r="F13" s="45"/>
      <c r="G13" s="46"/>
      <c r="H13" s="47"/>
      <c r="I13" s="48"/>
    </row>
    <row r="14" spans="2:12">
      <c r="B14" s="50"/>
      <c r="C14" s="50"/>
      <c r="D14" s="51"/>
      <c r="E14" s="52" t="s">
        <v>24</v>
      </c>
      <c r="F14" s="53"/>
      <c r="G14" s="54"/>
      <c r="H14" s="55"/>
      <c r="I14" s="56"/>
    </row>
    <row r="15" spans="2:12">
      <c r="B15" s="50">
        <v>8</v>
      </c>
      <c r="C15" s="50">
        <v>1</v>
      </c>
      <c r="D15" s="51">
        <v>1</v>
      </c>
      <c r="E15" s="57" t="s">
        <v>25</v>
      </c>
      <c r="F15" s="53">
        <v>18022</v>
      </c>
      <c r="G15" s="54" t="s">
        <v>26</v>
      </c>
      <c r="H15" s="55"/>
      <c r="I15" s="56"/>
    </row>
    <row r="16" spans="2:12" ht="39.6">
      <c r="B16" s="50">
        <v>8</v>
      </c>
      <c r="C16" s="50">
        <v>1</v>
      </c>
      <c r="D16" s="51">
        <v>1</v>
      </c>
      <c r="E16" s="57" t="s">
        <v>27</v>
      </c>
      <c r="F16" s="53">
        <v>2880</v>
      </c>
      <c r="G16" s="54" t="s">
        <v>28</v>
      </c>
      <c r="H16" s="55"/>
      <c r="I16" s="56"/>
      <c r="L16" s="58"/>
    </row>
    <row r="17" spans="1:12">
      <c r="B17" s="50"/>
      <c r="C17" s="50"/>
      <c r="D17" s="51"/>
      <c r="E17" s="57"/>
      <c r="F17" s="53"/>
      <c r="G17" s="54"/>
      <c r="H17" s="55"/>
      <c r="I17" s="56"/>
      <c r="L17" s="58"/>
    </row>
    <row r="18" spans="1:12">
      <c r="B18" s="59"/>
      <c r="C18" s="59"/>
      <c r="D18" s="60"/>
      <c r="E18" s="61" t="s">
        <v>29</v>
      </c>
      <c r="F18" s="62"/>
      <c r="G18" s="63"/>
      <c r="H18" s="64"/>
      <c r="I18" s="65"/>
    </row>
    <row r="19" spans="1:12">
      <c r="B19" s="59"/>
      <c r="C19" s="59"/>
      <c r="D19" s="60"/>
      <c r="E19" s="61"/>
      <c r="F19" s="62"/>
      <c r="G19" s="63"/>
      <c r="H19" s="64"/>
      <c r="I19" s="65"/>
    </row>
    <row r="20" spans="1:12">
      <c r="B20" s="50"/>
      <c r="C20" s="50"/>
      <c r="D20" s="51"/>
      <c r="E20" s="52" t="s">
        <v>30</v>
      </c>
      <c r="F20" s="53"/>
      <c r="G20" s="54"/>
      <c r="H20" s="55"/>
      <c r="I20" s="56"/>
    </row>
    <row r="21" spans="1:12" ht="34.200000000000003">
      <c r="B21" s="50">
        <v>8</v>
      </c>
      <c r="C21" s="50">
        <v>1</v>
      </c>
      <c r="D21" s="51">
        <v>2</v>
      </c>
      <c r="E21" s="66" t="s">
        <v>31</v>
      </c>
      <c r="F21" s="53">
        <v>18022</v>
      </c>
      <c r="G21" s="67" t="s">
        <v>26</v>
      </c>
      <c r="H21" s="55"/>
      <c r="I21" s="56"/>
      <c r="L21" s="58"/>
    </row>
    <row r="22" spans="1:12">
      <c r="B22" s="50"/>
      <c r="C22" s="50"/>
      <c r="D22" s="51"/>
      <c r="E22" s="66"/>
      <c r="F22" s="53"/>
      <c r="G22" s="67"/>
      <c r="H22" s="55"/>
      <c r="I22" s="56"/>
    </row>
    <row r="23" spans="1:12">
      <c r="B23" s="50"/>
      <c r="C23" s="50"/>
      <c r="D23" s="51"/>
      <c r="E23" s="68" t="s">
        <v>32</v>
      </c>
      <c r="F23" s="53"/>
      <c r="G23" s="67"/>
      <c r="H23" s="55"/>
      <c r="I23" s="56"/>
    </row>
    <row r="24" spans="1:12" ht="34.200000000000003">
      <c r="B24" s="50">
        <v>8</v>
      </c>
      <c r="C24" s="50">
        <v>1</v>
      </c>
      <c r="D24" s="51">
        <v>2</v>
      </c>
      <c r="E24" s="66" t="s">
        <v>33</v>
      </c>
      <c r="F24" s="53">
        <v>5238</v>
      </c>
      <c r="G24" s="67" t="s">
        <v>34</v>
      </c>
      <c r="H24" s="55"/>
      <c r="I24" s="56"/>
      <c r="L24" s="58"/>
    </row>
    <row r="25" spans="1:12" ht="34.200000000000003">
      <c r="B25" s="50">
        <v>8</v>
      </c>
      <c r="C25" s="50">
        <v>1</v>
      </c>
      <c r="D25" s="51">
        <v>2</v>
      </c>
      <c r="E25" s="66" t="s">
        <v>35</v>
      </c>
      <c r="F25" s="53">
        <v>4397</v>
      </c>
      <c r="G25" s="67" t="s">
        <v>34</v>
      </c>
      <c r="H25" s="55"/>
      <c r="I25" s="56"/>
      <c r="L25" s="58"/>
    </row>
    <row r="26" spans="1:12" ht="34.200000000000003">
      <c r="B26" s="50">
        <v>8</v>
      </c>
      <c r="C26" s="50">
        <v>1</v>
      </c>
      <c r="D26" s="51">
        <v>2</v>
      </c>
      <c r="E26" s="66" t="s">
        <v>36</v>
      </c>
      <c r="F26" s="53">
        <v>841</v>
      </c>
      <c r="G26" s="67" t="s">
        <v>34</v>
      </c>
      <c r="H26" s="55"/>
      <c r="I26" s="56"/>
      <c r="L26" s="58"/>
    </row>
    <row r="27" spans="1:12" ht="22.8">
      <c r="B27" s="50">
        <v>8</v>
      </c>
      <c r="C27" s="50">
        <v>1</v>
      </c>
      <c r="D27" s="51">
        <v>2</v>
      </c>
      <c r="E27" s="66" t="s">
        <v>37</v>
      </c>
      <c r="F27" s="53">
        <f>18022-91</f>
        <v>17931</v>
      </c>
      <c r="G27" s="67" t="s">
        <v>26</v>
      </c>
      <c r="H27" s="55"/>
      <c r="I27" s="56"/>
      <c r="L27" s="58"/>
    </row>
    <row r="28" spans="1:12">
      <c r="B28" s="50"/>
      <c r="C28" s="50"/>
      <c r="D28" s="51"/>
      <c r="E28" s="66"/>
      <c r="F28" s="53"/>
      <c r="G28" s="67"/>
      <c r="H28" s="55"/>
      <c r="I28" s="56"/>
    </row>
    <row r="29" spans="1:12">
      <c r="B29" s="50"/>
      <c r="C29" s="50"/>
      <c r="D29" s="51"/>
      <c r="E29" s="68" t="s">
        <v>38</v>
      </c>
      <c r="F29" s="53"/>
      <c r="G29" s="67"/>
      <c r="H29" s="55"/>
      <c r="I29" s="56"/>
    </row>
    <row r="30" spans="1:12" ht="22.8">
      <c r="A30" s="69"/>
      <c r="B30" s="50">
        <v>8</v>
      </c>
      <c r="C30" s="50">
        <v>1</v>
      </c>
      <c r="D30" s="51">
        <v>2</v>
      </c>
      <c r="E30" s="66" t="s">
        <v>39</v>
      </c>
      <c r="F30" s="53"/>
      <c r="G30" s="67" t="s">
        <v>40</v>
      </c>
      <c r="H30" s="55"/>
      <c r="I30" s="56"/>
      <c r="L30" s="58"/>
    </row>
    <row r="31" spans="1:12" ht="34.200000000000003">
      <c r="A31" s="69"/>
      <c r="B31" s="50">
        <v>8</v>
      </c>
      <c r="C31" s="50">
        <v>1</v>
      </c>
      <c r="D31" s="51">
        <v>2</v>
      </c>
      <c r="E31" s="66" t="s">
        <v>41</v>
      </c>
      <c r="F31" s="53"/>
      <c r="G31" s="67" t="s">
        <v>40</v>
      </c>
      <c r="H31" s="55"/>
      <c r="I31" s="56"/>
    </row>
    <row r="32" spans="1:12" ht="22.8">
      <c r="A32" s="69"/>
      <c r="B32" s="50">
        <v>8</v>
      </c>
      <c r="C32" s="50">
        <v>1</v>
      </c>
      <c r="D32" s="51">
        <v>2</v>
      </c>
      <c r="E32" s="66" t="s">
        <v>42</v>
      </c>
      <c r="F32" s="53">
        <v>91</v>
      </c>
      <c r="G32" s="67" t="s">
        <v>26</v>
      </c>
      <c r="H32" s="55"/>
      <c r="I32" s="56"/>
    </row>
    <row r="33" spans="1:9">
      <c r="A33" s="69"/>
      <c r="B33" s="50"/>
      <c r="C33" s="50"/>
      <c r="D33" s="51"/>
      <c r="E33" s="66"/>
      <c r="F33" s="53"/>
      <c r="G33" s="67"/>
      <c r="H33" s="55"/>
      <c r="I33" s="56"/>
    </row>
    <row r="34" spans="1:9">
      <c r="A34" s="69"/>
      <c r="B34" s="50"/>
      <c r="C34" s="50"/>
      <c r="D34" s="51"/>
      <c r="E34" s="68" t="s">
        <v>43</v>
      </c>
      <c r="F34" s="53"/>
      <c r="G34" s="67"/>
      <c r="H34" s="55"/>
      <c r="I34" s="56"/>
    </row>
    <row r="35" spans="1:9" ht="34.200000000000003">
      <c r="A35" s="69"/>
      <c r="B35" s="50">
        <v>8</v>
      </c>
      <c r="C35" s="50">
        <v>1</v>
      </c>
      <c r="D35" s="51">
        <v>2</v>
      </c>
      <c r="E35" s="66" t="s">
        <v>44</v>
      </c>
      <c r="F35" s="53">
        <v>156</v>
      </c>
      <c r="G35" s="54" t="s">
        <v>45</v>
      </c>
      <c r="H35" s="55"/>
      <c r="I35" s="56"/>
    </row>
    <row r="36" spans="1:9">
      <c r="A36" s="69"/>
      <c r="B36" s="50"/>
      <c r="C36" s="50"/>
      <c r="D36" s="51"/>
      <c r="E36" s="66"/>
      <c r="F36" s="53"/>
      <c r="G36" s="54"/>
      <c r="H36" s="55"/>
      <c r="I36" s="56"/>
    </row>
    <row r="37" spans="1:9">
      <c r="A37" s="69"/>
      <c r="B37" s="59"/>
      <c r="C37" s="59"/>
      <c r="D37" s="60"/>
      <c r="E37" s="61" t="s">
        <v>46</v>
      </c>
      <c r="F37" s="62"/>
      <c r="G37" s="63"/>
      <c r="H37" s="64"/>
      <c r="I37" s="65"/>
    </row>
    <row r="38" spans="1:9">
      <c r="A38" s="69"/>
      <c r="B38" s="59"/>
      <c r="C38" s="59"/>
      <c r="D38" s="60"/>
      <c r="E38" s="44"/>
      <c r="F38" s="62"/>
      <c r="G38" s="46"/>
      <c r="H38" s="64"/>
      <c r="I38" s="70"/>
    </row>
    <row r="39" spans="1:9">
      <c r="A39" s="69"/>
      <c r="B39" s="59"/>
      <c r="C39" s="59"/>
      <c r="D39" s="59"/>
      <c r="E39" s="49" t="s">
        <v>47</v>
      </c>
      <c r="F39" s="62"/>
      <c r="G39" s="63"/>
      <c r="H39" s="64"/>
      <c r="I39" s="70"/>
    </row>
    <row r="40" spans="1:9" ht="22.8">
      <c r="A40" s="69"/>
      <c r="B40" s="50"/>
      <c r="C40" s="50"/>
      <c r="D40" s="51"/>
      <c r="E40" s="71" t="s">
        <v>48</v>
      </c>
      <c r="F40" s="53"/>
      <c r="G40" s="54" t="s">
        <v>49</v>
      </c>
      <c r="H40" s="55"/>
      <c r="I40" s="56"/>
    </row>
    <row r="41" spans="1:9">
      <c r="A41" s="69"/>
      <c r="B41" s="59"/>
      <c r="C41" s="59"/>
      <c r="D41" s="60"/>
      <c r="E41" s="44"/>
      <c r="F41" s="62"/>
      <c r="H41" s="64"/>
      <c r="I41" s="70"/>
    </row>
    <row r="42" spans="1:9">
      <c r="A42" s="69"/>
      <c r="B42" s="59"/>
      <c r="C42" s="59"/>
      <c r="D42" s="59"/>
      <c r="E42" s="49" t="s">
        <v>50</v>
      </c>
      <c r="F42" s="62"/>
      <c r="G42" s="63"/>
      <c r="H42" s="64"/>
      <c r="I42" s="70"/>
    </row>
    <row r="43" spans="1:9" ht="34.200000000000003">
      <c r="A43" s="69"/>
      <c r="B43" s="50">
        <v>8</v>
      </c>
      <c r="C43" s="50">
        <v>3</v>
      </c>
      <c r="D43" s="51">
        <v>1</v>
      </c>
      <c r="E43" s="66" t="s">
        <v>51</v>
      </c>
      <c r="F43" s="53">
        <v>6493</v>
      </c>
      <c r="G43" s="54" t="s">
        <v>26</v>
      </c>
      <c r="H43" s="55"/>
      <c r="I43" s="56"/>
    </row>
    <row r="44" spans="1:9">
      <c r="A44" s="69"/>
      <c r="B44" s="59"/>
      <c r="C44" s="59"/>
      <c r="D44" s="60"/>
      <c r="E44" s="61" t="s">
        <v>52</v>
      </c>
      <c r="F44" s="62"/>
      <c r="G44" s="63"/>
      <c r="H44" s="64"/>
      <c r="I44" s="65"/>
    </row>
    <row r="45" spans="1:9">
      <c r="A45" s="69"/>
      <c r="B45" s="59"/>
      <c r="C45" s="59"/>
      <c r="D45" s="60"/>
      <c r="E45" s="44"/>
      <c r="F45" s="62"/>
      <c r="H45" s="64"/>
      <c r="I45" s="70"/>
    </row>
    <row r="46" spans="1:9">
      <c r="A46" s="69"/>
      <c r="B46" s="59"/>
      <c r="C46" s="59"/>
      <c r="D46" s="59"/>
      <c r="E46" s="49" t="s">
        <v>53</v>
      </c>
      <c r="F46" s="62"/>
      <c r="G46" s="63"/>
      <c r="H46" s="64"/>
      <c r="I46" s="70"/>
    </row>
    <row r="47" spans="1:9" ht="22.8">
      <c r="A47" s="69"/>
      <c r="B47" s="50"/>
      <c r="C47" s="50"/>
      <c r="D47" s="51"/>
      <c r="E47" s="71" t="s">
        <v>54</v>
      </c>
      <c r="F47" s="53"/>
      <c r="G47" s="54" t="s">
        <v>49</v>
      </c>
      <c r="H47" s="55"/>
      <c r="I47" s="56"/>
    </row>
    <row r="48" spans="1:9">
      <c r="A48" s="69"/>
      <c r="B48" s="59"/>
      <c r="C48" s="59"/>
      <c r="D48" s="59"/>
      <c r="E48" s="49"/>
      <c r="F48" s="62"/>
      <c r="G48" s="63"/>
      <c r="H48" s="64"/>
      <c r="I48" s="70"/>
    </row>
    <row r="49" spans="1:12">
      <c r="A49" s="69"/>
      <c r="B49" s="59"/>
      <c r="C49" s="59"/>
      <c r="D49" s="59"/>
      <c r="E49" s="49" t="s">
        <v>55</v>
      </c>
      <c r="F49" s="62"/>
      <c r="G49" s="63"/>
      <c r="H49" s="64"/>
      <c r="I49" s="70"/>
    </row>
    <row r="50" spans="1:12" ht="22.8">
      <c r="A50" s="69"/>
      <c r="B50" s="50"/>
      <c r="C50" s="50"/>
      <c r="D50" s="51"/>
      <c r="E50" s="71" t="s">
        <v>56</v>
      </c>
      <c r="F50" s="53"/>
      <c r="G50" s="54" t="s">
        <v>49</v>
      </c>
      <c r="H50" s="55"/>
      <c r="I50" s="56"/>
    </row>
    <row r="51" spans="1:12">
      <c r="A51" s="69"/>
      <c r="B51" s="59"/>
      <c r="C51" s="59"/>
      <c r="D51" s="60"/>
      <c r="E51" s="44"/>
      <c r="F51" s="62"/>
      <c r="G51" s="63"/>
      <c r="H51" s="64"/>
      <c r="I51" s="70"/>
    </row>
    <row r="52" spans="1:12">
      <c r="A52" s="69"/>
      <c r="B52" s="59"/>
      <c r="C52" s="59"/>
      <c r="D52" s="59"/>
      <c r="E52" s="49" t="s">
        <v>57</v>
      </c>
      <c r="F52" s="62"/>
      <c r="G52" s="63"/>
      <c r="H52" s="64"/>
      <c r="I52" s="70"/>
    </row>
    <row r="53" spans="1:12">
      <c r="A53" s="69"/>
      <c r="B53" s="50"/>
      <c r="C53" s="50"/>
      <c r="D53" s="51"/>
      <c r="E53" s="52" t="s">
        <v>58</v>
      </c>
      <c r="F53" s="53"/>
      <c r="G53" s="54"/>
      <c r="H53" s="55"/>
      <c r="I53" s="56"/>
    </row>
    <row r="54" spans="1:12" ht="26.4">
      <c r="A54" s="69"/>
      <c r="B54" s="50">
        <v>8</v>
      </c>
      <c r="C54" s="50">
        <v>6</v>
      </c>
      <c r="D54" s="51">
        <v>1</v>
      </c>
      <c r="E54" s="57" t="s">
        <v>59</v>
      </c>
      <c r="F54" s="53">
        <v>134</v>
      </c>
      <c r="G54" s="54" t="s">
        <v>34</v>
      </c>
      <c r="H54" s="55"/>
      <c r="I54" s="56"/>
    </row>
    <row r="55" spans="1:12" ht="39.6">
      <c r="A55" s="69"/>
      <c r="B55" s="50">
        <v>8</v>
      </c>
      <c r="C55" s="50">
        <v>6</v>
      </c>
      <c r="D55" s="51">
        <v>1</v>
      </c>
      <c r="E55" s="57" t="s">
        <v>60</v>
      </c>
      <c r="F55" s="53">
        <v>134</v>
      </c>
      <c r="G55" s="54" t="s">
        <v>34</v>
      </c>
      <c r="H55" s="55"/>
      <c r="I55" s="56"/>
    </row>
    <row r="56" spans="1:12" ht="26.4">
      <c r="A56" s="69"/>
      <c r="B56" s="50">
        <v>8</v>
      </c>
      <c r="C56" s="50">
        <v>6</v>
      </c>
      <c r="D56" s="51">
        <v>1</v>
      </c>
      <c r="E56" s="57" t="s">
        <v>61</v>
      </c>
      <c r="F56" s="53">
        <v>179</v>
      </c>
      <c r="G56" s="54" t="s">
        <v>26</v>
      </c>
      <c r="H56" s="55"/>
      <c r="I56" s="56"/>
    </row>
    <row r="57" spans="1:12" ht="39.6">
      <c r="A57" s="69"/>
      <c r="B57" s="50">
        <v>8</v>
      </c>
      <c r="C57" s="50">
        <v>6</v>
      </c>
      <c r="D57" s="51">
        <v>1</v>
      </c>
      <c r="E57" s="57" t="s">
        <v>62</v>
      </c>
      <c r="F57" s="53">
        <v>85</v>
      </c>
      <c r="G57" s="54" t="s">
        <v>45</v>
      </c>
      <c r="H57" s="55"/>
      <c r="I57" s="56"/>
      <c r="L57" s="58"/>
    </row>
    <row r="58" spans="1:12">
      <c r="A58" s="69"/>
      <c r="B58" s="50"/>
      <c r="C58" s="50"/>
      <c r="D58" s="51"/>
      <c r="E58" s="57"/>
      <c r="F58" s="53"/>
      <c r="G58" s="54"/>
      <c r="H58" s="55"/>
      <c r="I58" s="56"/>
      <c r="L58" s="58"/>
    </row>
    <row r="59" spans="1:12">
      <c r="A59" s="69"/>
      <c r="B59" s="50"/>
      <c r="C59" s="50"/>
      <c r="D59" s="51"/>
      <c r="E59" s="52" t="s">
        <v>63</v>
      </c>
      <c r="F59" s="53"/>
      <c r="G59" s="54"/>
      <c r="H59" s="55"/>
      <c r="I59" s="56"/>
      <c r="L59" s="58"/>
    </row>
    <row r="60" spans="1:12" ht="22.8">
      <c r="B60" s="50">
        <v>8</v>
      </c>
      <c r="C60" s="50">
        <v>6</v>
      </c>
      <c r="D60" s="51">
        <v>1</v>
      </c>
      <c r="E60" s="66" t="s">
        <v>64</v>
      </c>
      <c r="F60" s="53">
        <v>102</v>
      </c>
      <c r="G60" s="54" t="s">
        <v>34</v>
      </c>
      <c r="H60" s="55"/>
      <c r="I60" s="56"/>
    </row>
    <row r="61" spans="1:12" ht="34.200000000000003">
      <c r="B61" s="50">
        <v>8</v>
      </c>
      <c r="C61" s="50">
        <v>6</v>
      </c>
      <c r="D61" s="51">
        <v>1</v>
      </c>
      <c r="E61" s="66" t="s">
        <v>65</v>
      </c>
      <c r="F61" s="53">
        <v>102</v>
      </c>
      <c r="G61" s="54" t="s">
        <v>34</v>
      </c>
      <c r="H61" s="55"/>
      <c r="I61" s="56"/>
    </row>
    <row r="62" spans="1:12" ht="22.8">
      <c r="B62" s="50">
        <v>8</v>
      </c>
      <c r="C62" s="50">
        <v>6</v>
      </c>
      <c r="D62" s="51">
        <v>1</v>
      </c>
      <c r="E62" s="72" t="s">
        <v>66</v>
      </c>
      <c r="F62" s="53">
        <v>102</v>
      </c>
      <c r="G62" s="54" t="s">
        <v>26</v>
      </c>
      <c r="H62" s="55"/>
      <c r="I62" s="56"/>
    </row>
    <row r="63" spans="1:12" ht="22.8">
      <c r="B63" s="50">
        <v>8</v>
      </c>
      <c r="C63" s="50">
        <v>6</v>
      </c>
      <c r="D63" s="51">
        <v>1</v>
      </c>
      <c r="E63" s="66" t="s">
        <v>67</v>
      </c>
      <c r="F63" s="53">
        <v>31</v>
      </c>
      <c r="G63" s="67" t="s">
        <v>34</v>
      </c>
      <c r="H63" s="55"/>
      <c r="I63" s="56"/>
    </row>
    <row r="64" spans="1:12" ht="22.8">
      <c r="B64" s="50">
        <v>8</v>
      </c>
      <c r="C64" s="50">
        <v>6</v>
      </c>
      <c r="D64" s="51">
        <v>1</v>
      </c>
      <c r="E64" s="72" t="s">
        <v>68</v>
      </c>
      <c r="F64" s="53">
        <v>11</v>
      </c>
      <c r="G64" s="54" t="s">
        <v>34</v>
      </c>
      <c r="H64" s="55"/>
      <c r="I64" s="56"/>
    </row>
    <row r="65" spans="1:12" ht="34.200000000000003">
      <c r="B65" s="50">
        <v>8</v>
      </c>
      <c r="C65" s="50">
        <v>6</v>
      </c>
      <c r="D65" s="51">
        <v>1</v>
      </c>
      <c r="E65" s="66" t="s">
        <v>69</v>
      </c>
      <c r="F65" s="53">
        <v>51</v>
      </c>
      <c r="G65" s="67" t="s">
        <v>34</v>
      </c>
      <c r="H65" s="55"/>
      <c r="I65" s="56"/>
      <c r="L65" s="58"/>
    </row>
    <row r="66" spans="1:12">
      <c r="B66" s="50"/>
      <c r="C66" s="50"/>
      <c r="D66" s="51"/>
      <c r="E66" s="66"/>
      <c r="F66" s="53"/>
      <c r="G66" s="67"/>
      <c r="H66" s="55"/>
      <c r="I66" s="56"/>
      <c r="L66" s="58"/>
    </row>
    <row r="67" spans="1:12">
      <c r="B67" s="50"/>
      <c r="C67" s="50"/>
      <c r="D67" s="51"/>
      <c r="E67" s="68" t="s">
        <v>70</v>
      </c>
      <c r="F67" s="53"/>
      <c r="G67" s="67"/>
      <c r="H67" s="55"/>
      <c r="I67" s="56"/>
      <c r="L67" s="58"/>
    </row>
    <row r="68" spans="1:12" ht="39.6">
      <c r="B68" s="50">
        <v>8</v>
      </c>
      <c r="C68" s="50">
        <v>6</v>
      </c>
      <c r="D68" s="51">
        <v>1</v>
      </c>
      <c r="E68" s="57" t="s">
        <v>71</v>
      </c>
      <c r="F68" s="53">
        <v>1</v>
      </c>
      <c r="G68" s="54" t="s">
        <v>40</v>
      </c>
      <c r="H68" s="55"/>
      <c r="I68" s="56"/>
    </row>
    <row r="69" spans="1:12">
      <c r="B69" s="50"/>
      <c r="C69" s="50"/>
      <c r="D69" s="51"/>
      <c r="E69" s="57"/>
      <c r="F69" s="53"/>
      <c r="G69" s="54"/>
      <c r="H69" s="55"/>
      <c r="I69" s="56"/>
    </row>
    <row r="70" spans="1:12">
      <c r="B70" s="59"/>
      <c r="C70" s="59"/>
      <c r="D70" s="60"/>
      <c r="E70" s="61" t="s">
        <v>72</v>
      </c>
      <c r="F70" s="62"/>
      <c r="G70" s="63"/>
      <c r="H70" s="64"/>
      <c r="I70" s="65"/>
    </row>
    <row r="71" spans="1:12">
      <c r="B71" s="38"/>
      <c r="C71" s="38"/>
      <c r="D71" s="39"/>
      <c r="E71" s="73"/>
      <c r="F71" s="62"/>
      <c r="G71" s="63"/>
      <c r="H71" s="64"/>
      <c r="I71" s="70"/>
    </row>
    <row r="72" spans="1:12">
      <c r="B72" s="38"/>
      <c r="C72" s="38"/>
      <c r="D72" s="39"/>
      <c r="E72" s="74" t="s">
        <v>73</v>
      </c>
      <c r="F72" s="62"/>
      <c r="G72" s="63"/>
      <c r="H72" s="64"/>
      <c r="I72" s="70"/>
    </row>
    <row r="73" spans="1:12" ht="52.8">
      <c r="B73" s="50">
        <v>8</v>
      </c>
      <c r="C73" s="50">
        <v>7</v>
      </c>
      <c r="D73" s="51">
        <v>1</v>
      </c>
      <c r="E73" s="57" t="s">
        <v>74</v>
      </c>
      <c r="F73" s="53">
        <v>155</v>
      </c>
      <c r="G73" s="54" t="s">
        <v>45</v>
      </c>
      <c r="H73" s="55"/>
      <c r="I73" s="56"/>
    </row>
    <row r="74" spans="1:12">
      <c r="B74" s="50">
        <v>8</v>
      </c>
      <c r="C74" s="50">
        <v>7</v>
      </c>
      <c r="D74" s="51">
        <v>1</v>
      </c>
      <c r="E74" s="57" t="s">
        <v>75</v>
      </c>
      <c r="F74" s="53">
        <v>1</v>
      </c>
      <c r="G74" s="54" t="s">
        <v>49</v>
      </c>
      <c r="H74" s="55"/>
      <c r="I74" s="56"/>
    </row>
    <row r="75" spans="1:12" ht="26.4">
      <c r="B75" s="50">
        <v>8</v>
      </c>
      <c r="C75" s="50">
        <v>7</v>
      </c>
      <c r="D75" s="51">
        <v>1</v>
      </c>
      <c r="E75" s="57" t="s">
        <v>76</v>
      </c>
      <c r="F75" s="53">
        <v>1</v>
      </c>
      <c r="G75" s="54" t="s">
        <v>49</v>
      </c>
      <c r="H75" s="55"/>
      <c r="I75" s="56"/>
    </row>
    <row r="76" spans="1:12" ht="52.8">
      <c r="B76" s="50">
        <v>8</v>
      </c>
      <c r="C76" s="50">
        <v>7</v>
      </c>
      <c r="D76" s="51">
        <v>1</v>
      </c>
      <c r="E76" s="57" t="s">
        <v>77</v>
      </c>
      <c r="F76" s="53">
        <v>147</v>
      </c>
      <c r="G76" s="54" t="s">
        <v>45</v>
      </c>
      <c r="H76" s="55"/>
      <c r="I76" s="56"/>
    </row>
    <row r="77" spans="1:12">
      <c r="B77" s="50"/>
      <c r="C77" s="50"/>
      <c r="D77" s="51"/>
      <c r="E77" s="71"/>
      <c r="F77" s="53"/>
      <c r="G77" s="54"/>
      <c r="H77" s="55"/>
      <c r="I77" s="56"/>
    </row>
    <row r="78" spans="1:12">
      <c r="A78" s="38"/>
      <c r="B78" s="38"/>
      <c r="C78" s="39"/>
      <c r="D78" s="38"/>
      <c r="E78" s="61" t="s">
        <v>78</v>
      </c>
      <c r="F78" s="62"/>
      <c r="G78" s="63"/>
      <c r="H78" s="64"/>
      <c r="I78" s="65"/>
    </row>
    <row r="79" spans="1:12">
      <c r="B79" s="38"/>
      <c r="C79" s="38"/>
      <c r="D79" s="39"/>
      <c r="E79" s="73"/>
      <c r="F79" s="62"/>
      <c r="G79" s="63"/>
      <c r="H79" s="64"/>
      <c r="I79" s="70"/>
    </row>
    <row r="80" spans="1:12">
      <c r="B80" s="59"/>
      <c r="C80" s="59"/>
      <c r="D80" s="59"/>
      <c r="E80" s="49" t="s">
        <v>79</v>
      </c>
      <c r="F80" s="62"/>
      <c r="G80" s="63"/>
      <c r="H80" s="64"/>
      <c r="I80" s="70"/>
    </row>
    <row r="81" spans="2:9">
      <c r="B81" s="50"/>
      <c r="C81" s="50"/>
      <c r="D81" s="51"/>
      <c r="E81" s="52" t="s">
        <v>80</v>
      </c>
      <c r="F81" s="53"/>
      <c r="G81" s="54"/>
      <c r="H81" s="55"/>
      <c r="I81" s="56"/>
    </row>
    <row r="82" spans="2:9" ht="26.4">
      <c r="B82" s="50">
        <v>8</v>
      </c>
      <c r="C82" s="50">
        <v>8</v>
      </c>
      <c r="D82" s="51">
        <v>2</v>
      </c>
      <c r="E82" s="57" t="s">
        <v>81</v>
      </c>
      <c r="F82" s="75">
        <f>6*3*0.6</f>
        <v>10.799999999999999</v>
      </c>
      <c r="G82" s="54" t="s">
        <v>34</v>
      </c>
      <c r="H82" s="55"/>
      <c r="I82" s="56"/>
    </row>
    <row r="83" spans="2:9" ht="34.200000000000003">
      <c r="B83" s="50">
        <v>8</v>
      </c>
      <c r="C83" s="50">
        <v>8</v>
      </c>
      <c r="D83" s="51">
        <v>2</v>
      </c>
      <c r="E83" s="66" t="s">
        <v>82</v>
      </c>
      <c r="F83" s="75">
        <f>F82</f>
        <v>10.799999999999999</v>
      </c>
      <c r="G83" s="67" t="s">
        <v>34</v>
      </c>
      <c r="H83" s="55"/>
      <c r="I83" s="56"/>
    </row>
    <row r="84" spans="2:9" ht="22.8">
      <c r="B84" s="50">
        <v>8</v>
      </c>
      <c r="C84" s="50">
        <v>8</v>
      </c>
      <c r="D84" s="51">
        <v>2</v>
      </c>
      <c r="E84" s="66" t="s">
        <v>83</v>
      </c>
      <c r="F84" s="75">
        <f>6*3</f>
        <v>18</v>
      </c>
      <c r="G84" s="54" t="s">
        <v>26</v>
      </c>
      <c r="H84" s="55"/>
      <c r="I84" s="56"/>
    </row>
    <row r="85" spans="2:9" ht="22.8">
      <c r="B85" s="50">
        <v>8</v>
      </c>
      <c r="C85" s="50">
        <v>8</v>
      </c>
      <c r="D85" s="51">
        <v>2</v>
      </c>
      <c r="E85" s="66" t="s">
        <v>84</v>
      </c>
      <c r="F85" s="75">
        <f>F84*0.3</f>
        <v>5.3999999999999995</v>
      </c>
      <c r="G85" s="54" t="s">
        <v>34</v>
      </c>
      <c r="H85" s="55"/>
      <c r="I85" s="56"/>
    </row>
    <row r="86" spans="2:9" ht="22.8">
      <c r="B86" s="50">
        <v>8</v>
      </c>
      <c r="C86" s="50">
        <v>8</v>
      </c>
      <c r="D86" s="51">
        <v>2</v>
      </c>
      <c r="E86" s="66" t="s">
        <v>85</v>
      </c>
      <c r="F86" s="75">
        <f>F84*0.05</f>
        <v>0.9</v>
      </c>
      <c r="G86" s="54" t="s">
        <v>34</v>
      </c>
      <c r="H86" s="55"/>
      <c r="I86" s="56"/>
    </row>
    <row r="87" spans="2:9" ht="34.200000000000003">
      <c r="B87" s="50">
        <v>8</v>
      </c>
      <c r="C87" s="50">
        <v>8</v>
      </c>
      <c r="D87" s="51">
        <v>2</v>
      </c>
      <c r="E87" s="66" t="s">
        <v>86</v>
      </c>
      <c r="F87" s="75">
        <f>F84*0.3</f>
        <v>5.3999999999999995</v>
      </c>
      <c r="G87" s="54" t="s">
        <v>34</v>
      </c>
      <c r="H87" s="55"/>
      <c r="I87" s="56"/>
    </row>
    <row r="88" spans="2:9">
      <c r="B88" s="50"/>
      <c r="C88" s="50"/>
      <c r="D88" s="51"/>
      <c r="E88" s="66"/>
      <c r="F88" s="53"/>
      <c r="G88" s="54"/>
      <c r="H88" s="55"/>
      <c r="I88" s="56"/>
    </row>
    <row r="89" spans="2:9">
      <c r="B89" s="50"/>
      <c r="C89" s="50"/>
      <c r="D89" s="51"/>
      <c r="E89" s="68" t="s">
        <v>87</v>
      </c>
      <c r="F89" s="53"/>
      <c r="G89" s="54"/>
      <c r="H89" s="55"/>
      <c r="I89" s="56"/>
    </row>
    <row r="90" spans="2:9" ht="22.8">
      <c r="B90" s="50">
        <v>8</v>
      </c>
      <c r="C90" s="50">
        <v>8</v>
      </c>
      <c r="D90" s="51">
        <v>2</v>
      </c>
      <c r="E90" s="66" t="s">
        <v>88</v>
      </c>
      <c r="F90" s="76">
        <v>7.3</v>
      </c>
      <c r="G90" s="54" t="s">
        <v>34</v>
      </c>
      <c r="H90" s="55"/>
      <c r="I90" s="56"/>
    </row>
    <row r="91" spans="2:9" ht="22.8">
      <c r="B91" s="50">
        <v>8</v>
      </c>
      <c r="C91" s="50">
        <v>8</v>
      </c>
      <c r="D91" s="51">
        <v>2</v>
      </c>
      <c r="E91" s="66" t="s">
        <v>89</v>
      </c>
      <c r="F91" s="76">
        <f>F90</f>
        <v>7.3</v>
      </c>
      <c r="G91" s="54" t="s">
        <v>34</v>
      </c>
      <c r="H91" s="55"/>
      <c r="I91" s="56"/>
    </row>
    <row r="92" spans="2:9" ht="22.8">
      <c r="B92" s="50">
        <v>8</v>
      </c>
      <c r="C92" s="50">
        <v>8</v>
      </c>
      <c r="D92" s="51">
        <v>2</v>
      </c>
      <c r="E92" s="66" t="s">
        <v>83</v>
      </c>
      <c r="F92" s="76">
        <v>4.8</v>
      </c>
      <c r="G92" s="54" t="s">
        <v>26</v>
      </c>
      <c r="H92" s="55"/>
      <c r="I92" s="56"/>
    </row>
    <row r="93" spans="2:9" ht="22.8">
      <c r="B93" s="50">
        <v>8</v>
      </c>
      <c r="C93" s="50">
        <v>8</v>
      </c>
      <c r="D93" s="51">
        <v>2</v>
      </c>
      <c r="E93" s="66" t="s">
        <v>85</v>
      </c>
      <c r="F93" s="76">
        <v>0.05</v>
      </c>
      <c r="G93" s="54" t="s">
        <v>34</v>
      </c>
      <c r="H93" s="55"/>
      <c r="I93" s="56"/>
    </row>
    <row r="94" spans="2:9" ht="22.8">
      <c r="B94" s="50">
        <v>8</v>
      </c>
      <c r="C94" s="50">
        <v>8</v>
      </c>
      <c r="D94" s="51">
        <v>2</v>
      </c>
      <c r="E94" s="66" t="s">
        <v>90</v>
      </c>
      <c r="F94" s="76">
        <f>1*0.2</f>
        <v>0.2</v>
      </c>
      <c r="G94" s="54" t="s">
        <v>34</v>
      </c>
      <c r="H94" s="55"/>
      <c r="I94" s="56"/>
    </row>
    <row r="95" spans="2:9" ht="22.8">
      <c r="B95" s="50">
        <v>8</v>
      </c>
      <c r="C95" s="50">
        <v>8</v>
      </c>
      <c r="D95" s="51">
        <v>2</v>
      </c>
      <c r="E95" s="66" t="s">
        <v>91</v>
      </c>
      <c r="F95" s="76">
        <f>3.2*1.5*0.2</f>
        <v>0.96000000000000019</v>
      </c>
      <c r="G95" s="54" t="s">
        <v>34</v>
      </c>
      <c r="H95" s="55"/>
      <c r="I95" s="56"/>
    </row>
    <row r="96" spans="2:9" ht="22.8">
      <c r="B96" s="50">
        <v>8</v>
      </c>
      <c r="C96" s="50">
        <v>8</v>
      </c>
      <c r="D96" s="51">
        <v>2</v>
      </c>
      <c r="E96" s="66" t="s">
        <v>92</v>
      </c>
      <c r="F96" s="76">
        <f>3.2*1.5*2</f>
        <v>9.6000000000000014</v>
      </c>
      <c r="G96" s="54" t="s">
        <v>26</v>
      </c>
      <c r="H96" s="55"/>
      <c r="I96" s="56"/>
    </row>
    <row r="97" spans="2:9" ht="22.8">
      <c r="B97" s="50">
        <v>8</v>
      </c>
      <c r="C97" s="50">
        <v>8</v>
      </c>
      <c r="D97" s="51">
        <v>2</v>
      </c>
      <c r="E97" s="66" t="s">
        <v>93</v>
      </c>
      <c r="F97" s="76">
        <f>2*(4+3.2)</f>
        <v>14.4</v>
      </c>
      <c r="G97" s="54" t="s">
        <v>45</v>
      </c>
      <c r="H97" s="55"/>
      <c r="I97" s="56"/>
    </row>
    <row r="98" spans="2:9" ht="22.8">
      <c r="B98" s="50">
        <v>8</v>
      </c>
      <c r="C98" s="50">
        <v>8</v>
      </c>
      <c r="D98" s="51">
        <v>2</v>
      </c>
      <c r="E98" s="66" t="s">
        <v>94</v>
      </c>
      <c r="F98" s="53">
        <v>1</v>
      </c>
      <c r="G98" s="54" t="s">
        <v>28</v>
      </c>
      <c r="H98" s="55"/>
      <c r="I98" s="56"/>
    </row>
    <row r="99" spans="2:9">
      <c r="B99" s="50"/>
      <c r="C99" s="50"/>
      <c r="D99" s="51"/>
      <c r="E99" s="71"/>
      <c r="F99" s="53"/>
      <c r="G99" s="54"/>
      <c r="H99" s="55"/>
      <c r="I99" s="56"/>
    </row>
    <row r="100" spans="2:9">
      <c r="B100" s="59"/>
      <c r="C100" s="59"/>
      <c r="D100" s="60"/>
      <c r="E100" s="61" t="s">
        <v>95</v>
      </c>
      <c r="F100" s="77"/>
      <c r="G100" s="78"/>
      <c r="H100" s="79"/>
      <c r="I100" s="65"/>
    </row>
    <row r="101" spans="2:9">
      <c r="B101" s="59"/>
      <c r="C101" s="59"/>
      <c r="D101" s="60"/>
      <c r="E101" s="61"/>
      <c r="F101" s="77"/>
      <c r="G101" s="78"/>
      <c r="H101" s="79"/>
      <c r="I101" s="70"/>
    </row>
    <row r="102" spans="2:9" s="84" customFormat="1" ht="17.399999999999999">
      <c r="B102" s="80"/>
      <c r="C102" s="80"/>
      <c r="D102" s="80"/>
      <c r="E102" s="81" t="s">
        <v>96</v>
      </c>
      <c r="F102" s="82"/>
      <c r="G102" s="82"/>
      <c r="H102" s="83"/>
      <c r="I102" s="82"/>
    </row>
    <row r="103" spans="2:9">
      <c r="B103" s="50"/>
      <c r="C103" s="50"/>
      <c r="D103" s="51"/>
      <c r="E103" s="71"/>
      <c r="F103" s="53"/>
      <c r="G103" s="54"/>
      <c r="H103" s="55"/>
      <c r="I103" s="56"/>
    </row>
    <row r="104" spans="2:9" ht="45.6">
      <c r="B104" s="50"/>
      <c r="C104" s="50"/>
      <c r="D104" s="51"/>
      <c r="E104" s="71" t="s">
        <v>97</v>
      </c>
      <c r="F104" s="53"/>
      <c r="G104" s="54" t="s">
        <v>49</v>
      </c>
      <c r="H104" s="55"/>
      <c r="I104" s="56"/>
    </row>
    <row r="105" spans="2:9">
      <c r="B105" s="50"/>
      <c r="C105" s="50"/>
      <c r="D105" s="51"/>
      <c r="E105" s="71"/>
      <c r="F105" s="53"/>
      <c r="G105" s="54"/>
      <c r="H105" s="55"/>
      <c r="I105" s="56"/>
    </row>
    <row r="106" spans="2:9">
      <c r="B106" s="50"/>
      <c r="C106" s="50"/>
      <c r="D106" s="51"/>
      <c r="E106" s="71"/>
      <c r="F106" s="53"/>
      <c r="G106" s="54"/>
      <c r="H106" s="55"/>
      <c r="I106" s="56"/>
    </row>
    <row r="107" spans="2:9">
      <c r="B107" s="50"/>
      <c r="C107" s="50"/>
      <c r="D107" s="51"/>
      <c r="E107" s="71"/>
      <c r="F107" s="53"/>
      <c r="G107" s="54"/>
      <c r="H107" s="55"/>
      <c r="I107" s="56"/>
    </row>
    <row r="108" spans="2:9">
      <c r="B108" s="50"/>
      <c r="C108" s="50"/>
      <c r="D108" s="51"/>
      <c r="E108" s="71"/>
      <c r="F108" s="53"/>
      <c r="G108" s="54"/>
      <c r="H108" s="55"/>
      <c r="I108" s="56"/>
    </row>
    <row r="109" spans="2:9">
      <c r="B109" s="50"/>
      <c r="C109" s="50"/>
      <c r="D109" s="51"/>
      <c r="E109" s="71"/>
      <c r="F109" s="53"/>
      <c r="G109" s="54"/>
      <c r="H109" s="55"/>
      <c r="I109" s="56"/>
    </row>
    <row r="110" spans="2:9">
      <c r="B110" s="50"/>
      <c r="C110" s="50"/>
      <c r="D110" s="51"/>
      <c r="E110" s="71"/>
      <c r="F110" s="53"/>
      <c r="G110" s="54"/>
      <c r="H110" s="55"/>
      <c r="I110" s="56"/>
    </row>
    <row r="111" spans="2:9">
      <c r="B111" s="50"/>
      <c r="C111" s="50"/>
      <c r="D111" s="51"/>
      <c r="E111" s="71"/>
      <c r="F111" s="53"/>
      <c r="G111" s="54"/>
      <c r="H111" s="55"/>
      <c r="I111" s="56"/>
    </row>
    <row r="112" spans="2:9">
      <c r="B112" s="50"/>
      <c r="C112" s="50"/>
      <c r="D112" s="51"/>
      <c r="E112" s="71"/>
      <c r="F112" s="53"/>
      <c r="G112" s="54"/>
      <c r="H112" s="55"/>
      <c r="I112" s="56"/>
    </row>
    <row r="113" spans="2:9">
      <c r="B113" s="50"/>
      <c r="C113" s="50"/>
      <c r="D113" s="51"/>
      <c r="E113" s="71"/>
      <c r="F113" s="53"/>
      <c r="G113" s="54"/>
      <c r="H113" s="55"/>
      <c r="I113" s="56"/>
    </row>
    <row r="114" spans="2:9">
      <c r="B114" s="50"/>
      <c r="C114" s="50"/>
      <c r="D114" s="51"/>
      <c r="E114" s="71"/>
      <c r="F114" s="53"/>
      <c r="G114" s="54"/>
      <c r="H114" s="55"/>
      <c r="I114" s="56"/>
    </row>
    <row r="115" spans="2:9">
      <c r="B115" s="50"/>
      <c r="C115" s="50"/>
      <c r="D115" s="51"/>
      <c r="E115" s="71"/>
      <c r="F115" s="53"/>
      <c r="G115" s="54"/>
      <c r="H115" s="55"/>
      <c r="I115" s="56"/>
    </row>
    <row r="116" spans="2:9">
      <c r="B116" s="50"/>
      <c r="C116" s="50"/>
      <c r="D116" s="51"/>
      <c r="E116" s="71"/>
      <c r="F116" s="53"/>
      <c r="G116" s="54"/>
      <c r="H116" s="55"/>
      <c r="I116" s="56"/>
    </row>
    <row r="117" spans="2:9">
      <c r="B117" s="50"/>
      <c r="C117" s="50"/>
      <c r="D117" s="51"/>
      <c r="E117" s="71"/>
      <c r="F117" s="53"/>
      <c r="G117" s="54"/>
      <c r="H117" s="55"/>
      <c r="I117" s="56"/>
    </row>
    <row r="118" spans="2:9">
      <c r="B118" s="50"/>
      <c r="C118" s="50"/>
      <c r="D118" s="51"/>
      <c r="E118" s="71"/>
      <c r="F118" s="53"/>
      <c r="G118" s="54"/>
      <c r="H118" s="55"/>
      <c r="I118" s="56"/>
    </row>
    <row r="119" spans="2:9">
      <c r="B119" s="59"/>
      <c r="C119" s="59"/>
      <c r="D119" s="60"/>
      <c r="E119" s="85" t="s">
        <v>98</v>
      </c>
      <c r="F119" s="62"/>
      <c r="G119" s="63"/>
      <c r="H119" s="64"/>
      <c r="I119" s="70"/>
    </row>
    <row r="120" spans="2:9">
      <c r="D120" s="86"/>
    </row>
    <row r="121" spans="2:9" ht="15.6">
      <c r="B121" s="87"/>
      <c r="C121" s="87"/>
      <c r="D121" s="87"/>
      <c r="E121" s="88" t="s">
        <v>99</v>
      </c>
      <c r="F121" s="89"/>
      <c r="G121" s="89"/>
      <c r="H121" s="90"/>
      <c r="I121" s="91">
        <f>I102</f>
        <v>0</v>
      </c>
    </row>
    <row r="122" spans="2:9">
      <c r="D122" s="86"/>
      <c r="I122" s="20"/>
    </row>
    <row r="123" spans="2:9">
      <c r="D123" s="86"/>
      <c r="F123" s="22"/>
      <c r="G123" s="22"/>
      <c r="H123" s="22"/>
      <c r="I123" s="22"/>
    </row>
    <row r="124" spans="2:9">
      <c r="D124" s="86"/>
      <c r="F124" s="22"/>
      <c r="G124" s="22"/>
      <c r="H124" s="22"/>
      <c r="I124" s="22"/>
    </row>
    <row r="125" spans="2:9">
      <c r="D125" s="86"/>
      <c r="F125" s="22"/>
      <c r="G125" s="22"/>
      <c r="H125" s="22"/>
      <c r="I125" s="22"/>
    </row>
    <row r="126" spans="2:9">
      <c r="D126" s="86"/>
      <c r="F126" s="22"/>
      <c r="G126" s="22"/>
      <c r="H126" s="22"/>
      <c r="I126" s="22"/>
    </row>
    <row r="127" spans="2:9">
      <c r="D127" s="86"/>
      <c r="F127" s="22"/>
      <c r="G127" s="22"/>
      <c r="H127" s="22"/>
      <c r="I127" s="22"/>
    </row>
    <row r="128" spans="2:9">
      <c r="D128" s="86"/>
      <c r="F128" s="22"/>
      <c r="G128" s="22"/>
      <c r="H128" s="22"/>
      <c r="I128" s="22"/>
    </row>
    <row r="129" spans="4:9">
      <c r="D129" s="86"/>
      <c r="F129" s="22"/>
      <c r="G129" s="22"/>
      <c r="H129" s="22"/>
      <c r="I129" s="22"/>
    </row>
    <row r="130" spans="4:9">
      <c r="D130" s="86"/>
      <c r="F130" s="22"/>
      <c r="G130" s="22"/>
      <c r="H130" s="22"/>
      <c r="I130" s="22"/>
    </row>
    <row r="131" spans="4:9">
      <c r="D131" s="86"/>
      <c r="F131" s="22"/>
      <c r="G131" s="22"/>
      <c r="H131" s="22"/>
      <c r="I131" s="22"/>
    </row>
    <row r="132" spans="4:9">
      <c r="D132" s="86"/>
      <c r="F132" s="22"/>
      <c r="G132" s="22"/>
      <c r="H132" s="22"/>
      <c r="I132" s="22"/>
    </row>
    <row r="133" spans="4:9">
      <c r="D133" s="86"/>
      <c r="F133" s="22"/>
      <c r="G133" s="22"/>
      <c r="H133" s="22"/>
      <c r="I133" s="22"/>
    </row>
    <row r="134" spans="4:9">
      <c r="D134" s="86"/>
      <c r="F134" s="22"/>
      <c r="G134" s="22"/>
      <c r="H134" s="22"/>
      <c r="I134" s="22"/>
    </row>
    <row r="135" spans="4:9">
      <c r="D135" s="86"/>
      <c r="F135" s="22"/>
      <c r="G135" s="22"/>
      <c r="H135" s="22"/>
      <c r="I135" s="22"/>
    </row>
    <row r="136" spans="4:9">
      <c r="D136" s="86"/>
      <c r="F136" s="22"/>
      <c r="G136" s="22"/>
      <c r="H136" s="22"/>
      <c r="I136" s="22"/>
    </row>
    <row r="137" spans="4:9">
      <c r="D137" s="86"/>
      <c r="F137" s="22"/>
      <c r="G137" s="22"/>
      <c r="H137" s="22"/>
      <c r="I137" s="22"/>
    </row>
    <row r="138" spans="4:9">
      <c r="D138" s="86"/>
      <c r="F138" s="22"/>
      <c r="G138" s="22"/>
      <c r="H138" s="22"/>
      <c r="I138" s="22"/>
    </row>
    <row r="139" spans="4:9">
      <c r="D139" s="86"/>
      <c r="F139" s="22"/>
      <c r="G139" s="22"/>
      <c r="H139" s="22"/>
      <c r="I139" s="22"/>
    </row>
    <row r="140" spans="4:9">
      <c r="D140" s="86"/>
      <c r="F140" s="22"/>
      <c r="G140" s="22"/>
      <c r="H140" s="22"/>
      <c r="I140" s="22"/>
    </row>
    <row r="141" spans="4:9">
      <c r="D141" s="86"/>
      <c r="F141" s="22"/>
      <c r="G141" s="22"/>
      <c r="H141" s="22"/>
      <c r="I141" s="22"/>
    </row>
    <row r="142" spans="4:9">
      <c r="D142" s="86"/>
      <c r="F142" s="22"/>
      <c r="G142" s="22"/>
      <c r="H142" s="22"/>
      <c r="I142" s="22"/>
    </row>
    <row r="143" spans="4:9">
      <c r="D143" s="86"/>
      <c r="F143" s="22"/>
      <c r="G143" s="22"/>
      <c r="H143" s="22"/>
      <c r="I143" s="22"/>
    </row>
    <row r="144" spans="4:9">
      <c r="D144" s="86"/>
      <c r="F144" s="22"/>
      <c r="G144" s="22"/>
      <c r="H144" s="22"/>
      <c r="I144" s="22"/>
    </row>
    <row r="145" spans="4:9">
      <c r="D145" s="86"/>
      <c r="F145" s="22"/>
      <c r="G145" s="22"/>
      <c r="H145" s="22"/>
      <c r="I145" s="22"/>
    </row>
    <row r="146" spans="4:9">
      <c r="D146" s="86"/>
      <c r="F146" s="22"/>
      <c r="G146" s="22"/>
      <c r="H146" s="22"/>
      <c r="I146" s="22"/>
    </row>
    <row r="147" spans="4:9">
      <c r="D147" s="86"/>
      <c r="F147" s="22"/>
      <c r="G147" s="22"/>
      <c r="H147" s="22"/>
      <c r="I147" s="22"/>
    </row>
    <row r="148" spans="4:9">
      <c r="D148" s="86"/>
      <c r="F148" s="22"/>
      <c r="G148" s="22"/>
      <c r="H148" s="22"/>
      <c r="I148" s="22"/>
    </row>
    <row r="149" spans="4:9">
      <c r="D149" s="86"/>
      <c r="F149" s="22"/>
      <c r="G149" s="22"/>
      <c r="H149" s="22"/>
      <c r="I149" s="22"/>
    </row>
    <row r="150" spans="4:9">
      <c r="D150" s="86"/>
      <c r="F150" s="22"/>
      <c r="G150" s="22"/>
      <c r="H150" s="22"/>
      <c r="I150" s="22"/>
    </row>
    <row r="151" spans="4:9">
      <c r="D151" s="86"/>
      <c r="F151" s="22"/>
      <c r="G151" s="22"/>
      <c r="H151" s="22"/>
      <c r="I151" s="22"/>
    </row>
    <row r="152" spans="4:9">
      <c r="D152" s="86"/>
      <c r="F152" s="22"/>
      <c r="G152" s="22"/>
      <c r="H152" s="22"/>
      <c r="I152" s="22"/>
    </row>
    <row r="153" spans="4:9">
      <c r="D153" s="86"/>
      <c r="F153" s="22"/>
      <c r="G153" s="22"/>
      <c r="H153" s="22"/>
      <c r="I153" s="22"/>
    </row>
    <row r="154" spans="4:9">
      <c r="D154" s="86"/>
      <c r="F154" s="22"/>
      <c r="G154" s="22"/>
      <c r="H154" s="22"/>
      <c r="I154" s="22"/>
    </row>
    <row r="155" spans="4:9">
      <c r="D155" s="86"/>
      <c r="F155" s="22"/>
      <c r="G155" s="22"/>
      <c r="H155" s="22"/>
      <c r="I155" s="22"/>
    </row>
    <row r="156" spans="4:9">
      <c r="D156" s="86"/>
      <c r="F156" s="22"/>
      <c r="G156" s="22"/>
      <c r="H156" s="22"/>
      <c r="I156" s="22"/>
    </row>
    <row r="157" spans="4:9">
      <c r="D157" s="86"/>
      <c r="F157" s="22"/>
      <c r="G157" s="22"/>
      <c r="H157" s="22"/>
      <c r="I157" s="22"/>
    </row>
    <row r="158" spans="4:9">
      <c r="D158" s="86"/>
      <c r="F158" s="22"/>
      <c r="G158" s="22"/>
      <c r="H158" s="22"/>
      <c r="I158" s="22"/>
    </row>
    <row r="159" spans="4:9">
      <c r="D159" s="86"/>
      <c r="F159" s="22"/>
      <c r="G159" s="22"/>
      <c r="H159" s="22"/>
      <c r="I159" s="22"/>
    </row>
    <row r="160" spans="4:9">
      <c r="D160" s="86"/>
      <c r="F160" s="22"/>
      <c r="G160" s="22"/>
      <c r="H160" s="22"/>
      <c r="I160" s="22"/>
    </row>
    <row r="161" spans="4:9">
      <c r="D161" s="86"/>
      <c r="F161" s="22"/>
      <c r="G161" s="22"/>
      <c r="H161" s="22"/>
      <c r="I161" s="22"/>
    </row>
    <row r="162" spans="4:9">
      <c r="D162" s="86"/>
      <c r="F162" s="22"/>
      <c r="G162" s="22"/>
      <c r="H162" s="22"/>
      <c r="I162" s="22"/>
    </row>
    <row r="163" spans="4:9">
      <c r="D163" s="86"/>
      <c r="F163" s="22"/>
      <c r="G163" s="22"/>
      <c r="H163" s="22"/>
      <c r="I163" s="22"/>
    </row>
    <row r="164" spans="4:9">
      <c r="D164" s="86"/>
      <c r="F164" s="22"/>
      <c r="G164" s="22"/>
      <c r="H164" s="22"/>
      <c r="I164" s="22"/>
    </row>
    <row r="165" spans="4:9">
      <c r="D165" s="86"/>
      <c r="F165" s="22"/>
      <c r="G165" s="22"/>
      <c r="H165" s="22"/>
      <c r="I165" s="22"/>
    </row>
    <row r="166" spans="4:9">
      <c r="D166" s="86"/>
      <c r="F166" s="22"/>
      <c r="G166" s="22"/>
      <c r="H166" s="22"/>
      <c r="I166" s="22"/>
    </row>
    <row r="167" spans="4:9">
      <c r="D167" s="86"/>
      <c r="F167" s="22"/>
      <c r="G167" s="22"/>
      <c r="H167" s="22"/>
      <c r="I167" s="22"/>
    </row>
    <row r="168" spans="4:9">
      <c r="D168" s="86"/>
      <c r="F168" s="22"/>
      <c r="G168" s="22"/>
      <c r="H168" s="22"/>
      <c r="I168" s="22"/>
    </row>
    <row r="169" spans="4:9">
      <c r="D169" s="86"/>
      <c r="F169" s="22"/>
      <c r="G169" s="22"/>
      <c r="H169" s="22"/>
      <c r="I169" s="22"/>
    </row>
    <row r="170" spans="4:9">
      <c r="D170" s="86"/>
      <c r="F170" s="22"/>
      <c r="G170" s="22"/>
      <c r="H170" s="22"/>
      <c r="I170" s="22"/>
    </row>
    <row r="171" spans="4:9">
      <c r="D171" s="20"/>
      <c r="F171" s="22"/>
      <c r="G171" s="22"/>
      <c r="H171" s="22"/>
      <c r="I171" s="22"/>
    </row>
    <row r="172" spans="4:9">
      <c r="D172" s="20"/>
      <c r="F172" s="22"/>
      <c r="G172" s="22"/>
      <c r="H172" s="22"/>
      <c r="I172" s="22"/>
    </row>
    <row r="173" spans="4:9">
      <c r="D173" s="20"/>
      <c r="F173" s="22"/>
      <c r="G173" s="22"/>
      <c r="H173" s="22"/>
      <c r="I173" s="22"/>
    </row>
    <row r="174" spans="4:9">
      <c r="D174" s="20"/>
      <c r="F174" s="22"/>
      <c r="G174" s="22"/>
      <c r="H174" s="22"/>
      <c r="I174" s="22"/>
    </row>
    <row r="175" spans="4:9">
      <c r="D175" s="20"/>
      <c r="F175" s="22"/>
      <c r="G175" s="22"/>
      <c r="H175" s="22"/>
      <c r="I175" s="22"/>
    </row>
    <row r="176" spans="4:9">
      <c r="D176" s="20"/>
      <c r="F176" s="22"/>
      <c r="G176" s="22"/>
      <c r="H176" s="22"/>
      <c r="I176" s="22"/>
    </row>
    <row r="177" spans="4:9">
      <c r="D177" s="20"/>
      <c r="F177" s="22"/>
      <c r="G177" s="22"/>
      <c r="H177" s="22"/>
      <c r="I177" s="22"/>
    </row>
    <row r="178" spans="4:9">
      <c r="D178" s="20"/>
      <c r="F178" s="22"/>
      <c r="G178" s="22"/>
      <c r="H178" s="22"/>
      <c r="I178" s="22"/>
    </row>
    <row r="179" spans="4:9">
      <c r="D179" s="20"/>
      <c r="F179" s="22"/>
      <c r="G179" s="22"/>
      <c r="H179" s="22"/>
      <c r="I179" s="22"/>
    </row>
    <row r="180" spans="4:9">
      <c r="D180" s="20"/>
      <c r="F180" s="22"/>
      <c r="G180" s="22"/>
      <c r="H180" s="22"/>
      <c r="I180" s="22"/>
    </row>
    <row r="181" spans="4:9">
      <c r="D181" s="20"/>
      <c r="F181" s="22"/>
      <c r="G181" s="22"/>
      <c r="H181" s="22"/>
      <c r="I181" s="22"/>
    </row>
    <row r="182" spans="4:9">
      <c r="D182" s="20"/>
      <c r="F182" s="22"/>
      <c r="G182" s="22"/>
      <c r="H182" s="22"/>
      <c r="I182" s="22"/>
    </row>
    <row r="183" spans="4:9">
      <c r="D183" s="20"/>
      <c r="F183" s="22"/>
      <c r="G183" s="22"/>
      <c r="H183" s="22"/>
      <c r="I183" s="22"/>
    </row>
    <row r="184" spans="4:9">
      <c r="D184" s="20"/>
      <c r="F184" s="22"/>
      <c r="G184" s="22"/>
      <c r="H184" s="22"/>
      <c r="I184" s="22"/>
    </row>
    <row r="185" spans="4:9">
      <c r="D185" s="20"/>
      <c r="F185" s="22"/>
      <c r="G185" s="22"/>
      <c r="H185" s="22"/>
      <c r="I185" s="22"/>
    </row>
    <row r="186" spans="4:9">
      <c r="D186" s="20"/>
      <c r="F186" s="22"/>
      <c r="G186" s="22"/>
      <c r="H186" s="22"/>
      <c r="I186" s="22"/>
    </row>
    <row r="187" spans="4:9">
      <c r="D187" s="20"/>
      <c r="F187" s="22"/>
      <c r="G187" s="22"/>
      <c r="H187" s="22"/>
      <c r="I187" s="22"/>
    </row>
    <row r="188" spans="4:9">
      <c r="D188" s="20"/>
      <c r="F188" s="22"/>
      <c r="G188" s="22"/>
      <c r="H188" s="22"/>
      <c r="I188" s="22"/>
    </row>
    <row r="189" spans="4:9">
      <c r="D189" s="20"/>
      <c r="F189" s="22"/>
      <c r="G189" s="22"/>
      <c r="H189" s="22"/>
      <c r="I189" s="22"/>
    </row>
    <row r="190" spans="4:9">
      <c r="D190" s="20"/>
      <c r="F190" s="22"/>
      <c r="G190" s="22"/>
      <c r="H190" s="22"/>
      <c r="I190" s="22"/>
    </row>
    <row r="191" spans="4:9">
      <c r="D191" s="20"/>
      <c r="F191" s="22"/>
      <c r="G191" s="22"/>
      <c r="H191" s="22"/>
      <c r="I191" s="22"/>
    </row>
    <row r="192" spans="4:9">
      <c r="D192" s="20"/>
      <c r="F192" s="22"/>
      <c r="G192" s="22"/>
      <c r="H192" s="22"/>
      <c r="I192" s="22"/>
    </row>
    <row r="193" spans="4:9">
      <c r="D193" s="20"/>
      <c r="F193" s="22"/>
      <c r="G193" s="22"/>
      <c r="H193" s="22"/>
      <c r="I193" s="22"/>
    </row>
    <row r="194" spans="4:9">
      <c r="D194" s="20"/>
      <c r="F194" s="22"/>
      <c r="G194" s="22"/>
      <c r="H194" s="22"/>
      <c r="I194" s="22"/>
    </row>
    <row r="195" spans="4:9">
      <c r="D195" s="20"/>
      <c r="F195" s="22"/>
      <c r="G195" s="22"/>
      <c r="H195" s="22"/>
      <c r="I195" s="22"/>
    </row>
    <row r="196" spans="4:9">
      <c r="D196" s="20"/>
      <c r="F196" s="22"/>
      <c r="G196" s="22"/>
      <c r="H196" s="22"/>
      <c r="I196" s="22"/>
    </row>
    <row r="197" spans="4:9">
      <c r="D197" s="20"/>
      <c r="F197" s="22"/>
      <c r="G197" s="22"/>
      <c r="H197" s="22"/>
      <c r="I197" s="22"/>
    </row>
    <row r="198" spans="4:9">
      <c r="D198" s="20"/>
      <c r="F198" s="22"/>
      <c r="G198" s="22"/>
      <c r="H198" s="22"/>
      <c r="I198" s="22"/>
    </row>
    <row r="199" spans="4:9">
      <c r="D199" s="20"/>
      <c r="F199" s="22"/>
      <c r="G199" s="22"/>
      <c r="H199" s="22"/>
      <c r="I199" s="22"/>
    </row>
    <row r="200" spans="4:9">
      <c r="D200" s="20"/>
      <c r="F200" s="22"/>
      <c r="G200" s="22"/>
      <c r="H200" s="22"/>
      <c r="I200" s="22"/>
    </row>
    <row r="201" spans="4:9">
      <c r="D201" s="20"/>
      <c r="F201" s="22"/>
      <c r="G201" s="22"/>
      <c r="H201" s="22"/>
      <c r="I201" s="22"/>
    </row>
    <row r="202" spans="4:9">
      <c r="D202" s="20"/>
      <c r="F202" s="22"/>
      <c r="G202" s="22"/>
      <c r="H202" s="22"/>
      <c r="I202" s="22"/>
    </row>
    <row r="203" spans="4:9">
      <c r="D203" s="20"/>
      <c r="F203" s="22"/>
      <c r="G203" s="22"/>
      <c r="H203" s="22"/>
      <c r="I203" s="22"/>
    </row>
    <row r="204" spans="4:9">
      <c r="D204" s="20"/>
      <c r="F204" s="22"/>
      <c r="G204" s="22"/>
      <c r="H204" s="22"/>
      <c r="I204" s="22"/>
    </row>
    <row r="205" spans="4:9">
      <c r="D205" s="20"/>
      <c r="F205" s="22"/>
      <c r="G205" s="22"/>
      <c r="H205" s="22"/>
      <c r="I205" s="22"/>
    </row>
    <row r="206" spans="4:9">
      <c r="D206" s="20"/>
      <c r="F206" s="22"/>
      <c r="G206" s="22"/>
      <c r="H206" s="22"/>
      <c r="I206" s="22"/>
    </row>
    <row r="207" spans="4:9">
      <c r="D207" s="20"/>
      <c r="F207" s="22"/>
      <c r="G207" s="22"/>
      <c r="H207" s="22"/>
      <c r="I207" s="22"/>
    </row>
    <row r="208" spans="4:9">
      <c r="D208" s="20"/>
      <c r="F208" s="22"/>
      <c r="G208" s="22"/>
      <c r="H208" s="22"/>
      <c r="I208" s="22"/>
    </row>
    <row r="209" spans="4:9">
      <c r="D209" s="20"/>
      <c r="F209" s="22"/>
      <c r="G209" s="22"/>
      <c r="H209" s="22"/>
      <c r="I209" s="22"/>
    </row>
    <row r="210" spans="4:9">
      <c r="D210" s="20"/>
      <c r="F210" s="22"/>
      <c r="G210" s="22"/>
      <c r="H210" s="22"/>
      <c r="I210" s="22"/>
    </row>
    <row r="211" spans="4:9">
      <c r="D211" s="20"/>
      <c r="F211" s="22"/>
      <c r="G211" s="22"/>
      <c r="H211" s="22"/>
      <c r="I211" s="22"/>
    </row>
    <row r="212" spans="4:9">
      <c r="D212" s="20"/>
      <c r="F212" s="22"/>
      <c r="G212" s="22"/>
      <c r="H212" s="22"/>
      <c r="I212" s="22"/>
    </row>
    <row r="213" spans="4:9">
      <c r="D213" s="20"/>
      <c r="F213" s="22"/>
      <c r="G213" s="22"/>
      <c r="H213" s="22"/>
      <c r="I213" s="22"/>
    </row>
    <row r="214" spans="4:9">
      <c r="D214" s="20"/>
      <c r="F214" s="22"/>
      <c r="G214" s="22"/>
      <c r="H214" s="22"/>
      <c r="I214" s="22"/>
    </row>
    <row r="215" spans="4:9">
      <c r="D215" s="20"/>
      <c r="F215" s="22"/>
      <c r="G215" s="22"/>
      <c r="H215" s="22"/>
      <c r="I215" s="22"/>
    </row>
    <row r="216" spans="4:9">
      <c r="D216" s="20"/>
      <c r="F216" s="22"/>
      <c r="G216" s="22"/>
      <c r="H216" s="22"/>
      <c r="I216" s="22"/>
    </row>
    <row r="217" spans="4:9">
      <c r="D217" s="20"/>
      <c r="F217" s="22"/>
      <c r="G217" s="22"/>
      <c r="H217" s="22"/>
      <c r="I217" s="22"/>
    </row>
    <row r="218" spans="4:9">
      <c r="D218" s="20"/>
      <c r="F218" s="22"/>
      <c r="G218" s="22"/>
      <c r="H218" s="22"/>
      <c r="I218" s="22"/>
    </row>
    <row r="219" spans="4:9">
      <c r="D219" s="20"/>
      <c r="F219" s="22"/>
      <c r="G219" s="22"/>
      <c r="H219" s="22"/>
      <c r="I219" s="22"/>
    </row>
    <row r="220" spans="4:9">
      <c r="D220" s="20"/>
      <c r="F220" s="22"/>
      <c r="G220" s="22"/>
      <c r="H220" s="22"/>
      <c r="I220" s="22"/>
    </row>
    <row r="221" spans="4:9">
      <c r="D221" s="20"/>
      <c r="F221" s="22"/>
      <c r="G221" s="22"/>
      <c r="H221" s="22"/>
      <c r="I221" s="22"/>
    </row>
    <row r="222" spans="4:9">
      <c r="D222" s="20"/>
      <c r="F222" s="22"/>
      <c r="G222" s="22"/>
      <c r="H222" s="22"/>
      <c r="I222" s="22"/>
    </row>
    <row r="223" spans="4:9">
      <c r="D223" s="20"/>
      <c r="F223" s="22"/>
      <c r="G223" s="22"/>
      <c r="H223" s="22"/>
      <c r="I223" s="22"/>
    </row>
    <row r="224" spans="4:9">
      <c r="D224" s="20"/>
      <c r="F224" s="22"/>
      <c r="G224" s="22"/>
      <c r="H224" s="22"/>
      <c r="I224" s="22"/>
    </row>
    <row r="225" spans="4:9">
      <c r="D225" s="20"/>
      <c r="F225" s="22"/>
      <c r="G225" s="22"/>
      <c r="H225" s="22"/>
      <c r="I225" s="22"/>
    </row>
    <row r="226" spans="4:9">
      <c r="D226" s="20"/>
      <c r="F226" s="22"/>
      <c r="G226" s="22"/>
      <c r="H226" s="22"/>
      <c r="I226" s="22"/>
    </row>
    <row r="227" spans="4:9">
      <c r="D227" s="20"/>
      <c r="F227" s="22"/>
      <c r="G227" s="22"/>
      <c r="H227" s="22"/>
      <c r="I227" s="22"/>
    </row>
    <row r="228" spans="4:9">
      <c r="D228" s="20"/>
      <c r="F228" s="22"/>
      <c r="G228" s="22"/>
      <c r="H228" s="22"/>
      <c r="I228" s="22"/>
    </row>
    <row r="229" spans="4:9">
      <c r="D229" s="20"/>
      <c r="F229" s="22"/>
      <c r="G229" s="22"/>
      <c r="H229" s="22"/>
      <c r="I229" s="22"/>
    </row>
    <row r="230" spans="4:9">
      <c r="D230" s="20"/>
      <c r="F230" s="22"/>
      <c r="G230" s="22"/>
      <c r="H230" s="22"/>
      <c r="I230" s="22"/>
    </row>
    <row r="231" spans="4:9">
      <c r="D231" s="20"/>
      <c r="F231" s="22"/>
      <c r="G231" s="22"/>
      <c r="H231" s="22"/>
      <c r="I231" s="22"/>
    </row>
    <row r="232" spans="4:9">
      <c r="D232" s="20"/>
      <c r="F232" s="22"/>
      <c r="G232" s="22"/>
      <c r="H232" s="22"/>
      <c r="I232" s="22"/>
    </row>
    <row r="233" spans="4:9">
      <c r="D233" s="20"/>
      <c r="F233" s="22"/>
      <c r="G233" s="22"/>
      <c r="H233" s="22"/>
      <c r="I233" s="22"/>
    </row>
    <row r="234" spans="4:9">
      <c r="D234" s="20"/>
      <c r="F234" s="22"/>
      <c r="G234" s="22"/>
      <c r="H234" s="22"/>
      <c r="I234" s="22"/>
    </row>
    <row r="235" spans="4:9">
      <c r="D235" s="20"/>
      <c r="F235" s="22"/>
      <c r="G235" s="22"/>
      <c r="H235" s="22"/>
      <c r="I235" s="22"/>
    </row>
    <row r="236" spans="4:9">
      <c r="D236" s="20"/>
      <c r="F236" s="22"/>
      <c r="G236" s="22"/>
      <c r="H236" s="22"/>
      <c r="I236" s="22"/>
    </row>
    <row r="237" spans="4:9">
      <c r="D237" s="20"/>
      <c r="F237" s="22"/>
      <c r="G237" s="22"/>
      <c r="H237" s="22"/>
      <c r="I237" s="22"/>
    </row>
    <row r="238" spans="4:9">
      <c r="D238" s="20"/>
      <c r="F238" s="22"/>
      <c r="G238" s="22"/>
      <c r="H238" s="22"/>
      <c r="I238" s="22"/>
    </row>
    <row r="239" spans="4:9">
      <c r="D239" s="20"/>
      <c r="F239" s="22"/>
      <c r="G239" s="22"/>
      <c r="H239" s="22"/>
      <c r="I239" s="22"/>
    </row>
    <row r="240" spans="4:9">
      <c r="D240" s="20"/>
      <c r="F240" s="22"/>
      <c r="G240" s="22"/>
      <c r="H240" s="22"/>
      <c r="I240" s="22"/>
    </row>
    <row r="241" spans="4:9">
      <c r="D241" s="20"/>
      <c r="F241" s="22"/>
      <c r="G241" s="22"/>
      <c r="H241" s="22"/>
      <c r="I241" s="22"/>
    </row>
    <row r="242" spans="4:9">
      <c r="D242" s="20"/>
      <c r="F242" s="22"/>
      <c r="G242" s="22"/>
      <c r="H242" s="22"/>
      <c r="I242" s="22"/>
    </row>
    <row r="243" spans="4:9">
      <c r="D243" s="20"/>
      <c r="F243" s="22"/>
      <c r="G243" s="22"/>
      <c r="H243" s="22"/>
      <c r="I243" s="22"/>
    </row>
    <row r="244" spans="4:9">
      <c r="D244" s="20"/>
      <c r="F244" s="22"/>
      <c r="G244" s="22"/>
      <c r="H244" s="22"/>
      <c r="I244" s="22"/>
    </row>
    <row r="245" spans="4:9">
      <c r="D245" s="20"/>
      <c r="F245" s="22"/>
      <c r="G245" s="22"/>
      <c r="H245" s="22"/>
      <c r="I245" s="22"/>
    </row>
    <row r="246" spans="4:9">
      <c r="D246" s="20"/>
      <c r="F246" s="22"/>
      <c r="G246" s="22"/>
      <c r="H246" s="22"/>
      <c r="I246" s="22"/>
    </row>
    <row r="247" spans="4:9">
      <c r="D247" s="20"/>
      <c r="F247" s="22"/>
      <c r="G247" s="22"/>
      <c r="H247" s="22"/>
      <c r="I247" s="22"/>
    </row>
    <row r="248" spans="4:9">
      <c r="D248" s="20"/>
      <c r="F248" s="22"/>
      <c r="G248" s="22"/>
      <c r="H248" s="22"/>
      <c r="I248" s="22"/>
    </row>
    <row r="249" spans="4:9">
      <c r="D249" s="20"/>
      <c r="F249" s="22"/>
      <c r="G249" s="22"/>
      <c r="H249" s="22"/>
      <c r="I249" s="22"/>
    </row>
    <row r="250" spans="4:9">
      <c r="D250" s="20"/>
      <c r="F250" s="22"/>
      <c r="G250" s="22"/>
      <c r="H250" s="22"/>
      <c r="I250" s="22"/>
    </row>
    <row r="251" spans="4:9">
      <c r="D251" s="20"/>
      <c r="F251" s="22"/>
      <c r="G251" s="22"/>
      <c r="H251" s="22"/>
      <c r="I251" s="22"/>
    </row>
    <row r="252" spans="4:9">
      <c r="D252" s="20"/>
      <c r="F252" s="22"/>
      <c r="G252" s="22"/>
      <c r="H252" s="22"/>
      <c r="I252" s="22"/>
    </row>
    <row r="253" spans="4:9">
      <c r="D253" s="20"/>
      <c r="F253" s="22"/>
      <c r="G253" s="22"/>
      <c r="H253" s="22"/>
      <c r="I253" s="22"/>
    </row>
    <row r="254" spans="4:9">
      <c r="D254" s="20"/>
      <c r="F254" s="22"/>
      <c r="G254" s="22"/>
      <c r="H254" s="22"/>
      <c r="I254" s="22"/>
    </row>
    <row r="255" spans="4:9">
      <c r="D255" s="20"/>
      <c r="F255" s="22"/>
      <c r="G255" s="22"/>
      <c r="H255" s="22"/>
      <c r="I255" s="22"/>
    </row>
    <row r="256" spans="4:9">
      <c r="D256" s="20"/>
      <c r="F256" s="22"/>
      <c r="G256" s="22"/>
      <c r="H256" s="22"/>
      <c r="I256" s="22"/>
    </row>
    <row r="257" spans="4:9">
      <c r="D257" s="20"/>
      <c r="F257" s="22"/>
      <c r="G257" s="22"/>
      <c r="H257" s="22"/>
      <c r="I257" s="22"/>
    </row>
    <row r="258" spans="4:9">
      <c r="D258" s="20"/>
      <c r="F258" s="22"/>
      <c r="G258" s="22"/>
      <c r="H258" s="22"/>
      <c r="I258" s="22"/>
    </row>
    <row r="259" spans="4:9">
      <c r="D259" s="20"/>
      <c r="F259" s="22"/>
      <c r="G259" s="22"/>
      <c r="H259" s="22"/>
      <c r="I259" s="22"/>
    </row>
    <row r="260" spans="4:9">
      <c r="D260" s="20"/>
      <c r="F260" s="22"/>
      <c r="G260" s="22"/>
      <c r="H260" s="22"/>
      <c r="I260" s="22"/>
    </row>
    <row r="261" spans="4:9">
      <c r="D261" s="20"/>
      <c r="F261" s="22"/>
      <c r="G261" s="22"/>
      <c r="H261" s="22"/>
      <c r="I261" s="22"/>
    </row>
    <row r="262" spans="4:9">
      <c r="D262" s="20"/>
      <c r="F262" s="22"/>
      <c r="G262" s="22"/>
      <c r="H262" s="22"/>
      <c r="I262" s="22"/>
    </row>
    <row r="263" spans="4:9">
      <c r="D263" s="20"/>
      <c r="F263" s="22"/>
      <c r="G263" s="22"/>
      <c r="H263" s="22"/>
      <c r="I263" s="22"/>
    </row>
    <row r="264" spans="4:9">
      <c r="D264" s="20"/>
      <c r="F264" s="22"/>
      <c r="G264" s="22"/>
      <c r="H264" s="22"/>
      <c r="I264" s="22"/>
    </row>
    <row r="265" spans="4:9">
      <c r="D265" s="20"/>
      <c r="F265" s="22"/>
      <c r="G265" s="22"/>
      <c r="H265" s="22"/>
      <c r="I265" s="22"/>
    </row>
    <row r="266" spans="4:9">
      <c r="D266" s="20"/>
      <c r="F266" s="22"/>
      <c r="G266" s="22"/>
      <c r="H266" s="22"/>
      <c r="I266" s="22"/>
    </row>
    <row r="267" spans="4:9">
      <c r="D267" s="20"/>
      <c r="F267" s="22"/>
      <c r="G267" s="22"/>
      <c r="H267" s="22"/>
      <c r="I267" s="22"/>
    </row>
    <row r="268" spans="4:9">
      <c r="D268" s="20"/>
      <c r="F268" s="22"/>
      <c r="G268" s="22"/>
      <c r="H268" s="22"/>
      <c r="I268" s="22"/>
    </row>
    <row r="269" spans="4:9">
      <c r="D269" s="20"/>
      <c r="F269" s="22"/>
      <c r="G269" s="22"/>
      <c r="H269" s="22"/>
      <c r="I269" s="22"/>
    </row>
    <row r="270" spans="4:9">
      <c r="D270" s="20"/>
      <c r="F270" s="22"/>
      <c r="G270" s="22"/>
      <c r="H270" s="22"/>
      <c r="I270" s="22"/>
    </row>
    <row r="271" spans="4:9">
      <c r="D271" s="20"/>
      <c r="F271" s="22"/>
      <c r="G271" s="22"/>
      <c r="H271" s="22"/>
      <c r="I271" s="22"/>
    </row>
    <row r="272" spans="4:9">
      <c r="D272" s="20"/>
      <c r="F272" s="22"/>
      <c r="G272" s="22"/>
      <c r="H272" s="22"/>
      <c r="I272" s="22"/>
    </row>
    <row r="273" spans="4:9">
      <c r="D273" s="20"/>
      <c r="F273" s="22"/>
      <c r="G273" s="22"/>
      <c r="H273" s="22"/>
      <c r="I273" s="22"/>
    </row>
    <row r="274" spans="4:9">
      <c r="D274" s="20"/>
      <c r="F274" s="22"/>
      <c r="G274" s="22"/>
      <c r="H274" s="22"/>
      <c r="I274" s="22"/>
    </row>
    <row r="275" spans="4:9">
      <c r="D275" s="20"/>
      <c r="F275" s="22"/>
      <c r="G275" s="22"/>
      <c r="H275" s="22"/>
      <c r="I275" s="22"/>
    </row>
    <row r="276" spans="4:9">
      <c r="D276" s="20"/>
      <c r="F276" s="22"/>
      <c r="G276" s="22"/>
      <c r="H276" s="22"/>
      <c r="I276" s="22"/>
    </row>
    <row r="277" spans="4:9">
      <c r="D277" s="20"/>
      <c r="F277" s="22"/>
      <c r="G277" s="22"/>
      <c r="H277" s="22"/>
      <c r="I277" s="22"/>
    </row>
    <row r="278" spans="4:9">
      <c r="D278" s="20"/>
      <c r="F278" s="22"/>
      <c r="G278" s="22"/>
      <c r="H278" s="22"/>
      <c r="I278" s="22"/>
    </row>
    <row r="279" spans="4:9">
      <c r="D279" s="20"/>
      <c r="F279" s="22"/>
      <c r="G279" s="22"/>
      <c r="H279" s="22"/>
      <c r="I279" s="22"/>
    </row>
    <row r="280" spans="4:9">
      <c r="D280" s="20"/>
      <c r="F280" s="22"/>
      <c r="G280" s="22"/>
      <c r="H280" s="22"/>
      <c r="I280" s="22"/>
    </row>
    <row r="281" spans="4:9">
      <c r="D281" s="20"/>
      <c r="F281" s="22"/>
      <c r="G281" s="22"/>
      <c r="H281" s="22"/>
      <c r="I281" s="22"/>
    </row>
    <row r="282" spans="4:9">
      <c r="D282" s="20"/>
      <c r="F282" s="22"/>
      <c r="G282" s="22"/>
      <c r="H282" s="22"/>
      <c r="I282" s="22"/>
    </row>
    <row r="283" spans="4:9">
      <c r="D283" s="20"/>
      <c r="F283" s="22"/>
      <c r="G283" s="22"/>
      <c r="H283" s="22"/>
      <c r="I283" s="22"/>
    </row>
    <row r="284" spans="4:9">
      <c r="D284" s="20"/>
      <c r="F284" s="22"/>
      <c r="G284" s="22"/>
      <c r="H284" s="22"/>
      <c r="I284" s="22"/>
    </row>
    <row r="285" spans="4:9">
      <c r="D285" s="20"/>
      <c r="F285" s="22"/>
      <c r="G285" s="22"/>
      <c r="H285" s="22"/>
      <c r="I285" s="22"/>
    </row>
    <row r="286" spans="4:9">
      <c r="D286" s="20"/>
      <c r="F286" s="22"/>
      <c r="G286" s="22"/>
      <c r="H286" s="22"/>
      <c r="I286" s="22"/>
    </row>
    <row r="287" spans="4:9">
      <c r="D287" s="20"/>
      <c r="F287" s="22"/>
      <c r="G287" s="22"/>
      <c r="H287" s="22"/>
      <c r="I287" s="22"/>
    </row>
    <row r="288" spans="4:9">
      <c r="D288" s="20"/>
      <c r="F288" s="22"/>
      <c r="G288" s="22"/>
      <c r="H288" s="22"/>
      <c r="I288" s="22"/>
    </row>
    <row r="289" spans="4:9">
      <c r="D289" s="20"/>
      <c r="F289" s="22"/>
      <c r="G289" s="22"/>
      <c r="H289" s="22"/>
      <c r="I289" s="22"/>
    </row>
    <row r="290" spans="4:9">
      <c r="D290" s="20"/>
      <c r="F290" s="22"/>
      <c r="G290" s="22"/>
      <c r="H290" s="22"/>
      <c r="I290" s="22"/>
    </row>
    <row r="291" spans="4:9">
      <c r="D291" s="20"/>
      <c r="F291" s="22"/>
      <c r="G291" s="22"/>
      <c r="H291" s="22"/>
      <c r="I291" s="22"/>
    </row>
    <row r="292" spans="4:9">
      <c r="D292" s="20"/>
      <c r="F292" s="22"/>
      <c r="G292" s="22"/>
      <c r="H292" s="22"/>
      <c r="I292" s="22"/>
    </row>
    <row r="293" spans="4:9">
      <c r="D293" s="20"/>
      <c r="F293" s="22"/>
      <c r="G293" s="22"/>
      <c r="H293" s="22"/>
      <c r="I293" s="22"/>
    </row>
    <row r="294" spans="4:9">
      <c r="D294" s="20"/>
      <c r="F294" s="22"/>
      <c r="G294" s="22"/>
      <c r="H294" s="22"/>
      <c r="I294" s="22"/>
    </row>
    <row r="295" spans="4:9">
      <c r="D295" s="20"/>
      <c r="F295" s="22"/>
      <c r="G295" s="22"/>
      <c r="H295" s="22"/>
      <c r="I295" s="22"/>
    </row>
    <row r="296" spans="4:9">
      <c r="D296" s="20"/>
      <c r="F296" s="22"/>
      <c r="G296" s="22"/>
      <c r="H296" s="22"/>
      <c r="I296" s="22"/>
    </row>
    <row r="297" spans="4:9">
      <c r="D297" s="20"/>
      <c r="F297" s="22"/>
      <c r="G297" s="22"/>
      <c r="H297" s="22"/>
      <c r="I297" s="22"/>
    </row>
    <row r="298" spans="4:9">
      <c r="D298" s="20"/>
      <c r="F298" s="22"/>
      <c r="G298" s="22"/>
      <c r="H298" s="22"/>
      <c r="I298" s="22"/>
    </row>
    <row r="299" spans="4:9">
      <c r="D299" s="20"/>
      <c r="F299" s="22"/>
      <c r="G299" s="22"/>
      <c r="H299" s="22"/>
      <c r="I299" s="22"/>
    </row>
    <row r="300" spans="4:9">
      <c r="D300" s="20"/>
      <c r="F300" s="22"/>
      <c r="G300" s="22"/>
      <c r="H300" s="22"/>
      <c r="I300" s="22"/>
    </row>
    <row r="301" spans="4:9">
      <c r="D301" s="20"/>
      <c r="F301" s="22"/>
      <c r="G301" s="22"/>
      <c r="H301" s="22"/>
      <c r="I301" s="22"/>
    </row>
    <row r="302" spans="4:9">
      <c r="D302" s="20"/>
      <c r="F302" s="22"/>
      <c r="G302" s="22"/>
      <c r="H302" s="22"/>
      <c r="I302" s="22"/>
    </row>
    <row r="303" spans="4:9">
      <c r="D303" s="20"/>
      <c r="F303" s="22"/>
      <c r="G303" s="22"/>
      <c r="H303" s="22"/>
      <c r="I303" s="22"/>
    </row>
    <row r="304" spans="4:9">
      <c r="D304" s="20"/>
      <c r="F304" s="22"/>
      <c r="G304" s="22"/>
      <c r="H304" s="22"/>
      <c r="I304" s="22"/>
    </row>
    <row r="305" spans="4:9">
      <c r="D305" s="20"/>
      <c r="F305" s="22"/>
      <c r="G305" s="22"/>
      <c r="H305" s="22"/>
      <c r="I305" s="22"/>
    </row>
    <row r="306" spans="4:9">
      <c r="D306" s="20"/>
      <c r="F306" s="22"/>
      <c r="G306" s="22"/>
      <c r="H306" s="22"/>
      <c r="I306" s="22"/>
    </row>
    <row r="307" spans="4:9">
      <c r="D307" s="20"/>
      <c r="F307" s="22"/>
      <c r="G307" s="22"/>
      <c r="H307" s="22"/>
      <c r="I307" s="22"/>
    </row>
    <row r="308" spans="4:9">
      <c r="D308" s="20"/>
      <c r="F308" s="22"/>
      <c r="G308" s="22"/>
      <c r="H308" s="22"/>
      <c r="I308" s="22"/>
    </row>
    <row r="309" spans="4:9">
      <c r="D309" s="20"/>
      <c r="F309" s="22"/>
      <c r="G309" s="22"/>
      <c r="H309" s="22"/>
      <c r="I309" s="22"/>
    </row>
    <row r="310" spans="4:9">
      <c r="D310" s="20"/>
      <c r="F310" s="22"/>
      <c r="G310" s="22"/>
      <c r="H310" s="22"/>
      <c r="I310" s="22"/>
    </row>
    <row r="311" spans="4:9">
      <c r="D311" s="20"/>
      <c r="F311" s="22"/>
      <c r="G311" s="22"/>
      <c r="H311" s="22"/>
      <c r="I311" s="22"/>
    </row>
    <row r="312" spans="4:9">
      <c r="D312" s="20"/>
      <c r="F312" s="22"/>
      <c r="G312" s="22"/>
      <c r="H312" s="22"/>
      <c r="I312" s="22"/>
    </row>
    <row r="313" spans="4:9">
      <c r="D313" s="20"/>
      <c r="F313" s="22"/>
      <c r="G313" s="22"/>
      <c r="H313" s="22"/>
      <c r="I313" s="22"/>
    </row>
    <row r="314" spans="4:9">
      <c r="D314" s="20"/>
      <c r="F314" s="22"/>
      <c r="G314" s="22"/>
      <c r="H314" s="22"/>
      <c r="I314" s="22"/>
    </row>
    <row r="315" spans="4:9">
      <c r="D315" s="20"/>
      <c r="F315" s="22"/>
      <c r="G315" s="22"/>
      <c r="H315" s="22"/>
      <c r="I315" s="22"/>
    </row>
    <row r="316" spans="4:9">
      <c r="D316" s="20"/>
      <c r="F316" s="22"/>
      <c r="G316" s="22"/>
      <c r="H316" s="22"/>
      <c r="I316" s="22"/>
    </row>
    <row r="317" spans="4:9">
      <c r="D317" s="20"/>
      <c r="F317" s="22"/>
      <c r="G317" s="22"/>
      <c r="H317" s="22"/>
      <c r="I317" s="22"/>
    </row>
    <row r="318" spans="4:9">
      <c r="D318" s="20"/>
      <c r="F318" s="22"/>
      <c r="G318" s="22"/>
      <c r="H318" s="22"/>
      <c r="I318" s="22"/>
    </row>
    <row r="319" spans="4:9">
      <c r="D319" s="20"/>
      <c r="F319" s="22"/>
      <c r="G319" s="22"/>
      <c r="H319" s="22"/>
      <c r="I319" s="22"/>
    </row>
    <row r="320" spans="4:9">
      <c r="D320" s="20"/>
      <c r="F320" s="22"/>
      <c r="G320" s="22"/>
      <c r="H320" s="22"/>
      <c r="I320" s="22"/>
    </row>
    <row r="321" spans="4:9">
      <c r="D321" s="20"/>
      <c r="F321" s="22"/>
      <c r="G321" s="22"/>
      <c r="H321" s="22"/>
      <c r="I321" s="22"/>
    </row>
    <row r="322" spans="4:9">
      <c r="D322" s="20"/>
      <c r="F322" s="22"/>
      <c r="G322" s="22"/>
      <c r="H322" s="22"/>
      <c r="I322" s="22"/>
    </row>
    <row r="323" spans="4:9">
      <c r="D323" s="20"/>
      <c r="F323" s="22"/>
      <c r="G323" s="22"/>
      <c r="H323" s="22"/>
      <c r="I323" s="22"/>
    </row>
    <row r="324" spans="4:9">
      <c r="D324" s="20"/>
      <c r="F324" s="22"/>
      <c r="G324" s="22"/>
      <c r="H324" s="22"/>
      <c r="I324" s="22"/>
    </row>
    <row r="325" spans="4:9">
      <c r="D325" s="20"/>
      <c r="F325" s="22"/>
      <c r="G325" s="22"/>
      <c r="H325" s="22"/>
      <c r="I325" s="22"/>
    </row>
    <row r="326" spans="4:9">
      <c r="D326" s="20"/>
      <c r="F326" s="22"/>
      <c r="G326" s="22"/>
      <c r="H326" s="22"/>
      <c r="I326" s="22"/>
    </row>
    <row r="327" spans="4:9">
      <c r="D327" s="20"/>
      <c r="F327" s="22"/>
      <c r="G327" s="22"/>
      <c r="H327" s="22"/>
      <c r="I327" s="22"/>
    </row>
    <row r="328" spans="4:9">
      <c r="D328" s="20"/>
      <c r="F328" s="22"/>
      <c r="G328" s="22"/>
      <c r="H328" s="22"/>
      <c r="I328" s="22"/>
    </row>
    <row r="329" spans="4:9">
      <c r="D329" s="20"/>
      <c r="F329" s="22"/>
      <c r="G329" s="22"/>
      <c r="H329" s="22"/>
      <c r="I329" s="22"/>
    </row>
    <row r="330" spans="4:9">
      <c r="D330" s="20"/>
      <c r="F330" s="22"/>
      <c r="G330" s="22"/>
      <c r="H330" s="22"/>
      <c r="I330" s="22"/>
    </row>
    <row r="331" spans="4:9">
      <c r="D331" s="20"/>
      <c r="F331" s="22"/>
      <c r="G331" s="22"/>
      <c r="H331" s="22"/>
      <c r="I331" s="22"/>
    </row>
    <row r="332" spans="4:9">
      <c r="D332" s="20"/>
      <c r="F332" s="22"/>
      <c r="G332" s="22"/>
      <c r="H332" s="22"/>
      <c r="I332" s="22"/>
    </row>
    <row r="333" spans="4:9">
      <c r="D333" s="20"/>
      <c r="F333" s="22"/>
      <c r="G333" s="22"/>
      <c r="H333" s="22"/>
      <c r="I333" s="22"/>
    </row>
    <row r="334" spans="4:9">
      <c r="D334" s="20"/>
      <c r="F334" s="22"/>
      <c r="G334" s="22"/>
      <c r="H334" s="22"/>
      <c r="I334" s="22"/>
    </row>
    <row r="335" spans="4:9">
      <c r="D335" s="20"/>
      <c r="F335" s="22"/>
      <c r="G335" s="22"/>
      <c r="H335" s="22"/>
      <c r="I335" s="22"/>
    </row>
    <row r="336" spans="4:9">
      <c r="D336" s="20"/>
      <c r="F336" s="22"/>
      <c r="G336" s="22"/>
      <c r="H336" s="22"/>
      <c r="I336" s="22"/>
    </row>
    <row r="337" spans="4:9">
      <c r="D337" s="20"/>
      <c r="F337" s="22"/>
      <c r="G337" s="22"/>
      <c r="H337" s="22"/>
      <c r="I337" s="22"/>
    </row>
    <row r="338" spans="4:9">
      <c r="D338" s="20"/>
      <c r="F338" s="22"/>
      <c r="G338" s="22"/>
      <c r="H338" s="22"/>
      <c r="I338" s="22"/>
    </row>
    <row r="339" spans="4:9">
      <c r="D339" s="20"/>
      <c r="F339" s="22"/>
      <c r="G339" s="22"/>
      <c r="H339" s="22"/>
      <c r="I339" s="22"/>
    </row>
    <row r="340" spans="4:9">
      <c r="D340" s="20"/>
      <c r="F340" s="22"/>
      <c r="G340" s="22"/>
      <c r="H340" s="22"/>
      <c r="I340" s="22"/>
    </row>
    <row r="341" spans="4:9">
      <c r="D341" s="20"/>
      <c r="F341" s="22"/>
      <c r="G341" s="22"/>
      <c r="H341" s="22"/>
      <c r="I341" s="22"/>
    </row>
    <row r="342" spans="4:9">
      <c r="D342" s="20"/>
      <c r="F342" s="22"/>
      <c r="G342" s="22"/>
      <c r="H342" s="22"/>
      <c r="I342" s="22"/>
    </row>
    <row r="343" spans="4:9">
      <c r="D343" s="20"/>
      <c r="F343" s="22"/>
      <c r="G343" s="22"/>
      <c r="H343" s="22"/>
      <c r="I343" s="22"/>
    </row>
    <row r="344" spans="4:9">
      <c r="D344" s="20"/>
      <c r="F344" s="22"/>
      <c r="G344" s="22"/>
      <c r="H344" s="22"/>
      <c r="I344" s="22"/>
    </row>
    <row r="345" spans="4:9">
      <c r="D345" s="20"/>
      <c r="F345" s="22"/>
      <c r="G345" s="22"/>
      <c r="H345" s="22"/>
      <c r="I345" s="22"/>
    </row>
    <row r="346" spans="4:9">
      <c r="D346" s="20"/>
      <c r="F346" s="22"/>
      <c r="G346" s="22"/>
      <c r="H346" s="22"/>
      <c r="I346" s="22"/>
    </row>
    <row r="347" spans="4:9">
      <c r="D347" s="20"/>
      <c r="F347" s="22"/>
      <c r="G347" s="22"/>
      <c r="H347" s="22"/>
      <c r="I347" s="22"/>
    </row>
    <row r="348" spans="4:9">
      <c r="D348" s="20"/>
      <c r="F348" s="22"/>
      <c r="G348" s="22"/>
      <c r="H348" s="22"/>
      <c r="I348" s="22"/>
    </row>
    <row r="349" spans="4:9">
      <c r="D349" s="20"/>
      <c r="F349" s="22"/>
      <c r="G349" s="22"/>
      <c r="H349" s="22"/>
      <c r="I349" s="22"/>
    </row>
    <row r="350" spans="4:9">
      <c r="D350" s="20"/>
      <c r="F350" s="22"/>
      <c r="G350" s="22"/>
      <c r="H350" s="22"/>
      <c r="I350" s="22"/>
    </row>
    <row r="351" spans="4:9">
      <c r="D351" s="20"/>
      <c r="F351" s="22"/>
      <c r="G351" s="22"/>
      <c r="H351" s="22"/>
      <c r="I351" s="22"/>
    </row>
    <row r="352" spans="4:9">
      <c r="D352" s="20"/>
      <c r="F352" s="22"/>
      <c r="G352" s="22"/>
      <c r="H352" s="22"/>
      <c r="I352" s="22"/>
    </row>
    <row r="353" spans="4:9">
      <c r="D353" s="20"/>
      <c r="F353" s="22"/>
      <c r="G353" s="22"/>
      <c r="H353" s="22"/>
      <c r="I353" s="22"/>
    </row>
    <row r="354" spans="4:9">
      <c r="D354" s="20"/>
      <c r="F354" s="22"/>
      <c r="G354" s="22"/>
      <c r="H354" s="22"/>
      <c r="I354" s="22"/>
    </row>
    <row r="355" spans="4:9">
      <c r="D355" s="20"/>
      <c r="F355" s="22"/>
      <c r="G355" s="22"/>
      <c r="H355" s="22"/>
      <c r="I355" s="22"/>
    </row>
    <row r="356" spans="4:9">
      <c r="D356" s="20"/>
      <c r="F356" s="22"/>
      <c r="G356" s="22"/>
      <c r="H356" s="22"/>
      <c r="I356" s="22"/>
    </row>
    <row r="357" spans="4:9">
      <c r="D357" s="20"/>
      <c r="F357" s="22"/>
      <c r="G357" s="22"/>
      <c r="H357" s="22"/>
      <c r="I357" s="22"/>
    </row>
    <row r="358" spans="4:9">
      <c r="D358" s="20"/>
      <c r="F358" s="22"/>
      <c r="G358" s="22"/>
      <c r="H358" s="22"/>
      <c r="I358" s="22"/>
    </row>
    <row r="359" spans="4:9">
      <c r="D359" s="20"/>
      <c r="F359" s="22"/>
      <c r="G359" s="22"/>
      <c r="H359" s="22"/>
      <c r="I359" s="22"/>
    </row>
    <row r="360" spans="4:9">
      <c r="D360" s="20"/>
      <c r="F360" s="22"/>
      <c r="G360" s="22"/>
      <c r="H360" s="22"/>
      <c r="I360" s="22"/>
    </row>
    <row r="361" spans="4:9">
      <c r="D361" s="20"/>
      <c r="F361" s="22"/>
      <c r="G361" s="22"/>
      <c r="H361" s="22"/>
      <c r="I361" s="22"/>
    </row>
    <row r="362" spans="4:9">
      <c r="D362" s="20"/>
      <c r="F362" s="22"/>
      <c r="G362" s="22"/>
      <c r="H362" s="22"/>
      <c r="I362" s="22"/>
    </row>
    <row r="363" spans="4:9">
      <c r="D363" s="20"/>
      <c r="F363" s="22"/>
      <c r="G363" s="22"/>
      <c r="H363" s="22"/>
      <c r="I363" s="22"/>
    </row>
    <row r="364" spans="4:9">
      <c r="D364" s="20"/>
      <c r="F364" s="22"/>
      <c r="G364" s="22"/>
      <c r="H364" s="22"/>
      <c r="I364" s="22"/>
    </row>
    <row r="365" spans="4:9">
      <c r="D365" s="20"/>
      <c r="F365" s="22"/>
      <c r="G365" s="22"/>
      <c r="H365" s="22"/>
      <c r="I365" s="22"/>
    </row>
    <row r="366" spans="4:9">
      <c r="D366" s="20"/>
      <c r="F366" s="22"/>
      <c r="G366" s="22"/>
      <c r="H366" s="22"/>
      <c r="I366" s="22"/>
    </row>
    <row r="367" spans="4:9">
      <c r="D367" s="20"/>
      <c r="F367" s="22"/>
      <c r="G367" s="22"/>
      <c r="H367" s="22"/>
      <c r="I367" s="22"/>
    </row>
    <row r="368" spans="4:9">
      <c r="D368" s="20"/>
      <c r="F368" s="22"/>
      <c r="G368" s="22"/>
      <c r="H368" s="22"/>
      <c r="I368" s="22"/>
    </row>
    <row r="369" spans="4:9">
      <c r="D369" s="20"/>
      <c r="F369" s="22"/>
      <c r="G369" s="22"/>
      <c r="H369" s="22"/>
      <c r="I369" s="22"/>
    </row>
    <row r="370" spans="4:9">
      <c r="D370" s="20"/>
      <c r="F370" s="22"/>
      <c r="G370" s="22"/>
      <c r="H370" s="22"/>
      <c r="I370" s="22"/>
    </row>
    <row r="371" spans="4:9">
      <c r="D371" s="20"/>
      <c r="F371" s="22"/>
      <c r="G371" s="22"/>
      <c r="H371" s="22"/>
      <c r="I371" s="22"/>
    </row>
    <row r="372" spans="4:9">
      <c r="D372" s="20"/>
      <c r="F372" s="22"/>
      <c r="G372" s="22"/>
      <c r="H372" s="22"/>
      <c r="I372" s="22"/>
    </row>
    <row r="373" spans="4:9">
      <c r="D373" s="20"/>
      <c r="F373" s="22"/>
      <c r="G373" s="22"/>
      <c r="H373" s="22"/>
      <c r="I373" s="22"/>
    </row>
    <row r="374" spans="4:9">
      <c r="D374" s="20"/>
      <c r="F374" s="22"/>
      <c r="G374" s="22"/>
      <c r="H374" s="22"/>
      <c r="I374" s="22"/>
    </row>
    <row r="375" spans="4:9">
      <c r="D375" s="20"/>
      <c r="F375" s="22"/>
      <c r="G375" s="22"/>
      <c r="H375" s="22"/>
      <c r="I375" s="22"/>
    </row>
    <row r="376" spans="4:9">
      <c r="D376" s="20"/>
      <c r="F376" s="22"/>
      <c r="G376" s="22"/>
      <c r="H376" s="22"/>
      <c r="I376" s="22"/>
    </row>
    <row r="377" spans="4:9">
      <c r="D377" s="20"/>
      <c r="F377" s="22"/>
      <c r="G377" s="22"/>
      <c r="H377" s="22"/>
      <c r="I377" s="22"/>
    </row>
    <row r="378" spans="4:9">
      <c r="D378" s="20"/>
      <c r="F378" s="22"/>
      <c r="G378" s="22"/>
      <c r="H378" s="22"/>
      <c r="I378" s="22"/>
    </row>
    <row r="379" spans="4:9">
      <c r="D379" s="20"/>
      <c r="F379" s="22"/>
      <c r="G379" s="22"/>
      <c r="H379" s="22"/>
      <c r="I379" s="22"/>
    </row>
    <row r="380" spans="4:9">
      <c r="D380" s="20"/>
      <c r="F380" s="22"/>
      <c r="G380" s="22"/>
      <c r="H380" s="22"/>
      <c r="I380" s="22"/>
    </row>
    <row r="381" spans="4:9">
      <c r="D381" s="20"/>
      <c r="F381" s="22"/>
      <c r="G381" s="22"/>
      <c r="H381" s="22"/>
      <c r="I381" s="22"/>
    </row>
    <row r="382" spans="4:9">
      <c r="D382" s="20"/>
      <c r="F382" s="22"/>
      <c r="G382" s="22"/>
      <c r="H382" s="22"/>
      <c r="I382" s="22"/>
    </row>
    <row r="383" spans="4:9">
      <c r="D383" s="20"/>
      <c r="F383" s="22"/>
      <c r="G383" s="22"/>
      <c r="H383" s="22"/>
      <c r="I383" s="22"/>
    </row>
    <row r="384" spans="4:9">
      <c r="D384" s="20"/>
      <c r="F384" s="22"/>
      <c r="G384" s="22"/>
      <c r="H384" s="22"/>
      <c r="I384" s="22"/>
    </row>
    <row r="385" spans="4:9">
      <c r="D385" s="20"/>
      <c r="F385" s="22"/>
      <c r="G385" s="22"/>
      <c r="H385" s="22"/>
      <c r="I385" s="22"/>
    </row>
    <row r="386" spans="4:9">
      <c r="D386" s="20"/>
      <c r="F386" s="22"/>
      <c r="G386" s="22"/>
      <c r="H386" s="22"/>
      <c r="I386" s="22"/>
    </row>
    <row r="387" spans="4:9">
      <c r="D387" s="20"/>
      <c r="F387" s="22"/>
      <c r="G387" s="22"/>
      <c r="H387" s="22"/>
      <c r="I387" s="22"/>
    </row>
    <row r="388" spans="4:9">
      <c r="D388" s="20"/>
      <c r="F388" s="22"/>
      <c r="G388" s="22"/>
      <c r="H388" s="22"/>
      <c r="I388" s="22"/>
    </row>
    <row r="389" spans="4:9">
      <c r="D389" s="20"/>
      <c r="F389" s="22"/>
      <c r="G389" s="22"/>
      <c r="H389" s="22"/>
      <c r="I389" s="22"/>
    </row>
    <row r="390" spans="4:9">
      <c r="D390" s="20"/>
      <c r="F390" s="22"/>
      <c r="G390" s="22"/>
      <c r="H390" s="22"/>
      <c r="I390" s="22"/>
    </row>
    <row r="391" spans="4:9">
      <c r="D391" s="20"/>
      <c r="F391" s="22"/>
      <c r="G391" s="22"/>
      <c r="H391" s="22"/>
      <c r="I391" s="22"/>
    </row>
    <row r="392" spans="4:9">
      <c r="D392" s="20"/>
      <c r="F392" s="22"/>
      <c r="G392" s="22"/>
      <c r="H392" s="22"/>
      <c r="I392" s="22"/>
    </row>
    <row r="393" spans="4:9">
      <c r="D393" s="20"/>
      <c r="F393" s="22"/>
      <c r="G393" s="22"/>
      <c r="H393" s="22"/>
      <c r="I393" s="22"/>
    </row>
    <row r="394" spans="4:9">
      <c r="D394" s="20"/>
      <c r="F394" s="22"/>
      <c r="G394" s="22"/>
      <c r="H394" s="22"/>
      <c r="I394" s="22"/>
    </row>
    <row r="395" spans="4:9">
      <c r="D395" s="20"/>
      <c r="F395" s="22"/>
      <c r="G395" s="22"/>
      <c r="H395" s="22"/>
      <c r="I395" s="22"/>
    </row>
    <row r="396" spans="4:9">
      <c r="D396" s="20"/>
      <c r="F396" s="22"/>
      <c r="G396" s="22"/>
      <c r="H396" s="22"/>
      <c r="I396" s="22"/>
    </row>
    <row r="397" spans="4:9">
      <c r="D397" s="20"/>
      <c r="F397" s="22"/>
      <c r="G397" s="22"/>
      <c r="H397" s="22"/>
      <c r="I397" s="22"/>
    </row>
    <row r="398" spans="4:9">
      <c r="D398" s="20"/>
      <c r="F398" s="22"/>
      <c r="G398" s="22"/>
      <c r="H398" s="22"/>
      <c r="I398" s="22"/>
    </row>
    <row r="399" spans="4:9">
      <c r="D399" s="20"/>
      <c r="F399" s="22"/>
      <c r="G399" s="22"/>
      <c r="H399" s="22"/>
      <c r="I399" s="22"/>
    </row>
    <row r="400" spans="4:9">
      <c r="D400" s="20"/>
      <c r="F400" s="22"/>
      <c r="G400" s="22"/>
      <c r="H400" s="22"/>
      <c r="I400" s="22"/>
    </row>
    <row r="401" spans="4:9">
      <c r="D401" s="20"/>
      <c r="F401" s="22"/>
      <c r="G401" s="22"/>
      <c r="H401" s="22"/>
      <c r="I401" s="22"/>
    </row>
    <row r="402" spans="4:9">
      <c r="D402" s="20"/>
      <c r="F402" s="22"/>
      <c r="G402" s="22"/>
      <c r="H402" s="22"/>
      <c r="I402" s="22"/>
    </row>
    <row r="403" spans="4:9">
      <c r="D403" s="20"/>
      <c r="F403" s="22"/>
      <c r="G403" s="22"/>
      <c r="H403" s="22"/>
      <c r="I403" s="22"/>
    </row>
    <row r="404" spans="4:9">
      <c r="D404" s="20"/>
      <c r="F404" s="22"/>
      <c r="G404" s="22"/>
      <c r="H404" s="22"/>
      <c r="I404" s="22"/>
    </row>
    <row r="405" spans="4:9">
      <c r="D405" s="20"/>
      <c r="F405" s="22"/>
      <c r="G405" s="22"/>
      <c r="H405" s="22"/>
      <c r="I405" s="22"/>
    </row>
    <row r="406" spans="4:9">
      <c r="D406" s="20"/>
      <c r="F406" s="22"/>
      <c r="G406" s="22"/>
      <c r="H406" s="22"/>
      <c r="I406" s="22"/>
    </row>
    <row r="407" spans="4:9">
      <c r="D407" s="20"/>
      <c r="F407" s="22"/>
      <c r="G407" s="22"/>
      <c r="H407" s="22"/>
      <c r="I407" s="22"/>
    </row>
    <row r="408" spans="4:9">
      <c r="D408" s="20"/>
      <c r="F408" s="22"/>
      <c r="G408" s="22"/>
      <c r="H408" s="22"/>
      <c r="I408" s="22"/>
    </row>
    <row r="409" spans="4:9">
      <c r="D409" s="20"/>
      <c r="F409" s="22"/>
      <c r="G409" s="22"/>
      <c r="H409" s="22"/>
      <c r="I409" s="22"/>
    </row>
    <row r="410" spans="4:9">
      <c r="D410" s="20"/>
      <c r="F410" s="22"/>
      <c r="G410" s="22"/>
      <c r="H410" s="22"/>
      <c r="I410" s="22"/>
    </row>
    <row r="411" spans="4:9">
      <c r="D411" s="20"/>
      <c r="F411" s="22"/>
      <c r="G411" s="22"/>
      <c r="H411" s="22"/>
      <c r="I411" s="22"/>
    </row>
    <row r="412" spans="4:9">
      <c r="D412" s="20"/>
      <c r="F412" s="22"/>
      <c r="G412" s="22"/>
      <c r="H412" s="22"/>
      <c r="I412" s="22"/>
    </row>
    <row r="413" spans="4:9">
      <c r="D413" s="20"/>
      <c r="F413" s="22"/>
      <c r="G413" s="22"/>
      <c r="H413" s="22"/>
      <c r="I413" s="22"/>
    </row>
    <row r="414" spans="4:9">
      <c r="D414" s="20"/>
      <c r="F414" s="22"/>
      <c r="G414" s="22"/>
      <c r="H414" s="22"/>
      <c r="I414" s="22"/>
    </row>
    <row r="415" spans="4:9">
      <c r="D415" s="20"/>
      <c r="F415" s="22"/>
      <c r="G415" s="22"/>
      <c r="H415" s="22"/>
      <c r="I415" s="22"/>
    </row>
    <row r="416" spans="4:9">
      <c r="D416" s="20"/>
      <c r="F416" s="22"/>
      <c r="G416" s="22"/>
      <c r="H416" s="22"/>
      <c r="I416" s="22"/>
    </row>
    <row r="417" spans="4:9">
      <c r="D417" s="20"/>
      <c r="F417" s="22"/>
      <c r="G417" s="22"/>
      <c r="H417" s="22"/>
      <c r="I417" s="22"/>
    </row>
    <row r="418" spans="4:9">
      <c r="D418" s="20"/>
      <c r="F418" s="22"/>
      <c r="G418" s="22"/>
      <c r="H418" s="22"/>
      <c r="I418" s="22"/>
    </row>
    <row r="419" spans="4:9">
      <c r="D419" s="20"/>
      <c r="F419" s="22"/>
      <c r="G419" s="22"/>
      <c r="H419" s="22"/>
      <c r="I419" s="22"/>
    </row>
    <row r="420" spans="4:9">
      <c r="D420" s="20"/>
      <c r="F420" s="22"/>
      <c r="G420" s="22"/>
      <c r="H420" s="22"/>
      <c r="I420" s="22"/>
    </row>
    <row r="421" spans="4:9">
      <c r="D421" s="20"/>
      <c r="F421" s="22"/>
      <c r="G421" s="22"/>
      <c r="H421" s="22"/>
      <c r="I421" s="22"/>
    </row>
    <row r="422" spans="4:9">
      <c r="D422" s="20"/>
      <c r="F422" s="22"/>
      <c r="G422" s="22"/>
      <c r="H422" s="22"/>
      <c r="I422" s="22"/>
    </row>
    <row r="423" spans="4:9">
      <c r="D423" s="20"/>
      <c r="F423" s="22"/>
      <c r="G423" s="22"/>
      <c r="H423" s="22"/>
      <c r="I423" s="22"/>
    </row>
    <row r="424" spans="4:9">
      <c r="D424" s="20"/>
      <c r="F424" s="22"/>
      <c r="G424" s="22"/>
      <c r="H424" s="22"/>
      <c r="I424" s="22"/>
    </row>
    <row r="425" spans="4:9">
      <c r="D425" s="20"/>
      <c r="F425" s="22"/>
      <c r="G425" s="22"/>
      <c r="H425" s="22"/>
      <c r="I425" s="22"/>
    </row>
    <row r="426" spans="4:9">
      <c r="D426" s="20"/>
      <c r="F426" s="22"/>
      <c r="G426" s="22"/>
      <c r="H426" s="22"/>
      <c r="I426" s="22"/>
    </row>
    <row r="427" spans="4:9">
      <c r="D427" s="20"/>
      <c r="F427" s="22"/>
      <c r="G427" s="22"/>
      <c r="H427" s="22"/>
      <c r="I427" s="22"/>
    </row>
    <row r="428" spans="4:9">
      <c r="D428" s="20"/>
      <c r="F428" s="22"/>
      <c r="G428" s="22"/>
      <c r="H428" s="22"/>
      <c r="I428" s="22"/>
    </row>
    <row r="429" spans="4:9">
      <c r="D429" s="20"/>
      <c r="F429" s="22"/>
      <c r="G429" s="22"/>
      <c r="H429" s="22"/>
      <c r="I429" s="22"/>
    </row>
    <row r="430" spans="4:9">
      <c r="D430" s="20"/>
      <c r="F430" s="22"/>
      <c r="G430" s="22"/>
      <c r="H430" s="22"/>
      <c r="I430" s="22"/>
    </row>
    <row r="431" spans="4:9">
      <c r="D431" s="20"/>
      <c r="F431" s="22"/>
      <c r="G431" s="22"/>
      <c r="H431" s="22"/>
      <c r="I431" s="22"/>
    </row>
    <row r="432" spans="4:9">
      <c r="D432" s="20"/>
      <c r="F432" s="22"/>
      <c r="G432" s="22"/>
      <c r="H432" s="22"/>
      <c r="I432" s="22"/>
    </row>
    <row r="433" spans="4:9">
      <c r="D433" s="20"/>
      <c r="F433" s="22"/>
      <c r="G433" s="22"/>
      <c r="H433" s="22"/>
      <c r="I433" s="22"/>
    </row>
    <row r="434" spans="4:9">
      <c r="D434" s="20"/>
      <c r="F434" s="22"/>
      <c r="G434" s="22"/>
      <c r="H434" s="22"/>
      <c r="I434" s="22"/>
    </row>
    <row r="435" spans="4:9">
      <c r="D435" s="20"/>
      <c r="F435" s="22"/>
      <c r="G435" s="22"/>
      <c r="H435" s="22"/>
      <c r="I435" s="22"/>
    </row>
    <row r="436" spans="4:9">
      <c r="D436" s="20"/>
      <c r="F436" s="22"/>
      <c r="G436" s="22"/>
      <c r="H436" s="22"/>
      <c r="I436" s="22"/>
    </row>
    <row r="437" spans="4:9">
      <c r="D437" s="20"/>
      <c r="F437" s="22"/>
      <c r="G437" s="22"/>
      <c r="H437" s="22"/>
      <c r="I437" s="22"/>
    </row>
    <row r="438" spans="4:9">
      <c r="D438" s="20"/>
      <c r="F438" s="22"/>
      <c r="G438" s="22"/>
      <c r="H438" s="22"/>
      <c r="I438" s="22"/>
    </row>
    <row r="439" spans="4:9">
      <c r="D439" s="20"/>
      <c r="F439" s="22"/>
      <c r="G439" s="22"/>
      <c r="H439" s="22"/>
      <c r="I439" s="22"/>
    </row>
    <row r="440" spans="4:9">
      <c r="D440" s="20"/>
      <c r="F440" s="22"/>
      <c r="G440" s="22"/>
      <c r="H440" s="22"/>
      <c r="I440" s="22"/>
    </row>
    <row r="441" spans="4:9">
      <c r="D441" s="20"/>
      <c r="F441" s="22"/>
      <c r="G441" s="22"/>
      <c r="H441" s="22"/>
      <c r="I441" s="22"/>
    </row>
    <row r="442" spans="4:9">
      <c r="D442" s="20"/>
      <c r="F442" s="22"/>
      <c r="G442" s="22"/>
      <c r="H442" s="22"/>
      <c r="I442" s="22"/>
    </row>
    <row r="443" spans="4:9">
      <c r="D443" s="20"/>
      <c r="F443" s="22"/>
      <c r="G443" s="22"/>
      <c r="H443" s="22"/>
      <c r="I443" s="22"/>
    </row>
    <row r="444" spans="4:9">
      <c r="D444" s="20"/>
      <c r="F444" s="22"/>
      <c r="G444" s="22"/>
      <c r="H444" s="22"/>
      <c r="I444" s="22"/>
    </row>
    <row r="445" spans="4:9">
      <c r="D445" s="20"/>
      <c r="F445" s="22"/>
      <c r="G445" s="22"/>
      <c r="H445" s="22"/>
      <c r="I445" s="22"/>
    </row>
    <row r="446" spans="4:9">
      <c r="D446" s="20"/>
      <c r="F446" s="22"/>
      <c r="G446" s="22"/>
      <c r="H446" s="22"/>
      <c r="I446" s="22"/>
    </row>
    <row r="447" spans="4:9">
      <c r="D447" s="20"/>
      <c r="F447" s="22"/>
      <c r="G447" s="22"/>
      <c r="H447" s="22"/>
      <c r="I447" s="22"/>
    </row>
    <row r="448" spans="4:9">
      <c r="D448" s="20"/>
      <c r="F448" s="22"/>
      <c r="G448" s="22"/>
      <c r="H448" s="22"/>
      <c r="I448" s="22"/>
    </row>
    <row r="449" spans="4:9">
      <c r="D449" s="20"/>
      <c r="F449" s="22"/>
      <c r="G449" s="22"/>
      <c r="H449" s="22"/>
      <c r="I449" s="22"/>
    </row>
    <row r="450" spans="4:9">
      <c r="D450" s="20"/>
      <c r="F450" s="22"/>
      <c r="G450" s="22"/>
      <c r="H450" s="22"/>
      <c r="I450" s="22"/>
    </row>
    <row r="451" spans="4:9">
      <c r="D451" s="20"/>
      <c r="F451" s="22"/>
      <c r="G451" s="22"/>
      <c r="H451" s="22"/>
      <c r="I451" s="22"/>
    </row>
    <row r="452" spans="4:9">
      <c r="D452" s="20"/>
      <c r="F452" s="22"/>
      <c r="G452" s="22"/>
      <c r="H452" s="22"/>
      <c r="I452" s="22"/>
    </row>
    <row r="453" spans="4:9">
      <c r="D453" s="20"/>
      <c r="F453" s="22"/>
      <c r="G453" s="22"/>
      <c r="H453" s="22"/>
      <c r="I453" s="22"/>
    </row>
    <row r="454" spans="4:9">
      <c r="D454" s="20"/>
      <c r="F454" s="22"/>
      <c r="G454" s="22"/>
      <c r="H454" s="22"/>
      <c r="I454" s="22"/>
    </row>
    <row r="455" spans="4:9">
      <c r="D455" s="20"/>
      <c r="F455" s="22"/>
      <c r="G455" s="22"/>
      <c r="H455" s="22"/>
      <c r="I455" s="22"/>
    </row>
    <row r="456" spans="4:9">
      <c r="D456" s="20"/>
      <c r="F456" s="22"/>
      <c r="G456" s="22"/>
      <c r="H456" s="22"/>
      <c r="I456" s="22"/>
    </row>
    <row r="457" spans="4:9">
      <c r="D457" s="20"/>
      <c r="F457" s="22"/>
      <c r="G457" s="22"/>
      <c r="H457" s="22"/>
      <c r="I457" s="22"/>
    </row>
    <row r="458" spans="4:9">
      <c r="D458" s="20"/>
      <c r="F458" s="22"/>
      <c r="G458" s="22"/>
      <c r="H458" s="22"/>
      <c r="I458" s="22"/>
    </row>
    <row r="459" spans="4:9">
      <c r="D459" s="20"/>
      <c r="F459" s="22"/>
      <c r="G459" s="22"/>
      <c r="H459" s="22"/>
      <c r="I459" s="22"/>
    </row>
    <row r="460" spans="4:9">
      <c r="D460" s="20"/>
      <c r="F460" s="22"/>
      <c r="G460" s="22"/>
      <c r="H460" s="22"/>
      <c r="I460" s="22"/>
    </row>
    <row r="461" spans="4:9">
      <c r="D461" s="20"/>
      <c r="F461" s="22"/>
      <c r="G461" s="22"/>
      <c r="H461" s="22"/>
      <c r="I461" s="22"/>
    </row>
    <row r="462" spans="4:9">
      <c r="D462" s="20"/>
      <c r="F462" s="22"/>
      <c r="G462" s="22"/>
      <c r="H462" s="22"/>
      <c r="I462" s="22"/>
    </row>
    <row r="463" spans="4:9">
      <c r="D463" s="20"/>
      <c r="F463" s="22"/>
      <c r="G463" s="22"/>
      <c r="H463" s="22"/>
      <c r="I463" s="22"/>
    </row>
    <row r="464" spans="4:9">
      <c r="D464" s="20"/>
      <c r="F464" s="22"/>
      <c r="G464" s="22"/>
      <c r="H464" s="22"/>
      <c r="I464" s="22"/>
    </row>
    <row r="465" spans="4:9">
      <c r="D465" s="20"/>
      <c r="F465" s="22"/>
      <c r="G465" s="22"/>
      <c r="H465" s="22"/>
      <c r="I465" s="22"/>
    </row>
    <row r="466" spans="4:9">
      <c r="D466" s="20"/>
      <c r="F466" s="22"/>
      <c r="G466" s="22"/>
      <c r="H466" s="22"/>
      <c r="I466" s="22"/>
    </row>
    <row r="467" spans="4:9">
      <c r="D467" s="20"/>
      <c r="F467" s="22"/>
      <c r="G467" s="22"/>
      <c r="H467" s="22"/>
      <c r="I467" s="22"/>
    </row>
    <row r="468" spans="4:9">
      <c r="D468" s="20"/>
      <c r="F468" s="22"/>
      <c r="G468" s="22"/>
      <c r="H468" s="22"/>
      <c r="I468" s="22"/>
    </row>
    <row r="469" spans="4:9">
      <c r="D469" s="20"/>
      <c r="F469" s="22"/>
      <c r="G469" s="22"/>
      <c r="H469" s="22"/>
      <c r="I469" s="22"/>
    </row>
    <row r="470" spans="4:9">
      <c r="D470" s="20"/>
      <c r="F470" s="22"/>
      <c r="G470" s="22"/>
      <c r="H470" s="22"/>
      <c r="I470" s="22"/>
    </row>
    <row r="471" spans="4:9">
      <c r="D471" s="20"/>
      <c r="F471" s="22"/>
      <c r="G471" s="22"/>
      <c r="H471" s="22"/>
      <c r="I471" s="22"/>
    </row>
    <row r="472" spans="4:9">
      <c r="D472" s="20"/>
      <c r="F472" s="22"/>
      <c r="G472" s="22"/>
      <c r="H472" s="22"/>
      <c r="I472" s="22"/>
    </row>
    <row r="473" spans="4:9">
      <c r="D473" s="20"/>
      <c r="F473" s="22"/>
      <c r="G473" s="22"/>
      <c r="H473" s="22"/>
      <c r="I473" s="22"/>
    </row>
    <row r="474" spans="4:9">
      <c r="D474" s="20"/>
      <c r="F474" s="22"/>
      <c r="G474" s="22"/>
      <c r="H474" s="22"/>
      <c r="I474" s="22"/>
    </row>
    <row r="475" spans="4:9">
      <c r="D475" s="20"/>
      <c r="F475" s="22"/>
      <c r="G475" s="22"/>
      <c r="H475" s="22"/>
      <c r="I475" s="22"/>
    </row>
    <row r="476" spans="4:9">
      <c r="D476" s="20"/>
      <c r="F476" s="22"/>
      <c r="G476" s="22"/>
      <c r="H476" s="22"/>
      <c r="I476" s="22"/>
    </row>
    <row r="477" spans="4:9">
      <c r="D477" s="20"/>
      <c r="F477" s="22"/>
      <c r="G477" s="22"/>
      <c r="H477" s="22"/>
      <c r="I477" s="22"/>
    </row>
    <row r="478" spans="4:9">
      <c r="D478" s="20"/>
      <c r="F478" s="22"/>
      <c r="G478" s="22"/>
      <c r="H478" s="22"/>
      <c r="I478" s="22"/>
    </row>
    <row r="479" spans="4:9">
      <c r="D479" s="20"/>
      <c r="F479" s="22"/>
      <c r="G479" s="22"/>
      <c r="H479" s="22"/>
      <c r="I479" s="22"/>
    </row>
    <row r="480" spans="4:9">
      <c r="D480" s="20"/>
      <c r="F480" s="22"/>
      <c r="G480" s="22"/>
      <c r="H480" s="22"/>
      <c r="I480" s="22"/>
    </row>
    <row r="481" spans="4:9">
      <c r="D481" s="20"/>
      <c r="F481" s="22"/>
      <c r="G481" s="22"/>
      <c r="H481" s="22"/>
      <c r="I481" s="22"/>
    </row>
    <row r="482" spans="4:9">
      <c r="D482" s="20"/>
      <c r="F482" s="22"/>
      <c r="G482" s="22"/>
      <c r="H482" s="22"/>
      <c r="I482" s="22"/>
    </row>
    <row r="483" spans="4:9">
      <c r="D483" s="20"/>
      <c r="F483" s="22"/>
      <c r="G483" s="22"/>
      <c r="H483" s="22"/>
      <c r="I483" s="22"/>
    </row>
    <row r="484" spans="4:9">
      <c r="D484" s="20"/>
      <c r="F484" s="22"/>
      <c r="G484" s="22"/>
      <c r="H484" s="22"/>
      <c r="I484" s="22"/>
    </row>
    <row r="485" spans="4:9">
      <c r="D485" s="20"/>
      <c r="F485" s="22"/>
      <c r="G485" s="22"/>
      <c r="H485" s="22"/>
      <c r="I485" s="22"/>
    </row>
    <row r="486" spans="4:9">
      <c r="D486" s="20"/>
      <c r="F486" s="22"/>
      <c r="G486" s="22"/>
      <c r="H486" s="22"/>
      <c r="I486" s="22"/>
    </row>
    <row r="487" spans="4:9">
      <c r="D487" s="20"/>
      <c r="F487" s="22"/>
      <c r="G487" s="22"/>
      <c r="H487" s="22"/>
      <c r="I487" s="22"/>
    </row>
    <row r="488" spans="4:9">
      <c r="D488" s="20"/>
      <c r="F488" s="22"/>
      <c r="G488" s="22"/>
      <c r="H488" s="22"/>
      <c r="I488" s="22"/>
    </row>
    <row r="489" spans="4:9">
      <c r="D489" s="20"/>
      <c r="F489" s="22"/>
      <c r="G489" s="22"/>
      <c r="H489" s="22"/>
      <c r="I489" s="22"/>
    </row>
    <row r="490" spans="4:9">
      <c r="D490" s="20"/>
      <c r="F490" s="22"/>
      <c r="G490" s="22"/>
      <c r="H490" s="22"/>
      <c r="I490" s="22"/>
    </row>
    <row r="491" spans="4:9">
      <c r="D491" s="20"/>
      <c r="F491" s="22"/>
      <c r="G491" s="22"/>
      <c r="H491" s="22"/>
      <c r="I491" s="22"/>
    </row>
    <row r="492" spans="4:9">
      <c r="D492" s="20"/>
      <c r="F492" s="22"/>
      <c r="G492" s="22"/>
      <c r="H492" s="22"/>
      <c r="I492" s="22"/>
    </row>
    <row r="493" spans="4:9">
      <c r="D493" s="20"/>
      <c r="F493" s="22"/>
      <c r="G493" s="22"/>
      <c r="H493" s="22"/>
      <c r="I493" s="22"/>
    </row>
    <row r="494" spans="4:9">
      <c r="D494" s="20"/>
      <c r="F494" s="22"/>
      <c r="G494" s="22"/>
      <c r="H494" s="22"/>
      <c r="I494" s="22"/>
    </row>
    <row r="495" spans="4:9">
      <c r="D495" s="20"/>
      <c r="F495" s="22"/>
      <c r="G495" s="22"/>
      <c r="H495" s="22"/>
      <c r="I495" s="22"/>
    </row>
    <row r="496" spans="4:9">
      <c r="D496" s="20"/>
      <c r="F496" s="22"/>
      <c r="G496" s="22"/>
      <c r="H496" s="22"/>
      <c r="I496" s="22"/>
    </row>
    <row r="497" spans="4:9">
      <c r="D497" s="20"/>
      <c r="F497" s="22"/>
      <c r="G497" s="22"/>
      <c r="H497" s="22"/>
      <c r="I497" s="22"/>
    </row>
    <row r="498" spans="4:9">
      <c r="D498" s="20"/>
      <c r="F498" s="22"/>
      <c r="G498" s="22"/>
      <c r="H498" s="22"/>
      <c r="I498" s="22"/>
    </row>
    <row r="499" spans="4:9">
      <c r="D499" s="20"/>
      <c r="F499" s="22"/>
      <c r="G499" s="22"/>
      <c r="H499" s="22"/>
      <c r="I499" s="22"/>
    </row>
    <row r="500" spans="4:9">
      <c r="D500" s="20"/>
      <c r="F500" s="22"/>
      <c r="G500" s="22"/>
      <c r="H500" s="22"/>
      <c r="I500" s="22"/>
    </row>
    <row r="501" spans="4:9">
      <c r="D501" s="20"/>
      <c r="F501" s="22"/>
      <c r="G501" s="22"/>
      <c r="H501" s="22"/>
      <c r="I501" s="22"/>
    </row>
    <row r="502" spans="4:9">
      <c r="D502" s="20"/>
      <c r="F502" s="22"/>
      <c r="G502" s="22"/>
      <c r="H502" s="22"/>
      <c r="I502" s="22"/>
    </row>
    <row r="503" spans="4:9">
      <c r="D503" s="20"/>
      <c r="F503" s="22"/>
      <c r="G503" s="22"/>
      <c r="H503" s="22"/>
      <c r="I503" s="22"/>
    </row>
    <row r="504" spans="4:9">
      <c r="D504" s="20"/>
      <c r="F504" s="22"/>
      <c r="G504" s="22"/>
      <c r="H504" s="22"/>
      <c r="I504" s="22"/>
    </row>
    <row r="505" spans="4:9">
      <c r="D505" s="20"/>
      <c r="F505" s="22"/>
      <c r="G505" s="22"/>
      <c r="H505" s="22"/>
      <c r="I505" s="22"/>
    </row>
    <row r="506" spans="4:9">
      <c r="D506" s="20"/>
      <c r="F506" s="22"/>
      <c r="G506" s="22"/>
      <c r="H506" s="22"/>
      <c r="I506" s="22"/>
    </row>
    <row r="507" spans="4:9">
      <c r="D507" s="20"/>
      <c r="F507" s="22"/>
      <c r="G507" s="22"/>
      <c r="H507" s="22"/>
      <c r="I507" s="22"/>
    </row>
    <row r="508" spans="4:9">
      <c r="D508" s="20"/>
      <c r="F508" s="22"/>
      <c r="G508" s="22"/>
      <c r="H508" s="22"/>
      <c r="I508" s="22"/>
    </row>
    <row r="509" spans="4:9">
      <c r="D509" s="20"/>
      <c r="F509" s="22"/>
      <c r="G509" s="22"/>
      <c r="H509" s="22"/>
      <c r="I509" s="22"/>
    </row>
    <row r="510" spans="4:9">
      <c r="D510" s="20"/>
      <c r="F510" s="22"/>
      <c r="G510" s="22"/>
      <c r="H510" s="22"/>
      <c r="I510" s="22"/>
    </row>
  </sheetData>
  <mergeCells count="6">
    <mergeCell ref="B2:I2"/>
    <mergeCell ref="B6:D6"/>
    <mergeCell ref="G6:I6"/>
    <mergeCell ref="B7:I7"/>
    <mergeCell ref="B11:I11"/>
    <mergeCell ref="B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0685-70D4-4CDF-A788-48F7E5B094F8}">
  <dimension ref="A1:L515"/>
  <sheetViews>
    <sheetView tabSelected="1" workbookViewId="0">
      <selection activeCell="E22" sqref="E22"/>
    </sheetView>
  </sheetViews>
  <sheetFormatPr defaultColWidth="7.5546875" defaultRowHeight="15"/>
  <cols>
    <col min="1" max="1" width="2.5546875" style="22" customWidth="1"/>
    <col min="2" max="3" width="3.5546875" style="20" customWidth="1"/>
    <col min="4" max="4" width="3.5546875" style="92" customWidth="1"/>
    <col min="5" max="5" width="60.88671875" style="22" customWidth="1"/>
    <col min="6" max="6" width="14.5546875" style="25" bestFit="1" customWidth="1"/>
    <col min="7" max="7" width="10.5546875" style="25" customWidth="1"/>
    <col min="8" max="8" width="10.44140625" style="25" customWidth="1"/>
    <col min="9" max="9" width="11.6640625" style="21" customWidth="1"/>
    <col min="10" max="10" width="7.5546875" style="22"/>
    <col min="11" max="11" width="7.5546875" style="22" bestFit="1"/>
    <col min="12" max="12" width="15.44140625" style="22" bestFit="1" customWidth="1"/>
    <col min="13" max="16384" width="7.5546875" style="22"/>
  </cols>
  <sheetData>
    <row r="1" spans="2:12" ht="15.6">
      <c r="D1" s="23"/>
      <c r="F1" s="24"/>
      <c r="H1" s="26"/>
      <c r="I1" s="96"/>
    </row>
    <row r="2" spans="2:12">
      <c r="B2" s="561" t="s">
        <v>13</v>
      </c>
      <c r="C2" s="561"/>
      <c r="D2" s="561"/>
      <c r="E2" s="561"/>
      <c r="F2" s="561"/>
      <c r="G2" s="561"/>
      <c r="H2" s="561"/>
      <c r="I2" s="561"/>
    </row>
    <row r="3" spans="2:12" ht="15.6">
      <c r="D3" s="28"/>
      <c r="E3" s="29"/>
      <c r="F3" s="24"/>
      <c r="H3" s="26"/>
      <c r="I3" s="26"/>
    </row>
    <row r="4" spans="2:12">
      <c r="B4" s="561" t="s">
        <v>100</v>
      </c>
      <c r="C4" s="561"/>
      <c r="D4" s="561"/>
      <c r="E4" s="561"/>
      <c r="F4" s="561"/>
      <c r="G4" s="561"/>
      <c r="H4" s="561"/>
      <c r="I4" s="561"/>
    </row>
    <row r="5" spans="2:12" ht="15.6">
      <c r="D5" s="30"/>
      <c r="E5" s="31"/>
      <c r="F5" s="24"/>
      <c r="G5" s="24"/>
      <c r="H5" s="24"/>
      <c r="I5" s="22"/>
    </row>
    <row r="6" spans="2:12" ht="15.6">
      <c r="B6" s="562" t="s">
        <v>15</v>
      </c>
      <c r="C6" s="563"/>
      <c r="D6" s="564"/>
      <c r="E6" s="32" t="s">
        <v>16</v>
      </c>
      <c r="F6" s="32"/>
      <c r="G6" s="565"/>
      <c r="H6" s="566"/>
      <c r="I6" s="567"/>
    </row>
    <row r="7" spans="2:12" ht="15.6">
      <c r="B7" s="568" t="s">
        <v>17</v>
      </c>
      <c r="C7" s="569"/>
      <c r="D7" s="569"/>
      <c r="E7" s="569"/>
      <c r="F7" s="569"/>
      <c r="G7" s="569"/>
      <c r="H7" s="569"/>
      <c r="I7" s="570"/>
    </row>
    <row r="8" spans="2:12" ht="31.2">
      <c r="B8" s="33"/>
      <c r="C8" s="33"/>
      <c r="D8" s="34"/>
      <c r="E8" s="35"/>
      <c r="F8" s="36" t="s">
        <v>18</v>
      </c>
      <c r="G8" s="36" t="s">
        <v>19</v>
      </c>
      <c r="H8" s="36" t="s">
        <v>20</v>
      </c>
      <c r="I8" s="37" t="s">
        <v>21</v>
      </c>
    </row>
    <row r="9" spans="2:12">
      <c r="B9" s="38"/>
      <c r="C9" s="38"/>
      <c r="D9" s="39"/>
      <c r="E9" s="40"/>
      <c r="F9" s="41"/>
      <c r="G9" s="40"/>
      <c r="H9" s="42"/>
      <c r="I9" s="43"/>
    </row>
    <row r="10" spans="2:12">
      <c r="B10" s="38"/>
      <c r="C10" s="38"/>
      <c r="D10" s="39"/>
      <c r="E10" s="44"/>
      <c r="F10" s="45"/>
      <c r="G10" s="46"/>
      <c r="H10" s="47"/>
      <c r="I10" s="48"/>
    </row>
    <row r="11" spans="2:12" ht="15.75" customHeight="1">
      <c r="B11" s="571" t="s">
        <v>22</v>
      </c>
      <c r="C11" s="572"/>
      <c r="D11" s="572"/>
      <c r="E11" s="572"/>
      <c r="F11" s="572"/>
      <c r="G11" s="572"/>
      <c r="H11" s="572"/>
      <c r="I11" s="573"/>
    </row>
    <row r="12" spans="2:12">
      <c r="B12" s="38"/>
      <c r="C12" s="38"/>
      <c r="D12" s="39"/>
      <c r="E12" s="44"/>
      <c r="F12" s="45"/>
      <c r="G12" s="46"/>
      <c r="H12" s="47"/>
      <c r="I12" s="48"/>
    </row>
    <row r="13" spans="2:12">
      <c r="B13" s="38"/>
      <c r="C13" s="38"/>
      <c r="D13" s="38"/>
      <c r="E13" s="49" t="s">
        <v>23</v>
      </c>
      <c r="F13" s="45"/>
      <c r="G13" s="46"/>
      <c r="H13" s="47"/>
      <c r="I13" s="48"/>
    </row>
    <row r="14" spans="2:12">
      <c r="B14" s="50"/>
      <c r="C14" s="50"/>
      <c r="D14" s="51"/>
      <c r="E14" s="52" t="s">
        <v>24</v>
      </c>
      <c r="F14" s="53"/>
      <c r="G14" s="54"/>
      <c r="H14" s="55"/>
      <c r="I14" s="56"/>
    </row>
    <row r="15" spans="2:12">
      <c r="B15" s="50">
        <v>8</v>
      </c>
      <c r="C15" s="50">
        <v>1</v>
      </c>
      <c r="D15" s="51">
        <v>1</v>
      </c>
      <c r="E15" s="57" t="s">
        <v>25</v>
      </c>
      <c r="F15" s="53">
        <v>11885</v>
      </c>
      <c r="G15" s="54" t="s">
        <v>26</v>
      </c>
      <c r="H15" s="55"/>
      <c r="I15" s="56"/>
    </row>
    <row r="16" spans="2:12" ht="39.6">
      <c r="B16" s="50">
        <v>8</v>
      </c>
      <c r="C16" s="50">
        <v>1</v>
      </c>
      <c r="D16" s="51">
        <v>1</v>
      </c>
      <c r="E16" s="57" t="s">
        <v>101</v>
      </c>
      <c r="F16" s="53">
        <v>1920</v>
      </c>
      <c r="G16" s="54" t="s">
        <v>28</v>
      </c>
      <c r="H16" s="55"/>
      <c r="I16" s="56"/>
      <c r="L16" s="58"/>
    </row>
    <row r="17" spans="1:12">
      <c r="B17" s="50"/>
      <c r="C17" s="50"/>
      <c r="D17" s="51"/>
      <c r="E17" s="57"/>
      <c r="F17" s="53"/>
      <c r="G17" s="54"/>
      <c r="H17" s="55"/>
      <c r="I17" s="56"/>
      <c r="L17" s="58"/>
    </row>
    <row r="18" spans="1:12">
      <c r="B18" s="59"/>
      <c r="C18" s="59"/>
      <c r="D18" s="60"/>
      <c r="E18" s="61" t="s">
        <v>29</v>
      </c>
      <c r="F18" s="62"/>
      <c r="G18" s="63"/>
      <c r="H18" s="64"/>
      <c r="I18" s="65"/>
    </row>
    <row r="19" spans="1:12">
      <c r="B19" s="59"/>
      <c r="C19" s="59"/>
      <c r="D19" s="60"/>
      <c r="E19" s="61"/>
      <c r="F19" s="62"/>
      <c r="G19" s="63"/>
      <c r="H19" s="64"/>
      <c r="I19" s="65"/>
    </row>
    <row r="20" spans="1:12">
      <c r="B20" s="50"/>
      <c r="C20" s="50"/>
      <c r="D20" s="51"/>
      <c r="E20" s="52" t="s">
        <v>30</v>
      </c>
      <c r="F20" s="53"/>
      <c r="G20" s="54"/>
      <c r="H20" s="55"/>
      <c r="I20" s="56"/>
    </row>
    <row r="21" spans="1:12" ht="34.200000000000003">
      <c r="B21" s="50">
        <v>8</v>
      </c>
      <c r="C21" s="50">
        <v>1</v>
      </c>
      <c r="D21" s="51">
        <v>2</v>
      </c>
      <c r="E21" s="66" t="s">
        <v>31</v>
      </c>
      <c r="F21" s="53">
        <v>11885</v>
      </c>
      <c r="G21" s="67" t="s">
        <v>26</v>
      </c>
      <c r="H21" s="55"/>
      <c r="I21" s="56"/>
    </row>
    <row r="22" spans="1:12">
      <c r="B22" s="50"/>
      <c r="C22" s="50"/>
      <c r="D22" s="51"/>
      <c r="E22" s="66"/>
      <c r="F22" s="53"/>
      <c r="G22" s="67"/>
      <c r="H22" s="55"/>
      <c r="I22" s="56"/>
    </row>
    <row r="23" spans="1:12">
      <c r="B23" s="50"/>
      <c r="C23" s="50"/>
      <c r="D23" s="51"/>
      <c r="E23" s="68" t="s">
        <v>32</v>
      </c>
      <c r="F23" s="53"/>
      <c r="G23" s="67"/>
      <c r="H23" s="55"/>
      <c r="I23" s="56"/>
    </row>
    <row r="24" spans="1:12" ht="34.200000000000003">
      <c r="B24" s="50">
        <v>8</v>
      </c>
      <c r="C24" s="50">
        <v>1</v>
      </c>
      <c r="D24" s="51">
        <v>2</v>
      </c>
      <c r="E24" s="66" t="s">
        <v>33</v>
      </c>
      <c r="F24" s="53">
        <v>8778</v>
      </c>
      <c r="G24" s="67" t="s">
        <v>34</v>
      </c>
      <c r="H24" s="55"/>
      <c r="I24" s="56"/>
      <c r="L24" s="58"/>
    </row>
    <row r="25" spans="1:12" ht="34.200000000000003">
      <c r="B25" s="50">
        <v>8</v>
      </c>
      <c r="C25" s="50">
        <v>1</v>
      </c>
      <c r="D25" s="51">
        <v>2</v>
      </c>
      <c r="E25" s="66" t="s">
        <v>35</v>
      </c>
      <c r="F25" s="53">
        <v>7368</v>
      </c>
      <c r="G25" s="67" t="s">
        <v>34</v>
      </c>
      <c r="H25" s="55"/>
      <c r="I25" s="56"/>
      <c r="L25" s="58"/>
    </row>
    <row r="26" spans="1:12" ht="34.200000000000003">
      <c r="B26" s="50">
        <v>8</v>
      </c>
      <c r="C26" s="50">
        <v>1</v>
      </c>
      <c r="D26" s="51">
        <v>2</v>
      </c>
      <c r="E26" s="66" t="s">
        <v>36</v>
      </c>
      <c r="F26" s="53">
        <v>1410</v>
      </c>
      <c r="G26" s="67" t="s">
        <v>34</v>
      </c>
      <c r="H26" s="55"/>
      <c r="I26" s="56"/>
      <c r="L26" s="58"/>
    </row>
    <row r="27" spans="1:12" ht="22.8">
      <c r="B27" s="50">
        <v>8</v>
      </c>
      <c r="C27" s="50">
        <v>1</v>
      </c>
      <c r="D27" s="51">
        <v>2</v>
      </c>
      <c r="E27" s="66" t="s">
        <v>37</v>
      </c>
      <c r="F27" s="53">
        <f>11885-60</f>
        <v>11825</v>
      </c>
      <c r="G27" s="67" t="s">
        <v>26</v>
      </c>
      <c r="H27" s="55"/>
      <c r="I27" s="56"/>
      <c r="L27" s="58"/>
    </row>
    <row r="28" spans="1:12">
      <c r="B28" s="50"/>
      <c r="C28" s="50"/>
      <c r="D28" s="51"/>
      <c r="E28" s="66"/>
      <c r="F28" s="53"/>
      <c r="G28" s="67"/>
      <c r="H28" s="55"/>
      <c r="I28" s="56"/>
    </row>
    <row r="29" spans="1:12">
      <c r="B29" s="50"/>
      <c r="C29" s="50"/>
      <c r="D29" s="51"/>
      <c r="E29" s="68" t="s">
        <v>38</v>
      </c>
      <c r="F29" s="53"/>
      <c r="G29" s="67"/>
      <c r="H29" s="55"/>
      <c r="I29" s="56"/>
    </row>
    <row r="30" spans="1:12" ht="22.8">
      <c r="A30" s="69"/>
      <c r="B30" s="50">
        <v>8</v>
      </c>
      <c r="C30" s="50">
        <v>1</v>
      </c>
      <c r="D30" s="51">
        <v>2</v>
      </c>
      <c r="E30" s="66" t="s">
        <v>102</v>
      </c>
      <c r="F30" s="53"/>
      <c r="G30" s="67" t="s">
        <v>40</v>
      </c>
      <c r="H30" s="55"/>
      <c r="I30" s="56"/>
      <c r="L30" s="58"/>
    </row>
    <row r="31" spans="1:12" ht="34.200000000000003">
      <c r="A31" s="69"/>
      <c r="B31" s="50">
        <v>8</v>
      </c>
      <c r="C31" s="50">
        <v>1</v>
      </c>
      <c r="D31" s="51">
        <v>2</v>
      </c>
      <c r="E31" s="66" t="s">
        <v>103</v>
      </c>
      <c r="F31" s="53"/>
      <c r="G31" s="67" t="s">
        <v>40</v>
      </c>
      <c r="H31" s="55"/>
      <c r="I31" s="56"/>
    </row>
    <row r="32" spans="1:12" ht="22.8">
      <c r="A32" s="69"/>
      <c r="B32" s="50">
        <v>8</v>
      </c>
      <c r="C32" s="50">
        <v>1</v>
      </c>
      <c r="D32" s="51">
        <v>2</v>
      </c>
      <c r="E32" s="66" t="s">
        <v>42</v>
      </c>
      <c r="F32" s="53">
        <v>60</v>
      </c>
      <c r="G32" s="67" t="s">
        <v>26</v>
      </c>
      <c r="H32" s="55"/>
      <c r="I32" s="56"/>
    </row>
    <row r="33" spans="1:9">
      <c r="A33" s="69"/>
      <c r="B33" s="50"/>
      <c r="C33" s="50"/>
      <c r="D33" s="51"/>
      <c r="E33" s="66"/>
      <c r="F33" s="53"/>
      <c r="G33" s="67"/>
      <c r="H33" s="55"/>
      <c r="I33" s="56"/>
    </row>
    <row r="34" spans="1:9">
      <c r="A34" s="69"/>
      <c r="B34" s="59"/>
      <c r="C34" s="59"/>
      <c r="D34" s="60"/>
      <c r="E34" s="61" t="s">
        <v>46</v>
      </c>
      <c r="F34" s="62"/>
      <c r="G34" s="63"/>
      <c r="H34" s="64"/>
      <c r="I34" s="65"/>
    </row>
    <row r="35" spans="1:9">
      <c r="A35" s="69"/>
      <c r="B35" s="59"/>
      <c r="C35" s="59"/>
      <c r="D35" s="60"/>
      <c r="E35" s="44"/>
      <c r="F35" s="62"/>
      <c r="G35" s="46"/>
      <c r="H35" s="64"/>
      <c r="I35" s="70"/>
    </row>
    <row r="36" spans="1:9">
      <c r="A36" s="69"/>
      <c r="B36" s="59"/>
      <c r="C36" s="59"/>
      <c r="D36" s="59"/>
      <c r="E36" s="49" t="s">
        <v>47</v>
      </c>
      <c r="F36" s="62"/>
      <c r="G36" s="63"/>
      <c r="H36" s="64"/>
      <c r="I36" s="70"/>
    </row>
    <row r="37" spans="1:9" ht="22.8">
      <c r="A37" s="69"/>
      <c r="B37" s="50"/>
      <c r="C37" s="50"/>
      <c r="D37" s="51"/>
      <c r="E37" s="71" t="s">
        <v>104</v>
      </c>
      <c r="F37" s="53"/>
      <c r="G37" s="54" t="s">
        <v>49</v>
      </c>
      <c r="H37" s="55"/>
      <c r="I37" s="56"/>
    </row>
    <row r="38" spans="1:9">
      <c r="A38" s="69"/>
      <c r="B38" s="59"/>
      <c r="C38" s="59"/>
      <c r="D38" s="60"/>
      <c r="E38" s="44"/>
      <c r="F38" s="62"/>
      <c r="G38" s="46"/>
      <c r="H38" s="64"/>
      <c r="I38" s="70"/>
    </row>
    <row r="39" spans="1:9">
      <c r="A39" s="69"/>
      <c r="B39" s="59"/>
      <c r="C39" s="59"/>
      <c r="D39" s="59"/>
      <c r="E39" s="49" t="s">
        <v>50</v>
      </c>
      <c r="F39" s="62"/>
      <c r="G39" s="63"/>
      <c r="H39" s="64"/>
      <c r="I39" s="70"/>
    </row>
    <row r="40" spans="1:9" ht="34.200000000000003">
      <c r="A40" s="69"/>
      <c r="B40" s="50">
        <v>8</v>
      </c>
      <c r="C40" s="50">
        <v>3</v>
      </c>
      <c r="D40" s="51">
        <v>1</v>
      </c>
      <c r="E40" s="66" t="s">
        <v>51</v>
      </c>
      <c r="F40" s="53">
        <v>3956</v>
      </c>
      <c r="G40" s="54" t="s">
        <v>26</v>
      </c>
      <c r="H40" s="55"/>
      <c r="I40" s="56"/>
    </row>
    <row r="41" spans="1:9">
      <c r="A41" s="69"/>
      <c r="B41" s="59"/>
      <c r="C41" s="59"/>
      <c r="D41" s="60"/>
      <c r="E41" s="61" t="s">
        <v>52</v>
      </c>
      <c r="F41" s="62"/>
      <c r="G41" s="63"/>
      <c r="H41" s="64"/>
      <c r="I41" s="65"/>
    </row>
    <row r="42" spans="1:9">
      <c r="A42" s="69"/>
      <c r="B42" s="59"/>
      <c r="C42" s="59"/>
      <c r="D42" s="60"/>
      <c r="E42" s="61"/>
      <c r="F42" s="62"/>
      <c r="G42" s="63"/>
      <c r="H42" s="64"/>
      <c r="I42" s="65"/>
    </row>
    <row r="43" spans="1:9">
      <c r="A43" s="69"/>
      <c r="B43" s="59"/>
      <c r="C43" s="59"/>
      <c r="D43" s="59"/>
      <c r="E43" s="49" t="s">
        <v>53</v>
      </c>
      <c r="F43" s="62"/>
      <c r="G43" s="63"/>
      <c r="H43" s="64"/>
      <c r="I43" s="70"/>
    </row>
    <row r="44" spans="1:9" ht="22.8">
      <c r="A44" s="69"/>
      <c r="B44" s="50"/>
      <c r="C44" s="50"/>
      <c r="D44" s="51"/>
      <c r="E44" s="71" t="s">
        <v>54</v>
      </c>
      <c r="F44" s="53"/>
      <c r="G44" s="54" t="s">
        <v>49</v>
      </c>
      <c r="H44" s="55"/>
      <c r="I44" s="56"/>
    </row>
    <row r="45" spans="1:9">
      <c r="A45" s="69"/>
      <c r="B45" s="59"/>
      <c r="C45" s="59"/>
      <c r="D45" s="59"/>
      <c r="E45" s="49"/>
      <c r="F45" s="62"/>
      <c r="G45" s="63"/>
      <c r="H45" s="64"/>
      <c r="I45" s="70"/>
    </row>
    <row r="46" spans="1:9">
      <c r="A46" s="69"/>
      <c r="B46" s="59"/>
      <c r="C46" s="59"/>
      <c r="D46" s="59"/>
      <c r="E46" s="49" t="s">
        <v>55</v>
      </c>
      <c r="F46" s="62"/>
      <c r="G46" s="63"/>
      <c r="H46" s="64"/>
      <c r="I46" s="70"/>
    </row>
    <row r="47" spans="1:9" ht="22.8">
      <c r="A47" s="69"/>
      <c r="B47" s="50"/>
      <c r="C47" s="50"/>
      <c r="D47" s="51"/>
      <c r="E47" s="71" t="s">
        <v>56</v>
      </c>
      <c r="F47" s="53"/>
      <c r="G47" s="54" t="s">
        <v>49</v>
      </c>
      <c r="H47" s="55"/>
      <c r="I47" s="56"/>
    </row>
    <row r="48" spans="1:9">
      <c r="A48" s="69"/>
      <c r="B48" s="59"/>
      <c r="C48" s="59"/>
      <c r="D48" s="60"/>
      <c r="E48" s="44"/>
      <c r="F48" s="62"/>
      <c r="G48" s="63"/>
      <c r="H48" s="64"/>
      <c r="I48" s="70"/>
    </row>
    <row r="49" spans="1:12">
      <c r="A49" s="69"/>
      <c r="B49" s="59"/>
      <c r="C49" s="59"/>
      <c r="D49" s="59"/>
      <c r="E49" s="49" t="s">
        <v>57</v>
      </c>
      <c r="F49" s="62"/>
      <c r="G49" s="63"/>
      <c r="H49" s="64"/>
      <c r="I49" s="70"/>
    </row>
    <row r="50" spans="1:12">
      <c r="A50" s="69"/>
      <c r="B50" s="50"/>
      <c r="C50" s="50"/>
      <c r="D50" s="51"/>
      <c r="E50" s="52" t="s">
        <v>58</v>
      </c>
      <c r="F50" s="53"/>
      <c r="G50" s="54"/>
      <c r="H50" s="55"/>
      <c r="I50" s="56"/>
    </row>
    <row r="51" spans="1:12" ht="26.4">
      <c r="A51" s="69"/>
      <c r="B51" s="50">
        <v>8</v>
      </c>
      <c r="C51" s="50">
        <v>6</v>
      </c>
      <c r="D51" s="51">
        <v>1</v>
      </c>
      <c r="E51" s="57" t="s">
        <v>59</v>
      </c>
      <c r="F51" s="53">
        <v>73</v>
      </c>
      <c r="G51" s="54" t="s">
        <v>34</v>
      </c>
      <c r="H51" s="55"/>
      <c r="I51" s="56"/>
    </row>
    <row r="52" spans="1:12" ht="26.4">
      <c r="A52" s="69"/>
      <c r="B52" s="50">
        <v>8</v>
      </c>
      <c r="C52" s="50">
        <v>6</v>
      </c>
      <c r="D52" s="51">
        <v>1</v>
      </c>
      <c r="E52" s="57" t="s">
        <v>105</v>
      </c>
      <c r="F52" s="53">
        <v>73</v>
      </c>
      <c r="G52" s="54" t="s">
        <v>34</v>
      </c>
      <c r="H52" s="55"/>
      <c r="I52" s="56"/>
    </row>
    <row r="53" spans="1:12" ht="26.4">
      <c r="A53" s="69"/>
      <c r="B53" s="50">
        <v>8</v>
      </c>
      <c r="C53" s="50">
        <v>6</v>
      </c>
      <c r="D53" s="51">
        <v>1</v>
      </c>
      <c r="E53" s="57" t="s">
        <v>61</v>
      </c>
      <c r="F53" s="53">
        <v>97</v>
      </c>
      <c r="G53" s="54" t="s">
        <v>26</v>
      </c>
      <c r="H53" s="55"/>
      <c r="I53" s="56"/>
    </row>
    <row r="54" spans="1:12" ht="39.6">
      <c r="A54" s="69"/>
      <c r="B54" s="50">
        <v>8</v>
      </c>
      <c r="C54" s="50">
        <v>6</v>
      </c>
      <c r="D54" s="51">
        <v>1</v>
      </c>
      <c r="E54" s="57" t="s">
        <v>106</v>
      </c>
      <c r="F54" s="53">
        <v>46</v>
      </c>
      <c r="G54" s="54" t="s">
        <v>45</v>
      </c>
      <c r="H54" s="55"/>
      <c r="I54" s="56"/>
      <c r="L54" s="58"/>
    </row>
    <row r="55" spans="1:12">
      <c r="A55" s="69"/>
      <c r="B55" s="50"/>
      <c r="C55" s="50"/>
      <c r="D55" s="51"/>
      <c r="E55" s="57"/>
      <c r="F55" s="53"/>
      <c r="G55" s="54"/>
      <c r="H55" s="55"/>
      <c r="I55" s="56"/>
      <c r="L55" s="58"/>
    </row>
    <row r="56" spans="1:12">
      <c r="A56" s="69"/>
      <c r="B56" s="50"/>
      <c r="C56" s="50"/>
      <c r="D56" s="51"/>
      <c r="E56" s="52" t="s">
        <v>63</v>
      </c>
      <c r="F56" s="53"/>
      <c r="G56" s="54"/>
      <c r="H56" s="55"/>
      <c r="I56" s="56"/>
      <c r="L56" s="58"/>
    </row>
    <row r="57" spans="1:12" ht="22.8">
      <c r="B57" s="50">
        <v>8</v>
      </c>
      <c r="C57" s="50">
        <v>6</v>
      </c>
      <c r="D57" s="51">
        <v>1</v>
      </c>
      <c r="E57" s="66" t="s">
        <v>64</v>
      </c>
      <c r="F57" s="53">
        <v>31</v>
      </c>
      <c r="G57" s="54" t="s">
        <v>34</v>
      </c>
      <c r="H57" s="55"/>
      <c r="I57" s="56"/>
    </row>
    <row r="58" spans="1:12" ht="22.8">
      <c r="B58" s="50">
        <v>8</v>
      </c>
      <c r="C58" s="50">
        <v>6</v>
      </c>
      <c r="D58" s="51">
        <v>1</v>
      </c>
      <c r="E58" s="66" t="s">
        <v>107</v>
      </c>
      <c r="F58" s="53">
        <v>31</v>
      </c>
      <c r="G58" s="54" t="s">
        <v>34</v>
      </c>
      <c r="H58" s="55"/>
      <c r="I58" s="56"/>
    </row>
    <row r="59" spans="1:12" ht="22.8">
      <c r="B59" s="50">
        <v>8</v>
      </c>
      <c r="C59" s="50">
        <v>6</v>
      </c>
      <c r="D59" s="51">
        <v>1</v>
      </c>
      <c r="E59" s="72" t="s">
        <v>66</v>
      </c>
      <c r="F59" s="53">
        <v>31</v>
      </c>
      <c r="G59" s="54" t="s">
        <v>26</v>
      </c>
      <c r="H59" s="55"/>
      <c r="I59" s="56"/>
    </row>
    <row r="60" spans="1:12" ht="22.8">
      <c r="B60" s="50">
        <v>8</v>
      </c>
      <c r="C60" s="50">
        <v>6</v>
      </c>
      <c r="D60" s="51">
        <v>1</v>
      </c>
      <c r="E60" s="66" t="s">
        <v>67</v>
      </c>
      <c r="F60" s="53">
        <v>10</v>
      </c>
      <c r="G60" s="67" t="s">
        <v>34</v>
      </c>
      <c r="H60" s="55"/>
      <c r="I60" s="56"/>
    </row>
    <row r="61" spans="1:12" ht="22.8">
      <c r="B61" s="50">
        <v>8</v>
      </c>
      <c r="C61" s="50">
        <v>6</v>
      </c>
      <c r="D61" s="51">
        <v>1</v>
      </c>
      <c r="E61" s="72" t="s">
        <v>68</v>
      </c>
      <c r="F61" s="53">
        <v>3</v>
      </c>
      <c r="G61" s="54" t="s">
        <v>34</v>
      </c>
      <c r="H61" s="55"/>
      <c r="I61" s="56"/>
    </row>
    <row r="62" spans="1:12" ht="34.200000000000003">
      <c r="B62" s="50">
        <v>8</v>
      </c>
      <c r="C62" s="50">
        <v>6</v>
      </c>
      <c r="D62" s="51">
        <v>1</v>
      </c>
      <c r="E62" s="66" t="s">
        <v>69</v>
      </c>
      <c r="F62" s="53">
        <v>16</v>
      </c>
      <c r="G62" s="67" t="s">
        <v>34</v>
      </c>
      <c r="H62" s="55"/>
      <c r="I62" s="56"/>
      <c r="L62" s="58"/>
    </row>
    <row r="63" spans="1:12">
      <c r="B63" s="50"/>
      <c r="C63" s="50"/>
      <c r="D63" s="51"/>
      <c r="E63" s="66"/>
      <c r="F63" s="53"/>
      <c r="G63" s="67"/>
      <c r="H63" s="55"/>
      <c r="I63" s="56"/>
      <c r="L63" s="58"/>
    </row>
    <row r="64" spans="1:12">
      <c r="B64" s="50"/>
      <c r="C64" s="50"/>
      <c r="D64" s="51"/>
      <c r="E64" s="68" t="s">
        <v>70</v>
      </c>
      <c r="F64" s="53"/>
      <c r="G64" s="67"/>
      <c r="H64" s="55"/>
      <c r="I64" s="56"/>
      <c r="L64" s="58"/>
    </row>
    <row r="65" spans="2:9" ht="39.6">
      <c r="B65" s="50">
        <v>8</v>
      </c>
      <c r="C65" s="50">
        <v>6</v>
      </c>
      <c r="D65" s="51">
        <v>1</v>
      </c>
      <c r="E65" s="57" t="s">
        <v>71</v>
      </c>
      <c r="F65" s="53">
        <v>1</v>
      </c>
      <c r="G65" s="54" t="s">
        <v>40</v>
      </c>
      <c r="H65" s="55"/>
      <c r="I65" s="56"/>
    </row>
    <row r="66" spans="2:9">
      <c r="B66" s="50"/>
      <c r="C66" s="50"/>
      <c r="D66" s="51"/>
      <c r="E66" s="57"/>
      <c r="F66" s="53"/>
      <c r="G66" s="54"/>
      <c r="H66" s="55"/>
      <c r="I66" s="56"/>
    </row>
    <row r="67" spans="2:9">
      <c r="B67" s="38"/>
      <c r="C67" s="38"/>
      <c r="D67" s="39"/>
      <c r="E67" s="61" t="s">
        <v>72</v>
      </c>
      <c r="F67" s="62"/>
      <c r="G67" s="63"/>
      <c r="H67" s="64"/>
      <c r="I67" s="65"/>
    </row>
    <row r="68" spans="2:9">
      <c r="B68" s="38"/>
      <c r="C68" s="38"/>
      <c r="D68" s="39"/>
      <c r="E68" s="61"/>
      <c r="F68" s="62"/>
      <c r="G68" s="63"/>
      <c r="H68" s="64"/>
      <c r="I68" s="65"/>
    </row>
    <row r="69" spans="2:9">
      <c r="B69" s="38"/>
      <c r="C69" s="38"/>
      <c r="D69" s="39"/>
      <c r="E69" s="74" t="s">
        <v>73</v>
      </c>
      <c r="F69" s="62"/>
      <c r="G69" s="63"/>
      <c r="H69" s="64"/>
      <c r="I69" s="70"/>
    </row>
    <row r="70" spans="2:9" ht="66">
      <c r="B70" s="50">
        <v>8</v>
      </c>
      <c r="C70" s="50">
        <v>7</v>
      </c>
      <c r="D70" s="51">
        <v>1</v>
      </c>
      <c r="E70" s="57" t="s">
        <v>108</v>
      </c>
      <c r="F70" s="53">
        <v>88</v>
      </c>
      <c r="G70" s="54" t="s">
        <v>45</v>
      </c>
      <c r="H70" s="55"/>
      <c r="I70" s="56"/>
    </row>
    <row r="71" spans="2:9">
      <c r="B71" s="50"/>
      <c r="C71" s="50"/>
      <c r="D71" s="51"/>
      <c r="E71" s="57"/>
      <c r="F71" s="53"/>
      <c r="G71" s="54"/>
      <c r="H71" s="55"/>
      <c r="I71" s="56"/>
    </row>
    <row r="72" spans="2:9">
      <c r="B72" s="38"/>
      <c r="C72" s="38"/>
      <c r="D72" s="39"/>
      <c r="E72" s="61" t="s">
        <v>78</v>
      </c>
      <c r="F72" s="62"/>
      <c r="G72" s="63"/>
      <c r="H72" s="64"/>
      <c r="I72" s="65"/>
    </row>
    <row r="73" spans="2:9">
      <c r="B73" s="59"/>
      <c r="C73" s="59"/>
      <c r="D73" s="59"/>
      <c r="E73" s="49" t="s">
        <v>79</v>
      </c>
      <c r="F73" s="62"/>
      <c r="G73" s="63"/>
      <c r="H73" s="64"/>
      <c r="I73" s="70"/>
    </row>
    <row r="74" spans="2:9">
      <c r="B74" s="50"/>
      <c r="C74" s="50"/>
      <c r="D74" s="51"/>
      <c r="E74" s="52" t="s">
        <v>80</v>
      </c>
      <c r="F74" s="53"/>
      <c r="G74" s="54"/>
      <c r="H74" s="55"/>
      <c r="I74" s="56"/>
    </row>
    <row r="75" spans="2:9" ht="26.4">
      <c r="B75" s="50">
        <v>8</v>
      </c>
      <c r="C75" s="50">
        <v>8</v>
      </c>
      <c r="D75" s="51">
        <v>2</v>
      </c>
      <c r="E75" s="57" t="s">
        <v>81</v>
      </c>
      <c r="F75" s="75">
        <f>6*3*0.6</f>
        <v>10.799999999999999</v>
      </c>
      <c r="G75" s="54" t="s">
        <v>34</v>
      </c>
      <c r="H75" s="55"/>
      <c r="I75" s="56"/>
    </row>
    <row r="76" spans="2:9" ht="22.8">
      <c r="B76" s="50">
        <v>8</v>
      </c>
      <c r="C76" s="50">
        <v>8</v>
      </c>
      <c r="D76" s="51">
        <v>2</v>
      </c>
      <c r="E76" s="66" t="s">
        <v>89</v>
      </c>
      <c r="F76" s="75">
        <f>F75</f>
        <v>10.799999999999999</v>
      </c>
      <c r="G76" s="67" t="s">
        <v>34</v>
      </c>
      <c r="H76" s="55"/>
      <c r="I76" s="56"/>
    </row>
    <row r="77" spans="2:9" ht="22.8">
      <c r="B77" s="50">
        <v>8</v>
      </c>
      <c r="C77" s="50">
        <v>8</v>
      </c>
      <c r="D77" s="51">
        <v>2</v>
      </c>
      <c r="E77" s="66" t="s">
        <v>83</v>
      </c>
      <c r="F77" s="75">
        <f>6*3</f>
        <v>18</v>
      </c>
      <c r="G77" s="54" t="s">
        <v>26</v>
      </c>
      <c r="H77" s="55"/>
      <c r="I77" s="56"/>
    </row>
    <row r="78" spans="2:9" ht="22.8">
      <c r="B78" s="50">
        <v>8</v>
      </c>
      <c r="C78" s="50">
        <v>8</v>
      </c>
      <c r="D78" s="51">
        <v>2</v>
      </c>
      <c r="E78" s="66" t="s">
        <v>84</v>
      </c>
      <c r="F78" s="75">
        <f>F77*0.3</f>
        <v>5.3999999999999995</v>
      </c>
      <c r="G78" s="54" t="s">
        <v>34</v>
      </c>
      <c r="H78" s="55"/>
      <c r="I78" s="56"/>
    </row>
    <row r="79" spans="2:9" ht="22.8">
      <c r="B79" s="50">
        <v>8</v>
      </c>
      <c r="C79" s="50">
        <v>8</v>
      </c>
      <c r="D79" s="51">
        <v>2</v>
      </c>
      <c r="E79" s="66" t="s">
        <v>85</v>
      </c>
      <c r="F79" s="75">
        <f>F77*0.05</f>
        <v>0.9</v>
      </c>
      <c r="G79" s="54" t="s">
        <v>34</v>
      </c>
      <c r="H79" s="55"/>
      <c r="I79" s="56"/>
    </row>
    <row r="80" spans="2:9" ht="34.200000000000003">
      <c r="B80" s="50">
        <v>8</v>
      </c>
      <c r="C80" s="50">
        <v>8</v>
      </c>
      <c r="D80" s="51">
        <v>2</v>
      </c>
      <c r="E80" s="66" t="s">
        <v>86</v>
      </c>
      <c r="F80" s="75">
        <f>F77*0.3</f>
        <v>5.3999999999999995</v>
      </c>
      <c r="G80" s="54" t="s">
        <v>34</v>
      </c>
      <c r="H80" s="55"/>
      <c r="I80" s="56"/>
    </row>
    <row r="81" spans="2:12">
      <c r="B81" s="50"/>
      <c r="C81" s="50"/>
      <c r="D81" s="51"/>
      <c r="E81" s="66"/>
      <c r="F81" s="53"/>
      <c r="G81" s="54"/>
      <c r="H81" s="55"/>
      <c r="I81" s="56"/>
    </row>
    <row r="82" spans="2:12">
      <c r="B82" s="50"/>
      <c r="C82" s="50"/>
      <c r="D82" s="51"/>
      <c r="E82" s="68" t="s">
        <v>87</v>
      </c>
      <c r="F82" s="53"/>
      <c r="G82" s="54"/>
      <c r="H82" s="55"/>
      <c r="I82" s="56"/>
    </row>
    <row r="83" spans="2:12" ht="22.8">
      <c r="B83" s="50">
        <v>8</v>
      </c>
      <c r="C83" s="50">
        <v>8</v>
      </c>
      <c r="D83" s="51">
        <v>2</v>
      </c>
      <c r="E83" s="66" t="s">
        <v>88</v>
      </c>
      <c r="F83" s="76">
        <v>7.3</v>
      </c>
      <c r="G83" s="54" t="s">
        <v>34</v>
      </c>
      <c r="H83" s="55"/>
      <c r="I83" s="56"/>
    </row>
    <row r="84" spans="2:12" ht="22.8">
      <c r="B84" s="50">
        <v>8</v>
      </c>
      <c r="C84" s="50">
        <v>8</v>
      </c>
      <c r="D84" s="51">
        <v>2</v>
      </c>
      <c r="E84" s="66" t="s">
        <v>89</v>
      </c>
      <c r="F84" s="76">
        <f>F83</f>
        <v>7.3</v>
      </c>
      <c r="G84" s="54" t="s">
        <v>34</v>
      </c>
      <c r="H84" s="55"/>
      <c r="I84" s="56"/>
    </row>
    <row r="85" spans="2:12" ht="22.8">
      <c r="B85" s="50">
        <v>8</v>
      </c>
      <c r="C85" s="50">
        <v>8</v>
      </c>
      <c r="D85" s="51">
        <v>2</v>
      </c>
      <c r="E85" s="66" t="s">
        <v>83</v>
      </c>
      <c r="F85" s="76">
        <v>4.8</v>
      </c>
      <c r="G85" s="54" t="s">
        <v>26</v>
      </c>
      <c r="H85" s="55"/>
      <c r="I85" s="56"/>
    </row>
    <row r="86" spans="2:12" ht="22.8">
      <c r="B86" s="50">
        <v>8</v>
      </c>
      <c r="C86" s="50">
        <v>8</v>
      </c>
      <c r="D86" s="51">
        <v>2</v>
      </c>
      <c r="E86" s="66" t="s">
        <v>85</v>
      </c>
      <c r="F86" s="76">
        <v>0.05</v>
      </c>
      <c r="G86" s="54" t="s">
        <v>34</v>
      </c>
      <c r="H86" s="55"/>
      <c r="I86" s="56"/>
    </row>
    <row r="87" spans="2:12" ht="22.8">
      <c r="B87" s="50">
        <v>8</v>
      </c>
      <c r="C87" s="50">
        <v>8</v>
      </c>
      <c r="D87" s="51">
        <v>2</v>
      </c>
      <c r="E87" s="66" t="s">
        <v>90</v>
      </c>
      <c r="F87" s="76">
        <f>1*0.2</f>
        <v>0.2</v>
      </c>
      <c r="G87" s="54" t="s">
        <v>34</v>
      </c>
      <c r="H87" s="55"/>
      <c r="I87" s="56"/>
    </row>
    <row r="88" spans="2:12" ht="22.8">
      <c r="B88" s="50">
        <v>8</v>
      </c>
      <c r="C88" s="50">
        <v>8</v>
      </c>
      <c r="D88" s="51">
        <v>2</v>
      </c>
      <c r="E88" s="66" t="s">
        <v>91</v>
      </c>
      <c r="F88" s="76">
        <f>3.2*1.5*0.2</f>
        <v>0.96000000000000019</v>
      </c>
      <c r="G88" s="54" t="s">
        <v>34</v>
      </c>
      <c r="H88" s="55"/>
      <c r="I88" s="56"/>
    </row>
    <row r="89" spans="2:12" ht="22.8">
      <c r="B89" s="50">
        <v>8</v>
      </c>
      <c r="C89" s="50">
        <v>8</v>
      </c>
      <c r="D89" s="51">
        <v>2</v>
      </c>
      <c r="E89" s="66" t="s">
        <v>92</v>
      </c>
      <c r="F89" s="76">
        <f>3.2*1.5*2</f>
        <v>9.6000000000000014</v>
      </c>
      <c r="G89" s="54" t="s">
        <v>26</v>
      </c>
      <c r="H89" s="55"/>
      <c r="I89" s="56"/>
    </row>
    <row r="90" spans="2:12" ht="22.8">
      <c r="B90" s="50">
        <v>8</v>
      </c>
      <c r="C90" s="50">
        <v>8</v>
      </c>
      <c r="D90" s="51">
        <v>2</v>
      </c>
      <c r="E90" s="66" t="s">
        <v>93</v>
      </c>
      <c r="F90" s="76">
        <f>2*(4+3.2)</f>
        <v>14.4</v>
      </c>
      <c r="G90" s="54" t="s">
        <v>45</v>
      </c>
      <c r="H90" s="55"/>
      <c r="I90" s="56"/>
    </row>
    <row r="91" spans="2:12" ht="22.8">
      <c r="B91" s="50">
        <v>8</v>
      </c>
      <c r="C91" s="50">
        <v>8</v>
      </c>
      <c r="D91" s="51">
        <v>2</v>
      </c>
      <c r="E91" s="66" t="s">
        <v>94</v>
      </c>
      <c r="F91" s="53">
        <v>1</v>
      </c>
      <c r="G91" s="54" t="s">
        <v>28</v>
      </c>
      <c r="H91" s="55"/>
      <c r="I91" s="56"/>
    </row>
    <row r="92" spans="2:12">
      <c r="B92" s="50"/>
      <c r="C92" s="50"/>
      <c r="D92" s="51"/>
      <c r="E92" s="66"/>
      <c r="F92" s="53"/>
      <c r="G92" s="54"/>
      <c r="H92" s="55"/>
      <c r="I92" s="56"/>
    </row>
    <row r="93" spans="2:12">
      <c r="B93" s="59"/>
      <c r="C93" s="59"/>
      <c r="D93" s="60"/>
      <c r="E93" s="61" t="s">
        <v>109</v>
      </c>
      <c r="F93" s="77"/>
      <c r="G93" s="78"/>
      <c r="H93" s="79"/>
      <c r="I93" s="65"/>
    </row>
    <row r="94" spans="2:12">
      <c r="B94" s="59"/>
      <c r="C94" s="59"/>
      <c r="D94" s="60"/>
      <c r="E94" s="61"/>
      <c r="F94" s="77"/>
      <c r="G94" s="78"/>
      <c r="H94" s="79"/>
      <c r="I94" s="65"/>
    </row>
    <row r="95" spans="2:12" s="84" customFormat="1" ht="17.399999999999999">
      <c r="B95" s="80"/>
      <c r="C95" s="80"/>
      <c r="D95" s="80"/>
      <c r="E95" s="81" t="s">
        <v>96</v>
      </c>
      <c r="F95" s="82"/>
      <c r="G95" s="82"/>
      <c r="H95" s="83"/>
      <c r="I95" s="82"/>
      <c r="L95" s="98"/>
    </row>
    <row r="96" spans="2:12" s="84" customFormat="1" ht="17.399999999999999">
      <c r="B96" s="50"/>
      <c r="C96" s="50"/>
      <c r="D96" s="51"/>
      <c r="E96" s="71"/>
      <c r="F96" s="53"/>
      <c r="G96" s="54"/>
      <c r="H96" s="55"/>
      <c r="I96" s="56"/>
    </row>
    <row r="97" spans="2:9" s="84" customFormat="1" ht="45.6">
      <c r="B97" s="50"/>
      <c r="C97" s="50"/>
      <c r="D97" s="51"/>
      <c r="E97" s="71" t="s">
        <v>97</v>
      </c>
      <c r="F97" s="53"/>
      <c r="G97" s="54" t="s">
        <v>49</v>
      </c>
      <c r="H97" s="55"/>
      <c r="I97" s="56"/>
    </row>
    <row r="98" spans="2:9" s="84" customFormat="1" ht="17.399999999999999">
      <c r="B98" s="50"/>
      <c r="C98" s="50"/>
      <c r="D98" s="51"/>
      <c r="E98" s="71"/>
      <c r="F98" s="53"/>
      <c r="G98" s="54"/>
      <c r="H98" s="55"/>
      <c r="I98" s="56"/>
    </row>
    <row r="99" spans="2:9" s="84" customFormat="1" ht="17.399999999999999">
      <c r="B99" s="50"/>
      <c r="C99" s="50"/>
      <c r="D99" s="51"/>
      <c r="E99" s="71"/>
      <c r="F99" s="53"/>
      <c r="G99" s="54"/>
      <c r="H99" s="55"/>
      <c r="I99" s="56"/>
    </row>
    <row r="100" spans="2:9" s="84" customFormat="1" ht="17.399999999999999">
      <c r="B100" s="50"/>
      <c r="C100" s="50"/>
      <c r="D100" s="51"/>
      <c r="E100" s="71"/>
      <c r="F100" s="53"/>
      <c r="G100" s="54"/>
      <c r="H100" s="55"/>
      <c r="I100" s="56"/>
    </row>
    <row r="101" spans="2:9" s="84" customFormat="1" ht="17.399999999999999">
      <c r="B101" s="50"/>
      <c r="C101" s="50"/>
      <c r="D101" s="51"/>
      <c r="E101" s="71"/>
      <c r="F101" s="53"/>
      <c r="G101" s="54"/>
      <c r="H101" s="55"/>
      <c r="I101" s="56"/>
    </row>
    <row r="102" spans="2:9" s="84" customFormat="1" ht="17.399999999999999">
      <c r="B102" s="50"/>
      <c r="C102" s="50"/>
      <c r="D102" s="51"/>
      <c r="E102" s="71"/>
      <c r="F102" s="53"/>
      <c r="G102" s="54"/>
      <c r="H102" s="55"/>
      <c r="I102" s="56"/>
    </row>
    <row r="103" spans="2:9" s="84" customFormat="1" ht="17.399999999999999">
      <c r="B103" s="50"/>
      <c r="C103" s="50"/>
      <c r="D103" s="51"/>
      <c r="E103" s="71"/>
      <c r="F103" s="53"/>
      <c r="G103" s="54"/>
      <c r="H103" s="55"/>
      <c r="I103" s="56"/>
    </row>
    <row r="104" spans="2:9" s="84" customFormat="1" ht="17.399999999999999">
      <c r="B104" s="50"/>
      <c r="C104" s="50"/>
      <c r="D104" s="51"/>
      <c r="E104" s="71"/>
      <c r="F104" s="53"/>
      <c r="G104" s="54"/>
      <c r="H104" s="55"/>
      <c r="I104" s="56"/>
    </row>
    <row r="105" spans="2:9" s="84" customFormat="1" ht="17.399999999999999">
      <c r="B105" s="50"/>
      <c r="C105" s="50"/>
      <c r="D105" s="51"/>
      <c r="E105" s="71"/>
      <c r="F105" s="53"/>
      <c r="G105" s="54"/>
      <c r="H105" s="55"/>
      <c r="I105" s="56"/>
    </row>
    <row r="106" spans="2:9" s="84" customFormat="1" ht="17.399999999999999">
      <c r="B106" s="50"/>
      <c r="C106" s="50"/>
      <c r="D106" s="51"/>
      <c r="E106" s="71"/>
      <c r="F106" s="53"/>
      <c r="G106" s="54"/>
      <c r="H106" s="55"/>
      <c r="I106" s="56"/>
    </row>
    <row r="107" spans="2:9" s="84" customFormat="1" ht="17.399999999999999">
      <c r="B107" s="50"/>
      <c r="C107" s="50"/>
      <c r="D107" s="51"/>
      <c r="E107" s="71"/>
      <c r="F107" s="53"/>
      <c r="G107" s="54"/>
      <c r="H107" s="55"/>
      <c r="I107" s="56"/>
    </row>
    <row r="108" spans="2:9" s="84" customFormat="1" ht="17.399999999999999">
      <c r="B108" s="50"/>
      <c r="C108" s="50"/>
      <c r="D108" s="51"/>
      <c r="E108" s="71"/>
      <c r="F108" s="53"/>
      <c r="G108" s="54"/>
      <c r="H108" s="55"/>
      <c r="I108" s="56"/>
    </row>
    <row r="109" spans="2:9" s="84" customFormat="1" ht="17.399999999999999">
      <c r="B109" s="50"/>
      <c r="C109" s="50"/>
      <c r="D109" s="51"/>
      <c r="E109" s="71"/>
      <c r="F109" s="53"/>
      <c r="G109" s="54"/>
      <c r="H109" s="55"/>
      <c r="I109" s="56"/>
    </row>
    <row r="110" spans="2:9" s="84" customFormat="1" ht="17.399999999999999">
      <c r="B110" s="50"/>
      <c r="C110" s="50"/>
      <c r="D110" s="51"/>
      <c r="E110" s="71"/>
      <c r="F110" s="53"/>
      <c r="G110" s="54"/>
      <c r="H110" s="55"/>
      <c r="I110" s="56"/>
    </row>
    <row r="111" spans="2:9" s="84" customFormat="1" ht="17.399999999999999">
      <c r="B111" s="50"/>
      <c r="C111" s="50"/>
      <c r="D111" s="51"/>
      <c r="E111" s="71"/>
      <c r="F111" s="53"/>
      <c r="G111" s="54"/>
      <c r="H111" s="55"/>
      <c r="I111" s="56"/>
    </row>
    <row r="112" spans="2:9" s="84" customFormat="1" ht="17.399999999999999">
      <c r="B112" s="59"/>
      <c r="C112" s="59"/>
      <c r="D112" s="60"/>
      <c r="E112" s="85" t="s">
        <v>98</v>
      </c>
      <c r="F112" s="62"/>
      <c r="G112" s="63"/>
      <c r="H112" s="64"/>
      <c r="I112" s="70"/>
    </row>
    <row r="113" spans="2:9">
      <c r="D113" s="86"/>
      <c r="I113" s="20"/>
    </row>
    <row r="114" spans="2:9" ht="15.6">
      <c r="B114" s="87"/>
      <c r="C114" s="87"/>
      <c r="D114" s="87"/>
      <c r="E114" s="88" t="s">
        <v>99</v>
      </c>
      <c r="F114" s="89"/>
      <c r="G114" s="89"/>
      <c r="H114" s="90"/>
      <c r="I114" s="91">
        <f>I95</f>
        <v>0</v>
      </c>
    </row>
    <row r="115" spans="2:9">
      <c r="D115" s="86"/>
      <c r="I115" s="20"/>
    </row>
    <row r="116" spans="2:9">
      <c r="D116" s="86"/>
      <c r="F116" s="22"/>
      <c r="G116" s="22"/>
      <c r="H116" s="22"/>
      <c r="I116" s="22"/>
    </row>
    <row r="117" spans="2:9">
      <c r="D117" s="86"/>
      <c r="F117" s="22"/>
      <c r="G117" s="22"/>
      <c r="H117" s="22"/>
      <c r="I117" s="22"/>
    </row>
    <row r="118" spans="2:9">
      <c r="D118" s="86"/>
      <c r="F118" s="22"/>
      <c r="G118" s="22"/>
      <c r="H118" s="22"/>
      <c r="I118" s="22"/>
    </row>
    <row r="119" spans="2:9">
      <c r="D119" s="86"/>
      <c r="F119" s="22"/>
      <c r="G119" s="22"/>
      <c r="H119" s="22"/>
      <c r="I119" s="22"/>
    </row>
    <row r="120" spans="2:9">
      <c r="D120" s="86"/>
      <c r="F120" s="22"/>
      <c r="G120" s="22"/>
      <c r="H120" s="22"/>
      <c r="I120" s="22"/>
    </row>
    <row r="121" spans="2:9">
      <c r="D121" s="86"/>
      <c r="F121" s="22"/>
      <c r="G121" s="22"/>
      <c r="H121" s="22"/>
      <c r="I121" s="22"/>
    </row>
    <row r="122" spans="2:9">
      <c r="D122" s="86"/>
      <c r="F122" s="22"/>
      <c r="G122" s="22"/>
      <c r="H122" s="22"/>
      <c r="I122" s="22"/>
    </row>
    <row r="123" spans="2:9">
      <c r="D123" s="86"/>
      <c r="F123" s="22"/>
      <c r="G123" s="22"/>
      <c r="H123" s="22"/>
      <c r="I123" s="22"/>
    </row>
    <row r="124" spans="2:9">
      <c r="D124" s="86"/>
      <c r="F124" s="22"/>
      <c r="G124" s="22"/>
      <c r="H124" s="22"/>
      <c r="I124" s="22"/>
    </row>
    <row r="125" spans="2:9">
      <c r="D125" s="86"/>
      <c r="F125" s="22"/>
      <c r="G125" s="22"/>
      <c r="H125" s="22"/>
      <c r="I125" s="22"/>
    </row>
    <row r="126" spans="2:9">
      <c r="D126" s="86"/>
      <c r="F126" s="22"/>
      <c r="G126" s="22"/>
      <c r="H126" s="22"/>
      <c r="I126" s="22"/>
    </row>
    <row r="127" spans="2:9">
      <c r="D127" s="86"/>
      <c r="F127" s="22"/>
      <c r="G127" s="22"/>
      <c r="H127" s="22"/>
      <c r="I127" s="22"/>
    </row>
    <row r="128" spans="2:9">
      <c r="D128" s="86"/>
      <c r="F128" s="22"/>
      <c r="G128" s="22"/>
      <c r="H128" s="22"/>
      <c r="I128" s="22"/>
    </row>
    <row r="129" spans="4:9">
      <c r="D129" s="86"/>
      <c r="F129" s="22"/>
      <c r="G129" s="22"/>
      <c r="H129" s="22"/>
      <c r="I129" s="22"/>
    </row>
    <row r="130" spans="4:9">
      <c r="D130" s="86"/>
      <c r="F130" s="22"/>
      <c r="G130" s="22"/>
      <c r="H130" s="22"/>
      <c r="I130" s="22"/>
    </row>
    <row r="131" spans="4:9">
      <c r="D131" s="86"/>
      <c r="F131" s="22"/>
      <c r="G131" s="22"/>
      <c r="H131" s="22"/>
      <c r="I131" s="22"/>
    </row>
    <row r="132" spans="4:9">
      <c r="D132" s="86"/>
      <c r="F132" s="22"/>
      <c r="G132" s="22"/>
      <c r="H132" s="22"/>
      <c r="I132" s="22"/>
    </row>
    <row r="133" spans="4:9">
      <c r="D133" s="86"/>
      <c r="F133" s="22"/>
      <c r="G133" s="22"/>
      <c r="H133" s="22"/>
      <c r="I133" s="22"/>
    </row>
    <row r="134" spans="4:9">
      <c r="D134" s="86"/>
      <c r="F134" s="22"/>
      <c r="G134" s="22"/>
      <c r="H134" s="22"/>
      <c r="I134" s="22"/>
    </row>
    <row r="135" spans="4:9">
      <c r="D135" s="86"/>
      <c r="F135" s="22"/>
      <c r="G135" s="22"/>
      <c r="H135" s="22"/>
      <c r="I135" s="22"/>
    </row>
    <row r="136" spans="4:9">
      <c r="D136" s="86"/>
      <c r="F136" s="22"/>
      <c r="G136" s="22"/>
      <c r="H136" s="22"/>
      <c r="I136" s="22"/>
    </row>
    <row r="137" spans="4:9">
      <c r="D137" s="86"/>
      <c r="F137" s="22"/>
      <c r="G137" s="22"/>
      <c r="H137" s="22"/>
      <c r="I137" s="22"/>
    </row>
    <row r="138" spans="4:9">
      <c r="D138" s="86"/>
      <c r="F138" s="22"/>
      <c r="G138" s="22"/>
      <c r="H138" s="22"/>
      <c r="I138" s="22"/>
    </row>
    <row r="139" spans="4:9">
      <c r="D139" s="86"/>
      <c r="F139" s="22"/>
      <c r="G139" s="22"/>
      <c r="H139" s="22"/>
      <c r="I139" s="22"/>
    </row>
    <row r="140" spans="4:9">
      <c r="D140" s="86"/>
      <c r="F140" s="22"/>
      <c r="G140" s="22"/>
      <c r="H140" s="22"/>
      <c r="I140" s="22"/>
    </row>
    <row r="141" spans="4:9">
      <c r="D141" s="86"/>
      <c r="F141" s="22"/>
      <c r="G141" s="22"/>
      <c r="H141" s="22"/>
      <c r="I141" s="22"/>
    </row>
    <row r="142" spans="4:9">
      <c r="D142" s="86"/>
      <c r="F142" s="22"/>
      <c r="G142" s="22"/>
      <c r="H142" s="22"/>
      <c r="I142" s="22"/>
    </row>
    <row r="143" spans="4:9">
      <c r="D143" s="86"/>
      <c r="F143" s="22"/>
      <c r="G143" s="22"/>
      <c r="H143" s="22"/>
      <c r="I143" s="22"/>
    </row>
    <row r="144" spans="4:9">
      <c r="D144" s="86"/>
      <c r="F144" s="22"/>
      <c r="G144" s="22"/>
      <c r="H144" s="22"/>
      <c r="I144" s="22"/>
    </row>
    <row r="145" spans="4:9">
      <c r="D145" s="86"/>
      <c r="F145" s="22"/>
      <c r="G145" s="22"/>
      <c r="H145" s="22"/>
      <c r="I145" s="22"/>
    </row>
    <row r="146" spans="4:9">
      <c r="D146" s="86"/>
      <c r="F146" s="22"/>
      <c r="G146" s="22"/>
      <c r="H146" s="22"/>
      <c r="I146" s="22"/>
    </row>
    <row r="147" spans="4:9">
      <c r="D147" s="86"/>
      <c r="F147" s="22"/>
      <c r="G147" s="22"/>
      <c r="H147" s="22"/>
      <c r="I147" s="22"/>
    </row>
    <row r="148" spans="4:9">
      <c r="D148" s="86"/>
      <c r="F148" s="22"/>
      <c r="G148" s="22"/>
      <c r="H148" s="22"/>
      <c r="I148" s="22"/>
    </row>
    <row r="149" spans="4:9">
      <c r="D149" s="86"/>
      <c r="F149" s="22"/>
      <c r="G149" s="22"/>
      <c r="H149" s="22"/>
      <c r="I149" s="22"/>
    </row>
    <row r="150" spans="4:9">
      <c r="D150" s="86"/>
      <c r="F150" s="22"/>
      <c r="G150" s="22"/>
      <c r="H150" s="22"/>
      <c r="I150" s="22"/>
    </row>
    <row r="151" spans="4:9">
      <c r="D151" s="86"/>
      <c r="F151" s="22"/>
      <c r="G151" s="22"/>
      <c r="H151" s="22"/>
      <c r="I151" s="22"/>
    </row>
    <row r="152" spans="4:9">
      <c r="D152" s="86"/>
      <c r="F152" s="22"/>
      <c r="G152" s="22"/>
      <c r="H152" s="22"/>
      <c r="I152" s="22"/>
    </row>
    <row r="153" spans="4:9">
      <c r="D153" s="86"/>
      <c r="F153" s="22"/>
      <c r="G153" s="22"/>
      <c r="H153" s="22"/>
      <c r="I153" s="22"/>
    </row>
    <row r="154" spans="4:9">
      <c r="D154" s="86"/>
      <c r="F154" s="22"/>
      <c r="G154" s="22"/>
      <c r="H154" s="22"/>
      <c r="I154" s="22"/>
    </row>
    <row r="155" spans="4:9">
      <c r="D155" s="86"/>
      <c r="F155" s="22"/>
      <c r="G155" s="22"/>
      <c r="H155" s="22"/>
      <c r="I155" s="22"/>
    </row>
    <row r="156" spans="4:9">
      <c r="D156" s="86"/>
      <c r="F156" s="22"/>
      <c r="G156" s="22"/>
      <c r="H156" s="22"/>
      <c r="I156" s="22"/>
    </row>
    <row r="157" spans="4:9">
      <c r="D157" s="86"/>
      <c r="F157" s="22"/>
      <c r="G157" s="22"/>
      <c r="H157" s="22"/>
      <c r="I157" s="22"/>
    </row>
    <row r="158" spans="4:9">
      <c r="D158" s="86"/>
      <c r="F158" s="22"/>
      <c r="G158" s="22"/>
      <c r="H158" s="22"/>
      <c r="I158" s="22"/>
    </row>
    <row r="159" spans="4:9">
      <c r="D159" s="86"/>
      <c r="F159" s="22"/>
      <c r="G159" s="22"/>
      <c r="H159" s="22"/>
      <c r="I159" s="22"/>
    </row>
    <row r="160" spans="4:9">
      <c r="D160" s="86"/>
      <c r="F160" s="22"/>
      <c r="G160" s="22"/>
      <c r="H160" s="22"/>
      <c r="I160" s="22"/>
    </row>
    <row r="161" spans="4:9">
      <c r="D161" s="86"/>
      <c r="F161" s="22"/>
      <c r="G161" s="22"/>
      <c r="H161" s="22"/>
      <c r="I161" s="22"/>
    </row>
    <row r="162" spans="4:9">
      <c r="D162" s="86"/>
      <c r="F162" s="22"/>
      <c r="G162" s="22"/>
      <c r="H162" s="22"/>
      <c r="I162" s="22"/>
    </row>
    <row r="163" spans="4:9">
      <c r="D163" s="86"/>
      <c r="F163" s="22"/>
      <c r="G163" s="22"/>
      <c r="H163" s="22"/>
      <c r="I163" s="22"/>
    </row>
    <row r="164" spans="4:9">
      <c r="D164" s="86"/>
      <c r="F164" s="22"/>
      <c r="G164" s="22"/>
      <c r="H164" s="22"/>
      <c r="I164" s="22"/>
    </row>
    <row r="165" spans="4:9">
      <c r="D165" s="86"/>
      <c r="F165" s="22"/>
      <c r="G165" s="22"/>
      <c r="H165" s="22"/>
      <c r="I165" s="22"/>
    </row>
    <row r="166" spans="4:9">
      <c r="D166" s="86"/>
      <c r="F166" s="22"/>
      <c r="G166" s="22"/>
      <c r="H166" s="22"/>
      <c r="I166" s="22"/>
    </row>
    <row r="167" spans="4:9">
      <c r="D167" s="86"/>
      <c r="F167" s="22"/>
      <c r="G167" s="22"/>
      <c r="H167" s="22"/>
      <c r="I167" s="22"/>
    </row>
    <row r="168" spans="4:9">
      <c r="D168" s="86"/>
      <c r="F168" s="22"/>
      <c r="G168" s="22"/>
      <c r="H168" s="22"/>
      <c r="I168" s="22"/>
    </row>
    <row r="169" spans="4:9">
      <c r="D169" s="86"/>
      <c r="F169" s="22"/>
      <c r="G169" s="22"/>
      <c r="H169" s="22"/>
      <c r="I169" s="22"/>
    </row>
    <row r="170" spans="4:9">
      <c r="D170" s="86"/>
      <c r="F170" s="22"/>
      <c r="G170" s="22"/>
      <c r="H170" s="22"/>
      <c r="I170" s="22"/>
    </row>
    <row r="171" spans="4:9">
      <c r="D171" s="86"/>
      <c r="F171" s="22"/>
      <c r="G171" s="22"/>
      <c r="H171" s="22"/>
      <c r="I171" s="22"/>
    </row>
    <row r="172" spans="4:9">
      <c r="D172" s="86"/>
      <c r="F172" s="22"/>
      <c r="G172" s="22"/>
      <c r="H172" s="22"/>
      <c r="I172" s="22"/>
    </row>
    <row r="173" spans="4:9">
      <c r="D173" s="86"/>
      <c r="F173" s="22"/>
      <c r="G173" s="22"/>
      <c r="H173" s="22"/>
      <c r="I173" s="22"/>
    </row>
    <row r="174" spans="4:9">
      <c r="D174" s="86"/>
      <c r="F174" s="22"/>
      <c r="G174" s="22"/>
      <c r="H174" s="22"/>
      <c r="I174" s="22"/>
    </row>
    <row r="175" spans="4:9">
      <c r="D175" s="86"/>
      <c r="F175" s="22"/>
      <c r="G175" s="22"/>
      <c r="H175" s="22"/>
      <c r="I175" s="22"/>
    </row>
    <row r="176" spans="4:9">
      <c r="D176" s="20"/>
      <c r="F176" s="22"/>
      <c r="G176" s="22"/>
      <c r="H176" s="22"/>
      <c r="I176" s="22"/>
    </row>
    <row r="177" spans="4:9">
      <c r="D177" s="20"/>
      <c r="F177" s="22"/>
      <c r="G177" s="22"/>
      <c r="H177" s="22"/>
      <c r="I177" s="22"/>
    </row>
    <row r="178" spans="4:9">
      <c r="D178" s="20"/>
      <c r="F178" s="22"/>
      <c r="G178" s="22"/>
      <c r="H178" s="22"/>
      <c r="I178" s="22"/>
    </row>
    <row r="179" spans="4:9">
      <c r="D179" s="20"/>
      <c r="F179" s="22"/>
      <c r="G179" s="22"/>
      <c r="H179" s="22"/>
      <c r="I179" s="22"/>
    </row>
    <row r="180" spans="4:9">
      <c r="D180" s="20"/>
      <c r="F180" s="22"/>
      <c r="G180" s="22"/>
      <c r="H180" s="22"/>
      <c r="I180" s="22"/>
    </row>
    <row r="181" spans="4:9">
      <c r="D181" s="20"/>
      <c r="F181" s="22"/>
      <c r="G181" s="22"/>
      <c r="H181" s="22"/>
      <c r="I181" s="22"/>
    </row>
    <row r="182" spans="4:9">
      <c r="D182" s="20"/>
      <c r="F182" s="22"/>
      <c r="G182" s="22"/>
      <c r="H182" s="22"/>
      <c r="I182" s="22"/>
    </row>
    <row r="183" spans="4:9">
      <c r="D183" s="20"/>
      <c r="F183" s="22"/>
      <c r="G183" s="22"/>
      <c r="H183" s="22"/>
      <c r="I183" s="22"/>
    </row>
    <row r="184" spans="4:9">
      <c r="D184" s="20"/>
      <c r="F184" s="22"/>
      <c r="G184" s="22"/>
      <c r="H184" s="22"/>
      <c r="I184" s="22"/>
    </row>
    <row r="185" spans="4:9">
      <c r="D185" s="20"/>
      <c r="F185" s="22"/>
      <c r="G185" s="22"/>
      <c r="H185" s="22"/>
      <c r="I185" s="22"/>
    </row>
    <row r="186" spans="4:9">
      <c r="D186" s="20"/>
      <c r="F186" s="22"/>
      <c r="G186" s="22"/>
      <c r="H186" s="22"/>
      <c r="I186" s="22"/>
    </row>
    <row r="187" spans="4:9">
      <c r="D187" s="20"/>
      <c r="F187" s="22"/>
      <c r="G187" s="22"/>
      <c r="H187" s="22"/>
      <c r="I187" s="22"/>
    </row>
    <row r="188" spans="4:9">
      <c r="D188" s="20"/>
      <c r="F188" s="22"/>
      <c r="G188" s="22"/>
      <c r="H188" s="22"/>
      <c r="I188" s="22"/>
    </row>
    <row r="189" spans="4:9">
      <c r="D189" s="20"/>
      <c r="F189" s="22"/>
      <c r="G189" s="22"/>
      <c r="H189" s="22"/>
      <c r="I189" s="22"/>
    </row>
    <row r="190" spans="4:9">
      <c r="D190" s="20"/>
      <c r="F190" s="22"/>
      <c r="G190" s="22"/>
      <c r="H190" s="22"/>
      <c r="I190" s="22"/>
    </row>
    <row r="191" spans="4:9">
      <c r="D191" s="20"/>
      <c r="F191" s="22"/>
      <c r="G191" s="22"/>
      <c r="H191" s="22"/>
      <c r="I191" s="22"/>
    </row>
    <row r="192" spans="4:9">
      <c r="D192" s="20"/>
      <c r="F192" s="22"/>
      <c r="G192" s="22"/>
      <c r="H192" s="22"/>
      <c r="I192" s="22"/>
    </row>
    <row r="193" spans="4:9">
      <c r="D193" s="20"/>
      <c r="F193" s="22"/>
      <c r="G193" s="22"/>
      <c r="H193" s="22"/>
      <c r="I193" s="22"/>
    </row>
    <row r="194" spans="4:9">
      <c r="D194" s="20"/>
      <c r="F194" s="22"/>
      <c r="G194" s="22"/>
      <c r="H194" s="22"/>
      <c r="I194" s="22"/>
    </row>
    <row r="195" spans="4:9">
      <c r="D195" s="20"/>
      <c r="F195" s="22"/>
      <c r="G195" s="22"/>
      <c r="H195" s="22"/>
      <c r="I195" s="22"/>
    </row>
    <row r="196" spans="4:9">
      <c r="D196" s="20"/>
      <c r="F196" s="22"/>
      <c r="G196" s="22"/>
      <c r="H196" s="22"/>
      <c r="I196" s="22"/>
    </row>
    <row r="197" spans="4:9">
      <c r="D197" s="20"/>
      <c r="F197" s="22"/>
      <c r="G197" s="22"/>
      <c r="H197" s="22"/>
      <c r="I197" s="22"/>
    </row>
    <row r="198" spans="4:9">
      <c r="D198" s="20"/>
      <c r="F198" s="22"/>
      <c r="G198" s="22"/>
      <c r="H198" s="22"/>
      <c r="I198" s="22"/>
    </row>
    <row r="199" spans="4:9">
      <c r="D199" s="20"/>
      <c r="F199" s="22"/>
      <c r="G199" s="22"/>
      <c r="H199" s="22"/>
      <c r="I199" s="22"/>
    </row>
    <row r="200" spans="4:9">
      <c r="D200" s="20"/>
      <c r="F200" s="22"/>
      <c r="G200" s="22"/>
      <c r="H200" s="22"/>
      <c r="I200" s="22"/>
    </row>
    <row r="201" spans="4:9">
      <c r="D201" s="20"/>
      <c r="F201" s="22"/>
      <c r="G201" s="22"/>
      <c r="H201" s="22"/>
      <c r="I201" s="22"/>
    </row>
    <row r="202" spans="4:9">
      <c r="D202" s="20"/>
      <c r="F202" s="22"/>
      <c r="G202" s="22"/>
      <c r="H202" s="22"/>
      <c r="I202" s="22"/>
    </row>
    <row r="203" spans="4:9">
      <c r="D203" s="20"/>
      <c r="F203" s="22"/>
      <c r="G203" s="22"/>
      <c r="H203" s="22"/>
      <c r="I203" s="22"/>
    </row>
    <row r="204" spans="4:9">
      <c r="D204" s="20"/>
      <c r="F204" s="22"/>
      <c r="G204" s="22"/>
      <c r="H204" s="22"/>
      <c r="I204" s="22"/>
    </row>
    <row r="205" spans="4:9">
      <c r="D205" s="20"/>
      <c r="F205" s="22"/>
      <c r="G205" s="22"/>
      <c r="H205" s="22"/>
      <c r="I205" s="22"/>
    </row>
    <row r="206" spans="4:9">
      <c r="D206" s="20"/>
      <c r="F206" s="22"/>
      <c r="G206" s="22"/>
      <c r="H206" s="22"/>
      <c r="I206" s="22"/>
    </row>
    <row r="207" spans="4:9">
      <c r="D207" s="20"/>
      <c r="F207" s="22"/>
      <c r="G207" s="22"/>
      <c r="H207" s="22"/>
      <c r="I207" s="22"/>
    </row>
    <row r="208" spans="4:9">
      <c r="D208" s="20"/>
      <c r="F208" s="22"/>
      <c r="G208" s="22"/>
      <c r="H208" s="22"/>
      <c r="I208" s="22"/>
    </row>
    <row r="209" spans="4:9">
      <c r="D209" s="20"/>
      <c r="F209" s="22"/>
      <c r="G209" s="22"/>
      <c r="H209" s="22"/>
      <c r="I209" s="22"/>
    </row>
    <row r="210" spans="4:9">
      <c r="D210" s="20"/>
      <c r="F210" s="22"/>
      <c r="G210" s="22"/>
      <c r="H210" s="22"/>
      <c r="I210" s="22"/>
    </row>
    <row r="211" spans="4:9">
      <c r="D211" s="20"/>
      <c r="F211" s="22"/>
      <c r="G211" s="22"/>
      <c r="H211" s="22"/>
      <c r="I211" s="22"/>
    </row>
    <row r="212" spans="4:9">
      <c r="D212" s="20"/>
      <c r="F212" s="22"/>
      <c r="G212" s="22"/>
      <c r="H212" s="22"/>
      <c r="I212" s="22"/>
    </row>
    <row r="213" spans="4:9">
      <c r="D213" s="20"/>
      <c r="F213" s="22"/>
      <c r="G213" s="22"/>
      <c r="H213" s="22"/>
      <c r="I213" s="22"/>
    </row>
    <row r="214" spans="4:9">
      <c r="D214" s="20"/>
      <c r="F214" s="22"/>
      <c r="G214" s="22"/>
      <c r="H214" s="22"/>
      <c r="I214" s="22"/>
    </row>
    <row r="215" spans="4:9">
      <c r="D215" s="20"/>
      <c r="F215" s="22"/>
      <c r="G215" s="22"/>
      <c r="H215" s="22"/>
      <c r="I215" s="22"/>
    </row>
    <row r="216" spans="4:9">
      <c r="D216" s="20"/>
      <c r="F216" s="22"/>
      <c r="G216" s="22"/>
      <c r="H216" s="22"/>
      <c r="I216" s="22"/>
    </row>
    <row r="217" spans="4:9">
      <c r="D217" s="20"/>
      <c r="F217" s="22"/>
      <c r="G217" s="22"/>
      <c r="H217" s="22"/>
      <c r="I217" s="22"/>
    </row>
    <row r="218" spans="4:9">
      <c r="D218" s="20"/>
      <c r="F218" s="22"/>
      <c r="G218" s="22"/>
      <c r="H218" s="22"/>
      <c r="I218" s="22"/>
    </row>
    <row r="219" spans="4:9">
      <c r="D219" s="20"/>
      <c r="F219" s="22"/>
      <c r="G219" s="22"/>
      <c r="H219" s="22"/>
      <c r="I219" s="22"/>
    </row>
    <row r="220" spans="4:9">
      <c r="D220" s="20"/>
      <c r="F220" s="22"/>
      <c r="G220" s="22"/>
      <c r="H220" s="22"/>
      <c r="I220" s="22"/>
    </row>
    <row r="221" spans="4:9">
      <c r="D221" s="20"/>
      <c r="F221" s="22"/>
      <c r="G221" s="22"/>
      <c r="H221" s="22"/>
      <c r="I221" s="22"/>
    </row>
    <row r="222" spans="4:9">
      <c r="D222" s="20"/>
      <c r="F222" s="22"/>
      <c r="G222" s="22"/>
      <c r="H222" s="22"/>
      <c r="I222" s="22"/>
    </row>
    <row r="223" spans="4:9">
      <c r="D223" s="20"/>
      <c r="F223" s="22"/>
      <c r="G223" s="22"/>
      <c r="H223" s="22"/>
      <c r="I223" s="22"/>
    </row>
    <row r="224" spans="4:9">
      <c r="D224" s="20"/>
      <c r="F224" s="22"/>
      <c r="G224" s="22"/>
      <c r="H224" s="22"/>
      <c r="I224" s="22"/>
    </row>
    <row r="225" spans="4:9">
      <c r="D225" s="20"/>
      <c r="F225" s="22"/>
      <c r="G225" s="22"/>
      <c r="H225" s="22"/>
      <c r="I225" s="22"/>
    </row>
    <row r="226" spans="4:9">
      <c r="D226" s="20"/>
      <c r="F226" s="22"/>
      <c r="G226" s="22"/>
      <c r="H226" s="22"/>
      <c r="I226" s="22"/>
    </row>
    <row r="227" spans="4:9">
      <c r="D227" s="20"/>
      <c r="F227" s="22"/>
      <c r="G227" s="22"/>
      <c r="H227" s="22"/>
      <c r="I227" s="22"/>
    </row>
    <row r="228" spans="4:9">
      <c r="D228" s="20"/>
      <c r="F228" s="22"/>
      <c r="G228" s="22"/>
      <c r="H228" s="22"/>
      <c r="I228" s="22"/>
    </row>
    <row r="229" spans="4:9">
      <c r="D229" s="20"/>
      <c r="F229" s="22"/>
      <c r="G229" s="22"/>
      <c r="H229" s="22"/>
      <c r="I229" s="22"/>
    </row>
    <row r="230" spans="4:9">
      <c r="D230" s="20"/>
      <c r="F230" s="22"/>
      <c r="G230" s="22"/>
      <c r="H230" s="22"/>
      <c r="I230" s="22"/>
    </row>
    <row r="231" spans="4:9">
      <c r="D231" s="20"/>
      <c r="F231" s="22"/>
      <c r="G231" s="22"/>
      <c r="H231" s="22"/>
      <c r="I231" s="22"/>
    </row>
    <row r="232" spans="4:9">
      <c r="D232" s="20"/>
      <c r="F232" s="22"/>
      <c r="G232" s="22"/>
      <c r="H232" s="22"/>
      <c r="I232" s="22"/>
    </row>
    <row r="233" spans="4:9">
      <c r="D233" s="20"/>
      <c r="F233" s="22"/>
      <c r="G233" s="22"/>
      <c r="H233" s="22"/>
      <c r="I233" s="22"/>
    </row>
    <row r="234" spans="4:9">
      <c r="D234" s="20"/>
      <c r="F234" s="22"/>
      <c r="G234" s="22"/>
      <c r="H234" s="22"/>
      <c r="I234" s="22"/>
    </row>
    <row r="235" spans="4:9">
      <c r="D235" s="20"/>
      <c r="F235" s="22"/>
      <c r="G235" s="22"/>
      <c r="H235" s="22"/>
      <c r="I235" s="22"/>
    </row>
    <row r="236" spans="4:9">
      <c r="D236" s="20"/>
      <c r="F236" s="22"/>
      <c r="G236" s="22"/>
      <c r="H236" s="22"/>
      <c r="I236" s="22"/>
    </row>
    <row r="237" spans="4:9">
      <c r="D237" s="20"/>
      <c r="F237" s="22"/>
      <c r="G237" s="22"/>
      <c r="H237" s="22"/>
      <c r="I237" s="22"/>
    </row>
    <row r="238" spans="4:9">
      <c r="D238" s="20"/>
      <c r="F238" s="22"/>
      <c r="G238" s="22"/>
      <c r="H238" s="22"/>
      <c r="I238" s="22"/>
    </row>
    <row r="239" spans="4:9">
      <c r="D239" s="20"/>
      <c r="F239" s="22"/>
      <c r="G239" s="22"/>
      <c r="H239" s="22"/>
      <c r="I239" s="22"/>
    </row>
    <row r="240" spans="4:9">
      <c r="D240" s="20"/>
      <c r="F240" s="22"/>
      <c r="G240" s="22"/>
      <c r="H240" s="22"/>
      <c r="I240" s="22"/>
    </row>
    <row r="241" spans="4:9">
      <c r="D241" s="20"/>
      <c r="F241" s="22"/>
      <c r="G241" s="22"/>
      <c r="H241" s="22"/>
      <c r="I241" s="22"/>
    </row>
    <row r="242" spans="4:9">
      <c r="D242" s="20"/>
      <c r="F242" s="22"/>
      <c r="G242" s="22"/>
      <c r="H242" s="22"/>
      <c r="I242" s="22"/>
    </row>
    <row r="243" spans="4:9">
      <c r="D243" s="20"/>
      <c r="F243" s="22"/>
      <c r="G243" s="22"/>
      <c r="H243" s="22"/>
      <c r="I243" s="22"/>
    </row>
    <row r="244" spans="4:9">
      <c r="D244" s="20"/>
      <c r="F244" s="22"/>
      <c r="G244" s="22"/>
      <c r="H244" s="22"/>
      <c r="I244" s="22"/>
    </row>
    <row r="245" spans="4:9">
      <c r="D245" s="20"/>
      <c r="F245" s="22"/>
      <c r="G245" s="22"/>
      <c r="H245" s="22"/>
      <c r="I245" s="22"/>
    </row>
    <row r="246" spans="4:9">
      <c r="D246" s="20"/>
      <c r="F246" s="22"/>
      <c r="G246" s="22"/>
      <c r="H246" s="22"/>
      <c r="I246" s="22"/>
    </row>
    <row r="247" spans="4:9">
      <c r="D247" s="20"/>
      <c r="F247" s="22"/>
      <c r="G247" s="22"/>
      <c r="H247" s="22"/>
      <c r="I247" s="22"/>
    </row>
    <row r="248" spans="4:9">
      <c r="D248" s="20"/>
      <c r="F248" s="22"/>
      <c r="G248" s="22"/>
      <c r="H248" s="22"/>
      <c r="I248" s="22"/>
    </row>
    <row r="249" spans="4:9">
      <c r="D249" s="20"/>
      <c r="F249" s="22"/>
      <c r="G249" s="22"/>
      <c r="H249" s="22"/>
      <c r="I249" s="22"/>
    </row>
    <row r="250" spans="4:9">
      <c r="D250" s="20"/>
      <c r="F250" s="22"/>
      <c r="G250" s="22"/>
      <c r="H250" s="22"/>
      <c r="I250" s="22"/>
    </row>
    <row r="251" spans="4:9">
      <c r="D251" s="20"/>
      <c r="F251" s="22"/>
      <c r="G251" s="22"/>
      <c r="H251" s="22"/>
      <c r="I251" s="22"/>
    </row>
    <row r="252" spans="4:9">
      <c r="D252" s="20"/>
      <c r="F252" s="22"/>
      <c r="G252" s="22"/>
      <c r="H252" s="22"/>
      <c r="I252" s="22"/>
    </row>
    <row r="253" spans="4:9">
      <c r="D253" s="20"/>
      <c r="F253" s="22"/>
      <c r="G253" s="22"/>
      <c r="H253" s="22"/>
      <c r="I253" s="22"/>
    </row>
    <row r="254" spans="4:9">
      <c r="D254" s="20"/>
      <c r="F254" s="22"/>
      <c r="G254" s="22"/>
      <c r="H254" s="22"/>
      <c r="I254" s="22"/>
    </row>
    <row r="255" spans="4:9">
      <c r="D255" s="20"/>
      <c r="F255" s="22"/>
      <c r="G255" s="22"/>
      <c r="H255" s="22"/>
      <c r="I255" s="22"/>
    </row>
    <row r="256" spans="4:9">
      <c r="D256" s="20"/>
      <c r="F256" s="22"/>
      <c r="G256" s="22"/>
      <c r="H256" s="22"/>
      <c r="I256" s="22"/>
    </row>
    <row r="257" spans="4:9">
      <c r="D257" s="20"/>
      <c r="F257" s="22"/>
      <c r="G257" s="22"/>
      <c r="H257" s="22"/>
      <c r="I257" s="22"/>
    </row>
    <row r="258" spans="4:9">
      <c r="D258" s="20"/>
      <c r="F258" s="22"/>
      <c r="G258" s="22"/>
      <c r="H258" s="22"/>
      <c r="I258" s="22"/>
    </row>
    <row r="259" spans="4:9">
      <c r="D259" s="20"/>
      <c r="F259" s="22"/>
      <c r="G259" s="22"/>
      <c r="H259" s="22"/>
      <c r="I259" s="22"/>
    </row>
    <row r="260" spans="4:9">
      <c r="D260" s="20"/>
      <c r="F260" s="22"/>
      <c r="G260" s="22"/>
      <c r="H260" s="22"/>
      <c r="I260" s="22"/>
    </row>
    <row r="261" spans="4:9">
      <c r="D261" s="20"/>
      <c r="F261" s="22"/>
      <c r="G261" s="22"/>
      <c r="H261" s="22"/>
      <c r="I261" s="22"/>
    </row>
    <row r="262" spans="4:9">
      <c r="D262" s="20"/>
      <c r="F262" s="22"/>
      <c r="G262" s="22"/>
      <c r="H262" s="22"/>
      <c r="I262" s="22"/>
    </row>
    <row r="263" spans="4:9">
      <c r="D263" s="20"/>
      <c r="F263" s="22"/>
      <c r="G263" s="22"/>
      <c r="H263" s="22"/>
      <c r="I263" s="22"/>
    </row>
    <row r="264" spans="4:9">
      <c r="D264" s="20"/>
      <c r="F264" s="22"/>
      <c r="G264" s="22"/>
      <c r="H264" s="22"/>
      <c r="I264" s="22"/>
    </row>
    <row r="265" spans="4:9">
      <c r="D265" s="20"/>
      <c r="F265" s="22"/>
      <c r="G265" s="22"/>
      <c r="H265" s="22"/>
      <c r="I265" s="22"/>
    </row>
    <row r="266" spans="4:9">
      <c r="D266" s="20"/>
      <c r="F266" s="22"/>
      <c r="G266" s="22"/>
      <c r="H266" s="22"/>
      <c r="I266" s="22"/>
    </row>
    <row r="267" spans="4:9">
      <c r="D267" s="20"/>
      <c r="F267" s="22"/>
      <c r="G267" s="22"/>
      <c r="H267" s="22"/>
      <c r="I267" s="22"/>
    </row>
    <row r="268" spans="4:9">
      <c r="D268" s="20"/>
      <c r="F268" s="22"/>
      <c r="G268" s="22"/>
      <c r="H268" s="22"/>
      <c r="I268" s="22"/>
    </row>
    <row r="269" spans="4:9">
      <c r="D269" s="20"/>
      <c r="F269" s="22"/>
      <c r="G269" s="22"/>
      <c r="H269" s="22"/>
      <c r="I269" s="22"/>
    </row>
    <row r="270" spans="4:9">
      <c r="D270" s="20"/>
      <c r="F270" s="22"/>
      <c r="G270" s="22"/>
      <c r="H270" s="22"/>
      <c r="I270" s="22"/>
    </row>
    <row r="271" spans="4:9">
      <c r="D271" s="20"/>
      <c r="F271" s="22"/>
      <c r="G271" s="22"/>
      <c r="H271" s="22"/>
      <c r="I271" s="22"/>
    </row>
    <row r="272" spans="4:9">
      <c r="D272" s="20"/>
      <c r="F272" s="22"/>
      <c r="G272" s="22"/>
      <c r="H272" s="22"/>
      <c r="I272" s="22"/>
    </row>
    <row r="273" spans="4:9">
      <c r="D273" s="20"/>
      <c r="F273" s="22"/>
      <c r="G273" s="22"/>
      <c r="H273" s="22"/>
      <c r="I273" s="22"/>
    </row>
    <row r="274" spans="4:9">
      <c r="D274" s="20"/>
      <c r="F274" s="22"/>
      <c r="G274" s="22"/>
      <c r="H274" s="22"/>
      <c r="I274" s="22"/>
    </row>
    <row r="275" spans="4:9">
      <c r="D275" s="20"/>
      <c r="F275" s="22"/>
      <c r="G275" s="22"/>
      <c r="H275" s="22"/>
      <c r="I275" s="22"/>
    </row>
    <row r="276" spans="4:9">
      <c r="D276" s="20"/>
      <c r="F276" s="22"/>
      <c r="G276" s="22"/>
      <c r="H276" s="22"/>
      <c r="I276" s="22"/>
    </row>
    <row r="277" spans="4:9">
      <c r="D277" s="20"/>
      <c r="F277" s="22"/>
      <c r="G277" s="22"/>
      <c r="H277" s="22"/>
      <c r="I277" s="22"/>
    </row>
    <row r="278" spans="4:9">
      <c r="D278" s="20"/>
      <c r="F278" s="22"/>
      <c r="G278" s="22"/>
      <c r="H278" s="22"/>
      <c r="I278" s="22"/>
    </row>
    <row r="279" spans="4:9">
      <c r="D279" s="20"/>
      <c r="F279" s="22"/>
      <c r="G279" s="22"/>
      <c r="H279" s="22"/>
      <c r="I279" s="22"/>
    </row>
    <row r="280" spans="4:9">
      <c r="D280" s="20"/>
      <c r="F280" s="22"/>
      <c r="G280" s="22"/>
      <c r="H280" s="22"/>
      <c r="I280" s="22"/>
    </row>
    <row r="281" spans="4:9">
      <c r="D281" s="20"/>
      <c r="F281" s="22"/>
      <c r="G281" s="22"/>
      <c r="H281" s="22"/>
      <c r="I281" s="22"/>
    </row>
    <row r="282" spans="4:9">
      <c r="D282" s="20"/>
      <c r="F282" s="22"/>
      <c r="G282" s="22"/>
      <c r="H282" s="22"/>
      <c r="I282" s="22"/>
    </row>
    <row r="283" spans="4:9">
      <c r="D283" s="20"/>
      <c r="F283" s="22"/>
      <c r="G283" s="22"/>
      <c r="H283" s="22"/>
      <c r="I283" s="22"/>
    </row>
    <row r="284" spans="4:9">
      <c r="D284" s="20"/>
      <c r="F284" s="22"/>
      <c r="G284" s="22"/>
      <c r="H284" s="22"/>
      <c r="I284" s="22"/>
    </row>
    <row r="285" spans="4:9">
      <c r="D285" s="20"/>
      <c r="F285" s="22"/>
      <c r="G285" s="22"/>
      <c r="H285" s="22"/>
      <c r="I285" s="22"/>
    </row>
    <row r="286" spans="4:9">
      <c r="D286" s="20"/>
      <c r="F286" s="22"/>
      <c r="G286" s="22"/>
      <c r="H286" s="22"/>
      <c r="I286" s="22"/>
    </row>
    <row r="287" spans="4:9">
      <c r="D287" s="20"/>
      <c r="F287" s="22"/>
      <c r="G287" s="22"/>
      <c r="H287" s="22"/>
      <c r="I287" s="22"/>
    </row>
    <row r="288" spans="4:9">
      <c r="D288" s="20"/>
      <c r="F288" s="22"/>
      <c r="G288" s="22"/>
      <c r="H288" s="22"/>
      <c r="I288" s="22"/>
    </row>
    <row r="289" spans="4:9">
      <c r="D289" s="20"/>
      <c r="F289" s="22"/>
      <c r="G289" s="22"/>
      <c r="H289" s="22"/>
      <c r="I289" s="22"/>
    </row>
    <row r="290" spans="4:9">
      <c r="D290" s="20"/>
      <c r="F290" s="22"/>
      <c r="G290" s="22"/>
      <c r="H290" s="22"/>
      <c r="I290" s="22"/>
    </row>
    <row r="291" spans="4:9">
      <c r="D291" s="20"/>
      <c r="F291" s="22"/>
      <c r="G291" s="22"/>
      <c r="H291" s="22"/>
      <c r="I291" s="22"/>
    </row>
    <row r="292" spans="4:9">
      <c r="D292" s="20"/>
      <c r="F292" s="22"/>
      <c r="G292" s="22"/>
      <c r="H292" s="22"/>
      <c r="I292" s="22"/>
    </row>
    <row r="293" spans="4:9">
      <c r="D293" s="20"/>
      <c r="F293" s="22"/>
      <c r="G293" s="22"/>
      <c r="H293" s="22"/>
      <c r="I293" s="22"/>
    </row>
    <row r="294" spans="4:9">
      <c r="D294" s="20"/>
      <c r="F294" s="22"/>
      <c r="G294" s="22"/>
      <c r="H294" s="22"/>
      <c r="I294" s="22"/>
    </row>
    <row r="295" spans="4:9">
      <c r="D295" s="20"/>
      <c r="F295" s="22"/>
      <c r="G295" s="22"/>
      <c r="H295" s="22"/>
      <c r="I295" s="22"/>
    </row>
    <row r="296" spans="4:9">
      <c r="D296" s="20"/>
      <c r="F296" s="22"/>
      <c r="G296" s="22"/>
      <c r="H296" s="22"/>
      <c r="I296" s="22"/>
    </row>
    <row r="297" spans="4:9">
      <c r="D297" s="20"/>
      <c r="F297" s="22"/>
      <c r="G297" s="22"/>
      <c r="H297" s="22"/>
      <c r="I297" s="22"/>
    </row>
    <row r="298" spans="4:9">
      <c r="D298" s="20"/>
      <c r="F298" s="22"/>
      <c r="G298" s="22"/>
      <c r="H298" s="22"/>
      <c r="I298" s="22"/>
    </row>
    <row r="299" spans="4:9">
      <c r="D299" s="20"/>
      <c r="F299" s="22"/>
      <c r="G299" s="22"/>
      <c r="H299" s="22"/>
      <c r="I299" s="22"/>
    </row>
    <row r="300" spans="4:9">
      <c r="D300" s="20"/>
      <c r="F300" s="22"/>
      <c r="G300" s="22"/>
      <c r="H300" s="22"/>
      <c r="I300" s="22"/>
    </row>
    <row r="301" spans="4:9">
      <c r="D301" s="20"/>
      <c r="F301" s="22"/>
      <c r="G301" s="22"/>
      <c r="H301" s="22"/>
      <c r="I301" s="22"/>
    </row>
    <row r="302" spans="4:9">
      <c r="D302" s="20"/>
      <c r="F302" s="22"/>
      <c r="G302" s="22"/>
      <c r="H302" s="22"/>
      <c r="I302" s="22"/>
    </row>
    <row r="303" spans="4:9">
      <c r="D303" s="20"/>
      <c r="F303" s="22"/>
      <c r="G303" s="22"/>
      <c r="H303" s="22"/>
      <c r="I303" s="22"/>
    </row>
    <row r="304" spans="4:9">
      <c r="D304" s="20"/>
      <c r="F304" s="22"/>
      <c r="G304" s="22"/>
      <c r="H304" s="22"/>
      <c r="I304" s="22"/>
    </row>
    <row r="305" spans="4:9">
      <c r="D305" s="20"/>
      <c r="F305" s="22"/>
      <c r="G305" s="22"/>
      <c r="H305" s="22"/>
      <c r="I305" s="22"/>
    </row>
    <row r="306" spans="4:9">
      <c r="D306" s="20"/>
      <c r="F306" s="22"/>
      <c r="G306" s="22"/>
      <c r="H306" s="22"/>
      <c r="I306" s="22"/>
    </row>
    <row r="307" spans="4:9">
      <c r="D307" s="20"/>
      <c r="F307" s="22"/>
      <c r="G307" s="22"/>
      <c r="H307" s="22"/>
      <c r="I307" s="22"/>
    </row>
    <row r="308" spans="4:9">
      <c r="D308" s="20"/>
      <c r="F308" s="22"/>
      <c r="G308" s="22"/>
      <c r="H308" s="22"/>
      <c r="I308" s="22"/>
    </row>
    <row r="309" spans="4:9">
      <c r="D309" s="20"/>
      <c r="F309" s="22"/>
      <c r="G309" s="22"/>
      <c r="H309" s="22"/>
      <c r="I309" s="22"/>
    </row>
    <row r="310" spans="4:9">
      <c r="D310" s="20"/>
      <c r="F310" s="22"/>
      <c r="G310" s="22"/>
      <c r="H310" s="22"/>
      <c r="I310" s="22"/>
    </row>
    <row r="311" spans="4:9">
      <c r="D311" s="20"/>
      <c r="F311" s="22"/>
      <c r="G311" s="22"/>
      <c r="H311" s="22"/>
      <c r="I311" s="22"/>
    </row>
    <row r="312" spans="4:9">
      <c r="D312" s="20"/>
      <c r="F312" s="22"/>
      <c r="G312" s="22"/>
      <c r="H312" s="22"/>
      <c r="I312" s="22"/>
    </row>
    <row r="313" spans="4:9">
      <c r="D313" s="20"/>
      <c r="F313" s="22"/>
      <c r="G313" s="22"/>
      <c r="H313" s="22"/>
      <c r="I313" s="22"/>
    </row>
    <row r="314" spans="4:9">
      <c r="D314" s="20"/>
      <c r="F314" s="22"/>
      <c r="G314" s="22"/>
      <c r="H314" s="22"/>
      <c r="I314" s="22"/>
    </row>
    <row r="315" spans="4:9">
      <c r="D315" s="20"/>
      <c r="F315" s="22"/>
      <c r="G315" s="22"/>
      <c r="H315" s="22"/>
      <c r="I315" s="22"/>
    </row>
    <row r="316" spans="4:9">
      <c r="D316" s="20"/>
      <c r="F316" s="22"/>
      <c r="G316" s="22"/>
      <c r="H316" s="22"/>
      <c r="I316" s="22"/>
    </row>
    <row r="317" spans="4:9">
      <c r="D317" s="20"/>
      <c r="F317" s="22"/>
      <c r="G317" s="22"/>
      <c r="H317" s="22"/>
      <c r="I317" s="22"/>
    </row>
    <row r="318" spans="4:9">
      <c r="D318" s="20"/>
      <c r="F318" s="22"/>
      <c r="G318" s="22"/>
      <c r="H318" s="22"/>
      <c r="I318" s="22"/>
    </row>
    <row r="319" spans="4:9">
      <c r="D319" s="20"/>
      <c r="F319" s="22"/>
      <c r="G319" s="22"/>
      <c r="H319" s="22"/>
      <c r="I319" s="22"/>
    </row>
    <row r="320" spans="4:9">
      <c r="D320" s="20"/>
      <c r="F320" s="22"/>
      <c r="G320" s="22"/>
      <c r="H320" s="22"/>
      <c r="I320" s="22"/>
    </row>
    <row r="321" spans="4:9">
      <c r="D321" s="20"/>
      <c r="F321" s="22"/>
      <c r="G321" s="22"/>
      <c r="H321" s="22"/>
      <c r="I321" s="22"/>
    </row>
    <row r="322" spans="4:9">
      <c r="D322" s="20"/>
      <c r="F322" s="22"/>
      <c r="G322" s="22"/>
      <c r="H322" s="22"/>
      <c r="I322" s="22"/>
    </row>
    <row r="323" spans="4:9">
      <c r="D323" s="20"/>
      <c r="F323" s="22"/>
      <c r="G323" s="22"/>
      <c r="H323" s="22"/>
      <c r="I323" s="22"/>
    </row>
    <row r="324" spans="4:9">
      <c r="D324" s="20"/>
      <c r="F324" s="22"/>
      <c r="G324" s="22"/>
      <c r="H324" s="22"/>
      <c r="I324" s="22"/>
    </row>
    <row r="325" spans="4:9">
      <c r="D325" s="20"/>
      <c r="F325" s="22"/>
      <c r="G325" s="22"/>
      <c r="H325" s="22"/>
      <c r="I325" s="22"/>
    </row>
    <row r="326" spans="4:9">
      <c r="D326" s="20"/>
      <c r="F326" s="22"/>
      <c r="G326" s="22"/>
      <c r="H326" s="22"/>
      <c r="I326" s="22"/>
    </row>
    <row r="327" spans="4:9">
      <c r="D327" s="20"/>
      <c r="F327" s="22"/>
      <c r="G327" s="22"/>
      <c r="H327" s="22"/>
      <c r="I327" s="22"/>
    </row>
    <row r="328" spans="4:9">
      <c r="D328" s="20"/>
      <c r="F328" s="22"/>
      <c r="G328" s="22"/>
      <c r="H328" s="22"/>
      <c r="I328" s="22"/>
    </row>
    <row r="329" spans="4:9">
      <c r="D329" s="20"/>
      <c r="F329" s="22"/>
      <c r="G329" s="22"/>
      <c r="H329" s="22"/>
      <c r="I329" s="22"/>
    </row>
    <row r="330" spans="4:9">
      <c r="D330" s="20"/>
      <c r="F330" s="22"/>
      <c r="G330" s="22"/>
      <c r="H330" s="22"/>
      <c r="I330" s="22"/>
    </row>
    <row r="331" spans="4:9">
      <c r="D331" s="20"/>
      <c r="F331" s="22"/>
      <c r="G331" s="22"/>
      <c r="H331" s="22"/>
      <c r="I331" s="22"/>
    </row>
    <row r="332" spans="4:9">
      <c r="D332" s="20"/>
      <c r="F332" s="22"/>
      <c r="G332" s="22"/>
      <c r="H332" s="22"/>
      <c r="I332" s="22"/>
    </row>
    <row r="333" spans="4:9">
      <c r="D333" s="20"/>
      <c r="F333" s="22"/>
      <c r="G333" s="22"/>
      <c r="H333" s="22"/>
      <c r="I333" s="22"/>
    </row>
    <row r="334" spans="4:9">
      <c r="D334" s="20"/>
      <c r="F334" s="22"/>
      <c r="G334" s="22"/>
      <c r="H334" s="22"/>
      <c r="I334" s="22"/>
    </row>
    <row r="335" spans="4:9">
      <c r="D335" s="20"/>
      <c r="F335" s="22"/>
      <c r="G335" s="22"/>
      <c r="H335" s="22"/>
      <c r="I335" s="22"/>
    </row>
    <row r="336" spans="4:9">
      <c r="D336" s="20"/>
      <c r="F336" s="22"/>
      <c r="G336" s="22"/>
      <c r="H336" s="22"/>
      <c r="I336" s="22"/>
    </row>
    <row r="337" spans="4:9">
      <c r="D337" s="20"/>
      <c r="F337" s="22"/>
      <c r="G337" s="22"/>
      <c r="H337" s="22"/>
      <c r="I337" s="22"/>
    </row>
    <row r="338" spans="4:9">
      <c r="D338" s="20"/>
      <c r="F338" s="22"/>
      <c r="G338" s="22"/>
      <c r="H338" s="22"/>
      <c r="I338" s="22"/>
    </row>
    <row r="339" spans="4:9">
      <c r="D339" s="20"/>
      <c r="F339" s="22"/>
      <c r="G339" s="22"/>
      <c r="H339" s="22"/>
      <c r="I339" s="22"/>
    </row>
    <row r="340" spans="4:9">
      <c r="D340" s="20"/>
      <c r="F340" s="22"/>
      <c r="G340" s="22"/>
      <c r="H340" s="22"/>
      <c r="I340" s="22"/>
    </row>
    <row r="341" spans="4:9">
      <c r="D341" s="20"/>
      <c r="F341" s="22"/>
      <c r="G341" s="22"/>
      <c r="H341" s="22"/>
      <c r="I341" s="22"/>
    </row>
    <row r="342" spans="4:9">
      <c r="D342" s="20"/>
      <c r="F342" s="22"/>
      <c r="G342" s="22"/>
      <c r="H342" s="22"/>
      <c r="I342" s="22"/>
    </row>
    <row r="343" spans="4:9">
      <c r="D343" s="20"/>
      <c r="F343" s="22"/>
      <c r="G343" s="22"/>
      <c r="H343" s="22"/>
      <c r="I343" s="22"/>
    </row>
    <row r="344" spans="4:9">
      <c r="D344" s="20"/>
      <c r="F344" s="22"/>
      <c r="G344" s="22"/>
      <c r="H344" s="22"/>
      <c r="I344" s="22"/>
    </row>
    <row r="345" spans="4:9">
      <c r="D345" s="20"/>
      <c r="F345" s="22"/>
      <c r="G345" s="22"/>
      <c r="H345" s="22"/>
      <c r="I345" s="22"/>
    </row>
    <row r="346" spans="4:9">
      <c r="D346" s="20"/>
      <c r="F346" s="22"/>
      <c r="G346" s="22"/>
      <c r="H346" s="22"/>
      <c r="I346" s="22"/>
    </row>
    <row r="347" spans="4:9">
      <c r="D347" s="20"/>
      <c r="F347" s="22"/>
      <c r="G347" s="22"/>
      <c r="H347" s="22"/>
      <c r="I347" s="22"/>
    </row>
    <row r="348" spans="4:9">
      <c r="D348" s="20"/>
      <c r="F348" s="22"/>
      <c r="G348" s="22"/>
      <c r="H348" s="22"/>
      <c r="I348" s="22"/>
    </row>
    <row r="349" spans="4:9">
      <c r="D349" s="20"/>
      <c r="F349" s="22"/>
      <c r="G349" s="22"/>
      <c r="H349" s="22"/>
      <c r="I349" s="22"/>
    </row>
    <row r="350" spans="4:9">
      <c r="D350" s="20"/>
      <c r="F350" s="22"/>
      <c r="G350" s="22"/>
      <c r="H350" s="22"/>
      <c r="I350" s="22"/>
    </row>
    <row r="351" spans="4:9">
      <c r="D351" s="20"/>
      <c r="F351" s="22"/>
      <c r="G351" s="22"/>
      <c r="H351" s="22"/>
      <c r="I351" s="22"/>
    </row>
    <row r="352" spans="4:9">
      <c r="D352" s="20"/>
      <c r="F352" s="22"/>
      <c r="G352" s="22"/>
      <c r="H352" s="22"/>
      <c r="I352" s="22"/>
    </row>
    <row r="353" spans="4:9">
      <c r="D353" s="20"/>
      <c r="F353" s="22"/>
      <c r="G353" s="22"/>
      <c r="H353" s="22"/>
      <c r="I353" s="22"/>
    </row>
    <row r="354" spans="4:9">
      <c r="D354" s="20"/>
      <c r="F354" s="22"/>
      <c r="G354" s="22"/>
      <c r="H354" s="22"/>
      <c r="I354" s="22"/>
    </row>
    <row r="355" spans="4:9">
      <c r="D355" s="20"/>
      <c r="F355" s="22"/>
      <c r="G355" s="22"/>
      <c r="H355" s="22"/>
      <c r="I355" s="22"/>
    </row>
    <row r="356" spans="4:9">
      <c r="D356" s="20"/>
      <c r="F356" s="22"/>
      <c r="G356" s="22"/>
      <c r="H356" s="22"/>
      <c r="I356" s="22"/>
    </row>
    <row r="357" spans="4:9">
      <c r="D357" s="20"/>
      <c r="F357" s="22"/>
      <c r="G357" s="22"/>
      <c r="H357" s="22"/>
      <c r="I357" s="22"/>
    </row>
    <row r="358" spans="4:9">
      <c r="D358" s="20"/>
      <c r="F358" s="22"/>
      <c r="G358" s="22"/>
      <c r="H358" s="22"/>
      <c r="I358" s="22"/>
    </row>
    <row r="359" spans="4:9">
      <c r="D359" s="20"/>
      <c r="F359" s="22"/>
      <c r="G359" s="22"/>
      <c r="H359" s="22"/>
      <c r="I359" s="22"/>
    </row>
    <row r="360" spans="4:9">
      <c r="D360" s="20"/>
      <c r="F360" s="22"/>
      <c r="G360" s="22"/>
      <c r="H360" s="22"/>
      <c r="I360" s="22"/>
    </row>
    <row r="361" spans="4:9">
      <c r="D361" s="20"/>
      <c r="F361" s="22"/>
      <c r="G361" s="22"/>
      <c r="H361" s="22"/>
      <c r="I361" s="22"/>
    </row>
    <row r="362" spans="4:9">
      <c r="D362" s="20"/>
      <c r="F362" s="22"/>
      <c r="G362" s="22"/>
      <c r="H362" s="22"/>
      <c r="I362" s="22"/>
    </row>
    <row r="363" spans="4:9">
      <c r="D363" s="20"/>
      <c r="F363" s="22"/>
      <c r="G363" s="22"/>
      <c r="H363" s="22"/>
      <c r="I363" s="22"/>
    </row>
    <row r="364" spans="4:9">
      <c r="D364" s="20"/>
      <c r="F364" s="22"/>
      <c r="G364" s="22"/>
      <c r="H364" s="22"/>
      <c r="I364" s="22"/>
    </row>
    <row r="365" spans="4:9">
      <c r="D365" s="20"/>
      <c r="F365" s="22"/>
      <c r="G365" s="22"/>
      <c r="H365" s="22"/>
      <c r="I365" s="22"/>
    </row>
    <row r="366" spans="4:9">
      <c r="D366" s="20"/>
      <c r="F366" s="22"/>
      <c r="G366" s="22"/>
      <c r="H366" s="22"/>
      <c r="I366" s="22"/>
    </row>
    <row r="367" spans="4:9">
      <c r="D367" s="20"/>
      <c r="F367" s="22"/>
      <c r="G367" s="22"/>
      <c r="H367" s="22"/>
      <c r="I367" s="22"/>
    </row>
    <row r="368" spans="4:9">
      <c r="D368" s="20"/>
      <c r="F368" s="22"/>
      <c r="G368" s="22"/>
      <c r="H368" s="22"/>
      <c r="I368" s="22"/>
    </row>
    <row r="369" spans="4:9">
      <c r="D369" s="20"/>
      <c r="F369" s="22"/>
      <c r="G369" s="22"/>
      <c r="H369" s="22"/>
      <c r="I369" s="22"/>
    </row>
    <row r="370" spans="4:9">
      <c r="D370" s="20"/>
      <c r="F370" s="22"/>
      <c r="G370" s="22"/>
      <c r="H370" s="22"/>
      <c r="I370" s="22"/>
    </row>
    <row r="371" spans="4:9">
      <c r="D371" s="20"/>
      <c r="F371" s="22"/>
      <c r="G371" s="22"/>
      <c r="H371" s="22"/>
      <c r="I371" s="22"/>
    </row>
    <row r="372" spans="4:9">
      <c r="D372" s="20"/>
      <c r="F372" s="22"/>
      <c r="G372" s="22"/>
      <c r="H372" s="22"/>
      <c r="I372" s="22"/>
    </row>
    <row r="373" spans="4:9">
      <c r="D373" s="20"/>
      <c r="F373" s="22"/>
      <c r="G373" s="22"/>
      <c r="H373" s="22"/>
      <c r="I373" s="22"/>
    </row>
    <row r="374" spans="4:9">
      <c r="D374" s="20"/>
      <c r="F374" s="22"/>
      <c r="G374" s="22"/>
      <c r="H374" s="22"/>
      <c r="I374" s="22"/>
    </row>
    <row r="375" spans="4:9">
      <c r="D375" s="20"/>
      <c r="F375" s="22"/>
      <c r="G375" s="22"/>
      <c r="H375" s="22"/>
      <c r="I375" s="22"/>
    </row>
    <row r="376" spans="4:9">
      <c r="D376" s="20"/>
      <c r="F376" s="22"/>
      <c r="G376" s="22"/>
      <c r="H376" s="22"/>
      <c r="I376" s="22"/>
    </row>
    <row r="377" spans="4:9">
      <c r="D377" s="20"/>
      <c r="F377" s="22"/>
      <c r="G377" s="22"/>
      <c r="H377" s="22"/>
      <c r="I377" s="22"/>
    </row>
    <row r="378" spans="4:9">
      <c r="D378" s="20"/>
      <c r="F378" s="22"/>
      <c r="G378" s="22"/>
      <c r="H378" s="22"/>
      <c r="I378" s="22"/>
    </row>
    <row r="379" spans="4:9">
      <c r="D379" s="20"/>
      <c r="F379" s="22"/>
      <c r="G379" s="22"/>
      <c r="H379" s="22"/>
      <c r="I379" s="22"/>
    </row>
    <row r="380" spans="4:9">
      <c r="D380" s="20"/>
      <c r="F380" s="22"/>
      <c r="G380" s="22"/>
      <c r="H380" s="22"/>
      <c r="I380" s="22"/>
    </row>
    <row r="381" spans="4:9">
      <c r="D381" s="20"/>
      <c r="F381" s="22"/>
      <c r="G381" s="22"/>
      <c r="H381" s="22"/>
      <c r="I381" s="22"/>
    </row>
    <row r="382" spans="4:9">
      <c r="D382" s="20"/>
      <c r="F382" s="22"/>
      <c r="G382" s="22"/>
      <c r="H382" s="22"/>
      <c r="I382" s="22"/>
    </row>
    <row r="383" spans="4:9">
      <c r="D383" s="20"/>
      <c r="F383" s="22"/>
      <c r="G383" s="22"/>
      <c r="H383" s="22"/>
      <c r="I383" s="22"/>
    </row>
    <row r="384" spans="4:9">
      <c r="D384" s="20"/>
      <c r="F384" s="22"/>
      <c r="G384" s="22"/>
      <c r="H384" s="22"/>
      <c r="I384" s="22"/>
    </row>
    <row r="385" spans="4:9">
      <c r="D385" s="20"/>
      <c r="F385" s="22"/>
      <c r="G385" s="22"/>
      <c r="H385" s="22"/>
      <c r="I385" s="22"/>
    </row>
    <row r="386" spans="4:9">
      <c r="D386" s="20"/>
      <c r="F386" s="22"/>
      <c r="G386" s="22"/>
      <c r="H386" s="22"/>
      <c r="I386" s="22"/>
    </row>
    <row r="387" spans="4:9">
      <c r="D387" s="20"/>
      <c r="F387" s="22"/>
      <c r="G387" s="22"/>
      <c r="H387" s="22"/>
      <c r="I387" s="22"/>
    </row>
    <row r="388" spans="4:9">
      <c r="D388" s="20"/>
      <c r="F388" s="22"/>
      <c r="G388" s="22"/>
      <c r="H388" s="22"/>
      <c r="I388" s="22"/>
    </row>
    <row r="389" spans="4:9">
      <c r="D389" s="20"/>
      <c r="F389" s="22"/>
      <c r="G389" s="22"/>
      <c r="H389" s="22"/>
      <c r="I389" s="22"/>
    </row>
    <row r="390" spans="4:9">
      <c r="D390" s="20"/>
      <c r="F390" s="22"/>
      <c r="G390" s="22"/>
      <c r="H390" s="22"/>
      <c r="I390" s="22"/>
    </row>
    <row r="391" spans="4:9">
      <c r="D391" s="20"/>
      <c r="F391" s="22"/>
      <c r="G391" s="22"/>
      <c r="H391" s="22"/>
      <c r="I391" s="22"/>
    </row>
    <row r="392" spans="4:9">
      <c r="D392" s="20"/>
      <c r="F392" s="22"/>
      <c r="G392" s="22"/>
      <c r="H392" s="22"/>
      <c r="I392" s="22"/>
    </row>
    <row r="393" spans="4:9">
      <c r="D393" s="20"/>
      <c r="F393" s="22"/>
      <c r="G393" s="22"/>
      <c r="H393" s="22"/>
      <c r="I393" s="22"/>
    </row>
    <row r="394" spans="4:9">
      <c r="D394" s="20"/>
      <c r="F394" s="22"/>
      <c r="G394" s="22"/>
      <c r="H394" s="22"/>
      <c r="I394" s="22"/>
    </row>
    <row r="395" spans="4:9">
      <c r="D395" s="20"/>
      <c r="F395" s="22"/>
      <c r="G395" s="22"/>
      <c r="H395" s="22"/>
      <c r="I395" s="22"/>
    </row>
    <row r="396" spans="4:9">
      <c r="D396" s="20"/>
      <c r="F396" s="22"/>
      <c r="G396" s="22"/>
      <c r="H396" s="22"/>
      <c r="I396" s="22"/>
    </row>
    <row r="397" spans="4:9">
      <c r="D397" s="20"/>
      <c r="F397" s="22"/>
      <c r="G397" s="22"/>
      <c r="H397" s="22"/>
      <c r="I397" s="22"/>
    </row>
    <row r="398" spans="4:9">
      <c r="D398" s="20"/>
      <c r="F398" s="22"/>
      <c r="G398" s="22"/>
      <c r="H398" s="22"/>
      <c r="I398" s="22"/>
    </row>
    <row r="399" spans="4:9">
      <c r="D399" s="20"/>
      <c r="F399" s="22"/>
      <c r="G399" s="22"/>
      <c r="H399" s="22"/>
      <c r="I399" s="22"/>
    </row>
    <row r="400" spans="4:9">
      <c r="D400" s="20"/>
      <c r="F400" s="22"/>
      <c r="G400" s="22"/>
      <c r="H400" s="22"/>
      <c r="I400" s="22"/>
    </row>
    <row r="401" spans="4:9">
      <c r="D401" s="20"/>
      <c r="F401" s="22"/>
      <c r="G401" s="22"/>
      <c r="H401" s="22"/>
      <c r="I401" s="22"/>
    </row>
    <row r="402" spans="4:9">
      <c r="D402" s="20"/>
      <c r="F402" s="22"/>
      <c r="G402" s="22"/>
      <c r="H402" s="22"/>
      <c r="I402" s="22"/>
    </row>
    <row r="403" spans="4:9">
      <c r="D403" s="20"/>
      <c r="F403" s="22"/>
      <c r="G403" s="22"/>
      <c r="H403" s="22"/>
      <c r="I403" s="22"/>
    </row>
    <row r="404" spans="4:9">
      <c r="D404" s="20"/>
      <c r="F404" s="22"/>
      <c r="G404" s="22"/>
      <c r="H404" s="22"/>
      <c r="I404" s="22"/>
    </row>
    <row r="405" spans="4:9">
      <c r="D405" s="20"/>
      <c r="F405" s="22"/>
      <c r="G405" s="22"/>
      <c r="H405" s="22"/>
      <c r="I405" s="22"/>
    </row>
    <row r="406" spans="4:9">
      <c r="D406" s="20"/>
      <c r="F406" s="22"/>
      <c r="G406" s="22"/>
      <c r="H406" s="22"/>
      <c r="I406" s="22"/>
    </row>
    <row r="407" spans="4:9">
      <c r="D407" s="20"/>
      <c r="F407" s="22"/>
      <c r="G407" s="22"/>
      <c r="H407" s="22"/>
      <c r="I407" s="22"/>
    </row>
    <row r="408" spans="4:9">
      <c r="D408" s="20"/>
      <c r="F408" s="22"/>
      <c r="G408" s="22"/>
      <c r="H408" s="22"/>
      <c r="I408" s="22"/>
    </row>
    <row r="409" spans="4:9">
      <c r="D409" s="20"/>
      <c r="F409" s="22"/>
      <c r="G409" s="22"/>
      <c r="H409" s="22"/>
      <c r="I409" s="22"/>
    </row>
    <row r="410" spans="4:9">
      <c r="D410" s="20"/>
      <c r="F410" s="22"/>
      <c r="G410" s="22"/>
      <c r="H410" s="22"/>
      <c r="I410" s="22"/>
    </row>
    <row r="411" spans="4:9">
      <c r="D411" s="20"/>
      <c r="F411" s="22"/>
      <c r="G411" s="22"/>
      <c r="H411" s="22"/>
      <c r="I411" s="22"/>
    </row>
    <row r="412" spans="4:9">
      <c r="D412" s="20"/>
      <c r="F412" s="22"/>
      <c r="G412" s="22"/>
      <c r="H412" s="22"/>
      <c r="I412" s="22"/>
    </row>
    <row r="413" spans="4:9">
      <c r="D413" s="20"/>
      <c r="F413" s="22"/>
      <c r="G413" s="22"/>
      <c r="H413" s="22"/>
      <c r="I413" s="22"/>
    </row>
    <row r="414" spans="4:9">
      <c r="D414" s="20"/>
      <c r="F414" s="22"/>
      <c r="G414" s="22"/>
      <c r="H414" s="22"/>
      <c r="I414" s="22"/>
    </row>
    <row r="415" spans="4:9">
      <c r="D415" s="20"/>
      <c r="F415" s="22"/>
      <c r="G415" s="22"/>
      <c r="H415" s="22"/>
      <c r="I415" s="22"/>
    </row>
    <row r="416" spans="4:9">
      <c r="D416" s="20"/>
      <c r="F416" s="22"/>
      <c r="G416" s="22"/>
      <c r="H416" s="22"/>
      <c r="I416" s="22"/>
    </row>
    <row r="417" spans="4:9">
      <c r="D417" s="20"/>
      <c r="F417" s="22"/>
      <c r="G417" s="22"/>
      <c r="H417" s="22"/>
      <c r="I417" s="22"/>
    </row>
    <row r="418" spans="4:9">
      <c r="D418" s="20"/>
      <c r="F418" s="22"/>
      <c r="G418" s="22"/>
      <c r="H418" s="22"/>
      <c r="I418" s="22"/>
    </row>
    <row r="419" spans="4:9">
      <c r="D419" s="20"/>
      <c r="F419" s="22"/>
      <c r="G419" s="22"/>
      <c r="H419" s="22"/>
      <c r="I419" s="22"/>
    </row>
    <row r="420" spans="4:9">
      <c r="D420" s="20"/>
      <c r="F420" s="22"/>
      <c r="G420" s="22"/>
      <c r="H420" s="22"/>
      <c r="I420" s="22"/>
    </row>
    <row r="421" spans="4:9">
      <c r="D421" s="20"/>
      <c r="F421" s="22"/>
      <c r="G421" s="22"/>
      <c r="H421" s="22"/>
      <c r="I421" s="22"/>
    </row>
    <row r="422" spans="4:9">
      <c r="D422" s="20"/>
      <c r="F422" s="22"/>
      <c r="G422" s="22"/>
      <c r="H422" s="22"/>
      <c r="I422" s="22"/>
    </row>
    <row r="423" spans="4:9">
      <c r="D423" s="20"/>
      <c r="F423" s="22"/>
      <c r="G423" s="22"/>
      <c r="H423" s="22"/>
      <c r="I423" s="22"/>
    </row>
    <row r="424" spans="4:9">
      <c r="D424" s="20"/>
      <c r="F424" s="22"/>
      <c r="G424" s="22"/>
      <c r="H424" s="22"/>
      <c r="I424" s="22"/>
    </row>
    <row r="425" spans="4:9">
      <c r="D425" s="20"/>
      <c r="F425" s="22"/>
      <c r="G425" s="22"/>
      <c r="H425" s="22"/>
      <c r="I425" s="22"/>
    </row>
    <row r="426" spans="4:9">
      <c r="D426" s="20"/>
      <c r="F426" s="22"/>
      <c r="G426" s="22"/>
      <c r="H426" s="22"/>
      <c r="I426" s="22"/>
    </row>
    <row r="427" spans="4:9">
      <c r="D427" s="20"/>
      <c r="F427" s="22"/>
      <c r="G427" s="22"/>
      <c r="H427" s="22"/>
      <c r="I427" s="22"/>
    </row>
    <row r="428" spans="4:9">
      <c r="D428" s="20"/>
      <c r="F428" s="22"/>
      <c r="G428" s="22"/>
      <c r="H428" s="22"/>
      <c r="I428" s="22"/>
    </row>
    <row r="429" spans="4:9">
      <c r="D429" s="20"/>
      <c r="F429" s="22"/>
      <c r="G429" s="22"/>
      <c r="H429" s="22"/>
      <c r="I429" s="22"/>
    </row>
    <row r="430" spans="4:9">
      <c r="D430" s="20"/>
      <c r="F430" s="22"/>
      <c r="G430" s="22"/>
      <c r="H430" s="22"/>
      <c r="I430" s="22"/>
    </row>
    <row r="431" spans="4:9">
      <c r="D431" s="20"/>
      <c r="F431" s="22"/>
      <c r="G431" s="22"/>
      <c r="H431" s="22"/>
      <c r="I431" s="22"/>
    </row>
    <row r="432" spans="4:9">
      <c r="D432" s="20"/>
      <c r="F432" s="22"/>
      <c r="G432" s="22"/>
      <c r="H432" s="22"/>
      <c r="I432" s="22"/>
    </row>
    <row r="433" spans="4:9">
      <c r="D433" s="20"/>
      <c r="F433" s="22"/>
      <c r="G433" s="22"/>
      <c r="H433" s="22"/>
      <c r="I433" s="22"/>
    </row>
    <row r="434" spans="4:9">
      <c r="D434" s="20"/>
      <c r="F434" s="22"/>
      <c r="G434" s="22"/>
      <c r="H434" s="22"/>
      <c r="I434" s="22"/>
    </row>
    <row r="435" spans="4:9">
      <c r="D435" s="20"/>
      <c r="F435" s="22"/>
      <c r="G435" s="22"/>
      <c r="H435" s="22"/>
      <c r="I435" s="22"/>
    </row>
    <row r="436" spans="4:9">
      <c r="D436" s="20"/>
      <c r="F436" s="22"/>
      <c r="G436" s="22"/>
      <c r="H436" s="22"/>
      <c r="I436" s="22"/>
    </row>
    <row r="437" spans="4:9">
      <c r="D437" s="20"/>
      <c r="F437" s="22"/>
      <c r="G437" s="22"/>
      <c r="H437" s="22"/>
      <c r="I437" s="22"/>
    </row>
    <row r="438" spans="4:9">
      <c r="D438" s="20"/>
      <c r="F438" s="22"/>
      <c r="G438" s="22"/>
      <c r="H438" s="22"/>
      <c r="I438" s="22"/>
    </row>
    <row r="439" spans="4:9">
      <c r="D439" s="20"/>
      <c r="F439" s="22"/>
      <c r="G439" s="22"/>
      <c r="H439" s="22"/>
      <c r="I439" s="22"/>
    </row>
    <row r="440" spans="4:9">
      <c r="D440" s="20"/>
      <c r="F440" s="22"/>
      <c r="G440" s="22"/>
      <c r="H440" s="22"/>
      <c r="I440" s="22"/>
    </row>
    <row r="441" spans="4:9">
      <c r="D441" s="20"/>
      <c r="F441" s="22"/>
      <c r="G441" s="22"/>
      <c r="H441" s="22"/>
      <c r="I441" s="22"/>
    </row>
    <row r="442" spans="4:9">
      <c r="D442" s="20"/>
      <c r="F442" s="22"/>
      <c r="G442" s="22"/>
      <c r="H442" s="22"/>
      <c r="I442" s="22"/>
    </row>
    <row r="443" spans="4:9">
      <c r="D443" s="20"/>
      <c r="F443" s="22"/>
      <c r="G443" s="22"/>
      <c r="H443" s="22"/>
      <c r="I443" s="22"/>
    </row>
    <row r="444" spans="4:9">
      <c r="D444" s="20"/>
      <c r="F444" s="22"/>
      <c r="G444" s="22"/>
      <c r="H444" s="22"/>
      <c r="I444" s="22"/>
    </row>
    <row r="445" spans="4:9">
      <c r="D445" s="20"/>
      <c r="F445" s="22"/>
      <c r="G445" s="22"/>
      <c r="H445" s="22"/>
      <c r="I445" s="22"/>
    </row>
    <row r="446" spans="4:9">
      <c r="D446" s="20"/>
      <c r="F446" s="22"/>
      <c r="G446" s="22"/>
      <c r="H446" s="22"/>
      <c r="I446" s="22"/>
    </row>
    <row r="447" spans="4:9">
      <c r="D447" s="20"/>
      <c r="F447" s="22"/>
      <c r="G447" s="22"/>
      <c r="H447" s="22"/>
      <c r="I447" s="22"/>
    </row>
    <row r="448" spans="4:9">
      <c r="D448" s="20"/>
      <c r="F448" s="22"/>
      <c r="G448" s="22"/>
      <c r="H448" s="22"/>
      <c r="I448" s="22"/>
    </row>
    <row r="449" spans="4:9">
      <c r="D449" s="20"/>
      <c r="F449" s="22"/>
      <c r="G449" s="22"/>
      <c r="H449" s="22"/>
      <c r="I449" s="22"/>
    </row>
    <row r="450" spans="4:9">
      <c r="D450" s="20"/>
      <c r="F450" s="22"/>
      <c r="G450" s="22"/>
      <c r="H450" s="22"/>
      <c r="I450" s="22"/>
    </row>
    <row r="451" spans="4:9">
      <c r="D451" s="20"/>
      <c r="F451" s="22"/>
      <c r="G451" s="22"/>
      <c r="H451" s="22"/>
      <c r="I451" s="22"/>
    </row>
    <row r="452" spans="4:9">
      <c r="D452" s="20"/>
      <c r="F452" s="22"/>
      <c r="G452" s="22"/>
      <c r="H452" s="22"/>
      <c r="I452" s="22"/>
    </row>
    <row r="453" spans="4:9">
      <c r="D453" s="20"/>
      <c r="F453" s="22"/>
      <c r="G453" s="22"/>
      <c r="H453" s="22"/>
      <c r="I453" s="22"/>
    </row>
    <row r="454" spans="4:9">
      <c r="D454" s="20"/>
      <c r="F454" s="22"/>
      <c r="G454" s="22"/>
      <c r="H454" s="22"/>
      <c r="I454" s="22"/>
    </row>
    <row r="455" spans="4:9">
      <c r="D455" s="20"/>
      <c r="F455" s="22"/>
      <c r="G455" s="22"/>
      <c r="H455" s="22"/>
      <c r="I455" s="22"/>
    </row>
    <row r="456" spans="4:9">
      <c r="D456" s="20"/>
      <c r="F456" s="22"/>
      <c r="G456" s="22"/>
      <c r="H456" s="22"/>
      <c r="I456" s="22"/>
    </row>
    <row r="457" spans="4:9">
      <c r="D457" s="20"/>
      <c r="F457" s="22"/>
      <c r="G457" s="22"/>
      <c r="H457" s="22"/>
      <c r="I457" s="22"/>
    </row>
    <row r="458" spans="4:9">
      <c r="D458" s="20"/>
      <c r="F458" s="22"/>
      <c r="G458" s="22"/>
      <c r="H458" s="22"/>
      <c r="I458" s="22"/>
    </row>
    <row r="459" spans="4:9">
      <c r="D459" s="20"/>
      <c r="F459" s="22"/>
      <c r="G459" s="22"/>
      <c r="H459" s="22"/>
      <c r="I459" s="22"/>
    </row>
    <row r="460" spans="4:9">
      <c r="D460" s="20"/>
      <c r="F460" s="22"/>
      <c r="G460" s="22"/>
      <c r="H460" s="22"/>
      <c r="I460" s="22"/>
    </row>
    <row r="461" spans="4:9">
      <c r="D461" s="20"/>
      <c r="F461" s="22"/>
      <c r="G461" s="22"/>
      <c r="H461" s="22"/>
      <c r="I461" s="22"/>
    </row>
    <row r="462" spans="4:9">
      <c r="D462" s="20"/>
      <c r="F462" s="22"/>
      <c r="G462" s="22"/>
      <c r="H462" s="22"/>
      <c r="I462" s="22"/>
    </row>
    <row r="463" spans="4:9">
      <c r="D463" s="20"/>
      <c r="F463" s="22"/>
      <c r="G463" s="22"/>
      <c r="H463" s="22"/>
      <c r="I463" s="22"/>
    </row>
    <row r="464" spans="4:9">
      <c r="D464" s="20"/>
      <c r="F464" s="22"/>
      <c r="G464" s="22"/>
      <c r="H464" s="22"/>
      <c r="I464" s="22"/>
    </row>
    <row r="465" spans="4:9">
      <c r="D465" s="20"/>
      <c r="F465" s="22"/>
      <c r="G465" s="22"/>
      <c r="H465" s="22"/>
      <c r="I465" s="22"/>
    </row>
    <row r="466" spans="4:9">
      <c r="D466" s="20"/>
      <c r="F466" s="22"/>
      <c r="G466" s="22"/>
      <c r="H466" s="22"/>
      <c r="I466" s="22"/>
    </row>
    <row r="467" spans="4:9">
      <c r="D467" s="20"/>
      <c r="F467" s="22"/>
      <c r="G467" s="22"/>
      <c r="H467" s="22"/>
      <c r="I467" s="22"/>
    </row>
    <row r="468" spans="4:9">
      <c r="D468" s="20"/>
      <c r="F468" s="22"/>
      <c r="G468" s="22"/>
      <c r="H468" s="22"/>
      <c r="I468" s="22"/>
    </row>
    <row r="469" spans="4:9">
      <c r="D469" s="20"/>
      <c r="F469" s="22"/>
      <c r="G469" s="22"/>
      <c r="H469" s="22"/>
      <c r="I469" s="22"/>
    </row>
    <row r="470" spans="4:9">
      <c r="D470" s="20"/>
      <c r="F470" s="22"/>
      <c r="G470" s="22"/>
      <c r="H470" s="22"/>
      <c r="I470" s="22"/>
    </row>
    <row r="471" spans="4:9">
      <c r="D471" s="20"/>
      <c r="F471" s="22"/>
      <c r="G471" s="22"/>
      <c r="H471" s="22"/>
      <c r="I471" s="22"/>
    </row>
    <row r="472" spans="4:9">
      <c r="D472" s="20"/>
      <c r="F472" s="22"/>
      <c r="G472" s="22"/>
      <c r="H472" s="22"/>
      <c r="I472" s="22"/>
    </row>
    <row r="473" spans="4:9">
      <c r="D473" s="20"/>
      <c r="F473" s="22"/>
      <c r="G473" s="22"/>
      <c r="H473" s="22"/>
      <c r="I473" s="22"/>
    </row>
    <row r="474" spans="4:9">
      <c r="D474" s="20"/>
      <c r="F474" s="22"/>
      <c r="G474" s="22"/>
      <c r="H474" s="22"/>
      <c r="I474" s="22"/>
    </row>
    <row r="475" spans="4:9">
      <c r="D475" s="20"/>
      <c r="F475" s="22"/>
      <c r="G475" s="22"/>
      <c r="H475" s="22"/>
      <c r="I475" s="22"/>
    </row>
    <row r="476" spans="4:9">
      <c r="D476" s="20"/>
      <c r="F476" s="22"/>
      <c r="G476" s="22"/>
      <c r="H476" s="22"/>
      <c r="I476" s="22"/>
    </row>
    <row r="477" spans="4:9">
      <c r="D477" s="20"/>
      <c r="F477" s="22"/>
      <c r="G477" s="22"/>
      <c r="H477" s="22"/>
      <c r="I477" s="22"/>
    </row>
    <row r="478" spans="4:9">
      <c r="D478" s="20"/>
      <c r="F478" s="22"/>
      <c r="G478" s="22"/>
      <c r="H478" s="22"/>
      <c r="I478" s="22"/>
    </row>
    <row r="479" spans="4:9">
      <c r="D479" s="20"/>
      <c r="F479" s="22"/>
      <c r="G479" s="22"/>
      <c r="H479" s="22"/>
      <c r="I479" s="22"/>
    </row>
    <row r="480" spans="4:9">
      <c r="D480" s="20"/>
      <c r="F480" s="22"/>
      <c r="G480" s="22"/>
      <c r="H480" s="22"/>
      <c r="I480" s="22"/>
    </row>
    <row r="481" spans="4:9">
      <c r="D481" s="20"/>
      <c r="F481" s="22"/>
      <c r="G481" s="22"/>
      <c r="H481" s="22"/>
      <c r="I481" s="22"/>
    </row>
    <row r="482" spans="4:9">
      <c r="D482" s="20"/>
      <c r="F482" s="22"/>
      <c r="G482" s="22"/>
      <c r="H482" s="22"/>
      <c r="I482" s="22"/>
    </row>
    <row r="483" spans="4:9">
      <c r="D483" s="20"/>
      <c r="F483" s="22"/>
      <c r="G483" s="22"/>
      <c r="H483" s="22"/>
      <c r="I483" s="22"/>
    </row>
    <row r="484" spans="4:9">
      <c r="D484" s="20"/>
      <c r="F484" s="22"/>
      <c r="G484" s="22"/>
      <c r="H484" s="22"/>
      <c r="I484" s="22"/>
    </row>
    <row r="485" spans="4:9">
      <c r="D485" s="20"/>
      <c r="F485" s="22"/>
      <c r="G485" s="22"/>
      <c r="H485" s="22"/>
      <c r="I485" s="22"/>
    </row>
    <row r="486" spans="4:9">
      <c r="D486" s="20"/>
      <c r="F486" s="22"/>
      <c r="G486" s="22"/>
      <c r="H486" s="22"/>
      <c r="I486" s="22"/>
    </row>
    <row r="487" spans="4:9">
      <c r="D487" s="20"/>
      <c r="F487" s="22"/>
      <c r="G487" s="22"/>
      <c r="H487" s="22"/>
      <c r="I487" s="22"/>
    </row>
    <row r="488" spans="4:9">
      <c r="D488" s="20"/>
      <c r="F488" s="22"/>
      <c r="G488" s="22"/>
      <c r="H488" s="22"/>
      <c r="I488" s="22"/>
    </row>
    <row r="489" spans="4:9">
      <c r="D489" s="20"/>
      <c r="F489" s="22"/>
      <c r="G489" s="22"/>
      <c r="H489" s="22"/>
      <c r="I489" s="22"/>
    </row>
    <row r="490" spans="4:9">
      <c r="D490" s="20"/>
      <c r="F490" s="22"/>
      <c r="G490" s="22"/>
      <c r="H490" s="22"/>
      <c r="I490" s="22"/>
    </row>
    <row r="491" spans="4:9">
      <c r="D491" s="20"/>
      <c r="F491" s="22"/>
      <c r="G491" s="22"/>
      <c r="H491" s="22"/>
      <c r="I491" s="22"/>
    </row>
    <row r="492" spans="4:9">
      <c r="D492" s="20"/>
      <c r="F492" s="22"/>
      <c r="G492" s="22"/>
      <c r="H492" s="22"/>
      <c r="I492" s="22"/>
    </row>
    <row r="493" spans="4:9">
      <c r="D493" s="20"/>
      <c r="F493" s="22"/>
      <c r="G493" s="22"/>
      <c r="H493" s="22"/>
      <c r="I493" s="22"/>
    </row>
    <row r="494" spans="4:9">
      <c r="D494" s="20"/>
      <c r="F494" s="22"/>
      <c r="G494" s="22"/>
      <c r="H494" s="22"/>
      <c r="I494" s="22"/>
    </row>
    <row r="495" spans="4:9">
      <c r="D495" s="20"/>
      <c r="F495" s="22"/>
      <c r="G495" s="22"/>
      <c r="H495" s="22"/>
      <c r="I495" s="22"/>
    </row>
    <row r="496" spans="4:9">
      <c r="D496" s="20"/>
      <c r="F496" s="22"/>
      <c r="G496" s="22"/>
      <c r="H496" s="22"/>
      <c r="I496" s="22"/>
    </row>
    <row r="497" spans="4:9">
      <c r="D497" s="20"/>
      <c r="F497" s="22"/>
      <c r="G497" s="22"/>
      <c r="H497" s="22"/>
      <c r="I497" s="22"/>
    </row>
    <row r="498" spans="4:9">
      <c r="D498" s="20"/>
      <c r="F498" s="22"/>
      <c r="G498" s="22"/>
      <c r="H498" s="22"/>
      <c r="I498" s="22"/>
    </row>
    <row r="499" spans="4:9">
      <c r="D499" s="20"/>
      <c r="F499" s="22"/>
      <c r="G499" s="22"/>
      <c r="H499" s="22"/>
      <c r="I499" s="22"/>
    </row>
    <row r="500" spans="4:9">
      <c r="D500" s="20"/>
      <c r="F500" s="22"/>
      <c r="G500" s="22"/>
      <c r="H500" s="22"/>
      <c r="I500" s="22"/>
    </row>
    <row r="501" spans="4:9">
      <c r="D501" s="20"/>
      <c r="F501" s="22"/>
      <c r="G501" s="22"/>
      <c r="H501" s="22"/>
      <c r="I501" s="22"/>
    </row>
    <row r="502" spans="4:9">
      <c r="D502" s="20"/>
      <c r="F502" s="22"/>
      <c r="G502" s="22"/>
      <c r="H502" s="22"/>
      <c r="I502" s="22"/>
    </row>
    <row r="503" spans="4:9">
      <c r="D503" s="20"/>
      <c r="F503" s="22"/>
      <c r="G503" s="22"/>
      <c r="H503" s="22"/>
      <c r="I503" s="22"/>
    </row>
    <row r="504" spans="4:9">
      <c r="D504" s="20"/>
      <c r="F504" s="22"/>
      <c r="G504" s="22"/>
      <c r="H504" s="22"/>
      <c r="I504" s="22"/>
    </row>
    <row r="505" spans="4:9">
      <c r="D505" s="20"/>
      <c r="F505" s="22"/>
      <c r="G505" s="22"/>
      <c r="H505" s="22"/>
      <c r="I505" s="22"/>
    </row>
    <row r="506" spans="4:9">
      <c r="D506" s="20"/>
      <c r="F506" s="22"/>
      <c r="G506" s="22"/>
      <c r="H506" s="22"/>
      <c r="I506" s="22"/>
    </row>
    <row r="507" spans="4:9">
      <c r="D507" s="20"/>
      <c r="F507" s="22"/>
      <c r="G507" s="22"/>
      <c r="H507" s="22"/>
      <c r="I507" s="22"/>
    </row>
    <row r="508" spans="4:9">
      <c r="D508" s="20"/>
      <c r="F508" s="22"/>
      <c r="G508" s="22"/>
      <c r="H508" s="22"/>
      <c r="I508" s="22"/>
    </row>
    <row r="509" spans="4:9">
      <c r="D509" s="20"/>
      <c r="F509" s="22"/>
      <c r="G509" s="22"/>
      <c r="H509" s="22"/>
      <c r="I509" s="22"/>
    </row>
    <row r="510" spans="4:9">
      <c r="D510" s="20"/>
      <c r="F510" s="22"/>
      <c r="G510" s="22"/>
      <c r="H510" s="22"/>
      <c r="I510" s="22"/>
    </row>
    <row r="511" spans="4:9">
      <c r="D511" s="20"/>
      <c r="F511" s="22"/>
      <c r="G511" s="22"/>
      <c r="H511" s="22"/>
      <c r="I511" s="22"/>
    </row>
    <row r="512" spans="4:9">
      <c r="D512" s="20"/>
      <c r="F512" s="22"/>
      <c r="G512" s="22"/>
      <c r="H512" s="22"/>
      <c r="I512" s="22"/>
    </row>
    <row r="513" spans="4:9">
      <c r="D513" s="20"/>
      <c r="F513" s="22"/>
      <c r="G513" s="22"/>
      <c r="H513" s="22"/>
      <c r="I513" s="22"/>
    </row>
    <row r="514" spans="4:9">
      <c r="D514" s="20"/>
      <c r="F514" s="22"/>
      <c r="G514" s="22"/>
      <c r="H514" s="22"/>
      <c r="I514" s="22"/>
    </row>
    <row r="515" spans="4:9">
      <c r="D515" s="20"/>
      <c r="F515" s="22"/>
      <c r="G515" s="22"/>
      <c r="H515" s="22"/>
      <c r="I515" s="22"/>
    </row>
  </sheetData>
  <mergeCells count="6">
    <mergeCell ref="B2:I2"/>
    <mergeCell ref="B6:D6"/>
    <mergeCell ref="G6:I6"/>
    <mergeCell ref="B7:I7"/>
    <mergeCell ref="B11:I11"/>
    <mergeCell ref="B4:I4"/>
  </mergeCells>
  <conditionalFormatting sqref="I1">
    <cfRule type="cellIs" dxfId="2" priority="1"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2CAD-3871-4316-BAA5-AFB7E973D08D}">
  <dimension ref="B1:P949"/>
  <sheetViews>
    <sheetView workbookViewId="0">
      <selection activeCell="N523" sqref="N523"/>
    </sheetView>
  </sheetViews>
  <sheetFormatPr defaultColWidth="7.5546875" defaultRowHeight="15"/>
  <cols>
    <col min="1" max="1" width="2.5546875" style="22" customWidth="1"/>
    <col min="2" max="5" width="4.44140625" style="93" customWidth="1"/>
    <col min="6" max="6" width="56.88671875" style="22" customWidth="1"/>
    <col min="7" max="7" width="10.5546875" style="95" customWidth="1"/>
    <col min="8" max="8" width="19.5546875" style="25" bestFit="1" customWidth="1"/>
    <col min="9" max="9" width="11.44140625" style="95" customWidth="1"/>
    <col min="10" max="10" width="14.33203125" style="25" customWidth="1"/>
    <col min="11" max="11" width="12.5546875" style="25" customWidth="1"/>
    <col min="12" max="12" width="11.5546875" style="21" customWidth="1"/>
    <col min="13" max="13" width="2" style="22" customWidth="1"/>
    <col min="14" max="14" width="13" style="21" customWidth="1"/>
    <col min="15" max="15" width="9.5546875" style="22" bestFit="1" customWidth="1"/>
    <col min="16" max="16" width="15" style="22" bestFit="1" customWidth="1"/>
    <col min="17" max="16384" width="7.5546875" style="22"/>
  </cols>
  <sheetData>
    <row r="1" spans="2:14" ht="15.6">
      <c r="B1" s="31"/>
      <c r="C1" s="31"/>
      <c r="D1" s="99"/>
      <c r="E1" s="99"/>
      <c r="G1" s="94"/>
      <c r="I1" s="94"/>
      <c r="J1" s="26"/>
      <c r="K1" s="26"/>
      <c r="L1" s="27"/>
      <c r="N1" s="27"/>
    </row>
    <row r="2" spans="2:14" ht="15.6">
      <c r="B2" s="574" t="s">
        <v>110</v>
      </c>
      <c r="C2" s="574"/>
      <c r="D2" s="574"/>
      <c r="E2" s="574"/>
      <c r="F2" s="574"/>
      <c r="G2" s="574"/>
      <c r="H2" s="574"/>
      <c r="I2" s="574"/>
      <c r="J2" s="574"/>
      <c r="K2" s="574"/>
      <c r="L2" s="574"/>
      <c r="N2" s="26"/>
    </row>
    <row r="3" spans="2:14" ht="15.6">
      <c r="B3" s="31"/>
      <c r="C3" s="31"/>
      <c r="D3" s="31"/>
      <c r="E3" s="31"/>
      <c r="G3" s="94"/>
      <c r="I3" s="94"/>
      <c r="J3" s="26"/>
      <c r="K3" s="26"/>
      <c r="L3" s="26"/>
      <c r="N3" s="26"/>
    </row>
    <row r="4" spans="2:14" ht="15.6">
      <c r="B4" s="574" t="s">
        <v>111</v>
      </c>
      <c r="C4" s="574"/>
      <c r="D4" s="574"/>
      <c r="E4" s="574"/>
      <c r="F4" s="574"/>
      <c r="G4" s="574"/>
      <c r="H4" s="574"/>
      <c r="I4" s="574"/>
      <c r="J4" s="574"/>
      <c r="K4" s="574"/>
      <c r="L4" s="574"/>
      <c r="N4" s="97"/>
    </row>
    <row r="5" spans="2:14" ht="15.6">
      <c r="B5" s="100"/>
      <c r="C5" s="100"/>
      <c r="D5" s="100"/>
      <c r="E5" s="100"/>
      <c r="F5" s="31"/>
      <c r="G5" s="94"/>
      <c r="H5" s="24"/>
      <c r="I5" s="94"/>
      <c r="J5" s="24"/>
      <c r="K5" s="24"/>
      <c r="L5" s="22"/>
      <c r="N5" s="22"/>
    </row>
    <row r="6" spans="2:14" ht="15.75" customHeight="1">
      <c r="B6" s="575" t="s">
        <v>15</v>
      </c>
      <c r="C6" s="576"/>
      <c r="D6" s="577"/>
      <c r="E6" s="101"/>
      <c r="F6" s="32" t="s">
        <v>16</v>
      </c>
      <c r="G6" s="102"/>
      <c r="H6" s="565"/>
      <c r="I6" s="566"/>
      <c r="J6" s="566"/>
      <c r="K6" s="566"/>
      <c r="L6" s="567"/>
      <c r="N6" s="103"/>
    </row>
    <row r="7" spans="2:14">
      <c r="B7" s="578"/>
      <c r="C7" s="578"/>
      <c r="D7" s="579"/>
      <c r="E7" s="104"/>
      <c r="F7" s="105"/>
      <c r="G7" s="106"/>
      <c r="H7" s="107"/>
      <c r="I7" s="107"/>
      <c r="J7" s="107"/>
      <c r="K7" s="107"/>
      <c r="L7" s="108"/>
      <c r="N7" s="108"/>
    </row>
    <row r="8" spans="2:14" ht="15.6">
      <c r="B8" s="568" t="s">
        <v>112</v>
      </c>
      <c r="C8" s="569"/>
      <c r="D8" s="569"/>
      <c r="E8" s="569"/>
      <c r="F8" s="569"/>
      <c r="G8" s="569"/>
      <c r="H8" s="569"/>
      <c r="I8" s="569"/>
      <c r="J8" s="569"/>
      <c r="K8" s="569"/>
      <c r="L8" s="570"/>
      <c r="N8" s="109"/>
    </row>
    <row r="9" spans="2:14" ht="46.8">
      <c r="B9" s="110"/>
      <c r="C9" s="110"/>
      <c r="D9" s="110"/>
      <c r="E9" s="111"/>
      <c r="F9" s="35"/>
      <c r="G9" s="36" t="s">
        <v>18</v>
      </c>
      <c r="H9" s="36" t="s">
        <v>19</v>
      </c>
      <c r="I9" s="112" t="s">
        <v>113</v>
      </c>
      <c r="J9" s="112" t="s">
        <v>114</v>
      </c>
      <c r="K9" s="112" t="s">
        <v>115</v>
      </c>
      <c r="L9" s="113" t="s">
        <v>116</v>
      </c>
      <c r="N9" s="113" t="s">
        <v>117</v>
      </c>
    </row>
    <row r="10" spans="2:14" ht="15.6">
      <c r="B10" s="114"/>
      <c r="C10" s="114"/>
      <c r="D10" s="114"/>
      <c r="E10" s="114"/>
      <c r="F10" s="115"/>
      <c r="G10" s="116"/>
      <c r="H10" s="116"/>
      <c r="I10" s="117"/>
      <c r="J10" s="117"/>
      <c r="K10" s="117"/>
      <c r="L10" s="118"/>
      <c r="N10" s="118"/>
    </row>
    <row r="11" spans="2:14" ht="15.6">
      <c r="B11" s="571" t="s">
        <v>118</v>
      </c>
      <c r="C11" s="572"/>
      <c r="D11" s="572"/>
      <c r="E11" s="572"/>
      <c r="F11" s="572"/>
      <c r="G11" s="572"/>
      <c r="H11" s="572"/>
      <c r="I11" s="572"/>
      <c r="J11" s="119"/>
      <c r="K11" s="119"/>
      <c r="L11" s="120"/>
      <c r="N11" s="120"/>
    </row>
    <row r="12" spans="2:14" ht="15.6">
      <c r="B12" s="121"/>
      <c r="C12" s="121"/>
      <c r="D12" s="121"/>
      <c r="E12" s="121"/>
      <c r="F12" s="121"/>
      <c r="G12" s="122"/>
      <c r="H12" s="121"/>
      <c r="I12" s="122"/>
      <c r="J12" s="42"/>
      <c r="K12" s="42"/>
      <c r="L12" s="43"/>
      <c r="N12" s="43"/>
    </row>
    <row r="13" spans="2:14">
      <c r="B13" s="123"/>
      <c r="C13" s="123"/>
      <c r="D13" s="123"/>
      <c r="E13" s="124"/>
      <c r="F13" s="49" t="s">
        <v>119</v>
      </c>
      <c r="G13" s="41"/>
      <c r="H13" s="40"/>
      <c r="I13" s="41"/>
      <c r="J13" s="42"/>
      <c r="K13" s="42"/>
      <c r="L13" s="43"/>
      <c r="N13" s="43"/>
    </row>
    <row r="14" spans="2:14">
      <c r="B14" s="123"/>
      <c r="C14" s="123"/>
      <c r="D14" s="123"/>
      <c r="E14" s="124"/>
      <c r="F14" s="49"/>
      <c r="G14" s="41"/>
      <c r="H14" s="40"/>
      <c r="I14" s="41"/>
      <c r="J14" s="42"/>
      <c r="K14" s="42"/>
      <c r="L14" s="43"/>
      <c r="N14" s="43"/>
    </row>
    <row r="15" spans="2:14">
      <c r="B15" s="123"/>
      <c r="C15" s="123"/>
      <c r="D15" s="123"/>
      <c r="E15" s="124"/>
      <c r="F15" s="49" t="s">
        <v>120</v>
      </c>
      <c r="G15" s="41"/>
      <c r="I15" s="41"/>
      <c r="J15" s="42"/>
      <c r="K15" s="42"/>
      <c r="L15" s="43"/>
      <c r="N15" s="43"/>
    </row>
    <row r="16" spans="2:14">
      <c r="B16" s="123"/>
      <c r="C16" s="123"/>
      <c r="D16" s="123"/>
      <c r="E16" s="124"/>
      <c r="F16" s="49"/>
      <c r="G16" s="41"/>
      <c r="H16" s="40"/>
      <c r="I16" s="41"/>
      <c r="J16" s="42"/>
      <c r="K16" s="42"/>
      <c r="L16" s="43"/>
      <c r="N16" s="43"/>
    </row>
    <row r="17" spans="2:14">
      <c r="B17" s="39"/>
      <c r="C17" s="39"/>
      <c r="D17" s="39"/>
      <c r="E17" s="39"/>
      <c r="F17" s="125" t="s">
        <v>121</v>
      </c>
      <c r="G17" s="126"/>
      <c r="H17" s="127"/>
      <c r="I17" s="126"/>
      <c r="J17" s="128"/>
      <c r="K17" s="128"/>
      <c r="L17" s="129"/>
      <c r="M17" s="20"/>
      <c r="N17" s="129"/>
    </row>
    <row r="18" spans="2:14" ht="52.8">
      <c r="B18" s="39">
        <v>9</v>
      </c>
      <c r="C18" s="39">
        <v>1</v>
      </c>
      <c r="D18" s="39">
        <v>1</v>
      </c>
      <c r="E18" s="39">
        <v>1</v>
      </c>
      <c r="F18" s="127" t="s">
        <v>122</v>
      </c>
      <c r="G18" s="126">
        <v>1</v>
      </c>
      <c r="H18" s="127" t="s">
        <v>49</v>
      </c>
      <c r="I18" s="130"/>
      <c r="J18" s="131"/>
      <c r="K18" s="131"/>
      <c r="L18" s="132"/>
      <c r="M18" s="20"/>
      <c r="N18" s="129"/>
    </row>
    <row r="19" spans="2:14" ht="129.75" customHeight="1">
      <c r="B19" s="39">
        <v>9</v>
      </c>
      <c r="C19" s="39">
        <v>1</v>
      </c>
      <c r="D19" s="39">
        <v>1</v>
      </c>
      <c r="E19" s="39">
        <v>1</v>
      </c>
      <c r="F19" s="127" t="s">
        <v>123</v>
      </c>
      <c r="G19" s="126">
        <v>1</v>
      </c>
      <c r="H19" s="127" t="s">
        <v>49</v>
      </c>
      <c r="I19" s="130"/>
      <c r="J19" s="131"/>
      <c r="K19" s="131"/>
      <c r="L19" s="132"/>
      <c r="M19" s="20"/>
      <c r="N19" s="129"/>
    </row>
    <row r="20" spans="2:14" ht="79.2">
      <c r="B20" s="39">
        <v>9</v>
      </c>
      <c r="C20" s="39">
        <v>1</v>
      </c>
      <c r="D20" s="39">
        <v>1</v>
      </c>
      <c r="E20" s="39">
        <v>1</v>
      </c>
      <c r="F20" s="127" t="s">
        <v>124</v>
      </c>
      <c r="G20" s="126">
        <v>1</v>
      </c>
      <c r="H20" s="127" t="s">
        <v>49</v>
      </c>
      <c r="I20" s="130"/>
      <c r="J20" s="131"/>
      <c r="K20" s="131"/>
      <c r="L20" s="132"/>
      <c r="M20" s="20"/>
      <c r="N20" s="129"/>
    </row>
    <row r="21" spans="2:14">
      <c r="B21" s="39"/>
      <c r="C21" s="39"/>
      <c r="D21" s="39"/>
      <c r="E21" s="39"/>
      <c r="F21" s="127"/>
      <c r="G21" s="126"/>
      <c r="H21" s="127"/>
      <c r="I21" s="130"/>
      <c r="J21" s="131"/>
      <c r="K21" s="131"/>
      <c r="L21" s="132"/>
      <c r="M21" s="20"/>
      <c r="N21" s="129"/>
    </row>
    <row r="22" spans="2:14">
      <c r="B22" s="39"/>
      <c r="C22" s="39"/>
      <c r="D22" s="39"/>
      <c r="E22" s="39"/>
      <c r="F22" s="125" t="s">
        <v>125</v>
      </c>
      <c r="G22" s="126"/>
      <c r="H22" s="127"/>
      <c r="I22" s="130"/>
      <c r="J22" s="131"/>
      <c r="K22" s="131"/>
      <c r="L22" s="132"/>
      <c r="M22" s="20"/>
      <c r="N22" s="129"/>
    </row>
    <row r="23" spans="2:14" ht="52.8">
      <c r="B23" s="39">
        <v>9</v>
      </c>
      <c r="C23" s="39">
        <v>1</v>
      </c>
      <c r="D23" s="39">
        <v>1</v>
      </c>
      <c r="E23" s="39">
        <v>2</v>
      </c>
      <c r="F23" s="127" t="s">
        <v>126</v>
      </c>
      <c r="G23" s="130">
        <v>6</v>
      </c>
      <c r="H23" s="133" t="s">
        <v>28</v>
      </c>
      <c r="I23" s="130"/>
      <c r="J23" s="131"/>
      <c r="K23" s="131"/>
      <c r="L23" s="132"/>
      <c r="M23" s="20"/>
      <c r="N23" s="129"/>
    </row>
    <row r="24" spans="2:14" ht="66">
      <c r="B24" s="39">
        <v>9</v>
      </c>
      <c r="C24" s="39">
        <v>1</v>
      </c>
      <c r="D24" s="39">
        <v>1</v>
      </c>
      <c r="E24" s="39">
        <v>2</v>
      </c>
      <c r="F24" s="127" t="s">
        <v>127</v>
      </c>
      <c r="G24" s="130">
        <v>6</v>
      </c>
      <c r="H24" s="133" t="s">
        <v>28</v>
      </c>
      <c r="I24" s="130"/>
      <c r="J24" s="131"/>
      <c r="K24" s="131"/>
      <c r="L24" s="132"/>
      <c r="M24" s="20"/>
      <c r="N24" s="129"/>
    </row>
    <row r="25" spans="2:14" ht="52.8">
      <c r="B25" s="39">
        <v>9</v>
      </c>
      <c r="C25" s="39">
        <v>1</v>
      </c>
      <c r="D25" s="39">
        <v>1</v>
      </c>
      <c r="E25" s="39">
        <v>2</v>
      </c>
      <c r="F25" s="127" t="s">
        <v>128</v>
      </c>
      <c r="G25" s="130">
        <v>1</v>
      </c>
      <c r="H25" s="133" t="s">
        <v>28</v>
      </c>
      <c r="I25" s="130"/>
      <c r="J25" s="131"/>
      <c r="K25" s="131"/>
      <c r="L25" s="132"/>
      <c r="M25" s="20"/>
      <c r="N25" s="129"/>
    </row>
    <row r="26" spans="2:14" ht="52.8">
      <c r="B26" s="39">
        <v>9</v>
      </c>
      <c r="C26" s="39">
        <v>1</v>
      </c>
      <c r="D26" s="39">
        <v>1</v>
      </c>
      <c r="E26" s="39">
        <v>2</v>
      </c>
      <c r="F26" s="127" t="s">
        <v>129</v>
      </c>
      <c r="G26" s="130">
        <v>1</v>
      </c>
      <c r="H26" s="133" t="s">
        <v>49</v>
      </c>
      <c r="I26" s="130"/>
      <c r="J26" s="131"/>
      <c r="K26" s="131"/>
      <c r="L26" s="132"/>
      <c r="M26" s="20"/>
      <c r="N26" s="129"/>
    </row>
    <row r="27" spans="2:14" ht="52.8">
      <c r="B27" s="39">
        <v>9</v>
      </c>
      <c r="C27" s="39">
        <v>1</v>
      </c>
      <c r="D27" s="39">
        <v>1</v>
      </c>
      <c r="E27" s="39">
        <v>2</v>
      </c>
      <c r="F27" s="127" t="s">
        <v>130</v>
      </c>
      <c r="G27" s="130">
        <v>1</v>
      </c>
      <c r="H27" s="133" t="s">
        <v>49</v>
      </c>
      <c r="I27" s="130"/>
      <c r="J27" s="131"/>
      <c r="K27" s="131"/>
      <c r="L27" s="132"/>
      <c r="M27" s="20"/>
      <c r="N27" s="129"/>
    </row>
    <row r="28" spans="2:14" ht="39.6">
      <c r="B28" s="39">
        <v>9</v>
      </c>
      <c r="C28" s="39">
        <v>1</v>
      </c>
      <c r="D28" s="39">
        <v>1</v>
      </c>
      <c r="E28" s="39">
        <v>2</v>
      </c>
      <c r="F28" s="127" t="s">
        <v>131</v>
      </c>
      <c r="G28" s="130">
        <v>1</v>
      </c>
      <c r="H28" s="133" t="s">
        <v>28</v>
      </c>
      <c r="I28" s="130"/>
      <c r="J28" s="131"/>
      <c r="K28" s="131"/>
      <c r="L28" s="132"/>
      <c r="M28" s="20"/>
      <c r="N28" s="129"/>
    </row>
    <row r="29" spans="2:14" ht="66">
      <c r="B29" s="39">
        <v>9</v>
      </c>
      <c r="C29" s="39">
        <v>1</v>
      </c>
      <c r="D29" s="39">
        <v>1</v>
      </c>
      <c r="E29" s="39">
        <v>2</v>
      </c>
      <c r="F29" s="127" t="s">
        <v>132</v>
      </c>
      <c r="G29" s="130">
        <v>1</v>
      </c>
      <c r="H29" s="133" t="s">
        <v>28</v>
      </c>
      <c r="I29" s="130"/>
      <c r="J29" s="131"/>
      <c r="K29" s="131"/>
      <c r="L29" s="132"/>
      <c r="M29" s="20"/>
      <c r="N29" s="129"/>
    </row>
    <row r="30" spans="2:14" ht="52.8">
      <c r="B30" s="39">
        <v>9</v>
      </c>
      <c r="C30" s="39">
        <v>1</v>
      </c>
      <c r="D30" s="39">
        <v>1</v>
      </c>
      <c r="E30" s="39">
        <v>2</v>
      </c>
      <c r="F30" s="127" t="s">
        <v>133</v>
      </c>
      <c r="G30" s="130">
        <v>1</v>
      </c>
      <c r="H30" s="133" t="s">
        <v>28</v>
      </c>
      <c r="I30" s="130"/>
      <c r="J30" s="131"/>
      <c r="K30" s="131"/>
      <c r="L30" s="132"/>
      <c r="M30" s="20"/>
      <c r="N30" s="129"/>
    </row>
    <row r="31" spans="2:14" ht="39.6">
      <c r="B31" s="39">
        <v>9</v>
      </c>
      <c r="C31" s="39">
        <v>1</v>
      </c>
      <c r="D31" s="39">
        <v>1</v>
      </c>
      <c r="E31" s="39">
        <v>2</v>
      </c>
      <c r="F31" s="127" t="s">
        <v>134</v>
      </c>
      <c r="G31" s="130">
        <v>1</v>
      </c>
      <c r="H31" s="133" t="s">
        <v>28</v>
      </c>
      <c r="I31" s="130"/>
      <c r="J31" s="131"/>
      <c r="K31" s="131"/>
      <c r="L31" s="132"/>
      <c r="M31" s="20"/>
      <c r="N31" s="129"/>
    </row>
    <row r="32" spans="2:14" ht="39.6">
      <c r="B32" s="39">
        <v>9</v>
      </c>
      <c r="C32" s="39">
        <v>1</v>
      </c>
      <c r="D32" s="39">
        <v>1</v>
      </c>
      <c r="E32" s="39">
        <v>2</v>
      </c>
      <c r="F32" s="127" t="s">
        <v>135</v>
      </c>
      <c r="G32" s="130">
        <v>1</v>
      </c>
      <c r="H32" s="133" t="s">
        <v>28</v>
      </c>
      <c r="I32" s="130"/>
      <c r="J32" s="131"/>
      <c r="K32" s="131"/>
      <c r="L32" s="132"/>
      <c r="M32" s="20"/>
      <c r="N32" s="129"/>
    </row>
    <row r="33" spans="2:14" ht="52.8">
      <c r="B33" s="39">
        <v>9</v>
      </c>
      <c r="C33" s="39">
        <v>1</v>
      </c>
      <c r="D33" s="39">
        <v>1</v>
      </c>
      <c r="E33" s="39">
        <v>2</v>
      </c>
      <c r="F33" s="127" t="s">
        <v>136</v>
      </c>
      <c r="G33" s="130">
        <v>1</v>
      </c>
      <c r="H33" s="133" t="s">
        <v>28</v>
      </c>
      <c r="I33" s="130"/>
      <c r="J33" s="131"/>
      <c r="K33" s="131"/>
      <c r="L33" s="132"/>
      <c r="M33" s="20"/>
      <c r="N33" s="129"/>
    </row>
    <row r="34" spans="2:14" ht="52.8">
      <c r="B34" s="39">
        <v>9</v>
      </c>
      <c r="C34" s="39">
        <v>1</v>
      </c>
      <c r="D34" s="39">
        <v>1</v>
      </c>
      <c r="E34" s="39">
        <v>2</v>
      </c>
      <c r="F34" s="127" t="s">
        <v>137</v>
      </c>
      <c r="G34" s="130">
        <v>1</v>
      </c>
      <c r="H34" s="133" t="s">
        <v>28</v>
      </c>
      <c r="I34" s="130"/>
      <c r="J34" s="131"/>
      <c r="K34" s="131"/>
      <c r="L34" s="132"/>
      <c r="M34" s="20"/>
      <c r="N34" s="129"/>
    </row>
    <row r="35" spans="2:14" ht="39.6">
      <c r="B35" s="39">
        <v>9</v>
      </c>
      <c r="C35" s="39">
        <v>1</v>
      </c>
      <c r="D35" s="39">
        <v>1</v>
      </c>
      <c r="E35" s="39">
        <v>2</v>
      </c>
      <c r="F35" s="127" t="s">
        <v>138</v>
      </c>
      <c r="G35" s="130">
        <v>2</v>
      </c>
      <c r="H35" s="133" t="s">
        <v>28</v>
      </c>
      <c r="I35" s="130"/>
      <c r="J35" s="131"/>
      <c r="K35" s="131"/>
      <c r="L35" s="132"/>
      <c r="M35" s="20"/>
      <c r="N35" s="129"/>
    </row>
    <row r="36" spans="2:14" ht="66">
      <c r="B36" s="39">
        <v>9</v>
      </c>
      <c r="C36" s="39">
        <v>1</v>
      </c>
      <c r="D36" s="39">
        <v>1</v>
      </c>
      <c r="E36" s="39">
        <v>2</v>
      </c>
      <c r="F36" s="127" t="s">
        <v>139</v>
      </c>
      <c r="G36" s="130">
        <v>6</v>
      </c>
      <c r="H36" s="133" t="s">
        <v>28</v>
      </c>
      <c r="I36" s="130"/>
      <c r="J36" s="131"/>
      <c r="K36" s="131"/>
      <c r="L36" s="132"/>
      <c r="M36" s="20"/>
      <c r="N36" s="129"/>
    </row>
    <row r="37" spans="2:14" ht="26.4">
      <c r="B37" s="39">
        <v>9</v>
      </c>
      <c r="C37" s="39">
        <v>1</v>
      </c>
      <c r="D37" s="39">
        <v>1</v>
      </c>
      <c r="E37" s="39">
        <v>2</v>
      </c>
      <c r="F37" s="127" t="s">
        <v>140</v>
      </c>
      <c r="G37" s="130">
        <v>1</v>
      </c>
      <c r="H37" s="133" t="s">
        <v>49</v>
      </c>
      <c r="I37" s="130"/>
      <c r="J37" s="131"/>
      <c r="K37" s="131"/>
      <c r="L37" s="132"/>
      <c r="M37" s="20"/>
      <c r="N37" s="129"/>
    </row>
    <row r="38" spans="2:14">
      <c r="B38" s="39"/>
      <c r="C38" s="39"/>
      <c r="D38" s="39"/>
      <c r="E38" s="39"/>
      <c r="F38" s="127"/>
      <c r="G38" s="130"/>
      <c r="H38" s="133"/>
      <c r="I38" s="130"/>
      <c r="J38" s="131"/>
      <c r="K38" s="131"/>
      <c r="L38" s="132"/>
      <c r="M38" s="20"/>
      <c r="N38" s="129"/>
    </row>
    <row r="39" spans="2:14">
      <c r="B39" s="39"/>
      <c r="C39" s="39"/>
      <c r="D39" s="39"/>
      <c r="E39" s="39"/>
      <c r="F39" s="125" t="s">
        <v>141</v>
      </c>
      <c r="G39" s="130"/>
      <c r="H39" s="133"/>
      <c r="I39" s="130"/>
      <c r="J39" s="131"/>
      <c r="K39" s="131"/>
      <c r="L39" s="132"/>
      <c r="M39" s="20"/>
      <c r="N39" s="129"/>
    </row>
    <row r="40" spans="2:14" ht="52.8">
      <c r="B40" s="39">
        <v>9</v>
      </c>
      <c r="C40" s="39">
        <v>1</v>
      </c>
      <c r="D40" s="39">
        <v>1</v>
      </c>
      <c r="E40" s="39">
        <v>3</v>
      </c>
      <c r="F40" s="127" t="s">
        <v>142</v>
      </c>
      <c r="G40" s="130">
        <v>1</v>
      </c>
      <c r="H40" s="133" t="s">
        <v>49</v>
      </c>
      <c r="I40" s="130"/>
      <c r="J40" s="131"/>
      <c r="K40" s="131"/>
      <c r="L40" s="132"/>
      <c r="M40" s="20"/>
      <c r="N40" s="128"/>
    </row>
    <row r="41" spans="2:14" ht="52.8">
      <c r="B41" s="39">
        <v>9</v>
      </c>
      <c r="C41" s="39">
        <v>1</v>
      </c>
      <c r="D41" s="39">
        <v>1</v>
      </c>
      <c r="E41" s="39">
        <v>3</v>
      </c>
      <c r="F41" s="127" t="s">
        <v>143</v>
      </c>
      <c r="G41" s="130">
        <v>6</v>
      </c>
      <c r="H41" s="133" t="s">
        <v>28</v>
      </c>
      <c r="I41" s="130"/>
      <c r="J41" s="131"/>
      <c r="K41" s="131"/>
      <c r="L41" s="132"/>
      <c r="M41" s="20"/>
      <c r="N41" s="128"/>
    </row>
    <row r="42" spans="2:14" ht="52.8">
      <c r="B42" s="39">
        <v>9</v>
      </c>
      <c r="C42" s="39">
        <v>1</v>
      </c>
      <c r="D42" s="39">
        <v>1</v>
      </c>
      <c r="E42" s="39">
        <v>3</v>
      </c>
      <c r="F42" s="127" t="s">
        <v>144</v>
      </c>
      <c r="G42" s="130">
        <v>1</v>
      </c>
      <c r="H42" s="133" t="s">
        <v>28</v>
      </c>
      <c r="I42" s="130"/>
      <c r="J42" s="131"/>
      <c r="K42" s="131"/>
      <c r="L42" s="132"/>
      <c r="M42" s="20"/>
      <c r="N42" s="132"/>
    </row>
    <row r="43" spans="2:14">
      <c r="B43" s="39"/>
      <c r="C43" s="39"/>
      <c r="D43" s="39"/>
      <c r="E43" s="39"/>
      <c r="F43" s="127"/>
      <c r="G43" s="130"/>
      <c r="H43" s="133"/>
      <c r="I43" s="130"/>
      <c r="J43" s="131"/>
      <c r="K43" s="131"/>
      <c r="L43" s="132"/>
      <c r="M43" s="20"/>
      <c r="N43" s="132"/>
    </row>
    <row r="44" spans="2:14">
      <c r="B44" s="39"/>
      <c r="C44" s="39"/>
      <c r="D44" s="39"/>
      <c r="E44" s="39"/>
      <c r="F44" s="134" t="s">
        <v>145</v>
      </c>
      <c r="G44" s="130"/>
      <c r="H44" s="133"/>
      <c r="I44" s="130"/>
      <c r="J44" s="131"/>
      <c r="K44" s="131"/>
      <c r="L44" s="132"/>
      <c r="M44" s="20"/>
      <c r="N44" s="132"/>
    </row>
    <row r="45" spans="2:14">
      <c r="B45" s="39"/>
      <c r="C45" s="39"/>
      <c r="D45" s="39"/>
      <c r="E45" s="39"/>
      <c r="F45" s="127"/>
      <c r="G45" s="130"/>
      <c r="H45" s="133"/>
      <c r="I45" s="130"/>
      <c r="J45" s="131"/>
      <c r="K45" s="131"/>
      <c r="L45" s="132"/>
      <c r="M45" s="20"/>
      <c r="N45" s="132"/>
    </row>
    <row r="46" spans="2:14">
      <c r="B46" s="39"/>
      <c r="C46" s="39"/>
      <c r="D46" s="39"/>
      <c r="E46" s="39"/>
      <c r="F46" s="125" t="s">
        <v>146</v>
      </c>
      <c r="G46" s="130"/>
      <c r="H46" s="133" t="s">
        <v>147</v>
      </c>
      <c r="I46" s="130"/>
      <c r="J46" s="135"/>
      <c r="K46" s="135"/>
      <c r="L46" s="128"/>
      <c r="M46" s="20"/>
      <c r="N46" s="128"/>
    </row>
    <row r="47" spans="2:14" ht="26.4">
      <c r="B47" s="39">
        <v>9</v>
      </c>
      <c r="C47" s="39">
        <v>1</v>
      </c>
      <c r="D47" s="39">
        <v>2</v>
      </c>
      <c r="E47" s="39">
        <v>1</v>
      </c>
      <c r="F47" s="127" t="s">
        <v>148</v>
      </c>
      <c r="G47" s="130">
        <v>1</v>
      </c>
      <c r="H47" s="133" t="s">
        <v>49</v>
      </c>
      <c r="I47" s="130"/>
      <c r="J47" s="131"/>
      <c r="K47" s="131"/>
      <c r="L47" s="132"/>
      <c r="M47" s="20"/>
      <c r="N47" s="132"/>
    </row>
    <row r="48" spans="2:14" ht="26.4">
      <c r="B48" s="39">
        <v>9</v>
      </c>
      <c r="C48" s="39">
        <v>1</v>
      </c>
      <c r="D48" s="39">
        <v>2</v>
      </c>
      <c r="E48" s="39">
        <v>1</v>
      </c>
      <c r="F48" s="127" t="s">
        <v>149</v>
      </c>
      <c r="G48" s="130">
        <v>1</v>
      </c>
      <c r="H48" s="133" t="s">
        <v>49</v>
      </c>
      <c r="I48" s="130"/>
      <c r="J48" s="131"/>
      <c r="K48" s="131"/>
      <c r="L48" s="132"/>
      <c r="M48" s="20"/>
      <c r="N48" s="132"/>
    </row>
    <row r="49" spans="2:14" ht="79.2">
      <c r="B49" s="39">
        <v>9</v>
      </c>
      <c r="C49" s="39">
        <v>1</v>
      </c>
      <c r="D49" s="39">
        <v>2</v>
      </c>
      <c r="E49" s="39">
        <v>1</v>
      </c>
      <c r="F49" s="127" t="s">
        <v>150</v>
      </c>
      <c r="G49" s="130">
        <v>0</v>
      </c>
      <c r="H49" s="133" t="s">
        <v>28</v>
      </c>
      <c r="I49" s="130"/>
      <c r="J49" s="131"/>
      <c r="K49" s="131"/>
      <c r="L49" s="132"/>
      <c r="M49" s="20"/>
      <c r="N49" s="132"/>
    </row>
    <row r="50" spans="2:14" ht="26.4">
      <c r="B50" s="39">
        <v>9</v>
      </c>
      <c r="C50" s="39">
        <v>1</v>
      </c>
      <c r="D50" s="39">
        <v>2</v>
      </c>
      <c r="E50" s="39">
        <v>1</v>
      </c>
      <c r="F50" s="127" t="s">
        <v>151</v>
      </c>
      <c r="G50" s="130">
        <v>0</v>
      </c>
      <c r="H50" s="133" t="s">
        <v>49</v>
      </c>
      <c r="I50" s="130"/>
      <c r="J50" s="131"/>
      <c r="K50" s="131"/>
      <c r="L50" s="132"/>
      <c r="M50" s="20"/>
      <c r="N50" s="132"/>
    </row>
    <row r="51" spans="2:14" ht="26.4">
      <c r="B51" s="39">
        <v>9</v>
      </c>
      <c r="C51" s="39">
        <v>1</v>
      </c>
      <c r="D51" s="39">
        <v>2</v>
      </c>
      <c r="E51" s="39">
        <v>1</v>
      </c>
      <c r="F51" s="127" t="s">
        <v>152</v>
      </c>
      <c r="G51" s="130">
        <v>1</v>
      </c>
      <c r="H51" s="133" t="s">
        <v>40</v>
      </c>
      <c r="I51" s="130"/>
      <c r="J51" s="131"/>
      <c r="K51" s="131"/>
      <c r="L51" s="132"/>
      <c r="M51" s="20"/>
      <c r="N51" s="132"/>
    </row>
    <row r="52" spans="2:14">
      <c r="B52" s="39"/>
      <c r="C52" s="39"/>
      <c r="D52" s="39"/>
      <c r="E52" s="39"/>
      <c r="F52" s="127"/>
      <c r="G52" s="136"/>
      <c r="H52" s="127" t="s">
        <v>147</v>
      </c>
      <c r="I52" s="130"/>
      <c r="J52" s="127"/>
      <c r="K52" s="127"/>
      <c r="L52" s="127"/>
      <c r="M52" s="127"/>
      <c r="N52" s="127"/>
    </row>
    <row r="53" spans="2:14">
      <c r="B53" s="39"/>
      <c r="C53" s="39"/>
      <c r="D53" s="39"/>
      <c r="E53" s="39"/>
      <c r="F53" s="134" t="s">
        <v>153</v>
      </c>
      <c r="G53" s="136"/>
      <c r="H53" s="127" t="s">
        <v>147</v>
      </c>
      <c r="I53" s="130"/>
      <c r="J53" s="127"/>
      <c r="K53" s="127"/>
      <c r="L53" s="127"/>
      <c r="M53" s="127"/>
      <c r="N53" s="127"/>
    </row>
    <row r="54" spans="2:14">
      <c r="B54" s="39"/>
      <c r="C54" s="39"/>
      <c r="D54" s="39"/>
      <c r="E54" s="39"/>
      <c r="F54" s="134"/>
      <c r="G54" s="136"/>
      <c r="H54" s="127"/>
      <c r="I54" s="130"/>
      <c r="J54" s="127"/>
      <c r="K54" s="127"/>
      <c r="L54" s="127"/>
      <c r="M54" s="137"/>
      <c r="N54" s="127"/>
    </row>
    <row r="55" spans="2:14">
      <c r="B55" s="39"/>
      <c r="C55" s="39"/>
      <c r="D55" s="39"/>
      <c r="E55" s="39"/>
      <c r="F55" s="125" t="s">
        <v>154</v>
      </c>
      <c r="G55" s="136"/>
      <c r="H55" s="127"/>
      <c r="I55" s="130"/>
      <c r="J55" s="127"/>
      <c r="K55" s="127"/>
      <c r="L55" s="127"/>
      <c r="M55" s="137"/>
      <c r="N55" s="127"/>
    </row>
    <row r="56" spans="2:14" ht="26.4">
      <c r="B56" s="39">
        <v>9</v>
      </c>
      <c r="C56" s="39">
        <v>1</v>
      </c>
      <c r="D56" s="39">
        <v>3</v>
      </c>
      <c r="E56" s="39">
        <v>1</v>
      </c>
      <c r="F56" s="127" t="s">
        <v>155</v>
      </c>
      <c r="G56" s="130">
        <v>1</v>
      </c>
      <c r="H56" s="133" t="s">
        <v>49</v>
      </c>
      <c r="I56" s="130"/>
      <c r="J56" s="131"/>
      <c r="K56" s="131"/>
      <c r="L56" s="132"/>
      <c r="M56" s="20"/>
      <c r="N56" s="132"/>
    </row>
    <row r="57" spans="2:14">
      <c r="B57" s="39"/>
      <c r="C57" s="39"/>
      <c r="D57" s="39"/>
      <c r="E57" s="39"/>
      <c r="F57" s="127"/>
      <c r="G57" s="130"/>
      <c r="H57" s="133"/>
      <c r="I57" s="130"/>
      <c r="J57" s="131"/>
      <c r="K57" s="131"/>
      <c r="L57" s="132"/>
      <c r="M57" s="20"/>
      <c r="N57" s="132"/>
    </row>
    <row r="58" spans="2:14">
      <c r="B58" s="39"/>
      <c r="C58" s="39"/>
      <c r="D58" s="39"/>
      <c r="E58" s="39"/>
      <c r="F58" s="125" t="s">
        <v>156</v>
      </c>
      <c r="G58" s="130"/>
      <c r="H58" s="133"/>
      <c r="I58" s="130"/>
      <c r="J58" s="131"/>
      <c r="K58" s="131"/>
      <c r="L58" s="132"/>
      <c r="M58" s="20"/>
      <c r="N58" s="132"/>
    </row>
    <row r="59" spans="2:14" ht="26.4">
      <c r="B59" s="39">
        <v>9</v>
      </c>
      <c r="C59" s="39">
        <v>1</v>
      </c>
      <c r="D59" s="39">
        <v>3</v>
      </c>
      <c r="E59" s="39">
        <v>2</v>
      </c>
      <c r="F59" s="127" t="s">
        <v>157</v>
      </c>
      <c r="G59" s="130">
        <v>0</v>
      </c>
      <c r="H59" s="133" t="s">
        <v>49</v>
      </c>
      <c r="I59" s="130"/>
      <c r="J59" s="131"/>
      <c r="K59" s="131"/>
      <c r="L59" s="132"/>
      <c r="M59" s="20"/>
      <c r="N59" s="132"/>
    </row>
    <row r="60" spans="2:14">
      <c r="B60" s="39"/>
      <c r="C60" s="39"/>
      <c r="D60" s="39"/>
      <c r="E60" s="39"/>
      <c r="F60" s="127"/>
      <c r="G60" s="130"/>
      <c r="H60" s="133"/>
      <c r="I60" s="130"/>
      <c r="J60" s="131"/>
      <c r="K60" s="131"/>
      <c r="L60" s="132"/>
      <c r="M60" s="20"/>
      <c r="N60" s="132"/>
    </row>
    <row r="61" spans="2:14">
      <c r="B61" s="39"/>
      <c r="C61" s="39"/>
      <c r="D61" s="39"/>
      <c r="E61" s="39"/>
      <c r="F61" s="125" t="s">
        <v>158</v>
      </c>
      <c r="G61" s="130"/>
      <c r="H61" s="133"/>
      <c r="I61" s="130"/>
      <c r="J61" s="131"/>
      <c r="K61" s="131"/>
      <c r="L61" s="132"/>
      <c r="M61" s="20"/>
      <c r="N61" s="132"/>
    </row>
    <row r="62" spans="2:14" ht="39.6">
      <c r="B62" s="39">
        <v>9</v>
      </c>
      <c r="C62" s="39">
        <v>1</v>
      </c>
      <c r="D62" s="39">
        <v>3</v>
      </c>
      <c r="E62" s="39">
        <v>3</v>
      </c>
      <c r="F62" s="127" t="s">
        <v>159</v>
      </c>
      <c r="G62" s="130">
        <v>0</v>
      </c>
      <c r="H62" s="133" t="s">
        <v>49</v>
      </c>
      <c r="I62" s="130"/>
      <c r="J62" s="131"/>
      <c r="K62" s="131"/>
      <c r="L62" s="132"/>
      <c r="M62" s="20"/>
      <c r="N62" s="132"/>
    </row>
    <row r="63" spans="2:14">
      <c r="B63" s="39"/>
      <c r="C63" s="39"/>
      <c r="D63" s="39"/>
      <c r="E63" s="39"/>
      <c r="F63" s="127"/>
      <c r="G63" s="130"/>
      <c r="H63" s="133"/>
      <c r="I63" s="130"/>
      <c r="J63" s="131"/>
      <c r="K63" s="131"/>
      <c r="L63" s="132"/>
      <c r="M63" s="20"/>
      <c r="N63" s="132"/>
    </row>
    <row r="64" spans="2:14">
      <c r="B64" s="39"/>
      <c r="C64" s="39"/>
      <c r="D64" s="39"/>
      <c r="E64" s="39"/>
      <c r="F64" s="125" t="s">
        <v>160</v>
      </c>
      <c r="G64" s="130"/>
      <c r="H64" s="133"/>
      <c r="I64" s="130"/>
      <c r="J64" s="131"/>
      <c r="K64" s="131"/>
      <c r="L64" s="132"/>
      <c r="M64" s="20"/>
      <c r="N64" s="132"/>
    </row>
    <row r="65" spans="2:14" ht="66">
      <c r="B65" s="39">
        <v>9</v>
      </c>
      <c r="C65" s="39">
        <v>1</v>
      </c>
      <c r="D65" s="39">
        <v>3</v>
      </c>
      <c r="E65" s="39">
        <v>4</v>
      </c>
      <c r="F65" s="127" t="s">
        <v>161</v>
      </c>
      <c r="G65" s="130">
        <v>0</v>
      </c>
      <c r="H65" s="133" t="s">
        <v>162</v>
      </c>
      <c r="I65" s="130"/>
      <c r="J65" s="131"/>
      <c r="K65" s="131"/>
      <c r="L65" s="132"/>
      <c r="M65" s="20"/>
      <c r="N65" s="132"/>
    </row>
    <row r="66" spans="2:14">
      <c r="B66" s="39"/>
      <c r="C66" s="39"/>
      <c r="D66" s="39"/>
      <c r="E66" s="39"/>
      <c r="F66" s="127"/>
      <c r="G66" s="130"/>
      <c r="H66" s="133" t="s">
        <v>147</v>
      </c>
      <c r="I66" s="130"/>
      <c r="J66" s="135"/>
      <c r="K66" s="135"/>
      <c r="L66" s="128"/>
      <c r="M66" s="20"/>
      <c r="N66" s="128"/>
    </row>
    <row r="67" spans="2:14">
      <c r="B67" s="39"/>
      <c r="C67" s="39"/>
      <c r="D67" s="39"/>
      <c r="E67" s="138"/>
      <c r="F67" s="49" t="s">
        <v>163</v>
      </c>
      <c r="G67" s="130"/>
      <c r="H67" s="133" t="s">
        <v>147</v>
      </c>
      <c r="I67" s="130"/>
      <c r="J67" s="135"/>
      <c r="K67" s="135"/>
      <c r="L67" s="128"/>
      <c r="M67" s="20"/>
      <c r="N67" s="128"/>
    </row>
    <row r="68" spans="2:14">
      <c r="B68" s="39"/>
      <c r="C68" s="39"/>
      <c r="D68" s="39"/>
      <c r="E68" s="138"/>
      <c r="F68" s="49"/>
      <c r="G68" s="130"/>
      <c r="H68" s="133"/>
      <c r="I68" s="130"/>
      <c r="J68" s="135"/>
      <c r="K68" s="135"/>
      <c r="L68" s="128"/>
      <c r="M68" s="20"/>
      <c r="N68" s="128"/>
    </row>
    <row r="69" spans="2:14">
      <c r="B69" s="39"/>
      <c r="C69" s="39"/>
      <c r="D69" s="39"/>
      <c r="E69" s="39"/>
      <c r="F69" s="134" t="s">
        <v>164</v>
      </c>
      <c r="G69" s="130"/>
      <c r="H69" s="133" t="s">
        <v>147</v>
      </c>
      <c r="I69" s="130"/>
      <c r="J69" s="135"/>
      <c r="K69" s="135"/>
      <c r="L69" s="128"/>
      <c r="M69" s="20"/>
      <c r="N69" s="128"/>
    </row>
    <row r="70" spans="2:14">
      <c r="B70" s="39"/>
      <c r="C70" s="39"/>
      <c r="D70" s="39"/>
      <c r="E70" s="39"/>
      <c r="F70" s="134"/>
      <c r="G70" s="130"/>
      <c r="H70" s="133"/>
      <c r="I70" s="130"/>
      <c r="J70" s="135"/>
      <c r="K70" s="135"/>
      <c r="L70" s="128"/>
      <c r="M70" s="20"/>
      <c r="N70" s="128"/>
    </row>
    <row r="71" spans="2:14">
      <c r="B71" s="39"/>
      <c r="C71" s="39"/>
      <c r="D71" s="39"/>
      <c r="E71" s="39"/>
      <c r="F71" s="125" t="s">
        <v>165</v>
      </c>
      <c r="G71" s="130"/>
      <c r="H71" s="133"/>
      <c r="I71" s="130"/>
      <c r="J71" s="135"/>
      <c r="K71" s="135"/>
      <c r="L71" s="132"/>
      <c r="M71" s="20"/>
      <c r="N71" s="132"/>
    </row>
    <row r="72" spans="2:14">
      <c r="B72" s="39"/>
      <c r="C72" s="39"/>
      <c r="D72" s="39"/>
      <c r="E72" s="39"/>
      <c r="F72" s="139" t="s">
        <v>166</v>
      </c>
      <c r="G72" s="130"/>
      <c r="H72" s="133"/>
      <c r="I72" s="130"/>
      <c r="J72" s="135"/>
      <c r="K72" s="135"/>
      <c r="L72" s="132"/>
      <c r="M72" s="20"/>
      <c r="N72" s="132"/>
    </row>
    <row r="73" spans="2:14" ht="52.8">
      <c r="B73" s="39">
        <v>9</v>
      </c>
      <c r="C73" s="39">
        <v>2</v>
      </c>
      <c r="D73" s="39">
        <v>1</v>
      </c>
      <c r="E73" s="39">
        <v>1</v>
      </c>
      <c r="F73" s="127" t="s">
        <v>167</v>
      </c>
      <c r="G73" s="130">
        <f t="shared" ref="G73:G79" si="0">1*8</f>
        <v>8</v>
      </c>
      <c r="H73" s="133" t="s">
        <v>168</v>
      </c>
      <c r="I73" s="130"/>
      <c r="J73" s="131"/>
      <c r="K73" s="131"/>
      <c r="L73" s="132"/>
      <c r="M73" s="20"/>
      <c r="N73" s="132"/>
    </row>
    <row r="74" spans="2:14" ht="52.8">
      <c r="B74" s="39">
        <v>9</v>
      </c>
      <c r="C74" s="39">
        <v>2</v>
      </c>
      <c r="D74" s="39">
        <v>1</v>
      </c>
      <c r="E74" s="39">
        <v>1</v>
      </c>
      <c r="F74" s="127" t="s">
        <v>169</v>
      </c>
      <c r="G74" s="130">
        <f t="shared" si="0"/>
        <v>8</v>
      </c>
      <c r="H74" s="133" t="s">
        <v>168</v>
      </c>
      <c r="I74" s="130"/>
      <c r="J74" s="131"/>
      <c r="K74" s="131"/>
      <c r="L74" s="132"/>
      <c r="M74" s="20"/>
      <c r="N74" s="132"/>
    </row>
    <row r="75" spans="2:14" ht="52.8">
      <c r="B75" s="39">
        <v>9</v>
      </c>
      <c r="C75" s="39">
        <v>2</v>
      </c>
      <c r="D75" s="39">
        <v>1</v>
      </c>
      <c r="E75" s="39">
        <v>1</v>
      </c>
      <c r="F75" s="127" t="s">
        <v>170</v>
      </c>
      <c r="G75" s="130">
        <f t="shared" si="0"/>
        <v>8</v>
      </c>
      <c r="H75" s="133" t="s">
        <v>168</v>
      </c>
      <c r="I75" s="130"/>
      <c r="J75" s="131"/>
      <c r="K75" s="131"/>
      <c r="L75" s="132"/>
      <c r="M75" s="20"/>
      <c r="N75" s="132"/>
    </row>
    <row r="76" spans="2:14" ht="52.8">
      <c r="B76" s="39">
        <v>9</v>
      </c>
      <c r="C76" s="39">
        <v>2</v>
      </c>
      <c r="D76" s="39">
        <v>1</v>
      </c>
      <c r="E76" s="39">
        <v>1</v>
      </c>
      <c r="F76" s="127" t="s">
        <v>171</v>
      </c>
      <c r="G76" s="130">
        <f t="shared" si="0"/>
        <v>8</v>
      </c>
      <c r="H76" s="133" t="s">
        <v>168</v>
      </c>
      <c r="I76" s="130"/>
      <c r="J76" s="131"/>
      <c r="K76" s="131"/>
      <c r="L76" s="132"/>
      <c r="M76" s="20"/>
      <c r="N76" s="132"/>
    </row>
    <row r="77" spans="2:14" ht="52.8">
      <c r="B77" s="39">
        <v>9</v>
      </c>
      <c r="C77" s="39">
        <v>2</v>
      </c>
      <c r="D77" s="39">
        <v>1</v>
      </c>
      <c r="E77" s="39">
        <v>1</v>
      </c>
      <c r="F77" s="127" t="s">
        <v>172</v>
      </c>
      <c r="G77" s="130">
        <f t="shared" si="0"/>
        <v>8</v>
      </c>
      <c r="H77" s="133" t="s">
        <v>168</v>
      </c>
      <c r="I77" s="130"/>
      <c r="J77" s="131"/>
      <c r="K77" s="131"/>
      <c r="L77" s="132"/>
      <c r="M77" s="20"/>
      <c r="N77" s="132"/>
    </row>
    <row r="78" spans="2:14" ht="52.8">
      <c r="B78" s="39">
        <v>9</v>
      </c>
      <c r="C78" s="39">
        <v>2</v>
      </c>
      <c r="D78" s="39">
        <v>1</v>
      </c>
      <c r="E78" s="39">
        <v>1</v>
      </c>
      <c r="F78" s="127" t="s">
        <v>173</v>
      </c>
      <c r="G78" s="130">
        <f t="shared" si="0"/>
        <v>8</v>
      </c>
      <c r="H78" s="133" t="s">
        <v>168</v>
      </c>
      <c r="I78" s="130"/>
      <c r="J78" s="131"/>
      <c r="K78" s="131"/>
      <c r="L78" s="132"/>
      <c r="M78" s="20"/>
      <c r="N78" s="132"/>
    </row>
    <row r="79" spans="2:14" ht="52.8">
      <c r="B79" s="39">
        <v>9</v>
      </c>
      <c r="C79" s="39">
        <v>2</v>
      </c>
      <c r="D79" s="39">
        <v>1</v>
      </c>
      <c r="E79" s="39">
        <v>1</v>
      </c>
      <c r="F79" s="127" t="s">
        <v>174</v>
      </c>
      <c r="G79" s="130">
        <f t="shared" si="0"/>
        <v>8</v>
      </c>
      <c r="H79" s="133" t="s">
        <v>168</v>
      </c>
      <c r="I79" s="130"/>
      <c r="J79" s="131"/>
      <c r="K79" s="131"/>
      <c r="L79" s="132"/>
      <c r="M79" s="20"/>
      <c r="N79" s="132"/>
    </row>
    <row r="80" spans="2:14" ht="52.8">
      <c r="B80" s="39">
        <v>9</v>
      </c>
      <c r="C80" s="39">
        <v>2</v>
      </c>
      <c r="D80" s="39">
        <v>1</v>
      </c>
      <c r="E80" s="39">
        <v>1</v>
      </c>
      <c r="F80" s="127" t="s">
        <v>175</v>
      </c>
      <c r="G80" s="130">
        <v>0</v>
      </c>
      <c r="H80" s="133" t="s">
        <v>168</v>
      </c>
      <c r="I80" s="130"/>
      <c r="J80" s="131"/>
      <c r="K80" s="131"/>
      <c r="L80" s="132"/>
      <c r="M80" s="20"/>
      <c r="N80" s="132"/>
    </row>
    <row r="81" spans="2:16" ht="52.8">
      <c r="B81" s="39">
        <v>9</v>
      </c>
      <c r="C81" s="39">
        <v>2</v>
      </c>
      <c r="D81" s="39">
        <v>1</v>
      </c>
      <c r="E81" s="39">
        <v>1</v>
      </c>
      <c r="F81" s="127" t="s">
        <v>176</v>
      </c>
      <c r="G81" s="130">
        <v>0</v>
      </c>
      <c r="H81" s="133" t="s">
        <v>168</v>
      </c>
      <c r="I81" s="130"/>
      <c r="J81" s="131"/>
      <c r="K81" s="131"/>
      <c r="L81" s="132"/>
      <c r="M81" s="20"/>
      <c r="N81" s="132"/>
    </row>
    <row r="82" spans="2:16" ht="52.8">
      <c r="B82" s="39">
        <v>9</v>
      </c>
      <c r="C82" s="39">
        <v>2</v>
      </c>
      <c r="D82" s="39">
        <v>1</v>
      </c>
      <c r="E82" s="39">
        <v>1</v>
      </c>
      <c r="F82" s="127" t="s">
        <v>177</v>
      </c>
      <c r="G82" s="130">
        <v>0</v>
      </c>
      <c r="H82" s="133" t="s">
        <v>168</v>
      </c>
      <c r="I82" s="130"/>
      <c r="J82" s="131"/>
      <c r="K82" s="131"/>
      <c r="L82" s="132"/>
      <c r="M82" s="20"/>
      <c r="N82" s="132"/>
    </row>
    <row r="83" spans="2:16" ht="52.8">
      <c r="B83" s="39">
        <v>9</v>
      </c>
      <c r="C83" s="39">
        <v>2</v>
      </c>
      <c r="D83" s="39">
        <v>1</v>
      </c>
      <c r="E83" s="39">
        <v>1</v>
      </c>
      <c r="F83" s="127" t="s">
        <v>178</v>
      </c>
      <c r="G83" s="130">
        <f>1*8</f>
        <v>8</v>
      </c>
      <c r="H83" s="133" t="s">
        <v>168</v>
      </c>
      <c r="I83" s="130"/>
      <c r="J83" s="131"/>
      <c r="K83" s="131"/>
      <c r="L83" s="132"/>
      <c r="M83" s="20"/>
      <c r="N83" s="132"/>
      <c r="P83" s="140"/>
    </row>
    <row r="84" spans="2:16">
      <c r="B84" s="39"/>
      <c r="C84" s="39"/>
      <c r="D84" s="39"/>
      <c r="E84" s="39"/>
      <c r="F84" s="127"/>
      <c r="G84" s="130"/>
      <c r="H84" s="133"/>
      <c r="I84" s="130"/>
      <c r="J84" s="131"/>
      <c r="K84" s="131"/>
      <c r="L84" s="132"/>
      <c r="M84" s="20"/>
      <c r="N84" s="132"/>
      <c r="P84" s="140"/>
    </row>
    <row r="85" spans="2:16" ht="26.4">
      <c r="B85" s="39"/>
      <c r="C85" s="39"/>
      <c r="D85" s="39"/>
      <c r="E85" s="39"/>
      <c r="F85" s="139" t="s">
        <v>179</v>
      </c>
      <c r="G85" s="130"/>
      <c r="H85" s="133"/>
      <c r="I85" s="130"/>
      <c r="J85" s="131"/>
      <c r="K85" s="131"/>
      <c r="L85" s="132"/>
      <c r="M85" s="20"/>
      <c r="N85" s="132"/>
      <c r="P85" s="140"/>
    </row>
    <row r="86" spans="2:16" ht="52.8">
      <c r="B86" s="39">
        <v>9</v>
      </c>
      <c r="C86" s="39">
        <v>2</v>
      </c>
      <c r="D86" s="39">
        <v>1</v>
      </c>
      <c r="E86" s="39">
        <v>1</v>
      </c>
      <c r="F86" s="127" t="s">
        <v>167</v>
      </c>
      <c r="G86" s="130">
        <f>1*17</f>
        <v>17</v>
      </c>
      <c r="H86" s="133" t="s">
        <v>168</v>
      </c>
      <c r="I86" s="130"/>
      <c r="J86" s="131"/>
      <c r="K86" s="131"/>
      <c r="L86" s="132"/>
      <c r="M86" s="20"/>
      <c r="N86" s="132"/>
      <c r="P86" s="140"/>
    </row>
    <row r="87" spans="2:16" ht="52.8">
      <c r="B87" s="39">
        <v>9</v>
      </c>
      <c r="C87" s="39">
        <v>2</v>
      </c>
      <c r="D87" s="39">
        <v>1</v>
      </c>
      <c r="E87" s="39">
        <v>1</v>
      </c>
      <c r="F87" s="127" t="s">
        <v>169</v>
      </c>
      <c r="G87" s="130"/>
      <c r="H87" s="133" t="s">
        <v>168</v>
      </c>
      <c r="I87" s="130"/>
      <c r="J87" s="131"/>
      <c r="K87" s="131"/>
      <c r="L87" s="132"/>
      <c r="M87" s="20"/>
      <c r="N87" s="132"/>
      <c r="P87" s="140"/>
    </row>
    <row r="88" spans="2:16" ht="52.8">
      <c r="B88" s="39">
        <v>9</v>
      </c>
      <c r="C88" s="39">
        <v>2</v>
      </c>
      <c r="D88" s="39">
        <v>1</v>
      </c>
      <c r="E88" s="39">
        <v>1</v>
      </c>
      <c r="F88" s="127" t="s">
        <v>170</v>
      </c>
      <c r="G88" s="130">
        <f>1*17</f>
        <v>17</v>
      </c>
      <c r="H88" s="133" t="s">
        <v>168</v>
      </c>
      <c r="I88" s="130"/>
      <c r="J88" s="131"/>
      <c r="K88" s="131"/>
      <c r="L88" s="132"/>
      <c r="M88" s="20"/>
      <c r="N88" s="132"/>
      <c r="P88" s="140"/>
    </row>
    <row r="89" spans="2:16" ht="52.8">
      <c r="B89" s="39">
        <v>9</v>
      </c>
      <c r="C89" s="39">
        <v>2</v>
      </c>
      <c r="D89" s="39">
        <v>1</v>
      </c>
      <c r="E89" s="39">
        <v>1</v>
      </c>
      <c r="F89" s="127" t="s">
        <v>171</v>
      </c>
      <c r="G89" s="130">
        <f>1*17</f>
        <v>17</v>
      </c>
      <c r="H89" s="133" t="s">
        <v>168</v>
      </c>
      <c r="I89" s="130"/>
      <c r="J89" s="131"/>
      <c r="K89" s="131"/>
      <c r="L89" s="132"/>
      <c r="M89" s="20"/>
      <c r="N89" s="132"/>
      <c r="P89" s="140"/>
    </row>
    <row r="90" spans="2:16" ht="52.8">
      <c r="B90" s="39">
        <v>9</v>
      </c>
      <c r="C90" s="39">
        <v>2</v>
      </c>
      <c r="D90" s="39">
        <v>1</v>
      </c>
      <c r="E90" s="39">
        <v>1</v>
      </c>
      <c r="F90" s="127" t="s">
        <v>180</v>
      </c>
      <c r="G90" s="130">
        <f>1*17</f>
        <v>17</v>
      </c>
      <c r="H90" s="133" t="s">
        <v>168</v>
      </c>
      <c r="I90" s="130"/>
      <c r="J90" s="131"/>
      <c r="K90" s="131"/>
      <c r="L90" s="132"/>
      <c r="M90" s="20"/>
      <c r="N90" s="132"/>
      <c r="P90" s="140"/>
    </row>
    <row r="91" spans="2:16" ht="52.8">
      <c r="B91" s="39">
        <v>9</v>
      </c>
      <c r="C91" s="39">
        <v>2</v>
      </c>
      <c r="D91" s="39">
        <v>1</v>
      </c>
      <c r="E91" s="39">
        <v>1</v>
      </c>
      <c r="F91" s="127" t="s">
        <v>180</v>
      </c>
      <c r="G91" s="130">
        <v>0</v>
      </c>
      <c r="H91" s="133" t="s">
        <v>168</v>
      </c>
      <c r="I91" s="130"/>
      <c r="J91" s="131"/>
      <c r="K91" s="131"/>
      <c r="L91" s="132"/>
      <c r="M91" s="20"/>
      <c r="N91" s="132"/>
      <c r="P91" s="140"/>
    </row>
    <row r="92" spans="2:16" ht="52.8">
      <c r="B92" s="39">
        <v>9</v>
      </c>
      <c r="C92" s="39">
        <v>2</v>
      </c>
      <c r="D92" s="39">
        <v>1</v>
      </c>
      <c r="E92" s="39">
        <v>1</v>
      </c>
      <c r="F92" s="127" t="s">
        <v>181</v>
      </c>
      <c r="G92" s="130">
        <f>1*17</f>
        <v>17</v>
      </c>
      <c r="H92" s="133" t="s">
        <v>168</v>
      </c>
      <c r="I92" s="130"/>
      <c r="J92" s="131"/>
      <c r="K92" s="131"/>
      <c r="L92" s="132"/>
      <c r="M92" s="20"/>
      <c r="N92" s="132"/>
      <c r="P92" s="140"/>
    </row>
    <row r="93" spans="2:16" ht="52.8">
      <c r="B93" s="39">
        <v>9</v>
      </c>
      <c r="C93" s="39">
        <v>2</v>
      </c>
      <c r="D93" s="39">
        <v>1</v>
      </c>
      <c r="E93" s="39">
        <v>1</v>
      </c>
      <c r="F93" s="127" t="s">
        <v>181</v>
      </c>
      <c r="G93" s="130">
        <v>0</v>
      </c>
      <c r="H93" s="133" t="s">
        <v>168</v>
      </c>
      <c r="I93" s="130"/>
      <c r="J93" s="131"/>
      <c r="K93" s="131"/>
      <c r="L93" s="132"/>
      <c r="M93" s="20"/>
      <c r="N93" s="132"/>
      <c r="P93" s="140"/>
    </row>
    <row r="94" spans="2:16" ht="52.8">
      <c r="B94" s="39">
        <v>9</v>
      </c>
      <c r="C94" s="39">
        <v>2</v>
      </c>
      <c r="D94" s="39">
        <v>1</v>
      </c>
      <c r="E94" s="39">
        <v>1</v>
      </c>
      <c r="F94" s="127" t="s">
        <v>182</v>
      </c>
      <c r="G94" s="130">
        <v>0</v>
      </c>
      <c r="H94" s="133" t="s">
        <v>168</v>
      </c>
      <c r="I94" s="130"/>
      <c r="J94" s="131"/>
      <c r="K94" s="131"/>
      <c r="L94" s="132"/>
      <c r="M94" s="20"/>
      <c r="N94" s="132"/>
      <c r="P94" s="140"/>
    </row>
    <row r="95" spans="2:16" ht="52.8">
      <c r="B95" s="39">
        <v>9</v>
      </c>
      <c r="C95" s="39">
        <v>2</v>
      </c>
      <c r="D95" s="39">
        <v>1</v>
      </c>
      <c r="E95" s="39">
        <v>1</v>
      </c>
      <c r="F95" s="127" t="s">
        <v>174</v>
      </c>
      <c r="G95" s="130">
        <f>1*17</f>
        <v>17</v>
      </c>
      <c r="H95" s="133" t="s">
        <v>168</v>
      </c>
      <c r="I95" s="130"/>
      <c r="J95" s="131"/>
      <c r="K95" s="131"/>
      <c r="L95" s="132"/>
      <c r="M95" s="20"/>
      <c r="N95" s="132"/>
      <c r="P95" s="140"/>
    </row>
    <row r="96" spans="2:16" ht="52.8">
      <c r="B96" s="39">
        <v>9</v>
      </c>
      <c r="C96" s="39">
        <v>2</v>
      </c>
      <c r="D96" s="39">
        <v>1</v>
      </c>
      <c r="E96" s="39">
        <v>1</v>
      </c>
      <c r="F96" s="127" t="s">
        <v>183</v>
      </c>
      <c r="G96" s="130">
        <v>0</v>
      </c>
      <c r="H96" s="133" t="s">
        <v>168</v>
      </c>
      <c r="I96" s="130"/>
      <c r="J96" s="131"/>
      <c r="K96" s="131"/>
      <c r="L96" s="132"/>
      <c r="M96" s="20"/>
      <c r="N96" s="132"/>
      <c r="P96" s="140"/>
    </row>
    <row r="97" spans="2:16" ht="52.8">
      <c r="B97" s="39">
        <v>9</v>
      </c>
      <c r="C97" s="39">
        <v>2</v>
      </c>
      <c r="D97" s="39">
        <v>1</v>
      </c>
      <c r="E97" s="39">
        <v>1</v>
      </c>
      <c r="F97" s="127" t="s">
        <v>184</v>
      </c>
      <c r="G97" s="130">
        <v>0</v>
      </c>
      <c r="H97" s="133" t="s">
        <v>168</v>
      </c>
      <c r="I97" s="130"/>
      <c r="J97" s="131"/>
      <c r="K97" s="131"/>
      <c r="L97" s="132"/>
      <c r="M97" s="20"/>
      <c r="N97" s="132"/>
      <c r="P97" s="140"/>
    </row>
    <row r="98" spans="2:16" ht="52.8">
      <c r="B98" s="39">
        <v>9</v>
      </c>
      <c r="C98" s="39">
        <v>2</v>
      </c>
      <c r="D98" s="39">
        <v>1</v>
      </c>
      <c r="E98" s="39">
        <v>1</v>
      </c>
      <c r="F98" s="127" t="s">
        <v>177</v>
      </c>
      <c r="G98" s="130">
        <v>0</v>
      </c>
      <c r="H98" s="133" t="s">
        <v>168</v>
      </c>
      <c r="I98" s="130"/>
      <c r="J98" s="131"/>
      <c r="K98" s="131"/>
      <c r="L98" s="132"/>
      <c r="M98" s="20"/>
      <c r="N98" s="132"/>
      <c r="P98" s="140"/>
    </row>
    <row r="99" spans="2:16" ht="52.8">
      <c r="B99" s="39">
        <v>9</v>
      </c>
      <c r="C99" s="39">
        <v>2</v>
      </c>
      <c r="D99" s="39">
        <v>1</v>
      </c>
      <c r="E99" s="39">
        <v>1</v>
      </c>
      <c r="F99" s="127" t="s">
        <v>178</v>
      </c>
      <c r="G99" s="130">
        <f>1*17</f>
        <v>17</v>
      </c>
      <c r="H99" s="133" t="s">
        <v>168</v>
      </c>
      <c r="I99" s="130"/>
      <c r="J99" s="131"/>
      <c r="K99" s="131"/>
      <c r="L99" s="132"/>
      <c r="M99" s="20"/>
      <c r="N99" s="132"/>
      <c r="P99" s="140"/>
    </row>
    <row r="100" spans="2:16" ht="52.8">
      <c r="B100" s="39">
        <v>9</v>
      </c>
      <c r="C100" s="39">
        <v>2</v>
      </c>
      <c r="D100" s="39">
        <v>1</v>
      </c>
      <c r="E100" s="39">
        <v>1</v>
      </c>
      <c r="F100" s="127" t="s">
        <v>185</v>
      </c>
      <c r="G100" s="130">
        <f>1*17</f>
        <v>17</v>
      </c>
      <c r="H100" s="133" t="s">
        <v>168</v>
      </c>
      <c r="I100" s="130"/>
      <c r="J100" s="131"/>
      <c r="K100" s="131"/>
      <c r="L100" s="132"/>
      <c r="M100" s="20"/>
      <c r="N100" s="132"/>
      <c r="P100" s="140"/>
    </row>
    <row r="101" spans="2:16" ht="52.8">
      <c r="B101" s="39">
        <v>9</v>
      </c>
      <c r="C101" s="39">
        <v>2</v>
      </c>
      <c r="D101" s="39">
        <v>1</v>
      </c>
      <c r="E101" s="39">
        <v>1</v>
      </c>
      <c r="F101" s="127" t="s">
        <v>186</v>
      </c>
      <c r="G101" s="130">
        <f>1*17</f>
        <v>17</v>
      </c>
      <c r="H101" s="133" t="s">
        <v>168</v>
      </c>
      <c r="I101" s="130"/>
      <c r="J101" s="131"/>
      <c r="K101" s="131"/>
      <c r="L101" s="132"/>
      <c r="M101" s="20"/>
      <c r="N101" s="132"/>
      <c r="P101" s="140"/>
    </row>
    <row r="102" spans="2:16" ht="52.8">
      <c r="B102" s="39">
        <v>9</v>
      </c>
      <c r="C102" s="39">
        <v>2</v>
      </c>
      <c r="D102" s="39">
        <v>1</v>
      </c>
      <c r="E102" s="39">
        <v>1</v>
      </c>
      <c r="F102" s="127" t="s">
        <v>187</v>
      </c>
      <c r="G102" s="130">
        <v>0</v>
      </c>
      <c r="H102" s="133" t="s">
        <v>168</v>
      </c>
      <c r="I102" s="130"/>
      <c r="J102" s="131"/>
      <c r="K102" s="131"/>
      <c r="L102" s="132"/>
      <c r="M102" s="20"/>
      <c r="N102" s="132"/>
      <c r="P102" s="140"/>
    </row>
    <row r="103" spans="2:16" ht="52.8">
      <c r="B103" s="39">
        <v>9</v>
      </c>
      <c r="C103" s="39">
        <v>2</v>
      </c>
      <c r="D103" s="39">
        <v>1</v>
      </c>
      <c r="E103" s="39">
        <v>1</v>
      </c>
      <c r="F103" s="127" t="s">
        <v>188</v>
      </c>
      <c r="G103" s="130">
        <v>0</v>
      </c>
      <c r="H103" s="133" t="s">
        <v>168</v>
      </c>
      <c r="I103" s="130"/>
      <c r="J103" s="131"/>
      <c r="K103" s="131"/>
      <c r="L103" s="132"/>
      <c r="M103" s="20"/>
      <c r="N103" s="132"/>
      <c r="P103" s="140"/>
    </row>
    <row r="104" spans="2:16" ht="52.8">
      <c r="B104" s="39">
        <v>9</v>
      </c>
      <c r="C104" s="39">
        <v>2</v>
      </c>
      <c r="D104" s="39">
        <v>1</v>
      </c>
      <c r="E104" s="39">
        <v>1</v>
      </c>
      <c r="F104" s="127" t="s">
        <v>189</v>
      </c>
      <c r="G104" s="130">
        <v>0</v>
      </c>
      <c r="H104" s="133" t="s">
        <v>168</v>
      </c>
      <c r="I104" s="130"/>
      <c r="J104" s="131"/>
      <c r="K104" s="131"/>
      <c r="L104" s="132"/>
      <c r="M104" s="20"/>
      <c r="N104" s="132"/>
      <c r="P104" s="140"/>
    </row>
    <row r="105" spans="2:16" ht="52.8">
      <c r="B105" s="39">
        <v>9</v>
      </c>
      <c r="C105" s="39">
        <v>2</v>
      </c>
      <c r="D105" s="39">
        <v>1</v>
      </c>
      <c r="E105" s="39">
        <v>1</v>
      </c>
      <c r="F105" s="127" t="s">
        <v>190</v>
      </c>
      <c r="G105" s="130">
        <f>1*17</f>
        <v>17</v>
      </c>
      <c r="H105" s="133" t="s">
        <v>168</v>
      </c>
      <c r="I105" s="130"/>
      <c r="J105" s="131"/>
      <c r="K105" s="131"/>
      <c r="L105" s="132"/>
      <c r="M105" s="20"/>
      <c r="N105" s="132"/>
      <c r="P105" s="140"/>
    </row>
    <row r="106" spans="2:16" ht="52.8">
      <c r="B106" s="39">
        <v>9</v>
      </c>
      <c r="C106" s="39">
        <v>2</v>
      </c>
      <c r="D106" s="39">
        <v>1</v>
      </c>
      <c r="E106" s="39">
        <v>1</v>
      </c>
      <c r="F106" s="127" t="s">
        <v>191</v>
      </c>
      <c r="G106" s="130">
        <f>1*17</f>
        <v>17</v>
      </c>
      <c r="H106" s="133" t="s">
        <v>168</v>
      </c>
      <c r="I106" s="130"/>
      <c r="J106" s="131"/>
      <c r="K106" s="131"/>
      <c r="L106" s="132"/>
      <c r="M106" s="20"/>
      <c r="N106" s="132"/>
      <c r="P106" s="140"/>
    </row>
    <row r="107" spans="2:16" ht="52.8">
      <c r="B107" s="39">
        <v>9</v>
      </c>
      <c r="C107" s="39">
        <v>2</v>
      </c>
      <c r="D107" s="39">
        <v>1</v>
      </c>
      <c r="E107" s="39">
        <v>1</v>
      </c>
      <c r="F107" s="127" t="s">
        <v>192</v>
      </c>
      <c r="G107" s="130">
        <f>1*17</f>
        <v>17</v>
      </c>
      <c r="H107" s="133" t="s">
        <v>168</v>
      </c>
      <c r="I107" s="130"/>
      <c r="J107" s="131"/>
      <c r="K107" s="131"/>
      <c r="L107" s="132"/>
      <c r="M107" s="20"/>
      <c r="N107" s="132"/>
      <c r="P107" s="140"/>
    </row>
    <row r="108" spans="2:16" ht="52.8">
      <c r="B108" s="39">
        <v>9</v>
      </c>
      <c r="C108" s="39">
        <v>2</v>
      </c>
      <c r="D108" s="39">
        <v>1</v>
      </c>
      <c r="E108" s="39">
        <v>1</v>
      </c>
      <c r="F108" s="127" t="s">
        <v>193</v>
      </c>
      <c r="G108" s="130">
        <f>1*17</f>
        <v>17</v>
      </c>
      <c r="H108" s="133" t="s">
        <v>168</v>
      </c>
      <c r="I108" s="130"/>
      <c r="J108" s="131"/>
      <c r="K108" s="131"/>
      <c r="L108" s="132"/>
      <c r="M108" s="20"/>
      <c r="N108" s="132"/>
      <c r="P108" s="140"/>
    </row>
    <row r="109" spans="2:16" ht="52.8">
      <c r="B109" s="39">
        <v>9</v>
      </c>
      <c r="C109" s="39">
        <v>2</v>
      </c>
      <c r="D109" s="39">
        <v>1</v>
      </c>
      <c r="E109" s="39">
        <v>1</v>
      </c>
      <c r="F109" s="127" t="s">
        <v>194</v>
      </c>
      <c r="G109" s="130">
        <f>1*17</f>
        <v>17</v>
      </c>
      <c r="H109" s="133" t="s">
        <v>168</v>
      </c>
      <c r="I109" s="130"/>
      <c r="J109" s="131"/>
      <c r="K109" s="131"/>
      <c r="L109" s="132"/>
      <c r="M109" s="20"/>
      <c r="N109" s="132"/>
      <c r="P109" s="140"/>
    </row>
    <row r="110" spans="2:16" ht="52.8">
      <c r="B110" s="39">
        <v>9</v>
      </c>
      <c r="C110" s="39">
        <v>2</v>
      </c>
      <c r="D110" s="39">
        <v>1</v>
      </c>
      <c r="E110" s="39">
        <v>1</v>
      </c>
      <c r="F110" s="127" t="s">
        <v>195</v>
      </c>
      <c r="G110" s="130">
        <v>0</v>
      </c>
      <c r="H110" s="133" t="s">
        <v>168</v>
      </c>
      <c r="I110" s="130"/>
      <c r="J110" s="131"/>
      <c r="K110" s="131"/>
      <c r="L110" s="132"/>
      <c r="M110" s="20"/>
      <c r="N110" s="132"/>
      <c r="P110" s="140"/>
    </row>
    <row r="111" spans="2:16">
      <c r="B111" s="39"/>
      <c r="C111" s="39"/>
      <c r="D111" s="39"/>
      <c r="E111" s="39"/>
      <c r="F111" s="127"/>
      <c r="G111" s="130"/>
      <c r="H111" s="133"/>
      <c r="I111" s="130"/>
      <c r="J111" s="131"/>
      <c r="K111" s="131"/>
      <c r="L111" s="132"/>
      <c r="M111" s="20"/>
      <c r="N111" s="132"/>
      <c r="P111" s="140"/>
    </row>
    <row r="112" spans="2:16" ht="26.4">
      <c r="B112" s="39"/>
      <c r="C112" s="39"/>
      <c r="D112" s="39"/>
      <c r="E112" s="39"/>
      <c r="F112" s="139" t="s">
        <v>196</v>
      </c>
      <c r="G112" s="130"/>
      <c r="H112" s="133"/>
      <c r="I112" s="130"/>
      <c r="J112" s="131"/>
      <c r="K112" s="131"/>
      <c r="L112" s="132"/>
      <c r="M112" s="20"/>
      <c r="N112" s="132"/>
    </row>
    <row r="113" spans="2:16" ht="52.8">
      <c r="B113" s="39">
        <v>9</v>
      </c>
      <c r="C113" s="39">
        <v>2</v>
      </c>
      <c r="D113" s="39">
        <v>1</v>
      </c>
      <c r="E113" s="39">
        <v>1</v>
      </c>
      <c r="F113" s="127" t="s">
        <v>167</v>
      </c>
      <c r="G113" s="130">
        <v>43</v>
      </c>
      <c r="H113" s="133" t="s">
        <v>168</v>
      </c>
      <c r="I113" s="130"/>
      <c r="J113" s="131"/>
      <c r="K113" s="131"/>
      <c r="L113" s="132"/>
      <c r="M113" s="20"/>
      <c r="N113" s="132"/>
    </row>
    <row r="114" spans="2:16" ht="52.8">
      <c r="B114" s="39">
        <v>9</v>
      </c>
      <c r="C114" s="39">
        <v>2</v>
      </c>
      <c r="D114" s="39">
        <v>1</v>
      </c>
      <c r="E114" s="39">
        <v>1</v>
      </c>
      <c r="F114" s="127" t="s">
        <v>169</v>
      </c>
      <c r="G114" s="130">
        <f>G113</f>
        <v>43</v>
      </c>
      <c r="H114" s="133" t="s">
        <v>168</v>
      </c>
      <c r="I114" s="130"/>
      <c r="J114" s="131"/>
      <c r="K114" s="131"/>
      <c r="L114" s="132"/>
      <c r="M114" s="20"/>
      <c r="N114" s="132"/>
    </row>
    <row r="115" spans="2:16" ht="52.8">
      <c r="B115" s="39">
        <v>9</v>
      </c>
      <c r="C115" s="39">
        <v>2</v>
      </c>
      <c r="D115" s="39">
        <v>1</v>
      </c>
      <c r="E115" s="39">
        <v>1</v>
      </c>
      <c r="F115" s="127" t="s">
        <v>170</v>
      </c>
      <c r="G115" s="130">
        <f>G113</f>
        <v>43</v>
      </c>
      <c r="H115" s="133" t="s">
        <v>168</v>
      </c>
      <c r="I115" s="130"/>
      <c r="J115" s="131"/>
      <c r="K115" s="131"/>
      <c r="L115" s="132"/>
      <c r="M115" s="20"/>
      <c r="N115" s="132"/>
    </row>
    <row r="116" spans="2:16" ht="52.8">
      <c r="B116" s="39">
        <v>9</v>
      </c>
      <c r="C116" s="39">
        <v>2</v>
      </c>
      <c r="D116" s="39">
        <v>1</v>
      </c>
      <c r="E116" s="39">
        <v>1</v>
      </c>
      <c r="F116" s="127" t="s">
        <v>171</v>
      </c>
      <c r="G116" s="130">
        <f>G113</f>
        <v>43</v>
      </c>
      <c r="H116" s="133" t="s">
        <v>168</v>
      </c>
      <c r="I116" s="130"/>
      <c r="J116" s="131"/>
      <c r="K116" s="131"/>
      <c r="L116" s="132"/>
      <c r="M116" s="20"/>
      <c r="N116" s="132"/>
    </row>
    <row r="117" spans="2:16" ht="52.8">
      <c r="B117" s="39">
        <v>9</v>
      </c>
      <c r="C117" s="39">
        <v>2</v>
      </c>
      <c r="D117" s="39">
        <v>1</v>
      </c>
      <c r="E117" s="39">
        <v>1</v>
      </c>
      <c r="F117" s="127" t="s">
        <v>180</v>
      </c>
      <c r="G117" s="130">
        <f>G113</f>
        <v>43</v>
      </c>
      <c r="H117" s="133" t="s">
        <v>168</v>
      </c>
      <c r="I117" s="130"/>
      <c r="J117" s="131"/>
      <c r="K117" s="131"/>
      <c r="L117" s="132"/>
      <c r="M117" s="20"/>
      <c r="N117" s="132"/>
    </row>
    <row r="118" spans="2:16" ht="52.8">
      <c r="B118" s="39">
        <v>9</v>
      </c>
      <c r="C118" s="39">
        <v>2</v>
      </c>
      <c r="D118" s="39">
        <v>1</v>
      </c>
      <c r="E118" s="39">
        <v>1</v>
      </c>
      <c r="F118" s="127" t="s">
        <v>180</v>
      </c>
      <c r="G118" s="130">
        <v>0</v>
      </c>
      <c r="H118" s="133" t="s">
        <v>168</v>
      </c>
      <c r="I118" s="130"/>
      <c r="J118" s="131"/>
      <c r="K118" s="131"/>
      <c r="L118" s="132"/>
      <c r="M118" s="20"/>
      <c r="N118" s="132"/>
    </row>
    <row r="119" spans="2:16" ht="52.8">
      <c r="B119" s="39">
        <v>9</v>
      </c>
      <c r="C119" s="39">
        <v>2</v>
      </c>
      <c r="D119" s="39">
        <v>1</v>
      </c>
      <c r="E119" s="39">
        <v>1</v>
      </c>
      <c r="F119" s="127" t="s">
        <v>181</v>
      </c>
      <c r="G119" s="130">
        <f>G113</f>
        <v>43</v>
      </c>
      <c r="H119" s="133" t="s">
        <v>168</v>
      </c>
      <c r="I119" s="130"/>
      <c r="J119" s="131"/>
      <c r="K119" s="131"/>
      <c r="L119" s="132"/>
      <c r="M119" s="20"/>
      <c r="N119" s="132"/>
    </row>
    <row r="120" spans="2:16" ht="52.8">
      <c r="B120" s="39">
        <v>9</v>
      </c>
      <c r="C120" s="39">
        <v>2</v>
      </c>
      <c r="D120" s="39">
        <v>1</v>
      </c>
      <c r="E120" s="39">
        <v>1</v>
      </c>
      <c r="F120" s="127" t="s">
        <v>181</v>
      </c>
      <c r="G120" s="130">
        <v>0</v>
      </c>
      <c r="H120" s="133" t="s">
        <v>168</v>
      </c>
      <c r="I120" s="130"/>
      <c r="J120" s="131"/>
      <c r="K120" s="131"/>
      <c r="L120" s="132"/>
      <c r="M120" s="20"/>
      <c r="N120" s="132"/>
    </row>
    <row r="121" spans="2:16" ht="52.8">
      <c r="B121" s="39">
        <v>9</v>
      </c>
      <c r="C121" s="39">
        <v>2</v>
      </c>
      <c r="D121" s="39">
        <v>1</v>
      </c>
      <c r="E121" s="39">
        <v>1</v>
      </c>
      <c r="F121" s="127" t="s">
        <v>182</v>
      </c>
      <c r="G121" s="130">
        <v>0</v>
      </c>
      <c r="H121" s="133" t="s">
        <v>168</v>
      </c>
      <c r="I121" s="130"/>
      <c r="J121" s="131"/>
      <c r="K121" s="131"/>
      <c r="L121" s="132"/>
      <c r="M121" s="20"/>
      <c r="N121" s="132"/>
    </row>
    <row r="122" spans="2:16" ht="52.8">
      <c r="B122" s="39">
        <v>9</v>
      </c>
      <c r="C122" s="39">
        <v>2</v>
      </c>
      <c r="D122" s="39">
        <v>1</v>
      </c>
      <c r="E122" s="39">
        <v>1</v>
      </c>
      <c r="F122" s="127" t="s">
        <v>174</v>
      </c>
      <c r="G122" s="130">
        <f>G119</f>
        <v>43</v>
      </c>
      <c r="H122" s="133" t="s">
        <v>168</v>
      </c>
      <c r="I122" s="130"/>
      <c r="J122" s="131"/>
      <c r="K122" s="131"/>
      <c r="L122" s="132"/>
      <c r="M122" s="20"/>
      <c r="N122" s="132"/>
    </row>
    <row r="123" spans="2:16" ht="52.8">
      <c r="B123" s="39">
        <v>9</v>
      </c>
      <c r="C123" s="39">
        <v>2</v>
      </c>
      <c r="D123" s="39">
        <v>1</v>
      </c>
      <c r="E123" s="39">
        <v>1</v>
      </c>
      <c r="F123" s="127" t="s">
        <v>183</v>
      </c>
      <c r="G123" s="130">
        <v>0</v>
      </c>
      <c r="H123" s="133" t="s">
        <v>168</v>
      </c>
      <c r="I123" s="130"/>
      <c r="J123" s="131"/>
      <c r="K123" s="131"/>
      <c r="L123" s="132"/>
      <c r="M123" s="20"/>
      <c r="N123" s="132"/>
    </row>
    <row r="124" spans="2:16" ht="52.8">
      <c r="B124" s="39">
        <v>9</v>
      </c>
      <c r="C124" s="39">
        <v>2</v>
      </c>
      <c r="D124" s="39">
        <v>1</v>
      </c>
      <c r="E124" s="39">
        <v>1</v>
      </c>
      <c r="F124" s="127" t="s">
        <v>184</v>
      </c>
      <c r="G124" s="130">
        <v>0</v>
      </c>
      <c r="H124" s="133" t="s">
        <v>168</v>
      </c>
      <c r="I124" s="130"/>
      <c r="J124" s="131"/>
      <c r="K124" s="131"/>
      <c r="L124" s="132"/>
      <c r="M124" s="20"/>
      <c r="N124" s="132"/>
    </row>
    <row r="125" spans="2:16" ht="52.8">
      <c r="B125" s="39">
        <v>9</v>
      </c>
      <c r="C125" s="39">
        <v>2</v>
      </c>
      <c r="D125" s="39">
        <v>1</v>
      </c>
      <c r="E125" s="39">
        <v>1</v>
      </c>
      <c r="F125" s="127" t="s">
        <v>177</v>
      </c>
      <c r="G125" s="130">
        <v>0</v>
      </c>
      <c r="H125" s="133" t="s">
        <v>168</v>
      </c>
      <c r="I125" s="130"/>
      <c r="J125" s="131"/>
      <c r="K125" s="131"/>
      <c r="L125" s="132"/>
      <c r="M125" s="20"/>
      <c r="N125" s="132"/>
    </row>
    <row r="126" spans="2:16" ht="52.8">
      <c r="B126" s="39">
        <v>9</v>
      </c>
      <c r="C126" s="39">
        <v>2</v>
      </c>
      <c r="D126" s="39">
        <v>1</v>
      </c>
      <c r="E126" s="39">
        <v>1</v>
      </c>
      <c r="F126" s="127" t="s">
        <v>178</v>
      </c>
      <c r="G126" s="130">
        <f>G122</f>
        <v>43</v>
      </c>
      <c r="H126" s="133" t="s">
        <v>168</v>
      </c>
      <c r="I126" s="130"/>
      <c r="J126" s="131"/>
      <c r="K126" s="131"/>
      <c r="L126" s="132"/>
      <c r="M126" s="20"/>
      <c r="N126" s="132"/>
      <c r="P126" s="140"/>
    </row>
    <row r="127" spans="2:16" ht="52.8">
      <c r="B127" s="39">
        <v>9</v>
      </c>
      <c r="C127" s="39">
        <v>2</v>
      </c>
      <c r="D127" s="39">
        <v>1</v>
      </c>
      <c r="E127" s="39">
        <v>1</v>
      </c>
      <c r="F127" s="127" t="s">
        <v>185</v>
      </c>
      <c r="G127" s="130">
        <f>G126</f>
        <v>43</v>
      </c>
      <c r="H127" s="133" t="s">
        <v>168</v>
      </c>
      <c r="I127" s="130"/>
      <c r="J127" s="131"/>
      <c r="K127" s="131"/>
      <c r="L127" s="132"/>
      <c r="M127" s="20"/>
      <c r="N127" s="132"/>
    </row>
    <row r="128" spans="2:16" ht="52.8">
      <c r="B128" s="39">
        <v>9</v>
      </c>
      <c r="C128" s="39">
        <v>2</v>
      </c>
      <c r="D128" s="39">
        <v>1</v>
      </c>
      <c r="E128" s="39">
        <v>1</v>
      </c>
      <c r="F128" s="127" t="s">
        <v>186</v>
      </c>
      <c r="G128" s="130">
        <f>G127</f>
        <v>43</v>
      </c>
      <c r="H128" s="133" t="s">
        <v>168</v>
      </c>
      <c r="I128" s="130"/>
      <c r="J128" s="131"/>
      <c r="K128" s="131"/>
      <c r="L128" s="132"/>
      <c r="M128" s="20"/>
      <c r="N128" s="132"/>
    </row>
    <row r="129" spans="2:14" ht="52.8">
      <c r="B129" s="39">
        <v>9</v>
      </c>
      <c r="C129" s="39">
        <v>2</v>
      </c>
      <c r="D129" s="39">
        <v>1</v>
      </c>
      <c r="E129" s="39">
        <v>1</v>
      </c>
      <c r="F129" s="127" t="s">
        <v>187</v>
      </c>
      <c r="G129" s="130">
        <v>0</v>
      </c>
      <c r="H129" s="133" t="s">
        <v>168</v>
      </c>
      <c r="I129" s="130"/>
      <c r="J129" s="131"/>
      <c r="K129" s="131"/>
      <c r="L129" s="132"/>
      <c r="M129" s="20"/>
      <c r="N129" s="132"/>
    </row>
    <row r="130" spans="2:14" ht="52.8">
      <c r="B130" s="39">
        <v>9</v>
      </c>
      <c r="C130" s="39">
        <v>2</v>
      </c>
      <c r="D130" s="39">
        <v>1</v>
      </c>
      <c r="E130" s="39">
        <v>1</v>
      </c>
      <c r="F130" s="127" t="s">
        <v>188</v>
      </c>
      <c r="G130" s="130">
        <v>0</v>
      </c>
      <c r="H130" s="133" t="s">
        <v>168</v>
      </c>
      <c r="I130" s="130"/>
      <c r="J130" s="131"/>
      <c r="K130" s="131"/>
      <c r="L130" s="132"/>
      <c r="M130" s="20"/>
      <c r="N130" s="132"/>
    </row>
    <row r="131" spans="2:14" ht="52.8">
      <c r="B131" s="39">
        <v>9</v>
      </c>
      <c r="C131" s="39">
        <v>2</v>
      </c>
      <c r="D131" s="39">
        <v>1</v>
      </c>
      <c r="E131" s="39">
        <v>1</v>
      </c>
      <c r="F131" s="127" t="s">
        <v>189</v>
      </c>
      <c r="G131" s="130">
        <v>0</v>
      </c>
      <c r="H131" s="133" t="s">
        <v>168</v>
      </c>
      <c r="I131" s="130"/>
      <c r="J131" s="131"/>
      <c r="K131" s="131"/>
      <c r="L131" s="132"/>
      <c r="M131" s="20"/>
      <c r="N131" s="132"/>
    </row>
    <row r="132" spans="2:14" ht="52.8">
      <c r="B132" s="39">
        <v>9</v>
      </c>
      <c r="C132" s="39">
        <v>2</v>
      </c>
      <c r="D132" s="39">
        <v>1</v>
      </c>
      <c r="E132" s="39">
        <v>1</v>
      </c>
      <c r="F132" s="127" t="s">
        <v>190</v>
      </c>
      <c r="G132" s="130">
        <f>G128</f>
        <v>43</v>
      </c>
      <c r="H132" s="133" t="s">
        <v>168</v>
      </c>
      <c r="I132" s="130"/>
      <c r="J132" s="131"/>
      <c r="K132" s="131"/>
      <c r="L132" s="132"/>
      <c r="M132" s="20"/>
      <c r="N132" s="132"/>
    </row>
    <row r="133" spans="2:14" ht="52.8">
      <c r="B133" s="39">
        <v>9</v>
      </c>
      <c r="C133" s="39">
        <v>2</v>
      </c>
      <c r="D133" s="39">
        <v>1</v>
      </c>
      <c r="E133" s="39">
        <v>1</v>
      </c>
      <c r="F133" s="127" t="s">
        <v>191</v>
      </c>
      <c r="G133" s="130">
        <f>G128</f>
        <v>43</v>
      </c>
      <c r="H133" s="133" t="s">
        <v>168</v>
      </c>
      <c r="I133" s="130"/>
      <c r="J133" s="131"/>
      <c r="K133" s="131"/>
      <c r="L133" s="132"/>
      <c r="M133" s="20"/>
      <c r="N133" s="132"/>
    </row>
    <row r="134" spans="2:14" ht="52.8">
      <c r="B134" s="39">
        <v>9</v>
      </c>
      <c r="C134" s="39">
        <v>2</v>
      </c>
      <c r="D134" s="39">
        <v>1</v>
      </c>
      <c r="E134" s="39">
        <v>1</v>
      </c>
      <c r="F134" s="127" t="s">
        <v>192</v>
      </c>
      <c r="G134" s="130">
        <f>G132</f>
        <v>43</v>
      </c>
      <c r="H134" s="133" t="s">
        <v>168</v>
      </c>
      <c r="I134" s="130"/>
      <c r="J134" s="131"/>
      <c r="K134" s="131"/>
      <c r="L134" s="132"/>
      <c r="M134" s="20"/>
      <c r="N134" s="132"/>
    </row>
    <row r="135" spans="2:14" ht="52.8">
      <c r="B135" s="39">
        <v>9</v>
      </c>
      <c r="C135" s="39">
        <v>2</v>
      </c>
      <c r="D135" s="39">
        <v>1</v>
      </c>
      <c r="E135" s="39">
        <v>1</v>
      </c>
      <c r="F135" s="127" t="s">
        <v>193</v>
      </c>
      <c r="G135" s="130">
        <f>G133</f>
        <v>43</v>
      </c>
      <c r="H135" s="133" t="s">
        <v>168</v>
      </c>
      <c r="I135" s="130"/>
      <c r="J135" s="131"/>
      <c r="K135" s="131"/>
      <c r="L135" s="132"/>
      <c r="M135" s="20"/>
      <c r="N135" s="132"/>
    </row>
    <row r="136" spans="2:14" ht="52.8">
      <c r="B136" s="39">
        <v>9</v>
      </c>
      <c r="C136" s="39">
        <v>2</v>
      </c>
      <c r="D136" s="39">
        <v>1</v>
      </c>
      <c r="E136" s="39">
        <v>1</v>
      </c>
      <c r="F136" s="127" t="s">
        <v>194</v>
      </c>
      <c r="G136" s="130">
        <f>G134</f>
        <v>43</v>
      </c>
      <c r="H136" s="133" t="s">
        <v>168</v>
      </c>
      <c r="I136" s="130"/>
      <c r="J136" s="131"/>
      <c r="K136" s="131"/>
      <c r="L136" s="132"/>
      <c r="M136" s="20"/>
      <c r="N136" s="132"/>
    </row>
    <row r="137" spans="2:14" ht="52.8">
      <c r="B137" s="39">
        <v>9</v>
      </c>
      <c r="C137" s="39">
        <v>2</v>
      </c>
      <c r="D137" s="39">
        <v>1</v>
      </c>
      <c r="E137" s="39">
        <v>1</v>
      </c>
      <c r="F137" s="127" t="s">
        <v>195</v>
      </c>
      <c r="G137" s="130">
        <v>0</v>
      </c>
      <c r="H137" s="133" t="s">
        <v>168</v>
      </c>
      <c r="I137" s="130"/>
      <c r="J137" s="131"/>
      <c r="K137" s="131"/>
      <c r="L137" s="132"/>
      <c r="M137" s="20"/>
      <c r="N137" s="132"/>
    </row>
    <row r="138" spans="2:14">
      <c r="B138" s="39"/>
      <c r="C138" s="39"/>
      <c r="D138" s="39"/>
      <c r="E138" s="39"/>
      <c r="F138" s="127"/>
      <c r="G138" s="130"/>
      <c r="H138" s="133"/>
      <c r="I138" s="130"/>
      <c r="J138" s="135"/>
      <c r="K138" s="135"/>
      <c r="L138" s="129"/>
      <c r="M138" s="20"/>
      <c r="N138" s="129"/>
    </row>
    <row r="139" spans="2:14" ht="26.4">
      <c r="B139" s="39"/>
      <c r="C139" s="39"/>
      <c r="D139" s="39"/>
      <c r="E139" s="39"/>
      <c r="F139" s="134" t="s">
        <v>197</v>
      </c>
      <c r="G139" s="130"/>
      <c r="H139" s="133" t="s">
        <v>147</v>
      </c>
      <c r="I139" s="130"/>
      <c r="J139" s="135"/>
      <c r="K139" s="135"/>
      <c r="L139" s="128"/>
      <c r="M139" s="20"/>
      <c r="N139" s="128"/>
    </row>
    <row r="140" spans="2:14">
      <c r="B140" s="39"/>
      <c r="C140" s="39"/>
      <c r="D140" s="39"/>
      <c r="E140" s="39"/>
      <c r="F140" s="134"/>
      <c r="G140" s="130"/>
      <c r="H140" s="133"/>
      <c r="I140" s="130"/>
      <c r="J140" s="135"/>
      <c r="K140" s="135"/>
      <c r="L140" s="128"/>
      <c r="M140" s="20"/>
      <c r="N140" s="128"/>
    </row>
    <row r="141" spans="2:14">
      <c r="B141" s="39"/>
      <c r="C141" s="39"/>
      <c r="D141" s="39"/>
      <c r="E141" s="39"/>
      <c r="F141" s="125" t="s">
        <v>121</v>
      </c>
      <c r="G141" s="130"/>
      <c r="H141" s="133"/>
      <c r="I141" s="130"/>
      <c r="J141" s="135"/>
      <c r="K141" s="135"/>
      <c r="L141" s="128"/>
      <c r="M141" s="20"/>
      <c r="N141" s="128"/>
    </row>
    <row r="142" spans="2:14" ht="240.75" customHeight="1">
      <c r="B142" s="39">
        <v>9</v>
      </c>
      <c r="C142" s="39">
        <v>2</v>
      </c>
      <c r="D142" s="39">
        <v>2</v>
      </c>
      <c r="E142" s="39">
        <v>1</v>
      </c>
      <c r="F142" s="127" t="s">
        <v>198</v>
      </c>
      <c r="G142" s="130">
        <v>1</v>
      </c>
      <c r="H142" s="133" t="s">
        <v>28</v>
      </c>
      <c r="I142" s="130"/>
      <c r="J142" s="131"/>
      <c r="K142" s="131"/>
      <c r="L142" s="132"/>
      <c r="M142" s="20"/>
      <c r="N142" s="132"/>
    </row>
    <row r="143" spans="2:14" ht="117.75" customHeight="1">
      <c r="B143" s="39">
        <v>9</v>
      </c>
      <c r="C143" s="39">
        <v>2</v>
      </c>
      <c r="D143" s="39">
        <v>2</v>
      </c>
      <c r="E143" s="39">
        <v>1</v>
      </c>
      <c r="F143" s="127" t="s">
        <v>199</v>
      </c>
      <c r="G143" s="130">
        <v>1</v>
      </c>
      <c r="H143" s="133" t="s">
        <v>28</v>
      </c>
      <c r="I143" s="130"/>
      <c r="J143" s="131"/>
      <c r="K143" s="131"/>
      <c r="L143" s="132"/>
      <c r="M143" s="20"/>
      <c r="N143" s="132"/>
    </row>
    <row r="144" spans="2:14" ht="26.4">
      <c r="B144" s="39">
        <v>9</v>
      </c>
      <c r="C144" s="39">
        <v>2</v>
      </c>
      <c r="D144" s="39">
        <v>2</v>
      </c>
      <c r="E144" s="39">
        <v>1</v>
      </c>
      <c r="F144" s="127" t="s">
        <v>200</v>
      </c>
      <c r="G144" s="130">
        <v>1</v>
      </c>
      <c r="H144" s="133" t="s">
        <v>49</v>
      </c>
      <c r="I144" s="130"/>
      <c r="J144" s="131"/>
      <c r="K144" s="131"/>
      <c r="L144" s="132"/>
      <c r="M144" s="20"/>
      <c r="N144" s="132"/>
    </row>
    <row r="145" spans="2:14" ht="26.4">
      <c r="B145" s="39">
        <v>9</v>
      </c>
      <c r="C145" s="39">
        <v>2</v>
      </c>
      <c r="D145" s="39">
        <v>2</v>
      </c>
      <c r="E145" s="39">
        <v>1</v>
      </c>
      <c r="F145" s="127" t="s">
        <v>201</v>
      </c>
      <c r="G145" s="130">
        <v>1</v>
      </c>
      <c r="H145" s="133" t="s">
        <v>49</v>
      </c>
      <c r="I145" s="130"/>
      <c r="J145" s="131"/>
      <c r="K145" s="131"/>
      <c r="L145" s="132"/>
      <c r="M145" s="20"/>
      <c r="N145" s="132"/>
    </row>
    <row r="146" spans="2:14">
      <c r="B146" s="39"/>
      <c r="C146" s="39"/>
      <c r="D146" s="39"/>
      <c r="E146" s="39"/>
      <c r="F146" s="127"/>
      <c r="G146" s="130"/>
      <c r="H146" s="133"/>
      <c r="I146" s="130"/>
      <c r="J146" s="135"/>
      <c r="K146" s="135"/>
      <c r="L146" s="129"/>
      <c r="M146" s="20"/>
      <c r="N146" s="129"/>
    </row>
    <row r="147" spans="2:14">
      <c r="B147" s="39"/>
      <c r="C147" s="39"/>
      <c r="D147" s="39"/>
      <c r="E147" s="39"/>
      <c r="F147" s="125" t="s">
        <v>202</v>
      </c>
      <c r="G147" s="130"/>
      <c r="H147" s="133"/>
      <c r="I147" s="130"/>
      <c r="J147" s="133"/>
      <c r="K147" s="133"/>
      <c r="L147" s="127"/>
      <c r="M147" s="20"/>
      <c r="N147" s="127"/>
    </row>
    <row r="148" spans="2:14" ht="39.6">
      <c r="B148" s="39">
        <v>9</v>
      </c>
      <c r="C148" s="39">
        <v>2</v>
      </c>
      <c r="D148" s="39">
        <v>2</v>
      </c>
      <c r="E148" s="39">
        <v>2</v>
      </c>
      <c r="F148" s="127" t="s">
        <v>203</v>
      </c>
      <c r="G148" s="130">
        <v>0</v>
      </c>
      <c r="H148" s="133" t="s">
        <v>15</v>
      </c>
      <c r="I148" s="130"/>
      <c r="J148" s="131"/>
      <c r="K148" s="131"/>
      <c r="L148" s="132"/>
      <c r="M148" s="20"/>
      <c r="N148" s="132"/>
    </row>
    <row r="149" spans="2:14" ht="39.6">
      <c r="B149" s="39">
        <v>9</v>
      </c>
      <c r="C149" s="39">
        <v>2</v>
      </c>
      <c r="D149" s="39">
        <v>2</v>
      </c>
      <c r="E149" s="39">
        <v>2</v>
      </c>
      <c r="F149" s="127" t="s">
        <v>204</v>
      </c>
      <c r="G149" s="130">
        <v>0</v>
      </c>
      <c r="H149" s="133" t="s">
        <v>28</v>
      </c>
      <c r="I149" s="130"/>
      <c r="J149" s="131"/>
      <c r="K149" s="131"/>
      <c r="L149" s="132"/>
      <c r="M149" s="20"/>
      <c r="N149" s="132"/>
    </row>
    <row r="150" spans="2:14" ht="39.6">
      <c r="B150" s="39">
        <v>9</v>
      </c>
      <c r="C150" s="39">
        <v>2</v>
      </c>
      <c r="D150" s="39">
        <v>2</v>
      </c>
      <c r="E150" s="39">
        <v>2</v>
      </c>
      <c r="F150" s="127" t="s">
        <v>205</v>
      </c>
      <c r="G150" s="130">
        <v>0</v>
      </c>
      <c r="H150" s="133" t="s">
        <v>28</v>
      </c>
      <c r="I150" s="130"/>
      <c r="J150" s="131"/>
      <c r="K150" s="131"/>
      <c r="L150" s="132"/>
      <c r="M150" s="20"/>
      <c r="N150" s="132"/>
    </row>
    <row r="151" spans="2:14" ht="39.6">
      <c r="B151" s="39">
        <v>9</v>
      </c>
      <c r="C151" s="39">
        <v>2</v>
      </c>
      <c r="D151" s="39">
        <v>2</v>
      </c>
      <c r="E151" s="39">
        <v>2</v>
      </c>
      <c r="F151" s="127" t="s">
        <v>206</v>
      </c>
      <c r="G151" s="130">
        <v>0</v>
      </c>
      <c r="H151" s="133" t="s">
        <v>26</v>
      </c>
      <c r="I151" s="130"/>
      <c r="J151" s="131"/>
      <c r="K151" s="131"/>
      <c r="L151" s="132"/>
      <c r="M151" s="20"/>
      <c r="N151" s="132"/>
    </row>
    <row r="152" spans="2:14" ht="39.6">
      <c r="B152" s="39">
        <v>9</v>
      </c>
      <c r="C152" s="39">
        <v>2</v>
      </c>
      <c r="D152" s="39">
        <v>2</v>
      </c>
      <c r="E152" s="39">
        <v>2</v>
      </c>
      <c r="F152" s="127" t="s">
        <v>207</v>
      </c>
      <c r="G152" s="130">
        <v>0</v>
      </c>
      <c r="H152" s="133" t="s">
        <v>45</v>
      </c>
      <c r="I152" s="130"/>
      <c r="J152" s="131"/>
      <c r="K152" s="131"/>
      <c r="L152" s="132"/>
      <c r="M152" s="20"/>
      <c r="N152" s="132"/>
    </row>
    <row r="153" spans="2:14">
      <c r="B153" s="39"/>
      <c r="C153" s="39"/>
      <c r="D153" s="39"/>
      <c r="E153" s="39"/>
      <c r="F153" s="127"/>
      <c r="G153" s="130"/>
      <c r="H153" s="133"/>
      <c r="I153" s="130"/>
      <c r="J153" s="135"/>
      <c r="K153" s="135"/>
      <c r="L153" s="129"/>
      <c r="M153" s="20"/>
      <c r="N153" s="132"/>
    </row>
    <row r="154" spans="2:14">
      <c r="B154" s="39"/>
      <c r="C154" s="39"/>
      <c r="D154" s="39"/>
      <c r="E154" s="39"/>
      <c r="F154" s="125" t="s">
        <v>125</v>
      </c>
      <c r="G154" s="130"/>
      <c r="H154" s="133"/>
      <c r="I154" s="130"/>
      <c r="J154" s="135"/>
      <c r="K154" s="135"/>
      <c r="L154" s="128"/>
      <c r="M154" s="20"/>
      <c r="N154" s="128"/>
    </row>
    <row r="155" spans="2:14">
      <c r="B155" s="39">
        <v>9</v>
      </c>
      <c r="C155" s="39">
        <v>2</v>
      </c>
      <c r="D155" s="39">
        <v>2</v>
      </c>
      <c r="E155" s="39">
        <v>3</v>
      </c>
      <c r="F155" s="127" t="s">
        <v>208</v>
      </c>
      <c r="G155" s="130">
        <v>0</v>
      </c>
      <c r="H155" s="133" t="s">
        <v>209</v>
      </c>
      <c r="I155" s="130"/>
      <c r="J155" s="131"/>
      <c r="K155" s="131"/>
      <c r="L155" s="132"/>
      <c r="M155" s="20"/>
      <c r="N155" s="132"/>
    </row>
    <row r="156" spans="2:14">
      <c r="B156" s="39">
        <v>9</v>
      </c>
      <c r="C156" s="39">
        <v>2</v>
      </c>
      <c r="D156" s="39">
        <v>2</v>
      </c>
      <c r="E156" s="39">
        <v>3</v>
      </c>
      <c r="F156" s="127" t="s">
        <v>210</v>
      </c>
      <c r="G156" s="130">
        <v>1</v>
      </c>
      <c r="H156" s="133" t="s">
        <v>49</v>
      </c>
      <c r="I156" s="130"/>
      <c r="J156" s="131"/>
      <c r="K156" s="131"/>
      <c r="L156" s="132"/>
      <c r="M156" s="20"/>
      <c r="N156" s="132"/>
    </row>
    <row r="157" spans="2:14">
      <c r="B157" s="39">
        <v>9</v>
      </c>
      <c r="C157" s="39">
        <v>2</v>
      </c>
      <c r="D157" s="39">
        <v>2</v>
      </c>
      <c r="E157" s="39">
        <v>3</v>
      </c>
      <c r="F157" s="127" t="s">
        <v>211</v>
      </c>
      <c r="G157" s="130">
        <v>1</v>
      </c>
      <c r="H157" s="133" t="s">
        <v>49</v>
      </c>
      <c r="I157" s="130"/>
      <c r="J157" s="131"/>
      <c r="K157" s="131"/>
      <c r="L157" s="132"/>
      <c r="M157" s="20"/>
      <c r="N157" s="132"/>
    </row>
    <row r="158" spans="2:14" ht="26.4">
      <c r="B158" s="39">
        <v>9</v>
      </c>
      <c r="C158" s="39">
        <v>2</v>
      </c>
      <c r="D158" s="39">
        <v>2</v>
      </c>
      <c r="E158" s="39">
        <v>3</v>
      </c>
      <c r="F158" s="127" t="s">
        <v>212</v>
      </c>
      <c r="G158" s="130">
        <v>1</v>
      </c>
      <c r="H158" s="133" t="s">
        <v>28</v>
      </c>
      <c r="I158" s="130"/>
      <c r="J158" s="131"/>
      <c r="K158" s="131"/>
      <c r="L158" s="132"/>
      <c r="M158" s="20"/>
      <c r="N158" s="132"/>
    </row>
    <row r="159" spans="2:14">
      <c r="B159" s="39">
        <v>9</v>
      </c>
      <c r="C159" s="39">
        <v>2</v>
      </c>
      <c r="D159" s="39">
        <v>2</v>
      </c>
      <c r="E159" s="39">
        <v>3</v>
      </c>
      <c r="F159" s="127" t="s">
        <v>213</v>
      </c>
      <c r="G159" s="130">
        <v>1</v>
      </c>
      <c r="H159" s="133" t="s">
        <v>49</v>
      </c>
      <c r="I159" s="130"/>
      <c r="J159" s="131"/>
      <c r="K159" s="131"/>
      <c r="L159" s="132"/>
      <c r="M159" s="20"/>
      <c r="N159" s="132"/>
    </row>
    <row r="160" spans="2:14" ht="26.4">
      <c r="B160" s="39">
        <v>9</v>
      </c>
      <c r="C160" s="39">
        <v>2</v>
      </c>
      <c r="D160" s="39">
        <v>2</v>
      </c>
      <c r="E160" s="39">
        <v>3</v>
      </c>
      <c r="F160" s="127" t="s">
        <v>214</v>
      </c>
      <c r="G160" s="130">
        <v>1</v>
      </c>
      <c r="H160" s="133" t="s">
        <v>49</v>
      </c>
      <c r="I160" s="130"/>
      <c r="J160" s="131"/>
      <c r="K160" s="131"/>
      <c r="L160" s="132"/>
      <c r="M160" s="20"/>
      <c r="N160" s="132"/>
    </row>
    <row r="161" spans="2:14">
      <c r="B161" s="39">
        <v>9</v>
      </c>
      <c r="C161" s="39">
        <v>2</v>
      </c>
      <c r="D161" s="39">
        <v>2</v>
      </c>
      <c r="E161" s="39">
        <v>3</v>
      </c>
      <c r="F161" s="127" t="s">
        <v>215</v>
      </c>
      <c r="G161" s="130">
        <v>0</v>
      </c>
      <c r="H161" s="133" t="s">
        <v>49</v>
      </c>
      <c r="I161" s="130"/>
      <c r="J161" s="131"/>
      <c r="K161" s="131"/>
      <c r="L161" s="132"/>
      <c r="M161" s="20"/>
      <c r="N161" s="132"/>
    </row>
    <row r="162" spans="2:14" ht="26.4">
      <c r="B162" s="39">
        <v>9</v>
      </c>
      <c r="C162" s="39">
        <v>2</v>
      </c>
      <c r="D162" s="39">
        <v>2</v>
      </c>
      <c r="E162" s="39">
        <v>3</v>
      </c>
      <c r="F162" s="127" t="s">
        <v>216</v>
      </c>
      <c r="G162" s="130">
        <f>4*60</f>
        <v>240</v>
      </c>
      <c r="H162" s="133" t="s">
        <v>209</v>
      </c>
      <c r="I162" s="130"/>
      <c r="J162" s="131"/>
      <c r="K162" s="131"/>
      <c r="L162" s="132"/>
      <c r="M162" s="20"/>
      <c r="N162" s="132"/>
    </row>
    <row r="163" spans="2:14">
      <c r="B163" s="39">
        <v>9</v>
      </c>
      <c r="C163" s="39">
        <v>2</v>
      </c>
      <c r="D163" s="39">
        <v>2</v>
      </c>
      <c r="E163" s="39">
        <v>3</v>
      </c>
      <c r="F163" s="127" t="s">
        <v>217</v>
      </c>
      <c r="G163" s="130">
        <f>4*60</f>
        <v>240</v>
      </c>
      <c r="H163" s="133" t="s">
        <v>209</v>
      </c>
      <c r="I163" s="130"/>
      <c r="J163" s="131"/>
      <c r="K163" s="131"/>
      <c r="L163" s="132"/>
      <c r="M163" s="20"/>
      <c r="N163" s="132"/>
    </row>
    <row r="164" spans="2:14">
      <c r="B164" s="39">
        <v>9</v>
      </c>
      <c r="C164" s="39">
        <v>2</v>
      </c>
      <c r="D164" s="39">
        <v>2</v>
      </c>
      <c r="E164" s="39">
        <v>3</v>
      </c>
      <c r="F164" s="127" t="s">
        <v>218</v>
      </c>
      <c r="G164" s="130">
        <v>0</v>
      </c>
      <c r="H164" s="133" t="s">
        <v>49</v>
      </c>
      <c r="I164" s="130"/>
      <c r="J164" s="131"/>
      <c r="K164" s="131"/>
      <c r="L164" s="132"/>
      <c r="M164" s="20"/>
      <c r="N164" s="132"/>
    </row>
    <row r="165" spans="2:14">
      <c r="B165" s="39">
        <v>9</v>
      </c>
      <c r="C165" s="39">
        <v>2</v>
      </c>
      <c r="D165" s="39">
        <v>2</v>
      </c>
      <c r="E165" s="39">
        <v>3</v>
      </c>
      <c r="F165" s="127" t="s">
        <v>219</v>
      </c>
      <c r="G165" s="130">
        <v>1</v>
      </c>
      <c r="H165" s="133" t="s">
        <v>49</v>
      </c>
      <c r="I165" s="130"/>
      <c r="J165" s="131"/>
      <c r="K165" s="131"/>
      <c r="L165" s="132"/>
      <c r="M165" s="20"/>
      <c r="N165" s="132"/>
    </row>
    <row r="166" spans="2:14">
      <c r="B166" s="39">
        <v>9</v>
      </c>
      <c r="C166" s="39">
        <v>2</v>
      </c>
      <c r="D166" s="39">
        <v>2</v>
      </c>
      <c r="E166" s="39">
        <v>3</v>
      </c>
      <c r="F166" s="127" t="s">
        <v>220</v>
      </c>
      <c r="G166" s="130">
        <v>0</v>
      </c>
      <c r="H166" s="133" t="s">
        <v>49</v>
      </c>
      <c r="I166" s="130"/>
      <c r="J166" s="131"/>
      <c r="K166" s="131"/>
      <c r="L166" s="132"/>
      <c r="M166" s="20"/>
      <c r="N166" s="132"/>
    </row>
    <row r="167" spans="2:14">
      <c r="B167" s="39"/>
      <c r="C167" s="39"/>
      <c r="D167" s="39"/>
      <c r="E167" s="39"/>
      <c r="F167" s="127"/>
      <c r="G167" s="130"/>
      <c r="H167" s="133"/>
      <c r="I167" s="130"/>
      <c r="J167" s="135"/>
      <c r="K167" s="135"/>
      <c r="L167" s="129"/>
      <c r="M167" s="20"/>
      <c r="N167" s="129"/>
    </row>
    <row r="168" spans="2:14">
      <c r="B168" s="39"/>
      <c r="C168" s="39"/>
      <c r="D168" s="39"/>
      <c r="E168" s="39"/>
      <c r="F168" s="125" t="s">
        <v>221</v>
      </c>
      <c r="G168" s="130"/>
      <c r="H168" s="133"/>
      <c r="I168" s="130"/>
      <c r="J168" s="135"/>
      <c r="K168" s="135"/>
      <c r="L168" s="128"/>
      <c r="M168" s="20"/>
      <c r="N168" s="128"/>
    </row>
    <row r="169" spans="2:14" ht="92.4">
      <c r="B169" s="39">
        <v>9</v>
      </c>
      <c r="C169" s="39">
        <v>2</v>
      </c>
      <c r="D169" s="39">
        <v>2</v>
      </c>
      <c r="E169" s="39">
        <v>4</v>
      </c>
      <c r="F169" s="127" t="s">
        <v>222</v>
      </c>
      <c r="G169" s="130">
        <v>14</v>
      </c>
      <c r="H169" s="133" t="s">
        <v>223</v>
      </c>
      <c r="I169" s="130"/>
      <c r="J169" s="131"/>
      <c r="K169" s="131"/>
      <c r="L169" s="132"/>
      <c r="M169" s="20"/>
      <c r="N169" s="132"/>
    </row>
    <row r="170" spans="2:14">
      <c r="B170" s="39">
        <v>9</v>
      </c>
      <c r="C170" s="39">
        <v>2</v>
      </c>
      <c r="D170" s="39">
        <v>2</v>
      </c>
      <c r="E170" s="39">
        <v>4</v>
      </c>
      <c r="F170" s="127" t="s">
        <v>224</v>
      </c>
      <c r="G170" s="130">
        <v>0</v>
      </c>
      <c r="H170" s="133" t="s">
        <v>49</v>
      </c>
      <c r="I170" s="130"/>
      <c r="J170" s="131"/>
      <c r="K170" s="131"/>
      <c r="L170" s="132"/>
      <c r="M170" s="20"/>
      <c r="N170" s="132"/>
    </row>
    <row r="171" spans="2:14">
      <c r="B171" s="39">
        <v>9</v>
      </c>
      <c r="C171" s="39">
        <v>2</v>
      </c>
      <c r="D171" s="39">
        <v>2</v>
      </c>
      <c r="E171" s="39">
        <v>4</v>
      </c>
      <c r="F171" s="127" t="s">
        <v>225</v>
      </c>
      <c r="G171" s="130">
        <v>0</v>
      </c>
      <c r="H171" s="133" t="s">
        <v>226</v>
      </c>
      <c r="I171" s="130"/>
      <c r="J171" s="131"/>
      <c r="K171" s="131"/>
      <c r="L171" s="132"/>
      <c r="M171" s="20"/>
      <c r="N171" s="132"/>
    </row>
    <row r="172" spans="2:14" ht="26.4">
      <c r="B172" s="39">
        <v>9</v>
      </c>
      <c r="C172" s="39">
        <v>2</v>
      </c>
      <c r="D172" s="39">
        <v>2</v>
      </c>
      <c r="E172" s="39">
        <v>4</v>
      </c>
      <c r="F172" s="127" t="s">
        <v>227</v>
      </c>
      <c r="G172" s="130">
        <v>0</v>
      </c>
      <c r="H172" s="133" t="s">
        <v>226</v>
      </c>
      <c r="I172" s="130"/>
      <c r="J172" s="131"/>
      <c r="K172" s="131"/>
      <c r="L172" s="132"/>
      <c r="M172" s="20"/>
      <c r="N172" s="132"/>
    </row>
    <row r="173" spans="2:14">
      <c r="B173" s="39">
        <v>9</v>
      </c>
      <c r="C173" s="39">
        <v>2</v>
      </c>
      <c r="D173" s="39">
        <v>2</v>
      </c>
      <c r="E173" s="39">
        <v>4</v>
      </c>
      <c r="F173" s="127" t="s">
        <v>228</v>
      </c>
      <c r="G173" s="130">
        <v>0</v>
      </c>
      <c r="H173" s="133" t="s">
        <v>226</v>
      </c>
      <c r="I173" s="130"/>
      <c r="J173" s="131"/>
      <c r="K173" s="131"/>
      <c r="L173" s="132"/>
      <c r="M173" s="20"/>
      <c r="N173" s="132"/>
    </row>
    <row r="174" spans="2:14">
      <c r="B174" s="39">
        <v>9</v>
      </c>
      <c r="C174" s="39">
        <v>2</v>
      </c>
      <c r="D174" s="39">
        <v>2</v>
      </c>
      <c r="E174" s="39">
        <v>4</v>
      </c>
      <c r="F174" s="127" t="s">
        <v>229</v>
      </c>
      <c r="G174" s="130">
        <v>0</v>
      </c>
      <c r="H174" s="133" t="s">
        <v>230</v>
      </c>
      <c r="I174" s="130"/>
      <c r="J174" s="131"/>
      <c r="K174" s="131"/>
      <c r="L174" s="132"/>
      <c r="M174" s="20"/>
      <c r="N174" s="132"/>
    </row>
    <row r="175" spans="2:14">
      <c r="B175" s="39">
        <v>9</v>
      </c>
      <c r="C175" s="39">
        <v>2</v>
      </c>
      <c r="D175" s="39">
        <v>2</v>
      </c>
      <c r="E175" s="39">
        <v>4</v>
      </c>
      <c r="F175" s="127" t="s">
        <v>231</v>
      </c>
      <c r="G175" s="130">
        <v>0</v>
      </c>
      <c r="H175" s="133" t="s">
        <v>226</v>
      </c>
      <c r="I175" s="130"/>
      <c r="J175" s="131"/>
      <c r="K175" s="131"/>
      <c r="L175" s="132"/>
      <c r="M175" s="20"/>
      <c r="N175" s="132"/>
    </row>
    <row r="176" spans="2:14">
      <c r="B176" s="39">
        <v>9</v>
      </c>
      <c r="C176" s="39">
        <v>2</v>
      </c>
      <c r="D176" s="39">
        <v>2</v>
      </c>
      <c r="E176" s="39">
        <v>4</v>
      </c>
      <c r="F176" s="127" t="s">
        <v>232</v>
      </c>
      <c r="G176" s="130">
        <v>0</v>
      </c>
      <c r="H176" s="133" t="s">
        <v>226</v>
      </c>
      <c r="I176" s="130"/>
      <c r="J176" s="131"/>
      <c r="K176" s="131"/>
      <c r="L176" s="132"/>
      <c r="M176" s="20"/>
      <c r="N176" s="132"/>
    </row>
    <row r="177" spans="2:14" ht="39.6">
      <c r="B177" s="39">
        <v>9</v>
      </c>
      <c r="C177" s="39">
        <v>2</v>
      </c>
      <c r="D177" s="39">
        <v>2</v>
      </c>
      <c r="E177" s="39">
        <v>4</v>
      </c>
      <c r="F177" s="127" t="s">
        <v>233</v>
      </c>
      <c r="G177" s="130">
        <v>0</v>
      </c>
      <c r="H177" s="133" t="s">
        <v>234</v>
      </c>
      <c r="I177" s="130"/>
      <c r="J177" s="131"/>
      <c r="K177" s="131"/>
      <c r="L177" s="132"/>
      <c r="M177" s="20"/>
      <c r="N177" s="132"/>
    </row>
    <row r="178" spans="2:14">
      <c r="B178" s="39">
        <v>9</v>
      </c>
      <c r="C178" s="39">
        <v>2</v>
      </c>
      <c r="D178" s="39">
        <v>2</v>
      </c>
      <c r="E178" s="39">
        <v>4</v>
      </c>
      <c r="F178" s="127" t="s">
        <v>235</v>
      </c>
      <c r="G178" s="130">
        <v>0</v>
      </c>
      <c r="H178" s="133" t="s">
        <v>226</v>
      </c>
      <c r="I178" s="130"/>
      <c r="J178" s="131"/>
      <c r="K178" s="131"/>
      <c r="L178" s="132"/>
      <c r="M178" s="20"/>
      <c r="N178" s="132"/>
    </row>
    <row r="179" spans="2:14">
      <c r="B179" s="39"/>
      <c r="C179" s="39"/>
      <c r="D179" s="39"/>
      <c r="E179" s="39"/>
      <c r="F179" s="127"/>
      <c r="G179" s="130"/>
      <c r="H179" s="133"/>
      <c r="I179" s="130"/>
      <c r="J179" s="135"/>
      <c r="K179" s="135"/>
      <c r="L179" s="132"/>
      <c r="M179" s="20"/>
      <c r="N179" s="132"/>
    </row>
    <row r="180" spans="2:14">
      <c r="B180" s="39"/>
      <c r="C180" s="39"/>
      <c r="D180" s="39"/>
      <c r="E180" s="39"/>
      <c r="F180" s="125" t="s">
        <v>236</v>
      </c>
      <c r="G180" s="130"/>
      <c r="H180" s="133"/>
      <c r="I180" s="130"/>
      <c r="J180" s="135"/>
      <c r="K180" s="135"/>
      <c r="L180" s="128"/>
      <c r="M180" s="20"/>
      <c r="N180" s="128"/>
    </row>
    <row r="181" spans="2:14">
      <c r="B181" s="39">
        <v>9</v>
      </c>
      <c r="C181" s="39">
        <v>2</v>
      </c>
      <c r="D181" s="39">
        <v>2</v>
      </c>
      <c r="E181" s="39">
        <v>5</v>
      </c>
      <c r="F181" s="127" t="s">
        <v>237</v>
      </c>
      <c r="G181" s="130">
        <v>60</v>
      </c>
      <c r="H181" s="133" t="s">
        <v>162</v>
      </c>
      <c r="I181" s="130"/>
      <c r="J181" s="131"/>
      <c r="K181" s="131"/>
      <c r="L181" s="132"/>
      <c r="M181" s="20"/>
      <c r="N181" s="132"/>
    </row>
    <row r="182" spans="2:14">
      <c r="B182" s="39">
        <v>9</v>
      </c>
      <c r="C182" s="39">
        <v>2</v>
      </c>
      <c r="D182" s="39">
        <v>2</v>
      </c>
      <c r="E182" s="39">
        <v>5</v>
      </c>
      <c r="F182" s="127" t="s">
        <v>238</v>
      </c>
      <c r="G182" s="130">
        <f>10*14</f>
        <v>140</v>
      </c>
      <c r="H182" s="133" t="s">
        <v>230</v>
      </c>
      <c r="I182" s="130"/>
      <c r="J182" s="131"/>
      <c r="K182" s="131"/>
      <c r="L182" s="132"/>
      <c r="M182" s="20"/>
      <c r="N182" s="132"/>
    </row>
    <row r="183" spans="2:14">
      <c r="B183" s="39">
        <v>9</v>
      </c>
      <c r="C183" s="39">
        <v>2</v>
      </c>
      <c r="D183" s="39">
        <v>2</v>
      </c>
      <c r="E183" s="39">
        <v>5</v>
      </c>
      <c r="F183" s="127" t="s">
        <v>239</v>
      </c>
      <c r="G183" s="130">
        <v>0</v>
      </c>
      <c r="H183" s="133" t="s">
        <v>162</v>
      </c>
      <c r="I183" s="130"/>
      <c r="J183" s="131"/>
      <c r="K183" s="131"/>
      <c r="L183" s="132"/>
      <c r="M183" s="20"/>
      <c r="N183" s="132"/>
    </row>
    <row r="184" spans="2:14">
      <c r="B184" s="39">
        <v>9</v>
      </c>
      <c r="C184" s="39">
        <v>2</v>
      </c>
      <c r="D184" s="39">
        <v>2</v>
      </c>
      <c r="E184" s="39">
        <v>5</v>
      </c>
      <c r="F184" s="127" t="s">
        <v>240</v>
      </c>
      <c r="G184" s="130">
        <v>0</v>
      </c>
      <c r="H184" s="133" t="s">
        <v>162</v>
      </c>
      <c r="I184" s="130"/>
      <c r="J184" s="131"/>
      <c r="K184" s="131"/>
      <c r="L184" s="132"/>
      <c r="M184" s="20"/>
      <c r="N184" s="132"/>
    </row>
    <row r="185" spans="2:14">
      <c r="B185" s="39">
        <v>9</v>
      </c>
      <c r="C185" s="39">
        <v>2</v>
      </c>
      <c r="D185" s="39">
        <v>2</v>
      </c>
      <c r="E185" s="39">
        <v>5</v>
      </c>
      <c r="F185" s="127" t="s">
        <v>241</v>
      </c>
      <c r="G185" s="130">
        <f>G181</f>
        <v>60</v>
      </c>
      <c r="H185" s="133" t="s">
        <v>162</v>
      </c>
      <c r="I185" s="130"/>
      <c r="J185" s="131"/>
      <c r="K185" s="131"/>
      <c r="L185" s="132"/>
      <c r="M185" s="20"/>
      <c r="N185" s="132"/>
    </row>
    <row r="186" spans="2:14" ht="15.75" customHeight="1">
      <c r="B186" s="39">
        <v>9</v>
      </c>
      <c r="C186" s="39">
        <v>2</v>
      </c>
      <c r="D186" s="39">
        <v>2</v>
      </c>
      <c r="E186" s="39">
        <v>5</v>
      </c>
      <c r="F186" s="127" t="s">
        <v>242</v>
      </c>
      <c r="G186" s="130">
        <f>G181</f>
        <v>60</v>
      </c>
      <c r="H186" s="133" t="s">
        <v>162</v>
      </c>
      <c r="I186" s="130"/>
      <c r="J186" s="131"/>
      <c r="K186" s="131"/>
      <c r="L186" s="132"/>
      <c r="M186" s="20"/>
      <c r="N186" s="132"/>
    </row>
    <row r="187" spans="2:14">
      <c r="B187" s="39">
        <v>9</v>
      </c>
      <c r="C187" s="39">
        <v>2</v>
      </c>
      <c r="D187" s="39">
        <v>2</v>
      </c>
      <c r="E187" s="39">
        <v>5</v>
      </c>
      <c r="F187" s="127" t="s">
        <v>243</v>
      </c>
      <c r="G187" s="130">
        <f>G181</f>
        <v>60</v>
      </c>
      <c r="H187" s="133" t="s">
        <v>162</v>
      </c>
      <c r="I187" s="130"/>
      <c r="J187" s="131"/>
      <c r="K187" s="131"/>
      <c r="L187" s="132"/>
      <c r="M187" s="20"/>
      <c r="N187" s="132"/>
    </row>
    <row r="188" spans="2:14">
      <c r="B188" s="39">
        <v>9</v>
      </c>
      <c r="C188" s="39">
        <v>2</v>
      </c>
      <c r="D188" s="39">
        <v>2</v>
      </c>
      <c r="E188" s="39">
        <v>5</v>
      </c>
      <c r="F188" s="127" t="s">
        <v>244</v>
      </c>
      <c r="G188" s="130">
        <f>G181</f>
        <v>60</v>
      </c>
      <c r="H188" s="133" t="s">
        <v>162</v>
      </c>
      <c r="I188" s="130"/>
      <c r="J188" s="131"/>
      <c r="K188" s="131"/>
      <c r="L188" s="132"/>
      <c r="M188" s="20"/>
      <c r="N188" s="132"/>
    </row>
    <row r="189" spans="2:14">
      <c r="B189" s="39"/>
      <c r="C189" s="39"/>
      <c r="D189" s="39"/>
      <c r="E189" s="39"/>
      <c r="F189" s="127"/>
      <c r="G189" s="130"/>
      <c r="H189" s="133"/>
      <c r="I189" s="130"/>
      <c r="J189" s="135"/>
      <c r="K189" s="135"/>
      <c r="L189" s="129"/>
      <c r="M189" s="20"/>
      <c r="N189" s="132"/>
    </row>
    <row r="190" spans="2:14">
      <c r="B190" s="39">
        <v>9</v>
      </c>
      <c r="C190" s="39">
        <v>2</v>
      </c>
      <c r="D190" s="39">
        <v>2</v>
      </c>
      <c r="E190" s="39">
        <v>6</v>
      </c>
      <c r="F190" s="125" t="s">
        <v>245</v>
      </c>
      <c r="G190" s="130"/>
      <c r="H190" s="133"/>
      <c r="I190" s="130"/>
      <c r="J190" s="135"/>
      <c r="K190" s="135"/>
      <c r="L190" s="128"/>
      <c r="M190" s="20"/>
      <c r="N190" s="128"/>
    </row>
    <row r="191" spans="2:14" ht="26.4">
      <c r="B191" s="39">
        <v>9</v>
      </c>
      <c r="C191" s="39">
        <v>2</v>
      </c>
      <c r="D191" s="39">
        <v>2</v>
      </c>
      <c r="E191" s="39">
        <v>6</v>
      </c>
      <c r="F191" s="127" t="s">
        <v>246</v>
      </c>
      <c r="G191" s="130">
        <v>0</v>
      </c>
      <c r="H191" s="133" t="s">
        <v>162</v>
      </c>
      <c r="I191" s="130"/>
      <c r="J191" s="131"/>
      <c r="K191" s="131"/>
      <c r="L191" s="132"/>
      <c r="M191" s="20"/>
      <c r="N191" s="132"/>
    </row>
    <row r="192" spans="2:14">
      <c r="B192" s="39">
        <v>9</v>
      </c>
      <c r="C192" s="39">
        <v>2</v>
      </c>
      <c r="D192" s="39">
        <v>2</v>
      </c>
      <c r="E192" s="39">
        <v>6</v>
      </c>
      <c r="F192" s="127" t="s">
        <v>247</v>
      </c>
      <c r="G192" s="130">
        <v>0</v>
      </c>
      <c r="H192" s="133" t="s">
        <v>162</v>
      </c>
      <c r="I192" s="130"/>
      <c r="J192" s="131"/>
      <c r="K192" s="131"/>
      <c r="L192" s="132"/>
      <c r="M192" s="20"/>
      <c r="N192" s="132"/>
    </row>
    <row r="193" spans="2:14" ht="26.4">
      <c r="B193" s="39">
        <v>9</v>
      </c>
      <c r="C193" s="39">
        <v>2</v>
      </c>
      <c r="D193" s="39">
        <v>2</v>
      </c>
      <c r="E193" s="39">
        <v>6</v>
      </c>
      <c r="F193" s="127" t="s">
        <v>248</v>
      </c>
      <c r="G193" s="130">
        <v>0</v>
      </c>
      <c r="H193" s="133" t="s">
        <v>162</v>
      </c>
      <c r="I193" s="130"/>
      <c r="J193" s="131"/>
      <c r="K193" s="131"/>
      <c r="L193" s="132"/>
      <c r="M193" s="20"/>
      <c r="N193" s="132"/>
    </row>
    <row r="194" spans="2:14">
      <c r="B194" s="39">
        <v>9</v>
      </c>
      <c r="C194" s="39">
        <v>2</v>
      </c>
      <c r="D194" s="39">
        <v>2</v>
      </c>
      <c r="E194" s="39">
        <v>6</v>
      </c>
      <c r="F194" s="127" t="s">
        <v>249</v>
      </c>
      <c r="G194" s="130">
        <v>0</v>
      </c>
      <c r="H194" s="133" t="s">
        <v>162</v>
      </c>
      <c r="I194" s="130"/>
      <c r="J194" s="131"/>
      <c r="K194" s="131"/>
      <c r="L194" s="132"/>
      <c r="M194" s="20"/>
      <c r="N194" s="132"/>
    </row>
    <row r="195" spans="2:14">
      <c r="B195" s="39">
        <v>9</v>
      </c>
      <c r="C195" s="39">
        <v>2</v>
      </c>
      <c r="D195" s="39">
        <v>2</v>
      </c>
      <c r="E195" s="39">
        <v>6</v>
      </c>
      <c r="F195" s="127" t="s">
        <v>250</v>
      </c>
      <c r="G195" s="130">
        <f>G188</f>
        <v>60</v>
      </c>
      <c r="H195" s="133" t="s">
        <v>162</v>
      </c>
      <c r="I195" s="130"/>
      <c r="J195" s="131"/>
      <c r="K195" s="131"/>
      <c r="L195" s="132"/>
      <c r="M195" s="20"/>
      <c r="N195" s="132"/>
    </row>
    <row r="196" spans="2:14">
      <c r="B196" s="39">
        <v>9</v>
      </c>
      <c r="C196" s="39">
        <v>2</v>
      </c>
      <c r="D196" s="39">
        <v>2</v>
      </c>
      <c r="E196" s="39">
        <v>6</v>
      </c>
      <c r="F196" s="127" t="s">
        <v>251</v>
      </c>
      <c r="G196" s="130">
        <v>0</v>
      </c>
      <c r="H196" s="133" t="s">
        <v>162</v>
      </c>
      <c r="I196" s="130"/>
      <c r="J196" s="131"/>
      <c r="K196" s="131"/>
      <c r="L196" s="132"/>
      <c r="M196" s="20"/>
      <c r="N196" s="132"/>
    </row>
    <row r="197" spans="2:14">
      <c r="B197" s="39">
        <v>9</v>
      </c>
      <c r="C197" s="39">
        <v>2</v>
      </c>
      <c r="D197" s="39">
        <v>2</v>
      </c>
      <c r="E197" s="39">
        <v>6</v>
      </c>
      <c r="F197" s="127" t="s">
        <v>252</v>
      </c>
      <c r="G197" s="130">
        <f>G188</f>
        <v>60</v>
      </c>
      <c r="H197" s="133" t="s">
        <v>162</v>
      </c>
      <c r="I197" s="130"/>
      <c r="J197" s="131"/>
      <c r="K197" s="131"/>
      <c r="L197" s="132"/>
      <c r="M197" s="20"/>
      <c r="N197" s="132"/>
    </row>
    <row r="198" spans="2:14">
      <c r="B198" s="39">
        <v>9</v>
      </c>
      <c r="C198" s="39">
        <v>2</v>
      </c>
      <c r="D198" s="39">
        <v>2</v>
      </c>
      <c r="E198" s="39">
        <v>6</v>
      </c>
      <c r="F198" s="127" t="s">
        <v>253</v>
      </c>
      <c r="G198" s="130">
        <v>0</v>
      </c>
      <c r="H198" s="133" t="s">
        <v>223</v>
      </c>
      <c r="I198" s="130"/>
      <c r="J198" s="131"/>
      <c r="K198" s="131"/>
      <c r="L198" s="132"/>
      <c r="M198" s="20"/>
      <c r="N198" s="132"/>
    </row>
    <row r="199" spans="2:14">
      <c r="B199" s="39"/>
      <c r="C199" s="39"/>
      <c r="D199" s="39"/>
      <c r="E199" s="39"/>
      <c r="F199" s="127"/>
      <c r="G199" s="130"/>
      <c r="H199" s="133"/>
      <c r="I199" s="130"/>
      <c r="J199" s="135"/>
      <c r="K199" s="135"/>
      <c r="L199" s="129"/>
      <c r="M199" s="20"/>
      <c r="N199" s="129"/>
    </row>
    <row r="200" spans="2:14">
      <c r="B200" s="39"/>
      <c r="C200" s="39"/>
      <c r="D200" s="39"/>
      <c r="E200" s="39"/>
      <c r="F200" s="125" t="s">
        <v>254</v>
      </c>
      <c r="G200" s="130"/>
      <c r="H200" s="133"/>
      <c r="I200" s="130"/>
      <c r="J200" s="135"/>
      <c r="K200" s="135"/>
      <c r="L200" s="128"/>
      <c r="M200" s="20"/>
      <c r="N200" s="128"/>
    </row>
    <row r="201" spans="2:14">
      <c r="B201" s="39">
        <v>9</v>
      </c>
      <c r="C201" s="39">
        <v>2</v>
      </c>
      <c r="D201" s="39">
        <v>2</v>
      </c>
      <c r="E201" s="39">
        <v>7</v>
      </c>
      <c r="F201" s="127" t="s">
        <v>255</v>
      </c>
      <c r="G201" s="130">
        <v>1</v>
      </c>
      <c r="H201" s="133" t="s">
        <v>49</v>
      </c>
      <c r="I201" s="130"/>
      <c r="J201" s="131"/>
      <c r="K201" s="131"/>
      <c r="L201" s="132"/>
      <c r="M201" s="20"/>
      <c r="N201" s="132"/>
    </row>
    <row r="202" spans="2:14">
      <c r="B202" s="39">
        <v>9</v>
      </c>
      <c r="C202" s="39">
        <v>2</v>
      </c>
      <c r="D202" s="39">
        <v>2</v>
      </c>
      <c r="E202" s="39">
        <v>7</v>
      </c>
      <c r="F202" s="127" t="s">
        <v>256</v>
      </c>
      <c r="G202" s="130">
        <v>1</v>
      </c>
      <c r="H202" s="133" t="s">
        <v>49</v>
      </c>
      <c r="I202" s="130"/>
      <c r="J202" s="131"/>
      <c r="K202" s="131"/>
      <c r="L202" s="132"/>
      <c r="M202" s="20"/>
      <c r="N202" s="132"/>
    </row>
    <row r="203" spans="2:14">
      <c r="B203" s="39">
        <v>9</v>
      </c>
      <c r="C203" s="39">
        <v>2</v>
      </c>
      <c r="D203" s="39">
        <v>2</v>
      </c>
      <c r="E203" s="39">
        <v>7</v>
      </c>
      <c r="F203" s="127" t="s">
        <v>257</v>
      </c>
      <c r="G203" s="130">
        <v>1</v>
      </c>
      <c r="H203" s="133" t="s">
        <v>49</v>
      </c>
      <c r="I203" s="130"/>
      <c r="J203" s="131"/>
      <c r="K203" s="131"/>
      <c r="L203" s="132"/>
      <c r="M203" s="20"/>
      <c r="N203" s="132"/>
    </row>
    <row r="204" spans="2:14">
      <c r="B204" s="39">
        <v>9</v>
      </c>
      <c r="C204" s="39">
        <v>2</v>
      </c>
      <c r="D204" s="39">
        <v>2</v>
      </c>
      <c r="E204" s="39">
        <v>7</v>
      </c>
      <c r="F204" s="127" t="s">
        <v>258</v>
      </c>
      <c r="G204" s="130">
        <v>0</v>
      </c>
      <c r="H204" s="133" t="s">
        <v>49</v>
      </c>
      <c r="I204" s="130"/>
      <c r="J204" s="131"/>
      <c r="K204" s="131"/>
      <c r="L204" s="132"/>
      <c r="M204" s="20"/>
      <c r="N204" s="132"/>
    </row>
    <row r="205" spans="2:14">
      <c r="B205" s="39">
        <v>9</v>
      </c>
      <c r="C205" s="39">
        <v>2</v>
      </c>
      <c r="D205" s="39">
        <v>2</v>
      </c>
      <c r="E205" s="39">
        <v>7</v>
      </c>
      <c r="F205" s="127" t="s">
        <v>259</v>
      </c>
      <c r="G205" s="130">
        <v>0</v>
      </c>
      <c r="H205" s="133" t="s">
        <v>49</v>
      </c>
      <c r="I205" s="130"/>
      <c r="J205" s="131"/>
      <c r="K205" s="131"/>
      <c r="L205" s="132"/>
      <c r="M205" s="20"/>
      <c r="N205" s="132"/>
    </row>
    <row r="206" spans="2:14">
      <c r="B206" s="39">
        <v>9</v>
      </c>
      <c r="C206" s="39">
        <v>2</v>
      </c>
      <c r="D206" s="39">
        <v>2</v>
      </c>
      <c r="E206" s="39">
        <v>7</v>
      </c>
      <c r="F206" s="127" t="s">
        <v>260</v>
      </c>
      <c r="G206" s="130">
        <v>1</v>
      </c>
      <c r="H206" s="133" t="s">
        <v>49</v>
      </c>
      <c r="I206" s="130"/>
      <c r="J206" s="131"/>
      <c r="K206" s="131"/>
      <c r="L206" s="132"/>
      <c r="M206" s="20"/>
      <c r="N206" s="132"/>
    </row>
    <row r="207" spans="2:14">
      <c r="B207" s="39"/>
      <c r="C207" s="39"/>
      <c r="D207" s="39"/>
      <c r="E207" s="39"/>
      <c r="F207" s="127"/>
      <c r="G207" s="130"/>
      <c r="H207" s="133" t="s">
        <v>147</v>
      </c>
      <c r="I207" s="130"/>
      <c r="J207" s="135"/>
      <c r="K207" s="135"/>
      <c r="L207" s="128"/>
      <c r="M207" s="20"/>
      <c r="N207" s="128"/>
    </row>
    <row r="208" spans="2:14">
      <c r="B208" s="39"/>
      <c r="C208" s="39"/>
      <c r="D208" s="39"/>
      <c r="E208" s="39"/>
      <c r="F208" s="134" t="s">
        <v>261</v>
      </c>
      <c r="G208" s="130"/>
      <c r="H208" s="133" t="s">
        <v>147</v>
      </c>
      <c r="I208" s="130"/>
      <c r="J208" s="135"/>
      <c r="K208" s="135"/>
      <c r="L208" s="128"/>
      <c r="M208" s="20"/>
      <c r="N208" s="128"/>
    </row>
    <row r="209" spans="2:14">
      <c r="B209" s="39"/>
      <c r="C209" s="39"/>
      <c r="D209" s="39"/>
      <c r="E209" s="39"/>
      <c r="F209" s="134"/>
      <c r="G209" s="130"/>
      <c r="H209" s="133"/>
      <c r="I209" s="130"/>
      <c r="J209" s="135"/>
      <c r="K209" s="135"/>
      <c r="L209" s="128"/>
      <c r="M209" s="20"/>
      <c r="N209" s="128"/>
    </row>
    <row r="210" spans="2:14">
      <c r="B210" s="39"/>
      <c r="C210" s="39"/>
      <c r="D210" s="39"/>
      <c r="E210" s="39"/>
      <c r="F210" s="125" t="s">
        <v>262</v>
      </c>
      <c r="G210" s="130"/>
      <c r="H210" s="133"/>
      <c r="I210" s="130"/>
      <c r="J210" s="135"/>
      <c r="K210" s="135"/>
      <c r="L210" s="128"/>
      <c r="M210" s="20"/>
      <c r="N210" s="128"/>
    </row>
    <row r="211" spans="2:14">
      <c r="B211" s="39">
        <v>9</v>
      </c>
      <c r="C211" s="39">
        <v>2</v>
      </c>
      <c r="D211" s="39">
        <v>3</v>
      </c>
      <c r="E211" s="39">
        <v>1</v>
      </c>
      <c r="F211" s="127" t="s">
        <v>263</v>
      </c>
      <c r="G211" s="130">
        <v>1</v>
      </c>
      <c r="H211" s="133" t="s">
        <v>28</v>
      </c>
      <c r="I211" s="130"/>
      <c r="J211" s="131"/>
      <c r="K211" s="131"/>
      <c r="L211" s="132"/>
      <c r="M211" s="20"/>
      <c r="N211" s="132"/>
    </row>
    <row r="212" spans="2:14">
      <c r="B212" s="39">
        <v>9</v>
      </c>
      <c r="C212" s="39">
        <v>2</v>
      </c>
      <c r="D212" s="39">
        <v>3</v>
      </c>
      <c r="E212" s="39">
        <v>1</v>
      </c>
      <c r="F212" s="127" t="s">
        <v>264</v>
      </c>
      <c r="G212" s="130">
        <v>0</v>
      </c>
      <c r="H212" s="133" t="s">
        <v>49</v>
      </c>
      <c r="I212" s="130"/>
      <c r="J212" s="131"/>
      <c r="K212" s="131"/>
      <c r="L212" s="132"/>
      <c r="M212" s="20"/>
      <c r="N212" s="132"/>
    </row>
    <row r="213" spans="2:14">
      <c r="B213" s="39">
        <v>9</v>
      </c>
      <c r="C213" s="39">
        <v>2</v>
      </c>
      <c r="D213" s="39">
        <v>3</v>
      </c>
      <c r="E213" s="39">
        <v>1</v>
      </c>
      <c r="F213" s="127" t="s">
        <v>265</v>
      </c>
      <c r="G213" s="130">
        <f>G197</f>
        <v>60</v>
      </c>
      <c r="H213" s="133" t="s">
        <v>162</v>
      </c>
      <c r="I213" s="130"/>
      <c r="J213" s="131"/>
      <c r="K213" s="131"/>
      <c r="L213" s="132"/>
      <c r="M213" s="20"/>
      <c r="N213" s="132"/>
    </row>
    <row r="214" spans="2:14">
      <c r="B214" s="39"/>
      <c r="C214" s="39"/>
      <c r="D214" s="39"/>
      <c r="E214" s="39"/>
      <c r="F214" s="127"/>
      <c r="G214" s="130"/>
      <c r="H214" s="133"/>
      <c r="I214" s="130"/>
      <c r="J214" s="135"/>
      <c r="K214" s="135"/>
      <c r="L214" s="129"/>
      <c r="M214" s="20"/>
      <c r="N214" s="129"/>
    </row>
    <row r="215" spans="2:14">
      <c r="B215" s="39"/>
      <c r="C215" s="39"/>
      <c r="D215" s="39"/>
      <c r="E215" s="39"/>
      <c r="F215" s="125" t="s">
        <v>266</v>
      </c>
      <c r="G215" s="130"/>
      <c r="H215" s="133"/>
      <c r="I215" s="130"/>
      <c r="J215" s="135"/>
      <c r="K215" s="135"/>
      <c r="L215" s="128"/>
      <c r="M215" s="20"/>
      <c r="N215" s="128"/>
    </row>
    <row r="216" spans="2:14">
      <c r="B216" s="39">
        <v>9</v>
      </c>
      <c r="C216" s="39">
        <v>2</v>
      </c>
      <c r="D216" s="39">
        <v>3</v>
      </c>
      <c r="E216" s="39">
        <v>2</v>
      </c>
      <c r="F216" s="127" t="s">
        <v>267</v>
      </c>
      <c r="G216" s="130">
        <v>0</v>
      </c>
      <c r="H216" s="133" t="s">
        <v>28</v>
      </c>
      <c r="I216" s="130"/>
      <c r="J216" s="131"/>
      <c r="K216" s="131"/>
      <c r="L216" s="132"/>
      <c r="M216" s="20"/>
      <c r="N216" s="132"/>
    </row>
    <row r="217" spans="2:14">
      <c r="B217" s="39">
        <v>9</v>
      </c>
      <c r="C217" s="39">
        <v>2</v>
      </c>
      <c r="D217" s="39">
        <v>3</v>
      </c>
      <c r="E217" s="39">
        <v>2</v>
      </c>
      <c r="F217" s="127" t="s">
        <v>264</v>
      </c>
      <c r="G217" s="130">
        <v>0</v>
      </c>
      <c r="H217" s="133" t="s">
        <v>49</v>
      </c>
      <c r="I217" s="130"/>
      <c r="J217" s="131"/>
      <c r="K217" s="131"/>
      <c r="L217" s="132"/>
      <c r="M217" s="20"/>
      <c r="N217" s="132"/>
    </row>
    <row r="218" spans="2:14">
      <c r="B218" s="39">
        <v>9</v>
      </c>
      <c r="C218" s="39">
        <v>2</v>
      </c>
      <c r="D218" s="39">
        <v>3</v>
      </c>
      <c r="E218" s="39">
        <v>2</v>
      </c>
      <c r="F218" s="127" t="s">
        <v>268</v>
      </c>
      <c r="G218" s="130">
        <v>0</v>
      </c>
      <c r="H218" s="133" t="s">
        <v>162</v>
      </c>
      <c r="I218" s="130"/>
      <c r="J218" s="131"/>
      <c r="K218" s="131"/>
      <c r="L218" s="132"/>
      <c r="M218" s="20"/>
      <c r="N218" s="132"/>
    </row>
    <row r="219" spans="2:14">
      <c r="B219" s="39">
        <v>9</v>
      </c>
      <c r="C219" s="39">
        <v>2</v>
      </c>
      <c r="D219" s="39">
        <v>3</v>
      </c>
      <c r="E219" s="39">
        <v>2</v>
      </c>
      <c r="F219" s="127" t="s">
        <v>269</v>
      </c>
      <c r="G219" s="130">
        <f>G213</f>
        <v>60</v>
      </c>
      <c r="H219" s="133" t="s">
        <v>162</v>
      </c>
      <c r="I219" s="130"/>
      <c r="J219" s="131"/>
      <c r="K219" s="131"/>
      <c r="L219" s="132"/>
      <c r="M219" s="20"/>
      <c r="N219" s="132"/>
    </row>
    <row r="220" spans="2:14">
      <c r="B220" s="39"/>
      <c r="C220" s="39"/>
      <c r="D220" s="39"/>
      <c r="E220" s="39"/>
      <c r="F220" s="127"/>
      <c r="G220" s="130"/>
      <c r="H220" s="133"/>
      <c r="I220" s="130"/>
      <c r="J220" s="135"/>
      <c r="K220" s="135"/>
      <c r="L220" s="129"/>
      <c r="M220" s="20"/>
      <c r="N220" s="129"/>
    </row>
    <row r="221" spans="2:14">
      <c r="B221" s="39"/>
      <c r="C221" s="39"/>
      <c r="D221" s="39"/>
      <c r="E221" s="39"/>
      <c r="F221" s="125" t="s">
        <v>270</v>
      </c>
      <c r="G221" s="130"/>
      <c r="H221" s="133"/>
      <c r="I221" s="130"/>
      <c r="J221" s="135"/>
      <c r="K221" s="135"/>
      <c r="L221" s="128"/>
      <c r="M221" s="20"/>
      <c r="N221" s="128"/>
    </row>
    <row r="222" spans="2:14">
      <c r="B222" s="39">
        <v>9</v>
      </c>
      <c r="C222" s="39">
        <v>2</v>
      </c>
      <c r="D222" s="39">
        <v>3</v>
      </c>
      <c r="E222" s="39">
        <v>3</v>
      </c>
      <c r="F222" s="127" t="s">
        <v>271</v>
      </c>
      <c r="G222" s="130">
        <v>1</v>
      </c>
      <c r="H222" s="133" t="s">
        <v>28</v>
      </c>
      <c r="I222" s="130"/>
      <c r="J222" s="131"/>
      <c r="K222" s="131"/>
      <c r="L222" s="132"/>
      <c r="M222" s="20"/>
      <c r="N222" s="132"/>
    </row>
    <row r="223" spans="2:14">
      <c r="B223" s="39">
        <v>9</v>
      </c>
      <c r="C223" s="39">
        <v>2</v>
      </c>
      <c r="D223" s="39">
        <v>3</v>
      </c>
      <c r="E223" s="39">
        <v>3</v>
      </c>
      <c r="F223" s="127" t="s">
        <v>272</v>
      </c>
      <c r="G223" s="130">
        <v>0</v>
      </c>
      <c r="H223" s="133" t="s">
        <v>49</v>
      </c>
      <c r="I223" s="130"/>
      <c r="J223" s="131"/>
      <c r="K223" s="131"/>
      <c r="L223" s="132"/>
      <c r="M223" s="20"/>
      <c r="N223" s="132"/>
    </row>
    <row r="224" spans="2:14">
      <c r="B224" s="39">
        <v>9</v>
      </c>
      <c r="C224" s="39">
        <v>2</v>
      </c>
      <c r="D224" s="39">
        <v>3</v>
      </c>
      <c r="E224" s="39">
        <v>3</v>
      </c>
      <c r="F224" s="127" t="s">
        <v>273</v>
      </c>
      <c r="G224" s="130">
        <f>G219</f>
        <v>60</v>
      </c>
      <c r="H224" s="133" t="s">
        <v>162</v>
      </c>
      <c r="I224" s="130"/>
      <c r="J224" s="131"/>
      <c r="K224" s="131"/>
      <c r="L224" s="132"/>
      <c r="M224" s="20"/>
      <c r="N224" s="132"/>
    </row>
    <row r="225" spans="2:14">
      <c r="B225" s="39">
        <v>9</v>
      </c>
      <c r="C225" s="39">
        <v>2</v>
      </c>
      <c r="D225" s="39">
        <v>3</v>
      </c>
      <c r="E225" s="39">
        <v>3</v>
      </c>
      <c r="F225" s="127" t="s">
        <v>274</v>
      </c>
      <c r="G225" s="130">
        <f>G219</f>
        <v>60</v>
      </c>
      <c r="H225" s="133" t="s">
        <v>162</v>
      </c>
      <c r="I225" s="130"/>
      <c r="J225" s="131"/>
      <c r="K225" s="131"/>
      <c r="L225" s="132"/>
      <c r="M225" s="20"/>
      <c r="N225" s="132"/>
    </row>
    <row r="226" spans="2:14">
      <c r="B226" s="39">
        <v>9</v>
      </c>
      <c r="C226" s="39">
        <v>2</v>
      </c>
      <c r="D226" s="39">
        <v>3</v>
      </c>
      <c r="E226" s="39">
        <v>3</v>
      </c>
      <c r="F226" s="127" t="s">
        <v>264</v>
      </c>
      <c r="G226" s="130">
        <v>0</v>
      </c>
      <c r="H226" s="133" t="s">
        <v>49</v>
      </c>
      <c r="I226" s="130"/>
      <c r="J226" s="131"/>
      <c r="K226" s="131"/>
      <c r="L226" s="132"/>
      <c r="M226" s="20"/>
      <c r="N226" s="132"/>
    </row>
    <row r="227" spans="2:14" ht="39.6">
      <c r="B227" s="39">
        <v>9</v>
      </c>
      <c r="C227" s="39">
        <v>2</v>
      </c>
      <c r="D227" s="39">
        <v>3</v>
      </c>
      <c r="E227" s="39">
        <v>3</v>
      </c>
      <c r="F227" s="127" t="s">
        <v>275</v>
      </c>
      <c r="G227" s="130">
        <v>0</v>
      </c>
      <c r="H227" s="133" t="s">
        <v>276</v>
      </c>
      <c r="I227" s="130"/>
      <c r="J227" s="131"/>
      <c r="K227" s="131"/>
      <c r="L227" s="132"/>
      <c r="M227" s="20"/>
      <c r="N227" s="132"/>
    </row>
    <row r="228" spans="2:14">
      <c r="B228" s="39">
        <v>9</v>
      </c>
      <c r="C228" s="39">
        <v>2</v>
      </c>
      <c r="D228" s="39">
        <v>3</v>
      </c>
      <c r="E228" s="39">
        <v>3</v>
      </c>
      <c r="F228" s="127" t="s">
        <v>277</v>
      </c>
      <c r="G228" s="130">
        <v>0</v>
      </c>
      <c r="H228" s="133" t="s">
        <v>49</v>
      </c>
      <c r="I228" s="130"/>
      <c r="J228" s="131"/>
      <c r="K228" s="131"/>
      <c r="L228" s="132"/>
      <c r="M228" s="20"/>
      <c r="N228" s="132"/>
    </row>
    <row r="229" spans="2:14">
      <c r="B229" s="39">
        <v>9</v>
      </c>
      <c r="C229" s="39">
        <v>2</v>
      </c>
      <c r="D229" s="39">
        <v>3</v>
      </c>
      <c r="E229" s="39">
        <v>3</v>
      </c>
      <c r="F229" s="127" t="s">
        <v>278</v>
      </c>
      <c r="G229" s="130">
        <v>0</v>
      </c>
      <c r="H229" s="133" t="s">
        <v>49</v>
      </c>
      <c r="I229" s="130"/>
      <c r="J229" s="131"/>
      <c r="K229" s="131"/>
      <c r="L229" s="132"/>
      <c r="M229" s="20"/>
      <c r="N229" s="132"/>
    </row>
    <row r="230" spans="2:14">
      <c r="B230" s="39"/>
      <c r="C230" s="39"/>
      <c r="D230" s="39"/>
      <c r="E230" s="39"/>
      <c r="F230" s="127"/>
      <c r="G230" s="130"/>
      <c r="H230" s="133"/>
      <c r="I230" s="130"/>
      <c r="J230" s="131"/>
      <c r="K230" s="131"/>
      <c r="L230" s="132"/>
      <c r="M230" s="20"/>
      <c r="N230" s="132"/>
    </row>
    <row r="231" spans="2:14">
      <c r="B231" s="39"/>
      <c r="C231" s="39"/>
      <c r="D231" s="39"/>
      <c r="E231" s="39"/>
      <c r="F231" s="125" t="s">
        <v>279</v>
      </c>
      <c r="G231" s="130"/>
      <c r="H231" s="133"/>
      <c r="I231" s="130"/>
      <c r="J231" s="135"/>
      <c r="K231" s="135"/>
      <c r="L231" s="128"/>
      <c r="M231" s="20"/>
      <c r="N231" s="128"/>
    </row>
    <row r="232" spans="2:14" ht="39.6">
      <c r="B232" s="39">
        <v>9</v>
      </c>
      <c r="C232" s="39">
        <v>2</v>
      </c>
      <c r="D232" s="39">
        <v>3</v>
      </c>
      <c r="E232" s="39">
        <v>4</v>
      </c>
      <c r="F232" s="127" t="s">
        <v>280</v>
      </c>
      <c r="G232" s="130">
        <v>0</v>
      </c>
      <c r="H232" s="133" t="s">
        <v>162</v>
      </c>
      <c r="I232" s="130"/>
      <c r="J232" s="131"/>
      <c r="K232" s="131"/>
      <c r="L232" s="132"/>
      <c r="M232" s="20"/>
      <c r="N232" s="132"/>
    </row>
    <row r="233" spans="2:14" ht="92.4">
      <c r="B233" s="39">
        <v>9</v>
      </c>
      <c r="C233" s="39">
        <v>2</v>
      </c>
      <c r="D233" s="39">
        <v>3</v>
      </c>
      <c r="E233" s="39">
        <v>4</v>
      </c>
      <c r="F233" s="127" t="s">
        <v>281</v>
      </c>
      <c r="G233" s="130">
        <v>0</v>
      </c>
      <c r="H233" s="133" t="s">
        <v>162</v>
      </c>
      <c r="I233" s="130"/>
      <c r="J233" s="131"/>
      <c r="K233" s="131"/>
      <c r="L233" s="132"/>
      <c r="M233" s="20"/>
      <c r="N233" s="132"/>
    </row>
    <row r="234" spans="2:14" ht="66">
      <c r="B234" s="39">
        <v>9</v>
      </c>
      <c r="C234" s="39">
        <v>2</v>
      </c>
      <c r="D234" s="39">
        <v>3</v>
      </c>
      <c r="E234" s="39">
        <v>4</v>
      </c>
      <c r="F234" s="127" t="s">
        <v>282</v>
      </c>
      <c r="G234" s="130">
        <v>0</v>
      </c>
      <c r="H234" s="133" t="s">
        <v>162</v>
      </c>
      <c r="I234" s="130"/>
      <c r="J234" s="131"/>
      <c r="K234" s="131"/>
      <c r="L234" s="132"/>
      <c r="M234" s="20"/>
      <c r="N234" s="132"/>
    </row>
    <row r="235" spans="2:14" ht="52.8">
      <c r="B235" s="39">
        <v>9</v>
      </c>
      <c r="C235" s="39">
        <v>2</v>
      </c>
      <c r="D235" s="39">
        <v>3</v>
      </c>
      <c r="E235" s="39">
        <v>4</v>
      </c>
      <c r="F235" s="127" t="s">
        <v>283</v>
      </c>
      <c r="G235" s="130">
        <v>0</v>
      </c>
      <c r="H235" s="133" t="s">
        <v>162</v>
      </c>
      <c r="I235" s="130"/>
      <c r="J235" s="131"/>
      <c r="K235" s="131"/>
      <c r="L235" s="132"/>
      <c r="M235" s="20"/>
      <c r="N235" s="132"/>
    </row>
    <row r="236" spans="2:14" ht="79.2">
      <c r="B236" s="39">
        <v>9</v>
      </c>
      <c r="C236" s="39">
        <v>2</v>
      </c>
      <c r="D236" s="39">
        <v>3</v>
      </c>
      <c r="E236" s="39">
        <v>4</v>
      </c>
      <c r="F236" s="127" t="s">
        <v>284</v>
      </c>
      <c r="G236" s="130">
        <v>60</v>
      </c>
      <c r="H236" s="133" t="s">
        <v>162</v>
      </c>
      <c r="I236" s="130"/>
      <c r="J236" s="131"/>
      <c r="K236" s="131"/>
      <c r="L236" s="132"/>
      <c r="M236" s="20"/>
      <c r="N236" s="132"/>
    </row>
    <row r="237" spans="2:14">
      <c r="B237" s="39"/>
      <c r="C237" s="39"/>
      <c r="D237" s="39"/>
      <c r="E237" s="39"/>
      <c r="F237" s="127"/>
      <c r="G237" s="130"/>
      <c r="H237" s="133"/>
      <c r="I237" s="130"/>
      <c r="J237" s="135"/>
      <c r="K237" s="135"/>
      <c r="L237" s="129"/>
      <c r="M237" s="20"/>
      <c r="N237" s="129"/>
    </row>
    <row r="238" spans="2:14">
      <c r="B238" s="39"/>
      <c r="C238" s="39"/>
      <c r="D238" s="39"/>
      <c r="E238" s="39"/>
      <c r="F238" s="125" t="s">
        <v>285</v>
      </c>
      <c r="G238" s="130"/>
      <c r="H238" s="133"/>
      <c r="I238" s="130"/>
      <c r="J238" s="135"/>
      <c r="K238" s="135"/>
      <c r="L238" s="128"/>
      <c r="M238" s="20"/>
      <c r="N238" s="128"/>
    </row>
    <row r="239" spans="2:14">
      <c r="B239" s="39">
        <v>9</v>
      </c>
      <c r="C239" s="39">
        <v>2</v>
      </c>
      <c r="D239" s="39">
        <v>3</v>
      </c>
      <c r="E239" s="39">
        <v>5</v>
      </c>
      <c r="F239" s="127" t="s">
        <v>286</v>
      </c>
      <c r="G239" s="130">
        <v>0</v>
      </c>
      <c r="H239" s="133" t="s">
        <v>28</v>
      </c>
      <c r="I239" s="130"/>
      <c r="J239" s="131"/>
      <c r="K239" s="131"/>
      <c r="L239" s="132"/>
      <c r="M239" s="20"/>
      <c r="N239" s="132"/>
    </row>
    <row r="240" spans="2:14">
      <c r="B240" s="39">
        <v>9</v>
      </c>
      <c r="C240" s="39">
        <v>2</v>
      </c>
      <c r="D240" s="39">
        <v>3</v>
      </c>
      <c r="E240" s="39">
        <v>5</v>
      </c>
      <c r="F240" s="127" t="s">
        <v>287</v>
      </c>
      <c r="G240" s="130">
        <v>3</v>
      </c>
      <c r="H240" s="133" t="s">
        <v>28</v>
      </c>
      <c r="I240" s="130"/>
      <c r="J240" s="131"/>
      <c r="K240" s="131"/>
      <c r="L240" s="132"/>
      <c r="M240" s="20"/>
      <c r="N240" s="132"/>
    </row>
    <row r="241" spans="2:14">
      <c r="B241" s="39">
        <v>9</v>
      </c>
      <c r="C241" s="39">
        <v>2</v>
      </c>
      <c r="D241" s="39">
        <v>3</v>
      </c>
      <c r="E241" s="39">
        <v>5</v>
      </c>
      <c r="F241" s="127" t="s">
        <v>288</v>
      </c>
      <c r="G241" s="130">
        <v>0</v>
      </c>
      <c r="H241" s="133" t="s">
        <v>28</v>
      </c>
      <c r="I241" s="130"/>
      <c r="J241" s="131"/>
      <c r="K241" s="131"/>
      <c r="L241" s="132"/>
      <c r="M241" s="20"/>
      <c r="N241" s="132"/>
    </row>
    <row r="242" spans="2:14">
      <c r="B242" s="39">
        <v>9</v>
      </c>
      <c r="C242" s="39">
        <v>2</v>
      </c>
      <c r="D242" s="39">
        <v>3</v>
      </c>
      <c r="E242" s="39">
        <v>5</v>
      </c>
      <c r="F242" s="127" t="s">
        <v>289</v>
      </c>
      <c r="G242" s="130">
        <v>0</v>
      </c>
      <c r="H242" s="133" t="s">
        <v>28</v>
      </c>
      <c r="I242" s="130"/>
      <c r="J242" s="131"/>
      <c r="K242" s="131"/>
      <c r="L242" s="132"/>
      <c r="M242" s="20"/>
      <c r="N242" s="132"/>
    </row>
    <row r="243" spans="2:14">
      <c r="B243" s="39">
        <v>9</v>
      </c>
      <c r="C243" s="39">
        <v>2</v>
      </c>
      <c r="D243" s="39">
        <v>3</v>
      </c>
      <c r="E243" s="39">
        <v>5</v>
      </c>
      <c r="F243" s="127" t="s">
        <v>290</v>
      </c>
      <c r="G243" s="130">
        <v>0</v>
      </c>
      <c r="H243" s="133" t="s">
        <v>28</v>
      </c>
      <c r="I243" s="130"/>
      <c r="J243" s="131"/>
      <c r="K243" s="131"/>
      <c r="L243" s="132"/>
      <c r="M243" s="20"/>
      <c r="N243" s="132"/>
    </row>
    <row r="244" spans="2:14">
      <c r="B244" s="39">
        <v>9</v>
      </c>
      <c r="C244" s="39">
        <v>2</v>
      </c>
      <c r="D244" s="39">
        <v>3</v>
      </c>
      <c r="E244" s="39">
        <v>5</v>
      </c>
      <c r="F244" s="127" t="s">
        <v>291</v>
      </c>
      <c r="G244" s="130">
        <v>0</v>
      </c>
      <c r="H244" s="133" t="s">
        <v>28</v>
      </c>
      <c r="I244" s="130"/>
      <c r="J244" s="131"/>
      <c r="K244" s="131"/>
      <c r="L244" s="132"/>
      <c r="M244" s="20"/>
      <c r="N244" s="132"/>
    </row>
    <row r="245" spans="2:14">
      <c r="B245" s="39">
        <v>9</v>
      </c>
      <c r="C245" s="39">
        <v>2</v>
      </c>
      <c r="D245" s="39">
        <v>3</v>
      </c>
      <c r="E245" s="39">
        <v>5</v>
      </c>
      <c r="F245" s="127" t="s">
        <v>292</v>
      </c>
      <c r="G245" s="130">
        <v>0</v>
      </c>
      <c r="H245" s="133" t="s">
        <v>49</v>
      </c>
      <c r="I245" s="130"/>
      <c r="J245" s="131"/>
      <c r="K245" s="131"/>
      <c r="L245" s="132"/>
      <c r="M245" s="20"/>
      <c r="N245" s="132"/>
    </row>
    <row r="246" spans="2:14">
      <c r="B246" s="39">
        <v>9</v>
      </c>
      <c r="C246" s="39">
        <v>2</v>
      </c>
      <c r="D246" s="39">
        <v>3</v>
      </c>
      <c r="E246" s="39">
        <v>5</v>
      </c>
      <c r="F246" s="127" t="s">
        <v>293</v>
      </c>
      <c r="G246" s="130">
        <v>0</v>
      </c>
      <c r="H246" s="133" t="s">
        <v>49</v>
      </c>
      <c r="I246" s="130"/>
      <c r="J246" s="131"/>
      <c r="K246" s="131"/>
      <c r="L246" s="132"/>
      <c r="M246" s="20"/>
      <c r="N246" s="132"/>
    </row>
    <row r="247" spans="2:14">
      <c r="B247" s="39">
        <v>9</v>
      </c>
      <c r="C247" s="39">
        <v>2</v>
      </c>
      <c r="D247" s="39">
        <v>3</v>
      </c>
      <c r="E247" s="39">
        <v>5</v>
      </c>
      <c r="F247" s="127" t="s">
        <v>294</v>
      </c>
      <c r="G247" s="130">
        <v>0</v>
      </c>
      <c r="H247" s="133" t="s">
        <v>162</v>
      </c>
      <c r="I247" s="130"/>
      <c r="J247" s="131"/>
      <c r="K247" s="131"/>
      <c r="L247" s="132"/>
      <c r="M247" s="20"/>
      <c r="N247" s="132"/>
    </row>
    <row r="248" spans="2:14" ht="39.6">
      <c r="B248" s="39">
        <v>9</v>
      </c>
      <c r="C248" s="39">
        <v>2</v>
      </c>
      <c r="D248" s="39">
        <v>3</v>
      </c>
      <c r="E248" s="39">
        <v>5</v>
      </c>
      <c r="F248" s="127" t="s">
        <v>295</v>
      </c>
      <c r="G248" s="130">
        <v>0</v>
      </c>
      <c r="H248" s="133" t="s">
        <v>296</v>
      </c>
      <c r="I248" s="130"/>
      <c r="J248" s="131"/>
      <c r="K248" s="131"/>
      <c r="L248" s="132"/>
      <c r="M248" s="20"/>
      <c r="N248" s="132"/>
    </row>
    <row r="249" spans="2:14">
      <c r="B249" s="39"/>
      <c r="C249" s="39"/>
      <c r="D249" s="39"/>
      <c r="E249" s="39"/>
      <c r="F249" s="127"/>
      <c r="G249" s="130"/>
      <c r="H249" s="133" t="s">
        <v>147</v>
      </c>
      <c r="I249" s="130"/>
      <c r="J249" s="135"/>
      <c r="K249" s="135"/>
      <c r="L249" s="128"/>
      <c r="M249" s="20"/>
      <c r="N249" s="128"/>
    </row>
    <row r="250" spans="2:14">
      <c r="B250" s="39"/>
      <c r="C250" s="39"/>
      <c r="D250" s="39"/>
      <c r="E250" s="39"/>
      <c r="F250" s="134" t="s">
        <v>297</v>
      </c>
      <c r="G250" s="130"/>
      <c r="H250" s="133" t="s">
        <v>147</v>
      </c>
      <c r="I250" s="130"/>
      <c r="J250" s="135"/>
      <c r="K250" s="135"/>
      <c r="L250" s="128"/>
      <c r="M250" s="20"/>
      <c r="N250" s="128"/>
    </row>
    <row r="251" spans="2:14">
      <c r="B251" s="39"/>
      <c r="C251" s="39"/>
      <c r="D251" s="39"/>
      <c r="E251" s="39"/>
      <c r="F251" s="134"/>
      <c r="G251" s="130"/>
      <c r="H251" s="133"/>
      <c r="I251" s="130"/>
      <c r="J251" s="135"/>
      <c r="K251" s="135"/>
      <c r="L251" s="128"/>
      <c r="M251" s="20"/>
      <c r="N251" s="128"/>
    </row>
    <row r="252" spans="2:14">
      <c r="B252" s="39"/>
      <c r="C252" s="39"/>
      <c r="D252" s="39"/>
      <c r="E252" s="39"/>
      <c r="F252" s="125" t="s">
        <v>298</v>
      </c>
      <c r="G252" s="130"/>
      <c r="H252" s="133"/>
      <c r="I252" s="130"/>
      <c r="J252" s="135"/>
      <c r="K252" s="135"/>
      <c r="L252" s="128"/>
      <c r="M252" s="20"/>
      <c r="N252" s="128"/>
    </row>
    <row r="253" spans="2:14" ht="52.8">
      <c r="B253" s="39">
        <v>9</v>
      </c>
      <c r="C253" s="39">
        <v>2</v>
      </c>
      <c r="D253" s="39">
        <v>4</v>
      </c>
      <c r="E253" s="39">
        <v>1</v>
      </c>
      <c r="F253" s="127" t="s">
        <v>299</v>
      </c>
      <c r="G253" s="130">
        <f>2*60</f>
        <v>120</v>
      </c>
      <c r="H253" s="133" t="s">
        <v>168</v>
      </c>
      <c r="I253" s="130"/>
      <c r="J253" s="131"/>
      <c r="K253" s="131"/>
      <c r="L253" s="132"/>
      <c r="M253" s="20"/>
      <c r="N253" s="132"/>
    </row>
    <row r="254" spans="2:14" ht="52.8">
      <c r="B254" s="39">
        <v>9</v>
      </c>
      <c r="C254" s="39">
        <v>2</v>
      </c>
      <c r="D254" s="39">
        <v>4</v>
      </c>
      <c r="E254" s="39">
        <v>1</v>
      </c>
      <c r="F254" s="127" t="s">
        <v>300</v>
      </c>
      <c r="G254" s="130">
        <f>2*60</f>
        <v>120</v>
      </c>
      <c r="H254" s="133" t="s">
        <v>168</v>
      </c>
      <c r="I254" s="130"/>
      <c r="J254" s="131"/>
      <c r="K254" s="131"/>
      <c r="L254" s="132"/>
      <c r="M254" s="20"/>
      <c r="N254" s="132"/>
    </row>
    <row r="255" spans="2:14">
      <c r="B255" s="39"/>
      <c r="C255" s="39"/>
      <c r="D255" s="39"/>
      <c r="E255" s="39"/>
      <c r="F255" s="127"/>
      <c r="G255" s="130"/>
      <c r="H255" s="133"/>
      <c r="I255" s="130"/>
      <c r="J255" s="131"/>
      <c r="K255" s="131"/>
      <c r="L255" s="132"/>
      <c r="M255" s="20"/>
      <c r="N255" s="132"/>
    </row>
    <row r="256" spans="2:14">
      <c r="B256" s="39">
        <v>9</v>
      </c>
      <c r="C256" s="39">
        <v>2</v>
      </c>
      <c r="D256" s="39">
        <v>4</v>
      </c>
      <c r="E256" s="39">
        <v>2</v>
      </c>
      <c r="F256" s="125" t="s">
        <v>301</v>
      </c>
      <c r="G256" s="141"/>
      <c r="H256" s="142"/>
      <c r="I256" s="130"/>
      <c r="J256" s="143"/>
      <c r="K256" s="143"/>
      <c r="L256" s="144"/>
      <c r="M256" s="20"/>
      <c r="N256" s="144"/>
    </row>
    <row r="257" spans="2:14">
      <c r="B257" s="39">
        <v>9</v>
      </c>
      <c r="C257" s="39">
        <v>2</v>
      </c>
      <c r="D257" s="39">
        <v>4</v>
      </c>
      <c r="E257" s="39">
        <v>2</v>
      </c>
      <c r="F257" s="127" t="s">
        <v>302</v>
      </c>
      <c r="G257" s="130">
        <v>0</v>
      </c>
      <c r="H257" s="133" t="s">
        <v>49</v>
      </c>
      <c r="I257" s="130"/>
      <c r="J257" s="131"/>
      <c r="K257" s="131"/>
      <c r="L257" s="132"/>
      <c r="M257" s="20"/>
      <c r="N257" s="132"/>
    </row>
    <row r="258" spans="2:14">
      <c r="B258" s="39">
        <v>9</v>
      </c>
      <c r="C258" s="39">
        <v>2</v>
      </c>
      <c r="D258" s="39">
        <v>4</v>
      </c>
      <c r="E258" s="39">
        <v>2</v>
      </c>
      <c r="F258" s="127" t="s">
        <v>303</v>
      </c>
      <c r="G258" s="130">
        <v>0</v>
      </c>
      <c r="H258" s="133" t="s">
        <v>49</v>
      </c>
      <c r="I258" s="130"/>
      <c r="J258" s="131"/>
      <c r="K258" s="131"/>
      <c r="L258" s="132"/>
      <c r="M258" s="20"/>
      <c r="N258" s="132"/>
    </row>
    <row r="259" spans="2:14">
      <c r="B259" s="39">
        <v>9</v>
      </c>
      <c r="C259" s="39">
        <v>2</v>
      </c>
      <c r="D259" s="39">
        <v>4</v>
      </c>
      <c r="E259" s="39">
        <v>2</v>
      </c>
      <c r="F259" s="127" t="s">
        <v>304</v>
      </c>
      <c r="G259" s="130">
        <v>0</v>
      </c>
      <c r="H259" s="133" t="s">
        <v>49</v>
      </c>
      <c r="I259" s="130"/>
      <c r="J259" s="131"/>
      <c r="K259" s="131"/>
      <c r="L259" s="132"/>
      <c r="M259" s="20"/>
      <c r="N259" s="132"/>
    </row>
    <row r="260" spans="2:14">
      <c r="B260" s="39">
        <v>9</v>
      </c>
      <c r="C260" s="39">
        <v>2</v>
      </c>
      <c r="D260" s="39">
        <v>4</v>
      </c>
      <c r="E260" s="39">
        <v>2</v>
      </c>
      <c r="F260" s="127" t="s">
        <v>305</v>
      </c>
      <c r="G260" s="130">
        <v>0</v>
      </c>
      <c r="H260" s="133" t="s">
        <v>28</v>
      </c>
      <c r="I260" s="130"/>
      <c r="J260" s="131"/>
      <c r="K260" s="131"/>
      <c r="L260" s="132"/>
      <c r="M260" s="20"/>
      <c r="N260" s="132"/>
    </row>
    <row r="261" spans="2:14">
      <c r="B261" s="39"/>
      <c r="C261" s="39"/>
      <c r="D261" s="39"/>
      <c r="E261" s="39"/>
      <c r="F261" s="127"/>
      <c r="G261" s="130"/>
      <c r="H261" s="133"/>
      <c r="I261" s="130"/>
      <c r="J261" s="135"/>
      <c r="K261" s="135"/>
      <c r="L261" s="129"/>
      <c r="M261" s="20"/>
      <c r="N261" s="129"/>
    </row>
    <row r="262" spans="2:14">
      <c r="B262" s="39"/>
      <c r="C262" s="39"/>
      <c r="D262" s="39"/>
      <c r="E262" s="39"/>
      <c r="F262" s="125" t="s">
        <v>306</v>
      </c>
      <c r="G262" s="130"/>
      <c r="H262" s="133"/>
      <c r="I262" s="130"/>
      <c r="J262" s="135"/>
      <c r="K262" s="135"/>
      <c r="L262" s="128"/>
      <c r="M262" s="20"/>
      <c r="N262" s="128"/>
    </row>
    <row r="263" spans="2:14" ht="26.4">
      <c r="B263" s="39">
        <v>9</v>
      </c>
      <c r="C263" s="39">
        <v>2</v>
      </c>
      <c r="D263" s="39">
        <v>4</v>
      </c>
      <c r="E263" s="39">
        <v>3</v>
      </c>
      <c r="F263" s="127" t="s">
        <v>307</v>
      </c>
      <c r="G263" s="130">
        <f>566+433</f>
        <v>999</v>
      </c>
      <c r="H263" s="133" t="s">
        <v>45</v>
      </c>
      <c r="I263" s="130"/>
      <c r="J263" s="131"/>
      <c r="K263" s="131"/>
      <c r="L263" s="132"/>
      <c r="M263" s="20"/>
      <c r="N263" s="132"/>
    </row>
    <row r="264" spans="2:14">
      <c r="B264" s="39">
        <v>9</v>
      </c>
      <c r="C264" s="39">
        <v>2</v>
      </c>
      <c r="D264" s="39">
        <v>4</v>
      </c>
      <c r="E264" s="39">
        <v>3</v>
      </c>
      <c r="F264" s="127" t="s">
        <v>308</v>
      </c>
      <c r="G264" s="130">
        <v>2</v>
      </c>
      <c r="H264" s="133" t="s">
        <v>28</v>
      </c>
      <c r="I264" s="130"/>
      <c r="J264" s="131"/>
      <c r="K264" s="131"/>
      <c r="L264" s="132"/>
      <c r="M264" s="20"/>
      <c r="N264" s="132"/>
    </row>
    <row r="265" spans="2:14">
      <c r="B265" s="39">
        <v>9</v>
      </c>
      <c r="C265" s="39">
        <v>2</v>
      </c>
      <c r="D265" s="39">
        <v>4</v>
      </c>
      <c r="E265" s="39">
        <v>3</v>
      </c>
      <c r="F265" s="127" t="s">
        <v>309</v>
      </c>
      <c r="G265" s="130">
        <v>2</v>
      </c>
      <c r="H265" s="133" t="s">
        <v>28</v>
      </c>
      <c r="I265" s="130"/>
      <c r="J265" s="131"/>
      <c r="K265" s="131"/>
      <c r="L265" s="132"/>
      <c r="M265" s="20"/>
      <c r="N265" s="132"/>
    </row>
    <row r="266" spans="2:14">
      <c r="B266" s="39">
        <v>9</v>
      </c>
      <c r="C266" s="39">
        <v>2</v>
      </c>
      <c r="D266" s="39">
        <v>4</v>
      </c>
      <c r="E266" s="39">
        <v>3</v>
      </c>
      <c r="F266" s="127" t="s">
        <v>310</v>
      </c>
      <c r="G266" s="130">
        <v>0</v>
      </c>
      <c r="H266" s="133" t="s">
        <v>45</v>
      </c>
      <c r="I266" s="130"/>
      <c r="J266" s="131"/>
      <c r="K266" s="131"/>
      <c r="L266" s="132"/>
      <c r="M266" s="20"/>
      <c r="N266" s="132"/>
    </row>
    <row r="267" spans="2:14">
      <c r="B267" s="39">
        <v>9</v>
      </c>
      <c r="C267" s="39">
        <v>2</v>
      </c>
      <c r="D267" s="39">
        <v>4</v>
      </c>
      <c r="E267" s="39">
        <v>3</v>
      </c>
      <c r="F267" s="127" t="s">
        <v>311</v>
      </c>
      <c r="G267" s="130">
        <v>0</v>
      </c>
      <c r="H267" s="133" t="s">
        <v>28</v>
      </c>
      <c r="I267" s="130"/>
      <c r="J267" s="131"/>
      <c r="K267" s="131"/>
      <c r="L267" s="132"/>
      <c r="M267" s="20"/>
      <c r="N267" s="132"/>
    </row>
    <row r="268" spans="2:14">
      <c r="B268" s="39">
        <v>9</v>
      </c>
      <c r="C268" s="39">
        <v>2</v>
      </c>
      <c r="D268" s="39">
        <v>4</v>
      </c>
      <c r="E268" s="39">
        <v>3</v>
      </c>
      <c r="F268" s="127" t="s">
        <v>312</v>
      </c>
      <c r="G268" s="130">
        <v>0</v>
      </c>
      <c r="H268" s="133" t="s">
        <v>49</v>
      </c>
      <c r="I268" s="130"/>
      <c r="J268" s="131"/>
      <c r="K268" s="131"/>
      <c r="L268" s="132"/>
      <c r="M268" s="20"/>
      <c r="N268" s="132"/>
    </row>
    <row r="269" spans="2:14">
      <c r="B269" s="39">
        <v>9</v>
      </c>
      <c r="C269" s="39">
        <v>2</v>
      </c>
      <c r="D269" s="39">
        <v>4</v>
      </c>
      <c r="E269" s="39">
        <v>3</v>
      </c>
      <c r="F269" s="127" t="s">
        <v>313</v>
      </c>
      <c r="G269" s="130">
        <f>G263</f>
        <v>999</v>
      </c>
      <c r="H269" s="133" t="s">
        <v>45</v>
      </c>
      <c r="I269" s="130"/>
      <c r="J269" s="131"/>
      <c r="K269" s="131"/>
      <c r="L269" s="132"/>
      <c r="M269" s="20"/>
      <c r="N269" s="132"/>
    </row>
    <row r="270" spans="2:14">
      <c r="B270" s="39">
        <v>9</v>
      </c>
      <c r="C270" s="39">
        <v>2</v>
      </c>
      <c r="D270" s="39">
        <v>4</v>
      </c>
      <c r="E270" s="39">
        <v>3</v>
      </c>
      <c r="F270" s="127" t="s">
        <v>314</v>
      </c>
      <c r="G270" s="130">
        <v>0</v>
      </c>
      <c r="H270" s="133" t="s">
        <v>45</v>
      </c>
      <c r="I270" s="130"/>
      <c r="J270" s="131"/>
      <c r="K270" s="131"/>
      <c r="L270" s="132"/>
      <c r="M270" s="20"/>
      <c r="N270" s="132"/>
    </row>
    <row r="271" spans="2:14">
      <c r="B271" s="39">
        <v>9</v>
      </c>
      <c r="C271" s="39">
        <v>2</v>
      </c>
      <c r="D271" s="39">
        <v>4</v>
      </c>
      <c r="E271" s="39">
        <v>3</v>
      </c>
      <c r="F271" s="127" t="s">
        <v>315</v>
      </c>
      <c r="G271" s="130">
        <v>0</v>
      </c>
      <c r="H271" s="133" t="s">
        <v>49</v>
      </c>
      <c r="I271" s="130"/>
      <c r="J271" s="131"/>
      <c r="K271" s="131"/>
      <c r="L271" s="132"/>
      <c r="M271" s="20"/>
      <c r="N271" s="132"/>
    </row>
    <row r="272" spans="2:14">
      <c r="B272" s="39"/>
      <c r="C272" s="39"/>
      <c r="D272" s="39"/>
      <c r="E272" s="39"/>
      <c r="F272" s="127"/>
      <c r="G272" s="130"/>
      <c r="H272" s="133" t="s">
        <v>147</v>
      </c>
      <c r="I272" s="130"/>
      <c r="J272" s="135"/>
      <c r="K272" s="135"/>
      <c r="L272" s="128"/>
      <c r="M272" s="20"/>
      <c r="N272" s="128"/>
    </row>
    <row r="273" spans="2:14">
      <c r="B273" s="39"/>
      <c r="C273" s="39"/>
      <c r="D273" s="39"/>
      <c r="E273" s="39"/>
      <c r="F273" s="134" t="s">
        <v>316</v>
      </c>
      <c r="G273" s="130"/>
      <c r="H273" s="133" t="s">
        <v>147</v>
      </c>
      <c r="I273" s="130"/>
      <c r="J273" s="135"/>
      <c r="K273" s="135"/>
      <c r="L273" s="128"/>
      <c r="M273" s="20"/>
      <c r="N273" s="128"/>
    </row>
    <row r="274" spans="2:14">
      <c r="B274" s="39"/>
      <c r="C274" s="39"/>
      <c r="D274" s="39"/>
      <c r="E274" s="39"/>
      <c r="F274" s="134"/>
      <c r="G274" s="130"/>
      <c r="H274" s="133"/>
      <c r="I274" s="130"/>
      <c r="J274" s="135"/>
      <c r="K274" s="135"/>
      <c r="L274" s="128"/>
      <c r="M274" s="20"/>
      <c r="N274" s="128"/>
    </row>
    <row r="275" spans="2:14">
      <c r="B275" s="39">
        <v>9</v>
      </c>
      <c r="C275" s="39">
        <v>2</v>
      </c>
      <c r="D275" s="39">
        <v>5</v>
      </c>
      <c r="E275" s="39">
        <v>1</v>
      </c>
      <c r="F275" s="125" t="s">
        <v>317</v>
      </c>
      <c r="G275" s="130"/>
      <c r="H275" s="133"/>
      <c r="I275" s="130"/>
      <c r="J275" s="135"/>
      <c r="K275" s="135"/>
      <c r="L275" s="128"/>
      <c r="M275" s="20"/>
      <c r="N275" s="128"/>
    </row>
    <row r="276" spans="2:14" ht="52.8">
      <c r="B276" s="39">
        <v>9</v>
      </c>
      <c r="C276" s="39">
        <v>2</v>
      </c>
      <c r="D276" s="39">
        <v>5</v>
      </c>
      <c r="E276" s="39">
        <v>1</v>
      </c>
      <c r="F276" s="127" t="s">
        <v>318</v>
      </c>
      <c r="G276" s="130">
        <v>0</v>
      </c>
      <c r="H276" s="133" t="s">
        <v>168</v>
      </c>
      <c r="I276" s="130"/>
      <c r="J276" s="131"/>
      <c r="K276" s="131"/>
      <c r="L276" s="132"/>
      <c r="M276" s="20"/>
      <c r="N276" s="132"/>
    </row>
    <row r="277" spans="2:14" ht="26.4">
      <c r="B277" s="39">
        <v>9</v>
      </c>
      <c r="C277" s="39">
        <v>2</v>
      </c>
      <c r="D277" s="39">
        <v>5</v>
      </c>
      <c r="E277" s="39">
        <v>1</v>
      </c>
      <c r="F277" s="127" t="s">
        <v>319</v>
      </c>
      <c r="G277" s="130">
        <v>2</v>
      </c>
      <c r="H277" s="133" t="s">
        <v>28</v>
      </c>
      <c r="I277" s="130"/>
      <c r="J277" s="131"/>
      <c r="K277" s="131"/>
      <c r="L277" s="132"/>
      <c r="M277" s="20"/>
      <c r="N277" s="132"/>
    </row>
    <row r="278" spans="2:14">
      <c r="B278" s="39">
        <v>9</v>
      </c>
      <c r="C278" s="39">
        <v>2</v>
      </c>
      <c r="D278" s="39">
        <v>5</v>
      </c>
      <c r="E278" s="39">
        <v>1</v>
      </c>
      <c r="F278" s="127" t="s">
        <v>320</v>
      </c>
      <c r="G278" s="130">
        <v>2</v>
      </c>
      <c r="H278" s="133" t="s">
        <v>28</v>
      </c>
      <c r="I278" s="130"/>
      <c r="J278" s="131"/>
      <c r="K278" s="131"/>
      <c r="L278" s="132"/>
      <c r="M278" s="20"/>
      <c r="N278" s="132"/>
    </row>
    <row r="279" spans="2:14">
      <c r="B279" s="39">
        <v>9</v>
      </c>
      <c r="C279" s="39">
        <v>2</v>
      </c>
      <c r="D279" s="39">
        <v>5</v>
      </c>
      <c r="E279" s="39">
        <v>1</v>
      </c>
      <c r="F279" s="127" t="s">
        <v>321</v>
      </c>
      <c r="G279" s="130">
        <v>0</v>
      </c>
      <c r="H279" s="133" t="s">
        <v>49</v>
      </c>
      <c r="I279" s="130"/>
      <c r="J279" s="131"/>
      <c r="K279" s="131"/>
      <c r="L279" s="132"/>
      <c r="M279" s="20"/>
      <c r="N279" s="132"/>
    </row>
    <row r="280" spans="2:14">
      <c r="B280" s="39">
        <v>9</v>
      </c>
      <c r="C280" s="39">
        <v>2</v>
      </c>
      <c r="D280" s="39">
        <v>5</v>
      </c>
      <c r="E280" s="39">
        <v>1</v>
      </c>
      <c r="F280" s="127" t="s">
        <v>322</v>
      </c>
      <c r="G280" s="130">
        <v>1</v>
      </c>
      <c r="H280" s="133" t="s">
        <v>49</v>
      </c>
      <c r="I280" s="130"/>
      <c r="J280" s="131"/>
      <c r="K280" s="131"/>
      <c r="L280" s="132"/>
      <c r="M280" s="20"/>
      <c r="N280" s="132"/>
    </row>
    <row r="281" spans="2:14" ht="52.8">
      <c r="B281" s="39">
        <v>9</v>
      </c>
      <c r="C281" s="39">
        <v>2</v>
      </c>
      <c r="D281" s="39">
        <v>5</v>
      </c>
      <c r="E281" s="39">
        <v>1</v>
      </c>
      <c r="F281" s="127" t="s">
        <v>323</v>
      </c>
      <c r="G281" s="130">
        <v>10</v>
      </c>
      <c r="H281" s="133" t="s">
        <v>324</v>
      </c>
      <c r="I281" s="130"/>
      <c r="J281" s="131"/>
      <c r="K281" s="131"/>
      <c r="L281" s="132"/>
      <c r="M281" s="20"/>
      <c r="N281" s="132"/>
    </row>
    <row r="282" spans="2:14">
      <c r="B282" s="39">
        <v>9</v>
      </c>
      <c r="C282" s="39">
        <v>2</v>
      </c>
      <c r="D282" s="39">
        <v>5</v>
      </c>
      <c r="E282" s="39">
        <v>1</v>
      </c>
      <c r="F282" s="127" t="s">
        <v>325</v>
      </c>
      <c r="G282" s="130">
        <v>20</v>
      </c>
      <c r="H282" s="133" t="s">
        <v>324</v>
      </c>
      <c r="I282" s="130"/>
      <c r="J282" s="131"/>
      <c r="K282" s="131"/>
      <c r="L282" s="132"/>
      <c r="M282" s="20"/>
      <c r="N282" s="132"/>
    </row>
    <row r="283" spans="2:14" ht="409.6">
      <c r="B283" s="39">
        <v>9</v>
      </c>
      <c r="C283" s="39">
        <v>2</v>
      </c>
      <c r="D283" s="39">
        <v>5</v>
      </c>
      <c r="E283" s="39">
        <v>1</v>
      </c>
      <c r="F283" s="127" t="s">
        <v>326</v>
      </c>
      <c r="G283" s="130">
        <v>2</v>
      </c>
      <c r="H283" s="133" t="s">
        <v>28</v>
      </c>
      <c r="I283" s="130"/>
      <c r="J283" s="131"/>
      <c r="K283" s="131"/>
      <c r="L283" s="132"/>
      <c r="M283" s="20"/>
      <c r="N283" s="132"/>
    </row>
    <row r="284" spans="2:14">
      <c r="B284" s="39">
        <v>9</v>
      </c>
      <c r="C284" s="39">
        <v>2</v>
      </c>
      <c r="D284" s="39">
        <v>5</v>
      </c>
      <c r="E284" s="39">
        <v>1</v>
      </c>
      <c r="F284" s="127" t="s">
        <v>257</v>
      </c>
      <c r="G284" s="130">
        <v>2</v>
      </c>
      <c r="H284" s="133" t="s">
        <v>28</v>
      </c>
      <c r="I284" s="130"/>
      <c r="J284" s="131"/>
      <c r="K284" s="131"/>
      <c r="L284" s="132"/>
      <c r="M284" s="20"/>
      <c r="N284" s="132"/>
    </row>
    <row r="285" spans="2:14">
      <c r="B285" s="39">
        <v>9</v>
      </c>
      <c r="C285" s="39">
        <v>2</v>
      </c>
      <c r="D285" s="39">
        <v>5</v>
      </c>
      <c r="E285" s="39">
        <v>1</v>
      </c>
      <c r="F285" s="127" t="s">
        <v>327</v>
      </c>
      <c r="G285" s="130">
        <v>2</v>
      </c>
      <c r="H285" s="133" t="s">
        <v>28</v>
      </c>
      <c r="I285" s="130"/>
      <c r="J285" s="131"/>
      <c r="K285" s="131"/>
      <c r="L285" s="132"/>
      <c r="M285" s="20"/>
      <c r="N285" s="132"/>
    </row>
    <row r="286" spans="2:14">
      <c r="B286" s="39">
        <v>9</v>
      </c>
      <c r="C286" s="39">
        <v>2</v>
      </c>
      <c r="D286" s="39">
        <v>5</v>
      </c>
      <c r="E286" s="39">
        <v>1</v>
      </c>
      <c r="F286" s="127" t="s">
        <v>328</v>
      </c>
      <c r="G286" s="130">
        <v>4</v>
      </c>
      <c r="H286" s="133" t="s">
        <v>28</v>
      </c>
      <c r="I286" s="130"/>
      <c r="J286" s="131"/>
      <c r="K286" s="131"/>
      <c r="L286" s="132"/>
      <c r="M286" s="20"/>
      <c r="N286" s="132"/>
    </row>
    <row r="287" spans="2:14">
      <c r="B287" s="39">
        <v>9</v>
      </c>
      <c r="C287" s="39">
        <v>2</v>
      </c>
      <c r="D287" s="39">
        <v>5</v>
      </c>
      <c r="E287" s="39">
        <v>1</v>
      </c>
      <c r="F287" s="127" t="s">
        <v>329</v>
      </c>
      <c r="G287" s="130">
        <v>10</v>
      </c>
      <c r="H287" s="133" t="s">
        <v>49</v>
      </c>
      <c r="I287" s="130"/>
      <c r="J287" s="131"/>
      <c r="K287" s="131"/>
      <c r="L287" s="132"/>
      <c r="M287" s="20"/>
      <c r="N287" s="132"/>
    </row>
    <row r="288" spans="2:14" ht="52.8">
      <c r="B288" s="39">
        <v>9</v>
      </c>
      <c r="C288" s="39">
        <v>2</v>
      </c>
      <c r="D288" s="39">
        <v>5</v>
      </c>
      <c r="E288" s="39">
        <v>1</v>
      </c>
      <c r="F288" s="127" t="s">
        <v>330</v>
      </c>
      <c r="G288" s="130">
        <v>0</v>
      </c>
      <c r="H288" s="133" t="s">
        <v>168</v>
      </c>
      <c r="I288" s="130"/>
      <c r="J288" s="131"/>
      <c r="K288" s="131"/>
      <c r="L288" s="132"/>
      <c r="M288" s="20"/>
      <c r="N288" s="132"/>
    </row>
    <row r="289" spans="2:14">
      <c r="B289" s="39"/>
      <c r="C289" s="39"/>
      <c r="D289" s="39"/>
      <c r="E289" s="39"/>
      <c r="F289" s="127"/>
      <c r="G289" s="130"/>
      <c r="H289" s="133"/>
      <c r="I289" s="130"/>
      <c r="J289" s="135"/>
      <c r="K289" s="135"/>
      <c r="L289" s="129"/>
      <c r="M289" s="20"/>
      <c r="N289" s="129"/>
    </row>
    <row r="290" spans="2:14">
      <c r="B290" s="39"/>
      <c r="C290" s="39"/>
      <c r="D290" s="39"/>
      <c r="E290" s="39"/>
      <c r="F290" s="125" t="s">
        <v>331</v>
      </c>
      <c r="G290" s="130"/>
      <c r="H290" s="133"/>
      <c r="I290" s="130"/>
      <c r="J290" s="135"/>
      <c r="K290" s="135"/>
      <c r="L290" s="128"/>
      <c r="M290" s="20"/>
      <c r="N290" s="128"/>
    </row>
    <row r="291" spans="2:14" ht="39.6">
      <c r="B291" s="39">
        <v>9</v>
      </c>
      <c r="C291" s="39">
        <v>2</v>
      </c>
      <c r="D291" s="39">
        <v>5</v>
      </c>
      <c r="E291" s="39">
        <v>2</v>
      </c>
      <c r="F291" s="127" t="s">
        <v>332</v>
      </c>
      <c r="G291" s="130">
        <v>43</v>
      </c>
      <c r="H291" s="133" t="s">
        <v>333</v>
      </c>
      <c r="I291" s="130"/>
      <c r="J291" s="131"/>
      <c r="K291" s="131"/>
      <c r="L291" s="132"/>
      <c r="M291" s="20"/>
      <c r="N291" s="132"/>
    </row>
    <row r="292" spans="2:14" ht="39.6">
      <c r="B292" s="39">
        <v>9</v>
      </c>
      <c r="C292" s="39">
        <v>2</v>
      </c>
      <c r="D292" s="39">
        <v>5</v>
      </c>
      <c r="E292" s="39">
        <v>2</v>
      </c>
      <c r="F292" s="127" t="s">
        <v>334</v>
      </c>
      <c r="G292" s="130">
        <f>G291</f>
        <v>43</v>
      </c>
      <c r="H292" s="133" t="s">
        <v>333</v>
      </c>
      <c r="I292" s="130"/>
      <c r="J292" s="131"/>
      <c r="K292" s="131"/>
      <c r="L292" s="132"/>
      <c r="M292" s="20"/>
      <c r="N292" s="132"/>
    </row>
    <row r="293" spans="2:14" ht="26.4">
      <c r="B293" s="39">
        <v>9</v>
      </c>
      <c r="C293" s="39">
        <v>2</v>
      </c>
      <c r="D293" s="39">
        <v>5</v>
      </c>
      <c r="E293" s="39">
        <v>2</v>
      </c>
      <c r="F293" s="127" t="s">
        <v>335</v>
      </c>
      <c r="G293" s="130">
        <v>0</v>
      </c>
      <c r="H293" s="133" t="s">
        <v>333</v>
      </c>
      <c r="I293" s="130"/>
      <c r="J293" s="131"/>
      <c r="K293" s="131"/>
      <c r="L293" s="132"/>
      <c r="M293" s="20"/>
      <c r="N293" s="132"/>
    </row>
    <row r="294" spans="2:14" ht="26.4">
      <c r="B294" s="39">
        <v>9</v>
      </c>
      <c r="C294" s="39">
        <v>2</v>
      </c>
      <c r="D294" s="39">
        <v>5</v>
      </c>
      <c r="E294" s="39">
        <v>2</v>
      </c>
      <c r="F294" s="127" t="s">
        <v>336</v>
      </c>
      <c r="G294" s="130">
        <v>0</v>
      </c>
      <c r="H294" s="133" t="s">
        <v>333</v>
      </c>
      <c r="I294" s="130"/>
      <c r="J294" s="131"/>
      <c r="K294" s="131"/>
      <c r="L294" s="132"/>
      <c r="M294" s="20"/>
      <c r="N294" s="132"/>
    </row>
    <row r="295" spans="2:14" ht="39.6">
      <c r="B295" s="39">
        <v>9</v>
      </c>
      <c r="C295" s="39">
        <v>2</v>
      </c>
      <c r="D295" s="39">
        <v>5</v>
      </c>
      <c r="E295" s="39">
        <v>2</v>
      </c>
      <c r="F295" s="127" t="s">
        <v>337</v>
      </c>
      <c r="G295" s="130">
        <f>G292*3</f>
        <v>129</v>
      </c>
      <c r="H295" s="133" t="s">
        <v>338</v>
      </c>
      <c r="I295" s="130"/>
      <c r="J295" s="131"/>
      <c r="K295" s="131"/>
      <c r="L295" s="132"/>
      <c r="M295" s="20"/>
      <c r="N295" s="132"/>
    </row>
    <row r="296" spans="2:14" ht="26.4">
      <c r="B296" s="39">
        <v>9</v>
      </c>
      <c r="C296" s="39">
        <v>2</v>
      </c>
      <c r="D296" s="39">
        <v>5</v>
      </c>
      <c r="E296" s="39">
        <v>2</v>
      </c>
      <c r="F296" s="127" t="s">
        <v>339</v>
      </c>
      <c r="G296" s="130">
        <v>0</v>
      </c>
      <c r="H296" s="133" t="s">
        <v>333</v>
      </c>
      <c r="I296" s="130"/>
      <c r="J296" s="131"/>
      <c r="K296" s="131"/>
      <c r="L296" s="132"/>
      <c r="M296" s="20"/>
      <c r="N296" s="132"/>
    </row>
    <row r="297" spans="2:14" ht="26.4">
      <c r="B297" s="39">
        <v>9</v>
      </c>
      <c r="C297" s="39">
        <v>2</v>
      </c>
      <c r="D297" s="39">
        <v>5</v>
      </c>
      <c r="E297" s="39">
        <v>2</v>
      </c>
      <c r="F297" s="127" t="s">
        <v>340</v>
      </c>
      <c r="G297" s="130">
        <v>0</v>
      </c>
      <c r="H297" s="133" t="s">
        <v>333</v>
      </c>
      <c r="I297" s="130"/>
      <c r="J297" s="131"/>
      <c r="K297" s="131"/>
      <c r="L297" s="132"/>
      <c r="M297" s="20"/>
      <c r="N297" s="132"/>
    </row>
    <row r="298" spans="2:14" ht="26.4">
      <c r="B298" s="39">
        <v>9</v>
      </c>
      <c r="C298" s="39">
        <v>2</v>
      </c>
      <c r="D298" s="39">
        <v>5</v>
      </c>
      <c r="E298" s="39">
        <v>2</v>
      </c>
      <c r="F298" s="127" t="s">
        <v>341</v>
      </c>
      <c r="G298" s="130">
        <v>0</v>
      </c>
      <c r="H298" s="133" t="s">
        <v>333</v>
      </c>
      <c r="I298" s="130"/>
      <c r="J298" s="131"/>
      <c r="K298" s="131"/>
      <c r="L298" s="132"/>
      <c r="M298" s="20"/>
      <c r="N298" s="132"/>
    </row>
    <row r="299" spans="2:14">
      <c r="B299" s="39"/>
      <c r="C299" s="39"/>
      <c r="D299" s="39"/>
      <c r="E299" s="39"/>
      <c r="F299" s="127"/>
      <c r="G299" s="130"/>
      <c r="H299" s="133"/>
      <c r="I299" s="130"/>
      <c r="J299" s="135"/>
      <c r="K299" s="135"/>
      <c r="L299" s="129"/>
      <c r="M299" s="20"/>
      <c r="N299" s="129"/>
    </row>
    <row r="300" spans="2:14">
      <c r="B300" s="39"/>
      <c r="C300" s="39"/>
      <c r="D300" s="39"/>
      <c r="E300" s="39"/>
      <c r="F300" s="125" t="s">
        <v>342</v>
      </c>
      <c r="G300" s="130"/>
      <c r="H300" s="133"/>
      <c r="I300" s="130"/>
      <c r="J300" s="135"/>
      <c r="K300" s="135"/>
      <c r="L300" s="128"/>
      <c r="M300" s="20"/>
      <c r="N300" s="128"/>
    </row>
    <row r="301" spans="2:14">
      <c r="B301" s="39">
        <v>9</v>
      </c>
      <c r="C301" s="39">
        <v>2</v>
      </c>
      <c r="D301" s="39">
        <v>5</v>
      </c>
      <c r="E301" s="39">
        <v>3</v>
      </c>
      <c r="F301" s="127" t="s">
        <v>343</v>
      </c>
      <c r="G301" s="130">
        <v>60</v>
      </c>
      <c r="H301" s="133" t="s">
        <v>333</v>
      </c>
      <c r="I301" s="130"/>
      <c r="J301" s="131"/>
      <c r="K301" s="131"/>
      <c r="L301" s="132"/>
      <c r="M301" s="20"/>
      <c r="N301" s="132"/>
    </row>
    <row r="302" spans="2:14">
      <c r="B302" s="39">
        <v>9</v>
      </c>
      <c r="C302" s="39">
        <v>2</v>
      </c>
      <c r="D302" s="39">
        <v>5</v>
      </c>
      <c r="E302" s="39">
        <v>3</v>
      </c>
      <c r="F302" s="127" t="s">
        <v>344</v>
      </c>
      <c r="G302" s="130">
        <v>0</v>
      </c>
      <c r="H302" s="133" t="s">
        <v>333</v>
      </c>
      <c r="I302" s="130"/>
      <c r="J302" s="131"/>
      <c r="K302" s="131"/>
      <c r="L302" s="132"/>
      <c r="M302" s="20"/>
      <c r="N302" s="132"/>
    </row>
    <row r="303" spans="2:14">
      <c r="B303" s="39">
        <v>9</v>
      </c>
      <c r="C303" s="39">
        <v>2</v>
      </c>
      <c r="D303" s="39">
        <v>5</v>
      </c>
      <c r="E303" s="39">
        <v>3</v>
      </c>
      <c r="F303" s="127" t="s">
        <v>345</v>
      </c>
      <c r="G303" s="130">
        <v>0</v>
      </c>
      <c r="H303" s="133" t="s">
        <v>333</v>
      </c>
      <c r="I303" s="130"/>
      <c r="J303" s="131"/>
      <c r="K303" s="131"/>
      <c r="L303" s="132"/>
      <c r="M303" s="20"/>
      <c r="N303" s="132"/>
    </row>
    <row r="304" spans="2:14" ht="52.8">
      <c r="B304" s="39">
        <v>9</v>
      </c>
      <c r="C304" s="39">
        <v>2</v>
      </c>
      <c r="D304" s="39">
        <v>5</v>
      </c>
      <c r="E304" s="39">
        <v>3</v>
      </c>
      <c r="F304" s="127" t="s">
        <v>346</v>
      </c>
      <c r="G304" s="130">
        <v>0</v>
      </c>
      <c r="H304" s="133" t="s">
        <v>168</v>
      </c>
      <c r="I304" s="130"/>
      <c r="J304" s="131"/>
      <c r="K304" s="131"/>
      <c r="L304" s="132"/>
      <c r="M304" s="20"/>
      <c r="N304" s="132"/>
    </row>
    <row r="305" spans="2:14" ht="26.4">
      <c r="B305" s="39">
        <v>9</v>
      </c>
      <c r="C305" s="39">
        <v>2</v>
      </c>
      <c r="D305" s="39">
        <v>5</v>
      </c>
      <c r="E305" s="39">
        <v>3</v>
      </c>
      <c r="F305" s="127" t="s">
        <v>347</v>
      </c>
      <c r="G305" s="130">
        <v>0</v>
      </c>
      <c r="H305" s="133" t="s">
        <v>348</v>
      </c>
      <c r="I305" s="130"/>
      <c r="J305" s="131"/>
      <c r="K305" s="131"/>
      <c r="L305" s="132"/>
      <c r="M305" s="20"/>
      <c r="N305" s="132"/>
    </row>
    <row r="306" spans="2:14">
      <c r="B306" s="39"/>
      <c r="C306" s="39"/>
      <c r="D306" s="39"/>
      <c r="E306" s="39"/>
      <c r="F306" s="127"/>
      <c r="G306" s="130"/>
      <c r="H306" s="133" t="s">
        <v>147</v>
      </c>
      <c r="I306" s="130"/>
      <c r="J306" s="135"/>
      <c r="K306" s="135"/>
      <c r="L306" s="128"/>
      <c r="M306" s="20"/>
      <c r="N306" s="128"/>
    </row>
    <row r="307" spans="2:14">
      <c r="B307" s="39"/>
      <c r="C307" s="39"/>
      <c r="D307" s="39"/>
      <c r="E307" s="39"/>
      <c r="F307" s="134" t="s">
        <v>349</v>
      </c>
      <c r="G307" s="130"/>
      <c r="H307" s="133" t="s">
        <v>147</v>
      </c>
      <c r="I307" s="130"/>
      <c r="J307" s="135"/>
      <c r="K307" s="135"/>
      <c r="L307" s="128"/>
      <c r="M307" s="20"/>
      <c r="N307" s="128"/>
    </row>
    <row r="308" spans="2:14">
      <c r="B308" s="39"/>
      <c r="C308" s="39"/>
      <c r="D308" s="39"/>
      <c r="E308" s="39"/>
      <c r="F308" s="127"/>
      <c r="G308" s="130"/>
      <c r="H308" s="133"/>
      <c r="I308" s="130"/>
      <c r="J308" s="135"/>
      <c r="K308" s="135"/>
      <c r="L308" s="128"/>
      <c r="M308" s="20"/>
      <c r="N308" s="128"/>
    </row>
    <row r="309" spans="2:14">
      <c r="B309" s="39"/>
      <c r="C309" s="39"/>
      <c r="D309" s="39"/>
      <c r="E309" s="39"/>
      <c r="F309" s="125" t="s">
        <v>350</v>
      </c>
      <c r="G309" s="130"/>
      <c r="H309" s="133"/>
      <c r="I309" s="130"/>
      <c r="J309" s="135"/>
      <c r="K309" s="135"/>
      <c r="L309" s="128"/>
      <c r="M309" s="20"/>
      <c r="N309" s="128"/>
    </row>
    <row r="310" spans="2:14" ht="39.6">
      <c r="B310" s="39">
        <v>9</v>
      </c>
      <c r="C310" s="39">
        <v>2</v>
      </c>
      <c r="D310" s="39">
        <v>6</v>
      </c>
      <c r="E310" s="39">
        <v>1</v>
      </c>
      <c r="F310" s="127" t="s">
        <v>351</v>
      </c>
      <c r="G310" s="130">
        <v>1</v>
      </c>
      <c r="H310" s="133" t="s">
        <v>49</v>
      </c>
      <c r="I310" s="130"/>
      <c r="J310" s="131"/>
      <c r="K310" s="131"/>
      <c r="L310" s="132"/>
      <c r="M310" s="20"/>
      <c r="N310" s="132"/>
    </row>
    <row r="311" spans="2:14">
      <c r="B311" s="39">
        <v>9</v>
      </c>
      <c r="C311" s="39">
        <v>2</v>
      </c>
      <c r="D311" s="39">
        <v>6</v>
      </c>
      <c r="E311" s="39">
        <v>1</v>
      </c>
      <c r="F311" s="127" t="s">
        <v>352</v>
      </c>
      <c r="G311" s="130">
        <v>0</v>
      </c>
      <c r="H311" s="133" t="s">
        <v>49</v>
      </c>
      <c r="I311" s="130"/>
      <c r="J311" s="131"/>
      <c r="K311" s="131"/>
      <c r="L311" s="132"/>
      <c r="M311" s="20"/>
      <c r="N311" s="132"/>
    </row>
    <row r="312" spans="2:14">
      <c r="B312" s="39">
        <v>9</v>
      </c>
      <c r="C312" s="39">
        <v>2</v>
      </c>
      <c r="D312" s="39">
        <v>6</v>
      </c>
      <c r="E312" s="39">
        <v>1</v>
      </c>
      <c r="F312" s="127" t="s">
        <v>353</v>
      </c>
      <c r="G312" s="130">
        <v>0</v>
      </c>
      <c r="H312" s="133" t="s">
        <v>49</v>
      </c>
      <c r="I312" s="130"/>
      <c r="J312" s="131"/>
      <c r="K312" s="131"/>
      <c r="L312" s="132"/>
      <c r="M312" s="20"/>
      <c r="N312" s="132"/>
    </row>
    <row r="313" spans="2:14">
      <c r="B313" s="39">
        <v>9</v>
      </c>
      <c r="C313" s="39">
        <v>2</v>
      </c>
      <c r="D313" s="39">
        <v>6</v>
      </c>
      <c r="E313" s="39">
        <v>1</v>
      </c>
      <c r="F313" s="127" t="s">
        <v>354</v>
      </c>
      <c r="G313" s="130">
        <v>0</v>
      </c>
      <c r="H313" s="133" t="s">
        <v>49</v>
      </c>
      <c r="I313" s="130"/>
      <c r="J313" s="131"/>
      <c r="K313" s="131"/>
      <c r="L313" s="132"/>
      <c r="M313" s="20"/>
      <c r="N313" s="132"/>
    </row>
    <row r="314" spans="2:14">
      <c r="B314" s="39">
        <v>9</v>
      </c>
      <c r="C314" s="39">
        <v>2</v>
      </c>
      <c r="D314" s="39">
        <v>6</v>
      </c>
      <c r="E314" s="39">
        <v>1</v>
      </c>
      <c r="F314" s="127" t="s">
        <v>355</v>
      </c>
      <c r="G314" s="130">
        <v>0</v>
      </c>
      <c r="H314" s="133" t="s">
        <v>49</v>
      </c>
      <c r="I314" s="130"/>
      <c r="J314" s="131"/>
      <c r="K314" s="131"/>
      <c r="L314" s="132"/>
      <c r="M314" s="20"/>
      <c r="N314" s="132"/>
    </row>
    <row r="315" spans="2:14">
      <c r="B315" s="39"/>
      <c r="C315" s="39"/>
      <c r="D315" s="39"/>
      <c r="E315" s="39"/>
      <c r="F315" s="127"/>
      <c r="G315" s="130"/>
      <c r="H315" s="133"/>
      <c r="I315" s="130"/>
      <c r="J315" s="135"/>
      <c r="K315" s="135"/>
      <c r="L315" s="129"/>
      <c r="M315" s="20"/>
      <c r="N315" s="129"/>
    </row>
    <row r="316" spans="2:14">
      <c r="B316" s="39"/>
      <c r="C316" s="39"/>
      <c r="D316" s="39"/>
      <c r="E316" s="39"/>
      <c r="F316" s="125" t="s">
        <v>356</v>
      </c>
      <c r="G316" s="130"/>
      <c r="H316" s="133"/>
      <c r="I316" s="130"/>
      <c r="J316" s="135"/>
      <c r="K316" s="135"/>
      <c r="L316" s="128"/>
      <c r="M316" s="20"/>
      <c r="N316" s="128"/>
    </row>
    <row r="317" spans="2:14">
      <c r="B317" s="39">
        <v>9</v>
      </c>
      <c r="C317" s="39">
        <v>2</v>
      </c>
      <c r="D317" s="39">
        <v>6</v>
      </c>
      <c r="E317" s="39">
        <v>2</v>
      </c>
      <c r="F317" s="127" t="s">
        <v>357</v>
      </c>
      <c r="G317" s="130">
        <v>1</v>
      </c>
      <c r="H317" s="133" t="s">
        <v>49</v>
      </c>
      <c r="I317" s="130"/>
      <c r="J317" s="131"/>
      <c r="K317" s="131"/>
      <c r="L317" s="132"/>
      <c r="M317" s="20"/>
      <c r="N317" s="132"/>
    </row>
    <row r="318" spans="2:14">
      <c r="B318" s="39">
        <v>9</v>
      </c>
      <c r="C318" s="39">
        <v>2</v>
      </c>
      <c r="D318" s="39">
        <v>6</v>
      </c>
      <c r="E318" s="39">
        <v>2</v>
      </c>
      <c r="F318" s="127" t="s">
        <v>358</v>
      </c>
      <c r="G318" s="130">
        <v>1</v>
      </c>
      <c r="H318" s="133" t="s">
        <v>49</v>
      </c>
      <c r="I318" s="130"/>
      <c r="J318" s="131"/>
      <c r="K318" s="131"/>
      <c r="L318" s="132"/>
      <c r="M318" s="20"/>
      <c r="N318" s="132"/>
    </row>
    <row r="319" spans="2:14">
      <c r="B319" s="39">
        <v>9</v>
      </c>
      <c r="C319" s="39">
        <v>2</v>
      </c>
      <c r="D319" s="39">
        <v>6</v>
      </c>
      <c r="E319" s="39">
        <v>2</v>
      </c>
      <c r="F319" s="127" t="s">
        <v>359</v>
      </c>
      <c r="G319" s="130">
        <v>0</v>
      </c>
      <c r="H319" s="133" t="s">
        <v>49</v>
      </c>
      <c r="I319" s="130"/>
      <c r="J319" s="131"/>
      <c r="K319" s="131"/>
      <c r="L319" s="132"/>
      <c r="M319" s="20"/>
      <c r="N319" s="132"/>
    </row>
    <row r="320" spans="2:14" ht="26.4">
      <c r="B320" s="39">
        <v>9</v>
      </c>
      <c r="C320" s="39">
        <v>2</v>
      </c>
      <c r="D320" s="39">
        <v>6</v>
      </c>
      <c r="E320" s="39">
        <v>2</v>
      </c>
      <c r="F320" s="127" t="s">
        <v>360</v>
      </c>
      <c r="G320" s="130">
        <v>1</v>
      </c>
      <c r="H320" s="133" t="s">
        <v>49</v>
      </c>
      <c r="I320" s="130"/>
      <c r="J320" s="131"/>
      <c r="K320" s="131"/>
      <c r="L320" s="132"/>
      <c r="M320" s="20"/>
      <c r="N320" s="132"/>
    </row>
    <row r="321" spans="2:14">
      <c r="B321" s="39">
        <v>9</v>
      </c>
      <c r="C321" s="39">
        <v>2</v>
      </c>
      <c r="D321" s="39">
        <v>6</v>
      </c>
      <c r="E321" s="39">
        <v>2</v>
      </c>
      <c r="F321" s="127" t="s">
        <v>361</v>
      </c>
      <c r="G321" s="130">
        <v>0</v>
      </c>
      <c r="H321" s="133" t="s">
        <v>49</v>
      </c>
      <c r="I321" s="130"/>
      <c r="J321" s="131"/>
      <c r="K321" s="131"/>
      <c r="L321" s="132"/>
      <c r="M321" s="20"/>
      <c r="N321" s="132"/>
    </row>
    <row r="322" spans="2:14">
      <c r="B322" s="39"/>
      <c r="C322" s="39"/>
      <c r="D322" s="39"/>
      <c r="E322" s="39"/>
      <c r="F322" s="127"/>
      <c r="G322" s="130"/>
      <c r="H322" s="133"/>
      <c r="I322" s="130"/>
      <c r="J322" s="135"/>
      <c r="K322" s="135"/>
      <c r="L322" s="129"/>
      <c r="M322" s="20"/>
      <c r="N322" s="129"/>
    </row>
    <row r="323" spans="2:14">
      <c r="B323" s="39"/>
      <c r="C323" s="39"/>
      <c r="D323" s="39"/>
      <c r="E323" s="39"/>
      <c r="F323" s="125" t="s">
        <v>362</v>
      </c>
      <c r="G323" s="130"/>
      <c r="H323" s="133"/>
      <c r="I323" s="130"/>
      <c r="J323" s="135"/>
      <c r="K323" s="135"/>
      <c r="L323" s="128"/>
      <c r="M323" s="20"/>
      <c r="N323" s="128"/>
    </row>
    <row r="324" spans="2:14">
      <c r="B324" s="39">
        <v>9</v>
      </c>
      <c r="C324" s="39">
        <v>2</v>
      </c>
      <c r="D324" s="39">
        <v>6</v>
      </c>
      <c r="E324" s="39">
        <v>3</v>
      </c>
      <c r="F324" s="127" t="s">
        <v>363</v>
      </c>
      <c r="G324" s="130">
        <v>1</v>
      </c>
      <c r="H324" s="133" t="s">
        <v>49</v>
      </c>
      <c r="I324" s="130"/>
      <c r="J324" s="131"/>
      <c r="K324" s="131"/>
      <c r="L324" s="132"/>
      <c r="M324" s="20"/>
      <c r="N324" s="132"/>
    </row>
    <row r="325" spans="2:14" ht="26.4">
      <c r="B325" s="39">
        <v>9</v>
      </c>
      <c r="C325" s="39">
        <v>2</v>
      </c>
      <c r="D325" s="39">
        <v>6</v>
      </c>
      <c r="E325" s="39">
        <v>3</v>
      </c>
      <c r="F325" s="127" t="s">
        <v>364</v>
      </c>
      <c r="G325" s="130">
        <v>0</v>
      </c>
      <c r="H325" s="133" t="s">
        <v>49</v>
      </c>
      <c r="I325" s="130"/>
      <c r="J325" s="131"/>
      <c r="K325" s="131"/>
      <c r="L325" s="132"/>
      <c r="M325" s="20"/>
      <c r="N325" s="132"/>
    </row>
    <row r="326" spans="2:14">
      <c r="B326" s="39">
        <v>9</v>
      </c>
      <c r="C326" s="39">
        <v>2</v>
      </c>
      <c r="D326" s="39">
        <v>6</v>
      </c>
      <c r="E326" s="39">
        <v>3</v>
      </c>
      <c r="F326" s="127" t="s">
        <v>365</v>
      </c>
      <c r="G326" s="130">
        <v>0</v>
      </c>
      <c r="H326" s="133" t="s">
        <v>49</v>
      </c>
      <c r="I326" s="130"/>
      <c r="J326" s="131"/>
      <c r="K326" s="131"/>
      <c r="L326" s="132"/>
      <c r="M326" s="20"/>
      <c r="N326" s="132"/>
    </row>
    <row r="327" spans="2:14">
      <c r="B327" s="39">
        <v>9</v>
      </c>
      <c r="C327" s="39">
        <v>2</v>
      </c>
      <c r="D327" s="39">
        <v>6</v>
      </c>
      <c r="E327" s="39">
        <v>3</v>
      </c>
      <c r="F327" s="127" t="s">
        <v>366</v>
      </c>
      <c r="G327" s="130">
        <v>0</v>
      </c>
      <c r="H327" s="133" t="s">
        <v>49</v>
      </c>
      <c r="I327" s="130"/>
      <c r="J327" s="131"/>
      <c r="K327" s="131"/>
      <c r="L327" s="132"/>
      <c r="M327" s="20"/>
      <c r="N327" s="132"/>
    </row>
    <row r="328" spans="2:14">
      <c r="B328" s="39">
        <v>9</v>
      </c>
      <c r="C328" s="39">
        <v>2</v>
      </c>
      <c r="D328" s="39">
        <v>6</v>
      </c>
      <c r="E328" s="39">
        <v>3</v>
      </c>
      <c r="F328" s="127" t="s">
        <v>367</v>
      </c>
      <c r="G328" s="130">
        <v>0</v>
      </c>
      <c r="H328" s="133" t="s">
        <v>49</v>
      </c>
      <c r="I328" s="130"/>
      <c r="J328" s="131"/>
      <c r="K328" s="131"/>
      <c r="L328" s="132"/>
      <c r="M328" s="20"/>
      <c r="N328" s="132"/>
    </row>
    <row r="329" spans="2:14">
      <c r="B329" s="39">
        <v>9</v>
      </c>
      <c r="C329" s="39">
        <v>2</v>
      </c>
      <c r="D329" s="39">
        <v>6</v>
      </c>
      <c r="E329" s="39">
        <v>3</v>
      </c>
      <c r="F329" s="127" t="s">
        <v>368</v>
      </c>
      <c r="G329" s="130">
        <v>0</v>
      </c>
      <c r="H329" s="133" t="s">
        <v>49</v>
      </c>
      <c r="I329" s="130"/>
      <c r="J329" s="131"/>
      <c r="K329" s="131"/>
      <c r="L329" s="132"/>
      <c r="M329" s="20"/>
      <c r="N329" s="132"/>
    </row>
    <row r="330" spans="2:14">
      <c r="B330" s="39"/>
      <c r="C330" s="39"/>
      <c r="D330" s="39"/>
      <c r="E330" s="39"/>
      <c r="F330" s="127"/>
      <c r="G330" s="130"/>
      <c r="H330" s="133"/>
      <c r="I330" s="130"/>
      <c r="J330" s="135"/>
      <c r="K330" s="135"/>
      <c r="L330" s="129"/>
      <c r="M330" s="20"/>
      <c r="N330" s="129"/>
    </row>
    <row r="331" spans="2:14">
      <c r="B331" s="39"/>
      <c r="C331" s="39"/>
      <c r="D331" s="39"/>
      <c r="E331" s="39"/>
      <c r="F331" s="125" t="s">
        <v>369</v>
      </c>
      <c r="G331" s="130"/>
      <c r="H331" s="133"/>
      <c r="I331" s="130"/>
      <c r="J331" s="135"/>
      <c r="K331" s="135"/>
      <c r="L331" s="128"/>
      <c r="M331" s="20"/>
      <c r="N331" s="128"/>
    </row>
    <row r="332" spans="2:14">
      <c r="B332" s="39">
        <v>9</v>
      </c>
      <c r="C332" s="39">
        <v>2</v>
      </c>
      <c r="D332" s="39">
        <v>6</v>
      </c>
      <c r="E332" s="39">
        <v>4</v>
      </c>
      <c r="F332" s="127" t="s">
        <v>370</v>
      </c>
      <c r="G332" s="130">
        <v>1</v>
      </c>
      <c r="H332" s="133" t="s">
        <v>49</v>
      </c>
      <c r="I332" s="130"/>
      <c r="J332" s="131"/>
      <c r="K332" s="131"/>
      <c r="L332" s="132"/>
      <c r="M332" s="20"/>
      <c r="N332" s="132"/>
    </row>
    <row r="333" spans="2:14">
      <c r="B333" s="39">
        <v>9</v>
      </c>
      <c r="C333" s="39">
        <v>2</v>
      </c>
      <c r="D333" s="39">
        <v>6</v>
      </c>
      <c r="E333" s="39">
        <v>4</v>
      </c>
      <c r="F333" s="127" t="s">
        <v>371</v>
      </c>
      <c r="G333" s="130">
        <v>1</v>
      </c>
      <c r="H333" s="133" t="s">
        <v>49</v>
      </c>
      <c r="I333" s="130"/>
      <c r="J333" s="131"/>
      <c r="K333" s="131"/>
      <c r="L333" s="132"/>
      <c r="M333" s="20"/>
      <c r="N333" s="132"/>
    </row>
    <row r="334" spans="2:14">
      <c r="B334" s="39">
        <v>9</v>
      </c>
      <c r="C334" s="39">
        <v>2</v>
      </c>
      <c r="D334" s="39">
        <v>6</v>
      </c>
      <c r="E334" s="39">
        <v>4</v>
      </c>
      <c r="F334" s="127" t="s">
        <v>372</v>
      </c>
      <c r="G334" s="130">
        <v>1</v>
      </c>
      <c r="H334" s="133" t="s">
        <v>49</v>
      </c>
      <c r="I334" s="130"/>
      <c r="J334" s="131"/>
      <c r="K334" s="131"/>
      <c r="L334" s="132"/>
      <c r="M334" s="20"/>
      <c r="N334" s="132"/>
    </row>
    <row r="335" spans="2:14">
      <c r="B335" s="39"/>
      <c r="C335" s="39"/>
      <c r="D335" s="39"/>
      <c r="E335" s="39"/>
      <c r="F335" s="127"/>
      <c r="G335" s="130"/>
      <c r="H335" s="133"/>
      <c r="I335" s="130"/>
      <c r="J335" s="135"/>
      <c r="K335" s="135"/>
      <c r="L335" s="132"/>
      <c r="M335" s="20"/>
      <c r="N335" s="132"/>
    </row>
    <row r="336" spans="2:14">
      <c r="B336" s="39"/>
      <c r="C336" s="39"/>
      <c r="D336" s="39"/>
      <c r="E336" s="39"/>
      <c r="F336" s="125" t="s">
        <v>373</v>
      </c>
      <c r="G336" s="130"/>
      <c r="H336" s="133"/>
      <c r="I336" s="130"/>
      <c r="J336" s="135"/>
      <c r="K336" s="135"/>
      <c r="L336" s="128"/>
      <c r="M336" s="20"/>
      <c r="N336" s="128"/>
    </row>
    <row r="337" spans="2:14">
      <c r="B337" s="39">
        <v>9</v>
      </c>
      <c r="C337" s="39">
        <v>2</v>
      </c>
      <c r="D337" s="39">
        <v>6</v>
      </c>
      <c r="E337" s="39">
        <v>5</v>
      </c>
      <c r="F337" s="127" t="s">
        <v>374</v>
      </c>
      <c r="G337" s="130">
        <v>0</v>
      </c>
      <c r="H337" s="133" t="s">
        <v>49</v>
      </c>
      <c r="I337" s="130"/>
      <c r="J337" s="131"/>
      <c r="K337" s="131"/>
      <c r="L337" s="132"/>
      <c r="M337" s="20"/>
      <c r="N337" s="132"/>
    </row>
    <row r="338" spans="2:14">
      <c r="B338" s="39">
        <v>9</v>
      </c>
      <c r="C338" s="39">
        <v>2</v>
      </c>
      <c r="D338" s="39">
        <v>6</v>
      </c>
      <c r="E338" s="39">
        <v>5</v>
      </c>
      <c r="F338" s="127" t="s">
        <v>375</v>
      </c>
      <c r="G338" s="130">
        <v>0</v>
      </c>
      <c r="H338" s="133" t="s">
        <v>49</v>
      </c>
      <c r="I338" s="130"/>
      <c r="J338" s="131"/>
      <c r="K338" s="131"/>
      <c r="L338" s="132"/>
      <c r="M338" s="20"/>
      <c r="N338" s="132"/>
    </row>
    <row r="339" spans="2:14">
      <c r="B339" s="39">
        <v>9</v>
      </c>
      <c r="C339" s="39">
        <v>2</v>
      </c>
      <c r="D339" s="39">
        <v>6</v>
      </c>
      <c r="E339" s="39">
        <v>5</v>
      </c>
      <c r="F339" s="127" t="s">
        <v>376</v>
      </c>
      <c r="G339" s="130">
        <v>0</v>
      </c>
      <c r="H339" s="133" t="s">
        <v>49</v>
      </c>
      <c r="I339" s="130"/>
      <c r="J339" s="131"/>
      <c r="K339" s="131"/>
      <c r="L339" s="132"/>
      <c r="M339" s="20"/>
      <c r="N339" s="132"/>
    </row>
    <row r="340" spans="2:14">
      <c r="B340" s="39">
        <v>9</v>
      </c>
      <c r="C340" s="39">
        <v>2</v>
      </c>
      <c r="D340" s="39">
        <v>6</v>
      </c>
      <c r="E340" s="39">
        <v>5</v>
      </c>
      <c r="F340" s="127" t="s">
        <v>377</v>
      </c>
      <c r="G340" s="130">
        <v>0</v>
      </c>
      <c r="H340" s="133" t="s">
        <v>49</v>
      </c>
      <c r="I340" s="130"/>
      <c r="J340" s="131"/>
      <c r="K340" s="131"/>
      <c r="L340" s="132"/>
      <c r="M340" s="20"/>
      <c r="N340" s="132"/>
    </row>
    <row r="341" spans="2:14">
      <c r="B341" s="39"/>
      <c r="C341" s="39"/>
      <c r="D341" s="39"/>
      <c r="E341" s="39"/>
      <c r="F341" s="127"/>
      <c r="G341" s="130"/>
      <c r="H341" s="133" t="s">
        <v>147</v>
      </c>
      <c r="I341" s="130"/>
      <c r="J341" s="135"/>
      <c r="K341" s="135"/>
      <c r="L341" s="128"/>
      <c r="M341" s="20"/>
      <c r="N341" s="128"/>
    </row>
    <row r="342" spans="2:14">
      <c r="B342" s="39"/>
      <c r="C342" s="39"/>
      <c r="D342" s="39"/>
      <c r="E342" s="39"/>
      <c r="F342" s="134" t="s">
        <v>378</v>
      </c>
      <c r="G342" s="130"/>
      <c r="H342" s="133" t="s">
        <v>147</v>
      </c>
      <c r="I342" s="130"/>
      <c r="J342" s="135"/>
      <c r="K342" s="135"/>
      <c r="L342" s="128"/>
      <c r="M342" s="20"/>
      <c r="N342" s="128"/>
    </row>
    <row r="343" spans="2:14">
      <c r="B343" s="39"/>
      <c r="C343" s="39"/>
      <c r="D343" s="39"/>
      <c r="E343" s="39"/>
      <c r="F343" s="134"/>
      <c r="G343" s="130"/>
      <c r="H343" s="133"/>
      <c r="I343" s="130"/>
      <c r="J343" s="135"/>
      <c r="K343" s="135"/>
      <c r="L343" s="128"/>
      <c r="M343" s="20"/>
      <c r="N343" s="128"/>
    </row>
    <row r="344" spans="2:14">
      <c r="B344" s="39"/>
      <c r="C344" s="39"/>
      <c r="D344" s="39"/>
      <c r="E344" s="39"/>
      <c r="F344" s="125" t="s">
        <v>379</v>
      </c>
      <c r="G344" s="130"/>
      <c r="H344" s="133" t="s">
        <v>147</v>
      </c>
      <c r="I344" s="130"/>
      <c r="J344" s="135"/>
      <c r="K344" s="135"/>
      <c r="L344" s="128"/>
      <c r="M344" s="20"/>
      <c r="N344" s="128"/>
    </row>
    <row r="345" spans="2:14" ht="26.4">
      <c r="B345" s="39">
        <v>9</v>
      </c>
      <c r="C345" s="39">
        <v>2</v>
      </c>
      <c r="D345" s="39">
        <v>7</v>
      </c>
      <c r="E345" s="39">
        <v>1</v>
      </c>
      <c r="F345" s="127" t="s">
        <v>380</v>
      </c>
      <c r="G345" s="130"/>
      <c r="H345" s="133"/>
      <c r="I345" s="130"/>
      <c r="J345" s="135"/>
      <c r="K345" s="135"/>
      <c r="L345" s="128"/>
      <c r="M345" s="20"/>
      <c r="N345" s="128"/>
    </row>
    <row r="346" spans="2:14">
      <c r="B346" s="39"/>
      <c r="C346" s="39"/>
      <c r="D346" s="39"/>
      <c r="E346" s="39"/>
      <c r="F346" s="127"/>
      <c r="G346" s="130"/>
      <c r="H346" s="133"/>
      <c r="I346" s="130"/>
      <c r="J346" s="135"/>
      <c r="K346" s="135"/>
      <c r="L346" s="128"/>
      <c r="M346" s="20"/>
      <c r="N346" s="128"/>
    </row>
    <row r="347" spans="2:14">
      <c r="B347" s="39"/>
      <c r="C347" s="39"/>
      <c r="D347" s="39"/>
      <c r="E347" s="39"/>
      <c r="F347" s="125" t="s">
        <v>381</v>
      </c>
      <c r="G347" s="130"/>
      <c r="H347" s="133" t="s">
        <v>147</v>
      </c>
      <c r="I347" s="130"/>
      <c r="J347" s="135"/>
      <c r="K347" s="135"/>
      <c r="L347" s="128"/>
      <c r="M347" s="20"/>
      <c r="N347" s="128"/>
    </row>
    <row r="348" spans="2:14" ht="39.6">
      <c r="B348" s="39">
        <v>9</v>
      </c>
      <c r="C348" s="39">
        <v>2</v>
      </c>
      <c r="D348" s="39">
        <v>7</v>
      </c>
      <c r="E348" s="39">
        <v>2</v>
      </c>
      <c r="F348" s="127" t="s">
        <v>382</v>
      </c>
      <c r="G348" s="130">
        <v>0</v>
      </c>
      <c r="H348" s="133" t="s">
        <v>162</v>
      </c>
      <c r="I348" s="130"/>
      <c r="J348" s="131"/>
      <c r="K348" s="131"/>
      <c r="L348" s="132"/>
      <c r="M348" s="20"/>
      <c r="N348" s="132"/>
    </row>
    <row r="349" spans="2:14" ht="66">
      <c r="B349" s="39">
        <v>9</v>
      </c>
      <c r="C349" s="39">
        <v>2</v>
      </c>
      <c r="D349" s="39">
        <v>7</v>
      </c>
      <c r="E349" s="39">
        <v>2</v>
      </c>
      <c r="F349" s="127" t="s">
        <v>383</v>
      </c>
      <c r="G349" s="130">
        <v>0</v>
      </c>
      <c r="H349" s="133" t="s">
        <v>384</v>
      </c>
      <c r="I349" s="130"/>
      <c r="J349" s="131"/>
      <c r="K349" s="131"/>
      <c r="L349" s="132"/>
      <c r="M349" s="20"/>
      <c r="N349" s="132"/>
    </row>
    <row r="350" spans="2:14" ht="66">
      <c r="B350" s="39">
        <v>9</v>
      </c>
      <c r="C350" s="39">
        <v>2</v>
      </c>
      <c r="D350" s="39">
        <v>7</v>
      </c>
      <c r="E350" s="39">
        <v>2</v>
      </c>
      <c r="F350" s="127" t="s">
        <v>385</v>
      </c>
      <c r="G350" s="130">
        <v>0</v>
      </c>
      <c r="H350" s="133" t="s">
        <v>384</v>
      </c>
      <c r="I350" s="130"/>
      <c r="J350" s="131"/>
      <c r="K350" s="131"/>
      <c r="L350" s="132"/>
      <c r="M350" s="20"/>
      <c r="N350" s="132"/>
    </row>
    <row r="351" spans="2:14" ht="52.8">
      <c r="B351" s="39">
        <v>9</v>
      </c>
      <c r="C351" s="39">
        <v>2</v>
      </c>
      <c r="D351" s="39">
        <v>7</v>
      </c>
      <c r="E351" s="39">
        <v>2</v>
      </c>
      <c r="F351" s="127" t="s">
        <v>386</v>
      </c>
      <c r="G351" s="130">
        <v>0</v>
      </c>
      <c r="H351" s="133" t="s">
        <v>26</v>
      </c>
      <c r="I351" s="130"/>
      <c r="J351" s="131"/>
      <c r="K351" s="131"/>
      <c r="L351" s="132"/>
      <c r="M351" s="20"/>
      <c r="N351" s="132"/>
    </row>
    <row r="352" spans="2:14">
      <c r="B352" s="39">
        <v>9</v>
      </c>
      <c r="C352" s="39">
        <v>2</v>
      </c>
      <c r="D352" s="39">
        <v>7</v>
      </c>
      <c r="E352" s="39">
        <v>2</v>
      </c>
      <c r="F352" s="127" t="s">
        <v>387</v>
      </c>
      <c r="G352" s="130">
        <v>0</v>
      </c>
      <c r="H352" s="133" t="s">
        <v>162</v>
      </c>
      <c r="I352" s="130"/>
      <c r="J352" s="131"/>
      <c r="K352" s="131"/>
      <c r="L352" s="132"/>
      <c r="M352" s="20"/>
      <c r="N352" s="132"/>
    </row>
    <row r="353" spans="2:14">
      <c r="B353" s="39">
        <v>9</v>
      </c>
      <c r="C353" s="39">
        <v>2</v>
      </c>
      <c r="D353" s="39">
        <v>7</v>
      </c>
      <c r="E353" s="39">
        <v>2</v>
      </c>
      <c r="F353" s="127" t="s">
        <v>388</v>
      </c>
      <c r="G353" s="130">
        <v>0</v>
      </c>
      <c r="H353" s="133" t="s">
        <v>28</v>
      </c>
      <c r="I353" s="130"/>
      <c r="J353" s="131"/>
      <c r="K353" s="131"/>
      <c r="L353" s="132"/>
      <c r="M353" s="20"/>
      <c r="N353" s="132"/>
    </row>
    <row r="354" spans="2:14">
      <c r="B354" s="39">
        <v>9</v>
      </c>
      <c r="C354" s="39">
        <v>2</v>
      </c>
      <c r="D354" s="39">
        <v>7</v>
      </c>
      <c r="E354" s="39">
        <v>2</v>
      </c>
      <c r="F354" s="127" t="s">
        <v>389</v>
      </c>
      <c r="G354" s="130">
        <v>0</v>
      </c>
      <c r="H354" s="133" t="s">
        <v>28</v>
      </c>
      <c r="I354" s="130"/>
      <c r="J354" s="131"/>
      <c r="K354" s="131"/>
      <c r="L354" s="132"/>
      <c r="M354" s="20"/>
      <c r="N354" s="132"/>
    </row>
    <row r="355" spans="2:14">
      <c r="B355" s="39">
        <v>9</v>
      </c>
      <c r="C355" s="39">
        <v>2</v>
      </c>
      <c r="D355" s="39">
        <v>7</v>
      </c>
      <c r="E355" s="39">
        <v>2</v>
      </c>
      <c r="F355" s="127" t="s">
        <v>390</v>
      </c>
      <c r="G355" s="130">
        <v>0</v>
      </c>
      <c r="H355" s="133" t="s">
        <v>162</v>
      </c>
      <c r="I355" s="130"/>
      <c r="J355" s="131"/>
      <c r="K355" s="131"/>
      <c r="L355" s="132"/>
      <c r="M355" s="20"/>
      <c r="N355" s="132"/>
    </row>
    <row r="356" spans="2:14">
      <c r="B356" s="39">
        <v>9</v>
      </c>
      <c r="C356" s="39">
        <v>2</v>
      </c>
      <c r="D356" s="39">
        <v>7</v>
      </c>
      <c r="E356" s="39">
        <v>2</v>
      </c>
      <c r="F356" s="127" t="s">
        <v>391</v>
      </c>
      <c r="G356" s="130">
        <v>0</v>
      </c>
      <c r="H356" s="133" t="s">
        <v>28</v>
      </c>
      <c r="I356" s="130"/>
      <c r="J356" s="131"/>
      <c r="K356" s="131"/>
      <c r="L356" s="132"/>
      <c r="M356" s="20"/>
      <c r="N356" s="132"/>
    </row>
    <row r="357" spans="2:14" ht="66">
      <c r="B357" s="39">
        <v>9</v>
      </c>
      <c r="C357" s="39">
        <v>2</v>
      </c>
      <c r="D357" s="39">
        <v>7</v>
      </c>
      <c r="E357" s="39">
        <v>2</v>
      </c>
      <c r="F357" s="127" t="s">
        <v>392</v>
      </c>
      <c r="G357" s="130">
        <v>0</v>
      </c>
      <c r="H357" s="133" t="s">
        <v>49</v>
      </c>
      <c r="I357" s="130"/>
      <c r="J357" s="131"/>
      <c r="K357" s="131"/>
      <c r="L357" s="132"/>
      <c r="M357" s="20"/>
      <c r="N357" s="132"/>
    </row>
    <row r="358" spans="2:14">
      <c r="B358" s="39"/>
      <c r="C358" s="39"/>
      <c r="D358" s="39"/>
      <c r="E358" s="39"/>
      <c r="F358" s="127"/>
      <c r="G358" s="130"/>
      <c r="H358" s="133"/>
      <c r="I358" s="130"/>
      <c r="J358" s="135"/>
      <c r="K358" s="135"/>
      <c r="L358" s="129"/>
      <c r="M358" s="20"/>
      <c r="N358" s="129"/>
    </row>
    <row r="359" spans="2:14">
      <c r="B359" s="39"/>
      <c r="C359" s="39"/>
      <c r="D359" s="39"/>
      <c r="E359" s="39"/>
      <c r="F359" s="125" t="s">
        <v>393</v>
      </c>
      <c r="G359" s="130"/>
      <c r="H359" s="133"/>
      <c r="I359" s="130"/>
      <c r="J359" s="135"/>
      <c r="K359" s="135"/>
      <c r="L359" s="129"/>
      <c r="M359" s="20"/>
      <c r="N359" s="129"/>
    </row>
    <row r="360" spans="2:14" ht="52.8">
      <c r="B360" s="39">
        <v>9</v>
      </c>
      <c r="C360" s="39">
        <v>2</v>
      </c>
      <c r="D360" s="39">
        <v>7</v>
      </c>
      <c r="E360" s="39">
        <v>3</v>
      </c>
      <c r="F360" s="127" t="s">
        <v>394</v>
      </c>
      <c r="G360" s="130">
        <f>1*3</f>
        <v>3</v>
      </c>
      <c r="H360" s="133" t="s">
        <v>395</v>
      </c>
      <c r="I360" s="130"/>
      <c r="J360" s="131"/>
      <c r="K360" s="131"/>
      <c r="L360" s="132"/>
      <c r="M360" s="20"/>
      <c r="N360" s="132"/>
    </row>
    <row r="361" spans="2:14" ht="79.2">
      <c r="B361" s="39">
        <v>9</v>
      </c>
      <c r="C361" s="39">
        <v>2</v>
      </c>
      <c r="D361" s="39">
        <v>7</v>
      </c>
      <c r="E361" s="39">
        <v>3</v>
      </c>
      <c r="F361" s="127" t="s">
        <v>275</v>
      </c>
      <c r="G361" s="130">
        <v>0</v>
      </c>
      <c r="H361" s="133" t="s">
        <v>396</v>
      </c>
      <c r="I361" s="130"/>
      <c r="J361" s="131"/>
      <c r="K361" s="131"/>
      <c r="L361" s="132"/>
      <c r="M361" s="20"/>
      <c r="N361" s="132"/>
    </row>
    <row r="362" spans="2:14">
      <c r="B362" s="39">
        <v>9</v>
      </c>
      <c r="C362" s="39">
        <v>2</v>
      </c>
      <c r="D362" s="39">
        <v>7</v>
      </c>
      <c r="E362" s="39">
        <v>3</v>
      </c>
      <c r="F362" s="127" t="s">
        <v>397</v>
      </c>
      <c r="G362" s="130">
        <v>0</v>
      </c>
      <c r="H362" s="133" t="s">
        <v>398</v>
      </c>
      <c r="I362" s="130"/>
      <c r="J362" s="131"/>
      <c r="K362" s="131"/>
      <c r="L362" s="132"/>
      <c r="M362" s="20"/>
      <c r="N362" s="132"/>
    </row>
    <row r="363" spans="2:14">
      <c r="B363" s="39"/>
      <c r="C363" s="39"/>
      <c r="D363" s="39"/>
      <c r="E363" s="39"/>
      <c r="F363" s="127"/>
      <c r="G363" s="130"/>
      <c r="H363" s="133"/>
      <c r="I363" s="130"/>
      <c r="J363" s="135"/>
      <c r="K363" s="135"/>
      <c r="L363" s="129"/>
      <c r="M363" s="20"/>
      <c r="N363" s="129"/>
    </row>
    <row r="364" spans="2:14">
      <c r="B364" s="39"/>
      <c r="C364" s="39"/>
      <c r="D364" s="39"/>
      <c r="E364" s="39"/>
      <c r="F364" s="125" t="s">
        <v>399</v>
      </c>
      <c r="G364" s="130"/>
      <c r="H364" s="133"/>
      <c r="I364" s="130"/>
      <c r="J364" s="135"/>
      <c r="K364" s="135"/>
      <c r="L364" s="128"/>
      <c r="M364" s="20"/>
      <c r="N364" s="128"/>
    </row>
    <row r="365" spans="2:14" ht="52.8">
      <c r="B365" s="39">
        <v>9</v>
      </c>
      <c r="C365" s="39">
        <v>2</v>
      </c>
      <c r="D365" s="39">
        <v>7</v>
      </c>
      <c r="E365" s="39">
        <v>4</v>
      </c>
      <c r="F365" s="127" t="s">
        <v>400</v>
      </c>
      <c r="G365" s="130">
        <v>0</v>
      </c>
      <c r="H365" s="133" t="s">
        <v>162</v>
      </c>
      <c r="I365" s="130"/>
      <c r="J365" s="131"/>
      <c r="K365" s="131"/>
      <c r="L365" s="132"/>
      <c r="M365" s="20"/>
      <c r="N365" s="132"/>
    </row>
    <row r="366" spans="2:14">
      <c r="B366" s="39">
        <v>9</v>
      </c>
      <c r="C366" s="39">
        <v>2</v>
      </c>
      <c r="D366" s="39">
        <v>7</v>
      </c>
      <c r="E366" s="39">
        <v>4</v>
      </c>
      <c r="F366" s="127" t="s">
        <v>401</v>
      </c>
      <c r="G366" s="130">
        <v>0</v>
      </c>
      <c r="H366" s="133" t="s">
        <v>162</v>
      </c>
      <c r="I366" s="130"/>
      <c r="J366" s="131"/>
      <c r="K366" s="131"/>
      <c r="L366" s="132"/>
      <c r="M366" s="20"/>
      <c r="N366" s="132"/>
    </row>
    <row r="367" spans="2:14">
      <c r="B367" s="39">
        <v>9</v>
      </c>
      <c r="C367" s="39">
        <v>2</v>
      </c>
      <c r="D367" s="39">
        <v>7</v>
      </c>
      <c r="E367" s="39">
        <v>4</v>
      </c>
      <c r="F367" s="127" t="s">
        <v>402</v>
      </c>
      <c r="G367" s="130">
        <v>0</v>
      </c>
      <c r="H367" s="133" t="s">
        <v>28</v>
      </c>
      <c r="I367" s="130"/>
      <c r="J367" s="131"/>
      <c r="K367" s="131"/>
      <c r="L367" s="132"/>
      <c r="M367" s="20"/>
      <c r="N367" s="132"/>
    </row>
    <row r="368" spans="2:14">
      <c r="B368" s="39">
        <v>9</v>
      </c>
      <c r="C368" s="39">
        <v>2</v>
      </c>
      <c r="D368" s="39">
        <v>7</v>
      </c>
      <c r="E368" s="39">
        <v>4</v>
      </c>
      <c r="F368" s="127" t="s">
        <v>403</v>
      </c>
      <c r="G368" s="130">
        <v>0</v>
      </c>
      <c r="H368" s="133" t="s">
        <v>28</v>
      </c>
      <c r="I368" s="130"/>
      <c r="J368" s="131"/>
      <c r="K368" s="131"/>
      <c r="L368" s="132"/>
      <c r="M368" s="20"/>
      <c r="N368" s="132"/>
    </row>
    <row r="369" spans="2:14">
      <c r="B369" s="39">
        <v>9</v>
      </c>
      <c r="C369" s="39">
        <v>2</v>
      </c>
      <c r="D369" s="39">
        <v>7</v>
      </c>
      <c r="E369" s="39">
        <v>4</v>
      </c>
      <c r="F369" s="127" t="s">
        <v>404</v>
      </c>
      <c r="G369" s="130">
        <v>0</v>
      </c>
      <c r="H369" s="133" t="s">
        <v>162</v>
      </c>
      <c r="I369" s="130"/>
      <c r="J369" s="131"/>
      <c r="K369" s="131"/>
      <c r="L369" s="132"/>
      <c r="M369" s="20"/>
      <c r="N369" s="132"/>
    </row>
    <row r="370" spans="2:14" ht="66">
      <c r="B370" s="39">
        <v>9</v>
      </c>
      <c r="C370" s="39">
        <v>2</v>
      </c>
      <c r="D370" s="39">
        <v>7</v>
      </c>
      <c r="E370" s="39">
        <v>4</v>
      </c>
      <c r="F370" s="127" t="s">
        <v>405</v>
      </c>
      <c r="G370" s="130">
        <v>0</v>
      </c>
      <c r="H370" s="133" t="s">
        <v>384</v>
      </c>
      <c r="I370" s="130"/>
      <c r="J370" s="131"/>
      <c r="K370" s="131"/>
      <c r="L370" s="132"/>
      <c r="M370" s="20"/>
      <c r="N370" s="132"/>
    </row>
    <row r="371" spans="2:14">
      <c r="B371" s="39">
        <v>9</v>
      </c>
      <c r="C371" s="39">
        <v>2</v>
      </c>
      <c r="D371" s="39">
        <v>7</v>
      </c>
      <c r="E371" s="39">
        <v>4</v>
      </c>
      <c r="F371" s="127" t="s">
        <v>406</v>
      </c>
      <c r="G371" s="130">
        <v>0</v>
      </c>
      <c r="H371" s="133" t="s">
        <v>162</v>
      </c>
      <c r="I371" s="130"/>
      <c r="J371" s="131"/>
      <c r="K371" s="131"/>
      <c r="L371" s="132"/>
      <c r="M371" s="20"/>
      <c r="N371" s="132"/>
    </row>
    <row r="372" spans="2:14">
      <c r="B372" s="39">
        <v>9</v>
      </c>
      <c r="C372" s="39">
        <v>2</v>
      </c>
      <c r="D372" s="39">
        <v>7</v>
      </c>
      <c r="E372" s="39">
        <v>4</v>
      </c>
      <c r="F372" s="127" t="s">
        <v>407</v>
      </c>
      <c r="G372" s="130">
        <v>0</v>
      </c>
      <c r="H372" s="133" t="s">
        <v>162</v>
      </c>
      <c r="I372" s="130"/>
      <c r="J372" s="131"/>
      <c r="K372" s="131"/>
      <c r="L372" s="132"/>
      <c r="M372" s="20"/>
      <c r="N372" s="132"/>
    </row>
    <row r="373" spans="2:14">
      <c r="B373" s="39">
        <v>9</v>
      </c>
      <c r="C373" s="39">
        <v>2</v>
      </c>
      <c r="D373" s="39">
        <v>7</v>
      </c>
      <c r="E373" s="39">
        <v>4</v>
      </c>
      <c r="F373" s="127" t="s">
        <v>408</v>
      </c>
      <c r="G373" s="130">
        <v>0</v>
      </c>
      <c r="H373" s="133" t="s">
        <v>162</v>
      </c>
      <c r="I373" s="130"/>
      <c r="J373" s="131"/>
      <c r="K373" s="131"/>
      <c r="L373" s="132"/>
      <c r="M373" s="20"/>
      <c r="N373" s="132"/>
    </row>
    <row r="374" spans="2:14">
      <c r="B374" s="39"/>
      <c r="C374" s="39"/>
      <c r="D374" s="39"/>
      <c r="E374" s="39"/>
      <c r="F374" s="127"/>
      <c r="G374" s="130"/>
      <c r="H374" s="133"/>
      <c r="I374" s="130"/>
      <c r="J374" s="135"/>
      <c r="K374" s="135"/>
      <c r="L374" s="129"/>
      <c r="M374" s="20"/>
      <c r="N374" s="132"/>
    </row>
    <row r="375" spans="2:14">
      <c r="B375" s="39"/>
      <c r="C375" s="39"/>
      <c r="D375" s="39"/>
      <c r="E375" s="39"/>
      <c r="F375" s="125" t="s">
        <v>409</v>
      </c>
      <c r="G375" s="130"/>
      <c r="H375" s="133"/>
      <c r="I375" s="130"/>
      <c r="J375" s="135"/>
      <c r="K375" s="135"/>
      <c r="L375" s="128"/>
      <c r="M375" s="20"/>
      <c r="N375" s="128"/>
    </row>
    <row r="376" spans="2:14">
      <c r="B376" s="39">
        <v>9</v>
      </c>
      <c r="C376" s="39">
        <v>2</v>
      </c>
      <c r="D376" s="39">
        <v>7</v>
      </c>
      <c r="E376" s="39">
        <v>5</v>
      </c>
      <c r="F376" s="127" t="s">
        <v>410</v>
      </c>
      <c r="G376" s="130">
        <v>0</v>
      </c>
      <c r="H376" s="133" t="s">
        <v>49</v>
      </c>
      <c r="I376" s="130"/>
      <c r="J376" s="131"/>
      <c r="K376" s="131"/>
      <c r="L376" s="132"/>
      <c r="M376" s="20"/>
      <c r="N376" s="132"/>
    </row>
    <row r="377" spans="2:14">
      <c r="B377" s="39">
        <v>9</v>
      </c>
      <c r="C377" s="39">
        <v>2</v>
      </c>
      <c r="D377" s="39">
        <v>7</v>
      </c>
      <c r="E377" s="39">
        <v>5</v>
      </c>
      <c r="F377" s="127" t="s">
        <v>411</v>
      </c>
      <c r="G377" s="130">
        <v>0</v>
      </c>
      <c r="H377" s="133" t="s">
        <v>49</v>
      </c>
      <c r="I377" s="130"/>
      <c r="J377" s="131"/>
      <c r="K377" s="131"/>
      <c r="L377" s="132"/>
      <c r="M377" s="20"/>
      <c r="N377" s="132"/>
    </row>
    <row r="378" spans="2:14">
      <c r="B378" s="39">
        <v>9</v>
      </c>
      <c r="C378" s="39">
        <v>2</v>
      </c>
      <c r="D378" s="39">
        <v>7</v>
      </c>
      <c r="E378" s="39">
        <v>5</v>
      </c>
      <c r="F378" s="127" t="s">
        <v>412</v>
      </c>
      <c r="G378" s="130">
        <v>0</v>
      </c>
      <c r="H378" s="133" t="s">
        <v>49</v>
      </c>
      <c r="I378" s="130"/>
      <c r="J378" s="131"/>
      <c r="K378" s="131"/>
      <c r="L378" s="132"/>
      <c r="M378" s="20"/>
      <c r="N378" s="132"/>
    </row>
    <row r="379" spans="2:14">
      <c r="B379" s="39">
        <v>9</v>
      </c>
      <c r="C379" s="39">
        <v>2</v>
      </c>
      <c r="D379" s="39">
        <v>7</v>
      </c>
      <c r="E379" s="39">
        <v>5</v>
      </c>
      <c r="F379" s="127" t="s">
        <v>413</v>
      </c>
      <c r="G379" s="130">
        <v>0</v>
      </c>
      <c r="H379" s="133" t="s">
        <v>49</v>
      </c>
      <c r="I379" s="130"/>
      <c r="J379" s="131"/>
      <c r="K379" s="131"/>
      <c r="L379" s="132"/>
      <c r="M379" s="20"/>
      <c r="N379" s="132"/>
    </row>
    <row r="380" spans="2:14">
      <c r="B380" s="39">
        <v>9</v>
      </c>
      <c r="C380" s="39">
        <v>2</v>
      </c>
      <c r="D380" s="39">
        <v>7</v>
      </c>
      <c r="E380" s="39">
        <v>5</v>
      </c>
      <c r="F380" s="127" t="s">
        <v>414</v>
      </c>
      <c r="G380" s="130">
        <v>0</v>
      </c>
      <c r="H380" s="133" t="s">
        <v>49</v>
      </c>
      <c r="I380" s="130"/>
      <c r="J380" s="131"/>
      <c r="K380" s="131"/>
      <c r="L380" s="132"/>
      <c r="M380" s="20"/>
      <c r="N380" s="132"/>
    </row>
    <row r="381" spans="2:14">
      <c r="B381" s="39">
        <v>9</v>
      </c>
      <c r="C381" s="39">
        <v>2</v>
      </c>
      <c r="D381" s="39">
        <v>7</v>
      </c>
      <c r="E381" s="39">
        <v>5</v>
      </c>
      <c r="F381" s="127" t="s">
        <v>415</v>
      </c>
      <c r="G381" s="130">
        <v>0</v>
      </c>
      <c r="H381" s="133" t="s">
        <v>49</v>
      </c>
      <c r="I381" s="130"/>
      <c r="J381" s="131"/>
      <c r="K381" s="131"/>
      <c r="L381" s="132"/>
      <c r="M381" s="20"/>
      <c r="N381" s="132"/>
    </row>
    <row r="382" spans="2:14">
      <c r="B382" s="39"/>
      <c r="C382" s="39"/>
      <c r="D382" s="39"/>
      <c r="E382" s="39"/>
      <c r="F382" s="127"/>
      <c r="G382" s="130"/>
      <c r="H382" s="133"/>
      <c r="I382" s="130"/>
      <c r="J382" s="135"/>
      <c r="K382" s="135"/>
      <c r="L382" s="129"/>
      <c r="M382" s="20"/>
      <c r="N382" s="129"/>
    </row>
    <row r="383" spans="2:14">
      <c r="B383" s="39"/>
      <c r="C383" s="39"/>
      <c r="D383" s="39"/>
      <c r="E383" s="39"/>
      <c r="F383" s="125" t="s">
        <v>416</v>
      </c>
      <c r="G383" s="130"/>
      <c r="H383" s="133"/>
      <c r="I383" s="130"/>
      <c r="J383" s="135"/>
      <c r="K383" s="135"/>
      <c r="L383" s="128"/>
      <c r="M383" s="20"/>
      <c r="N383" s="128"/>
    </row>
    <row r="384" spans="2:14">
      <c r="B384" s="39">
        <v>9</v>
      </c>
      <c r="C384" s="39">
        <v>2</v>
      </c>
      <c r="D384" s="39">
        <v>7</v>
      </c>
      <c r="E384" s="39">
        <v>6</v>
      </c>
      <c r="F384" s="127" t="s">
        <v>417</v>
      </c>
      <c r="G384" s="130">
        <v>0</v>
      </c>
      <c r="H384" s="133" t="s">
        <v>162</v>
      </c>
      <c r="I384" s="130"/>
      <c r="J384" s="131"/>
      <c r="K384" s="131"/>
      <c r="L384" s="132"/>
      <c r="M384" s="20"/>
      <c r="N384" s="132"/>
    </row>
    <row r="385" spans="2:14">
      <c r="B385" s="39">
        <v>9</v>
      </c>
      <c r="C385" s="39">
        <v>2</v>
      </c>
      <c r="D385" s="39">
        <v>7</v>
      </c>
      <c r="E385" s="39">
        <v>6</v>
      </c>
      <c r="F385" s="127" t="s">
        <v>418</v>
      </c>
      <c r="G385" s="130">
        <v>0</v>
      </c>
      <c r="H385" s="133" t="s">
        <v>162</v>
      </c>
      <c r="I385" s="130"/>
      <c r="J385" s="131"/>
      <c r="K385" s="131"/>
      <c r="L385" s="132"/>
      <c r="M385" s="20"/>
      <c r="N385" s="132"/>
    </row>
    <row r="386" spans="2:14" ht="66">
      <c r="B386" s="39">
        <v>9</v>
      </c>
      <c r="C386" s="39">
        <v>2</v>
      </c>
      <c r="D386" s="39">
        <v>7</v>
      </c>
      <c r="E386" s="39">
        <v>6</v>
      </c>
      <c r="F386" s="127" t="s">
        <v>419</v>
      </c>
      <c r="G386" s="130">
        <v>0</v>
      </c>
      <c r="H386" s="133" t="s">
        <v>384</v>
      </c>
      <c r="I386" s="130"/>
      <c r="J386" s="131"/>
      <c r="K386" s="131"/>
      <c r="L386" s="132"/>
      <c r="M386" s="20"/>
      <c r="N386" s="132"/>
    </row>
    <row r="387" spans="2:14" ht="39.6">
      <c r="B387" s="39">
        <v>9</v>
      </c>
      <c r="C387" s="39">
        <v>2</v>
      </c>
      <c r="D387" s="39">
        <v>7</v>
      </c>
      <c r="E387" s="39">
        <v>6</v>
      </c>
      <c r="F387" s="127" t="s">
        <v>420</v>
      </c>
      <c r="G387" s="130">
        <v>0</v>
      </c>
      <c r="H387" s="133" t="s">
        <v>28</v>
      </c>
      <c r="I387" s="130"/>
      <c r="J387" s="131"/>
      <c r="K387" s="131"/>
      <c r="L387" s="132"/>
      <c r="M387" s="20"/>
      <c r="N387" s="132"/>
    </row>
    <row r="388" spans="2:14" ht="26.4">
      <c r="B388" s="39">
        <v>9</v>
      </c>
      <c r="C388" s="39">
        <v>2</v>
      </c>
      <c r="D388" s="39">
        <v>7</v>
      </c>
      <c r="E388" s="39">
        <v>6</v>
      </c>
      <c r="F388" s="127" t="s">
        <v>421</v>
      </c>
      <c r="G388" s="130">
        <v>0</v>
      </c>
      <c r="H388" s="133" t="s">
        <v>422</v>
      </c>
      <c r="I388" s="130"/>
      <c r="J388" s="131"/>
      <c r="K388" s="131"/>
      <c r="L388" s="132"/>
      <c r="M388" s="20"/>
      <c r="N388" s="132"/>
    </row>
    <row r="389" spans="2:14" ht="26.4">
      <c r="B389" s="39">
        <v>9</v>
      </c>
      <c r="C389" s="39">
        <v>2</v>
      </c>
      <c r="D389" s="39">
        <v>7</v>
      </c>
      <c r="E389" s="39">
        <v>6</v>
      </c>
      <c r="F389" s="127" t="s">
        <v>423</v>
      </c>
      <c r="G389" s="130">
        <v>0</v>
      </c>
      <c r="H389" s="133" t="s">
        <v>28</v>
      </c>
      <c r="I389" s="130"/>
      <c r="J389" s="131"/>
      <c r="K389" s="131"/>
      <c r="L389" s="132"/>
      <c r="M389" s="20"/>
      <c r="N389" s="132"/>
    </row>
    <row r="390" spans="2:14">
      <c r="B390" s="39">
        <v>9</v>
      </c>
      <c r="C390" s="39">
        <v>2</v>
      </c>
      <c r="D390" s="39">
        <v>7</v>
      </c>
      <c r="E390" s="39">
        <v>6</v>
      </c>
      <c r="F390" s="127" t="s">
        <v>424</v>
      </c>
      <c r="G390" s="130">
        <v>0</v>
      </c>
      <c r="H390" s="133" t="s">
        <v>162</v>
      </c>
      <c r="I390" s="130"/>
      <c r="J390" s="131"/>
      <c r="K390" s="131"/>
      <c r="L390" s="132"/>
      <c r="M390" s="20"/>
      <c r="N390" s="132"/>
    </row>
    <row r="391" spans="2:14">
      <c r="B391" s="39">
        <v>9</v>
      </c>
      <c r="C391" s="39">
        <v>2</v>
      </c>
      <c r="D391" s="39">
        <v>7</v>
      </c>
      <c r="E391" s="39">
        <v>6</v>
      </c>
      <c r="F391" s="127" t="s">
        <v>403</v>
      </c>
      <c r="G391" s="130">
        <v>0</v>
      </c>
      <c r="H391" s="133" t="s">
        <v>49</v>
      </c>
      <c r="I391" s="130"/>
      <c r="J391" s="131"/>
      <c r="K391" s="131"/>
      <c r="L391" s="132"/>
      <c r="M391" s="20"/>
      <c r="N391" s="132"/>
    </row>
    <row r="392" spans="2:14">
      <c r="B392" s="39"/>
      <c r="C392" s="39"/>
      <c r="D392" s="39"/>
      <c r="E392" s="39"/>
      <c r="F392" s="127"/>
      <c r="G392" s="130"/>
      <c r="H392" s="133"/>
      <c r="I392" s="130"/>
      <c r="J392" s="135"/>
      <c r="K392" s="135"/>
      <c r="L392" s="129"/>
      <c r="M392" s="20"/>
      <c r="N392" s="129"/>
    </row>
    <row r="393" spans="2:14">
      <c r="B393" s="39"/>
      <c r="C393" s="39"/>
      <c r="D393" s="39"/>
      <c r="E393" s="39"/>
      <c r="F393" s="125" t="s">
        <v>425</v>
      </c>
      <c r="G393" s="130"/>
      <c r="H393" s="133"/>
      <c r="I393" s="130"/>
      <c r="J393" s="135"/>
      <c r="K393" s="135"/>
      <c r="L393" s="129"/>
      <c r="M393" s="20"/>
      <c r="N393" s="128"/>
    </row>
    <row r="394" spans="2:14">
      <c r="B394" s="39">
        <v>9</v>
      </c>
      <c r="C394" s="39">
        <v>2</v>
      </c>
      <c r="D394" s="39">
        <v>7</v>
      </c>
      <c r="E394" s="39">
        <v>7</v>
      </c>
      <c r="F394" s="127" t="s">
        <v>426</v>
      </c>
      <c r="G394" s="130">
        <v>0</v>
      </c>
      <c r="H394" s="133" t="s">
        <v>162</v>
      </c>
      <c r="I394" s="130"/>
      <c r="J394" s="131"/>
      <c r="K394" s="131"/>
      <c r="L394" s="132"/>
      <c r="M394" s="20"/>
      <c r="N394" s="132"/>
    </row>
    <row r="395" spans="2:14">
      <c r="B395" s="39"/>
      <c r="C395" s="39"/>
      <c r="D395" s="39"/>
      <c r="E395" s="39"/>
      <c r="F395" s="127"/>
      <c r="G395" s="130"/>
      <c r="H395" s="133" t="s">
        <v>147</v>
      </c>
      <c r="I395" s="130"/>
      <c r="J395" s="135"/>
      <c r="K395" s="135"/>
      <c r="L395" s="128"/>
      <c r="M395" s="20"/>
      <c r="N395" s="128"/>
    </row>
    <row r="396" spans="2:14">
      <c r="B396" s="39"/>
      <c r="C396" s="39"/>
      <c r="D396" s="39"/>
      <c r="E396" s="39"/>
      <c r="F396" s="134" t="s">
        <v>427</v>
      </c>
      <c r="G396" s="130"/>
      <c r="H396" s="133" t="s">
        <v>147</v>
      </c>
      <c r="I396" s="130"/>
      <c r="J396" s="135"/>
      <c r="K396" s="135"/>
      <c r="L396" s="128"/>
      <c r="M396" s="20"/>
      <c r="N396" s="128"/>
    </row>
    <row r="397" spans="2:14">
      <c r="B397" s="39"/>
      <c r="C397" s="39"/>
      <c r="D397" s="39"/>
      <c r="E397" s="39"/>
      <c r="F397" s="134"/>
      <c r="G397" s="130"/>
      <c r="H397" s="133"/>
      <c r="I397" s="130"/>
      <c r="J397" s="135"/>
      <c r="K397" s="135"/>
      <c r="L397" s="128"/>
      <c r="M397" s="20"/>
      <c r="N397" s="128"/>
    </row>
    <row r="398" spans="2:14">
      <c r="B398" s="39"/>
      <c r="C398" s="39"/>
      <c r="D398" s="39"/>
      <c r="E398" s="39"/>
      <c r="F398" s="125" t="s">
        <v>428</v>
      </c>
      <c r="G398" s="130"/>
      <c r="H398" s="133"/>
      <c r="I398" s="130"/>
      <c r="J398" s="135"/>
      <c r="K398" s="135"/>
      <c r="L398" s="128"/>
      <c r="M398" s="20"/>
      <c r="N398" s="128"/>
    </row>
    <row r="399" spans="2:14" ht="144" customHeight="1">
      <c r="B399" s="39">
        <v>9</v>
      </c>
      <c r="C399" s="39">
        <v>2</v>
      </c>
      <c r="D399" s="39">
        <v>8</v>
      </c>
      <c r="E399" s="39">
        <v>1</v>
      </c>
      <c r="F399" s="127" t="s">
        <v>429</v>
      </c>
      <c r="G399" s="130">
        <v>1</v>
      </c>
      <c r="H399" s="133" t="s">
        <v>49</v>
      </c>
      <c r="I399" s="130"/>
      <c r="J399" s="131"/>
      <c r="K399" s="131"/>
      <c r="L399" s="132"/>
      <c r="M399" s="20"/>
      <c r="N399" s="132"/>
    </row>
    <row r="400" spans="2:14">
      <c r="B400" s="39">
        <v>9</v>
      </c>
      <c r="C400" s="39">
        <v>2</v>
      </c>
      <c r="D400" s="39">
        <v>8</v>
      </c>
      <c r="E400" s="39">
        <v>1</v>
      </c>
      <c r="F400" s="127" t="s">
        <v>430</v>
      </c>
      <c r="G400" s="130">
        <v>0</v>
      </c>
      <c r="H400" s="133" t="s">
        <v>162</v>
      </c>
      <c r="I400" s="130"/>
      <c r="J400" s="131"/>
      <c r="K400" s="131"/>
      <c r="L400" s="132"/>
      <c r="M400" s="20"/>
      <c r="N400" s="132"/>
    </row>
    <row r="401" spans="2:14">
      <c r="B401" s="39">
        <v>9</v>
      </c>
      <c r="C401" s="39">
        <v>2</v>
      </c>
      <c r="D401" s="39">
        <v>8</v>
      </c>
      <c r="E401" s="39">
        <v>1</v>
      </c>
      <c r="F401" s="127" t="s">
        <v>431</v>
      </c>
      <c r="G401" s="130">
        <v>1</v>
      </c>
      <c r="H401" s="133" t="s">
        <v>49</v>
      </c>
      <c r="I401" s="130"/>
      <c r="J401" s="131"/>
      <c r="K401" s="131"/>
      <c r="L401" s="132"/>
      <c r="M401" s="20"/>
      <c r="N401" s="132"/>
    </row>
    <row r="402" spans="2:14">
      <c r="B402" s="39">
        <v>9</v>
      </c>
      <c r="C402" s="39">
        <v>2</v>
      </c>
      <c r="D402" s="39">
        <v>8</v>
      </c>
      <c r="E402" s="39">
        <v>1</v>
      </c>
      <c r="F402" s="127" t="s">
        <v>403</v>
      </c>
      <c r="G402" s="130">
        <v>1</v>
      </c>
      <c r="H402" s="133" t="s">
        <v>49</v>
      </c>
      <c r="I402" s="130"/>
      <c r="J402" s="131"/>
      <c r="K402" s="131"/>
      <c r="L402" s="132"/>
      <c r="M402" s="20"/>
      <c r="N402" s="132"/>
    </row>
    <row r="403" spans="2:14">
      <c r="B403" s="39"/>
      <c r="C403" s="39"/>
      <c r="D403" s="39"/>
      <c r="E403" s="39"/>
      <c r="F403" s="127"/>
      <c r="G403" s="130"/>
      <c r="H403" s="133"/>
      <c r="I403" s="130"/>
      <c r="J403" s="135"/>
      <c r="K403" s="135"/>
      <c r="L403" s="129"/>
      <c r="M403" s="20"/>
      <c r="N403" s="129"/>
    </row>
    <row r="404" spans="2:14">
      <c r="B404" s="39"/>
      <c r="C404" s="39"/>
      <c r="D404" s="39"/>
      <c r="E404" s="39"/>
      <c r="F404" s="125" t="s">
        <v>432</v>
      </c>
      <c r="G404" s="130"/>
      <c r="H404" s="133"/>
      <c r="I404" s="130"/>
      <c r="J404" s="135"/>
      <c r="K404" s="135"/>
      <c r="L404" s="128"/>
      <c r="M404" s="20"/>
      <c r="N404" s="128"/>
    </row>
    <row r="405" spans="2:14" ht="79.2">
      <c r="B405" s="39">
        <v>9</v>
      </c>
      <c r="C405" s="39">
        <v>2</v>
      </c>
      <c r="D405" s="39">
        <v>8</v>
      </c>
      <c r="E405" s="39">
        <v>2</v>
      </c>
      <c r="F405" s="127" t="s">
        <v>433</v>
      </c>
      <c r="G405" s="130">
        <v>0</v>
      </c>
      <c r="H405" s="133" t="s">
        <v>49</v>
      </c>
      <c r="I405" s="130"/>
      <c r="J405" s="131"/>
      <c r="K405" s="131"/>
      <c r="L405" s="132"/>
      <c r="M405" s="20"/>
      <c r="N405" s="132"/>
    </row>
    <row r="406" spans="2:14">
      <c r="B406" s="39">
        <v>9</v>
      </c>
      <c r="C406" s="39">
        <v>2</v>
      </c>
      <c r="D406" s="39">
        <v>8</v>
      </c>
      <c r="E406" s="39">
        <v>2</v>
      </c>
      <c r="F406" s="127" t="s">
        <v>430</v>
      </c>
      <c r="G406" s="130">
        <v>0</v>
      </c>
      <c r="H406" s="133" t="s">
        <v>162</v>
      </c>
      <c r="I406" s="130"/>
      <c r="J406" s="131"/>
      <c r="K406" s="131"/>
      <c r="L406" s="132"/>
      <c r="M406" s="20"/>
      <c r="N406" s="132"/>
    </row>
    <row r="407" spans="2:14">
      <c r="B407" s="39">
        <v>9</v>
      </c>
      <c r="C407" s="39">
        <v>2</v>
      </c>
      <c r="D407" s="39">
        <v>8</v>
      </c>
      <c r="E407" s="39">
        <v>2</v>
      </c>
      <c r="F407" s="127" t="s">
        <v>431</v>
      </c>
      <c r="G407" s="130">
        <v>0</v>
      </c>
      <c r="H407" s="133" t="s">
        <v>49</v>
      </c>
      <c r="I407" s="130"/>
      <c r="J407" s="131"/>
      <c r="K407" s="131"/>
      <c r="L407" s="132"/>
      <c r="M407" s="20"/>
      <c r="N407" s="132"/>
    </row>
    <row r="408" spans="2:14">
      <c r="B408" s="39">
        <v>9</v>
      </c>
      <c r="C408" s="39">
        <v>2</v>
      </c>
      <c r="D408" s="39">
        <v>8</v>
      </c>
      <c r="E408" s="39">
        <v>2</v>
      </c>
      <c r="F408" s="127" t="s">
        <v>403</v>
      </c>
      <c r="G408" s="130">
        <v>0</v>
      </c>
      <c r="H408" s="133" t="s">
        <v>49</v>
      </c>
      <c r="I408" s="130"/>
      <c r="J408" s="131"/>
      <c r="K408" s="131"/>
      <c r="L408" s="132"/>
      <c r="M408" s="20"/>
      <c r="N408" s="132"/>
    </row>
    <row r="409" spans="2:14">
      <c r="B409" s="39"/>
      <c r="C409" s="39"/>
      <c r="D409" s="39"/>
      <c r="E409" s="39"/>
      <c r="F409" s="127"/>
      <c r="G409" s="130"/>
      <c r="H409" s="133" t="s">
        <v>147</v>
      </c>
      <c r="I409" s="130"/>
      <c r="J409" s="135"/>
      <c r="K409" s="135"/>
      <c r="L409" s="128"/>
      <c r="M409" s="20"/>
      <c r="N409" s="128"/>
    </row>
    <row r="410" spans="2:14">
      <c r="B410" s="39"/>
      <c r="C410" s="39"/>
      <c r="D410" s="39"/>
      <c r="E410" s="39"/>
      <c r="F410" s="134" t="s">
        <v>145</v>
      </c>
      <c r="G410" s="130"/>
      <c r="H410" s="133" t="s">
        <v>147</v>
      </c>
      <c r="I410" s="130"/>
      <c r="J410" s="135"/>
      <c r="K410" s="135"/>
      <c r="L410" s="128"/>
      <c r="M410" s="20"/>
      <c r="N410" s="128"/>
    </row>
    <row r="411" spans="2:14">
      <c r="B411" s="39"/>
      <c r="C411" s="39"/>
      <c r="D411" s="39"/>
      <c r="E411" s="39"/>
      <c r="F411" s="134"/>
      <c r="G411" s="130"/>
      <c r="H411" s="133"/>
      <c r="I411" s="130"/>
      <c r="J411" s="135"/>
      <c r="K411" s="135"/>
      <c r="L411" s="128"/>
      <c r="M411" s="20"/>
      <c r="N411" s="128"/>
    </row>
    <row r="412" spans="2:14">
      <c r="B412" s="39"/>
      <c r="C412" s="39"/>
      <c r="D412" s="39"/>
      <c r="E412" s="39"/>
      <c r="F412" s="125" t="s">
        <v>146</v>
      </c>
      <c r="G412" s="130"/>
      <c r="H412" s="133"/>
      <c r="I412" s="130"/>
      <c r="J412" s="135"/>
      <c r="K412" s="135"/>
      <c r="L412" s="128"/>
      <c r="M412" s="20"/>
      <c r="N412" s="128"/>
    </row>
    <row r="413" spans="2:14" ht="66">
      <c r="B413" s="39">
        <v>9</v>
      </c>
      <c r="C413" s="39">
        <v>2</v>
      </c>
      <c r="D413" s="39">
        <v>9</v>
      </c>
      <c r="E413" s="39">
        <v>1</v>
      </c>
      <c r="F413" s="127" t="s">
        <v>434</v>
      </c>
      <c r="G413" s="130">
        <v>1</v>
      </c>
      <c r="H413" s="133" t="s">
        <v>49</v>
      </c>
      <c r="I413" s="130"/>
      <c r="J413" s="131"/>
      <c r="K413" s="131"/>
      <c r="L413" s="132"/>
      <c r="M413" s="20"/>
      <c r="N413" s="132"/>
    </row>
    <row r="414" spans="2:14" ht="118.8">
      <c r="B414" s="39">
        <v>9</v>
      </c>
      <c r="C414" s="39">
        <v>2</v>
      </c>
      <c r="D414" s="39">
        <v>9</v>
      </c>
      <c r="E414" s="39">
        <v>1</v>
      </c>
      <c r="F414" s="127" t="s">
        <v>435</v>
      </c>
      <c r="G414" s="130">
        <v>1</v>
      </c>
      <c r="H414" s="133" t="s">
        <v>49</v>
      </c>
      <c r="I414" s="130"/>
      <c r="J414" s="131"/>
      <c r="K414" s="131"/>
      <c r="L414" s="132"/>
      <c r="M414" s="20"/>
      <c r="N414" s="132"/>
    </row>
    <row r="415" spans="2:14">
      <c r="B415" s="39"/>
      <c r="C415" s="39"/>
      <c r="D415" s="39"/>
      <c r="E415" s="39"/>
      <c r="F415" s="127"/>
      <c r="G415" s="130"/>
      <c r="H415" s="133"/>
      <c r="I415" s="130"/>
      <c r="J415" s="135"/>
      <c r="K415" s="135"/>
      <c r="L415" s="129"/>
      <c r="M415" s="20"/>
      <c r="N415" s="129"/>
    </row>
    <row r="416" spans="2:14">
      <c r="B416" s="39"/>
      <c r="C416" s="39"/>
      <c r="D416" s="39"/>
      <c r="E416" s="39"/>
      <c r="F416" s="125" t="s">
        <v>436</v>
      </c>
      <c r="G416" s="130"/>
      <c r="H416" s="133"/>
      <c r="I416" s="130"/>
      <c r="J416" s="135"/>
      <c r="K416" s="135"/>
      <c r="L416" s="129"/>
      <c r="M416" s="20"/>
      <c r="N416" s="129"/>
    </row>
    <row r="417" spans="2:14" ht="26.4">
      <c r="B417" s="39">
        <v>9</v>
      </c>
      <c r="C417" s="39">
        <v>2</v>
      </c>
      <c r="D417" s="39">
        <v>9</v>
      </c>
      <c r="E417" s="39">
        <v>2</v>
      </c>
      <c r="F417" s="127" t="s">
        <v>437</v>
      </c>
      <c r="G417" s="130">
        <v>0</v>
      </c>
      <c r="H417" s="133" t="s">
        <v>438</v>
      </c>
      <c r="I417" s="130"/>
      <c r="J417" s="131"/>
      <c r="K417" s="131"/>
      <c r="L417" s="132"/>
      <c r="M417" s="20"/>
      <c r="N417" s="132"/>
    </row>
    <row r="418" spans="2:14">
      <c r="B418" s="39"/>
      <c r="C418" s="39"/>
      <c r="D418" s="39"/>
      <c r="E418" s="39"/>
      <c r="F418" s="127"/>
      <c r="G418" s="130"/>
      <c r="H418" s="133" t="s">
        <v>147</v>
      </c>
      <c r="I418" s="130"/>
      <c r="J418" s="135"/>
      <c r="K418" s="135"/>
      <c r="L418" s="128"/>
      <c r="M418" s="20"/>
      <c r="N418" s="128"/>
    </row>
    <row r="419" spans="2:14">
      <c r="B419" s="39"/>
      <c r="C419" s="39"/>
      <c r="D419" s="39"/>
      <c r="E419" s="39"/>
      <c r="F419" s="134" t="s">
        <v>439</v>
      </c>
      <c r="G419" s="130"/>
      <c r="H419" s="133" t="s">
        <v>147</v>
      </c>
      <c r="I419" s="130"/>
      <c r="J419" s="135"/>
      <c r="K419" s="135"/>
      <c r="L419" s="128"/>
      <c r="M419" s="20"/>
      <c r="N419" s="128"/>
    </row>
    <row r="420" spans="2:14">
      <c r="B420" s="39"/>
      <c r="C420" s="39"/>
      <c r="D420" s="39"/>
      <c r="E420" s="39"/>
      <c r="F420" s="127"/>
      <c r="G420" s="130"/>
      <c r="H420" s="133"/>
      <c r="I420" s="130"/>
      <c r="J420" s="135"/>
      <c r="K420" s="135"/>
      <c r="L420" s="128"/>
      <c r="M420" s="20"/>
      <c r="N420" s="128"/>
    </row>
    <row r="421" spans="2:14">
      <c r="B421" s="39"/>
      <c r="C421" s="39"/>
      <c r="D421" s="39"/>
      <c r="E421" s="39"/>
      <c r="F421" s="125" t="s">
        <v>440</v>
      </c>
      <c r="G421" s="130"/>
      <c r="H421" s="133"/>
      <c r="I421" s="130"/>
      <c r="J421" s="135"/>
      <c r="K421" s="135"/>
      <c r="L421" s="128"/>
      <c r="M421" s="20"/>
      <c r="N421" s="128"/>
    </row>
    <row r="422" spans="2:14" ht="39.6">
      <c r="B422" s="39">
        <v>9</v>
      </c>
      <c r="C422" s="39">
        <v>2</v>
      </c>
      <c r="D422" s="39">
        <v>10</v>
      </c>
      <c r="E422" s="39">
        <v>1</v>
      </c>
      <c r="F422" s="127" t="s">
        <v>441</v>
      </c>
      <c r="G422" s="130">
        <v>0</v>
      </c>
      <c r="H422" s="133" t="s">
        <v>49</v>
      </c>
      <c r="I422" s="130"/>
      <c r="J422" s="131"/>
      <c r="K422" s="131"/>
      <c r="L422" s="132"/>
      <c r="M422" s="20"/>
      <c r="N422" s="132"/>
    </row>
    <row r="423" spans="2:14">
      <c r="B423" s="39"/>
      <c r="C423" s="39"/>
      <c r="D423" s="39"/>
      <c r="E423" s="39"/>
      <c r="F423" s="127"/>
      <c r="G423" s="130"/>
      <c r="H423" s="133"/>
      <c r="I423" s="130"/>
      <c r="J423" s="135"/>
      <c r="K423" s="135"/>
      <c r="L423" s="132"/>
      <c r="M423" s="20"/>
      <c r="N423" s="132"/>
    </row>
    <row r="424" spans="2:14">
      <c r="B424" s="39"/>
      <c r="C424" s="39"/>
      <c r="D424" s="39"/>
      <c r="E424" s="39"/>
      <c r="F424" s="125" t="s">
        <v>442</v>
      </c>
      <c r="G424" s="130"/>
      <c r="H424" s="133"/>
      <c r="I424" s="130"/>
      <c r="J424" s="135"/>
      <c r="K424" s="135"/>
      <c r="L424" s="128"/>
      <c r="M424" s="20"/>
      <c r="N424" s="128"/>
    </row>
    <row r="425" spans="2:14" ht="52.8">
      <c r="B425" s="39">
        <v>9</v>
      </c>
      <c r="C425" s="39">
        <v>2</v>
      </c>
      <c r="D425" s="39">
        <v>10</v>
      </c>
      <c r="E425" s="39">
        <v>2</v>
      </c>
      <c r="F425" s="127" t="s">
        <v>443</v>
      </c>
      <c r="G425" s="130">
        <v>0</v>
      </c>
      <c r="H425" s="133" t="s">
        <v>49</v>
      </c>
      <c r="I425" s="130"/>
      <c r="J425" s="131"/>
      <c r="K425" s="131"/>
      <c r="L425" s="132"/>
      <c r="M425" s="20"/>
      <c r="N425" s="132"/>
    </row>
    <row r="426" spans="2:14" ht="26.4">
      <c r="B426" s="39">
        <v>9</v>
      </c>
      <c r="C426" s="39">
        <v>2</v>
      </c>
      <c r="D426" s="39">
        <v>10</v>
      </c>
      <c r="E426" s="39">
        <v>2</v>
      </c>
      <c r="F426" s="127" t="s">
        <v>155</v>
      </c>
      <c r="G426" s="130">
        <v>1</v>
      </c>
      <c r="H426" s="133" t="s">
        <v>49</v>
      </c>
      <c r="I426" s="130"/>
      <c r="J426" s="131"/>
      <c r="K426" s="131"/>
      <c r="L426" s="132"/>
      <c r="M426" s="20"/>
      <c r="N426" s="132"/>
    </row>
    <row r="427" spans="2:14" ht="26.4">
      <c r="B427" s="39">
        <v>9</v>
      </c>
      <c r="C427" s="39">
        <v>2</v>
      </c>
      <c r="D427" s="39">
        <v>10</v>
      </c>
      <c r="E427" s="39">
        <v>2</v>
      </c>
      <c r="F427" s="127" t="s">
        <v>157</v>
      </c>
      <c r="G427" s="130">
        <v>0</v>
      </c>
      <c r="H427" s="133" t="s">
        <v>49</v>
      </c>
      <c r="I427" s="130"/>
      <c r="J427" s="131"/>
      <c r="K427" s="131"/>
      <c r="L427" s="132"/>
      <c r="M427" s="20"/>
      <c r="N427" s="132"/>
    </row>
    <row r="428" spans="2:14" ht="39.6">
      <c r="B428" s="39">
        <v>9</v>
      </c>
      <c r="C428" s="39">
        <v>2</v>
      </c>
      <c r="D428" s="39">
        <v>10</v>
      </c>
      <c r="E428" s="39">
        <v>2</v>
      </c>
      <c r="F428" s="127" t="s">
        <v>159</v>
      </c>
      <c r="G428" s="130">
        <v>0</v>
      </c>
      <c r="H428" s="133" t="s">
        <v>49</v>
      </c>
      <c r="I428" s="130"/>
      <c r="J428" s="131"/>
      <c r="K428" s="131"/>
      <c r="L428" s="132"/>
      <c r="M428" s="20"/>
      <c r="N428" s="132"/>
    </row>
    <row r="429" spans="2:14">
      <c r="B429" s="39">
        <v>9</v>
      </c>
      <c r="C429" s="39">
        <v>2</v>
      </c>
      <c r="D429" s="39">
        <v>10</v>
      </c>
      <c r="E429" s="39">
        <v>2</v>
      </c>
      <c r="F429" s="127" t="s">
        <v>444</v>
      </c>
      <c r="G429" s="130">
        <v>0</v>
      </c>
      <c r="H429" s="133" t="s">
        <v>49</v>
      </c>
      <c r="I429" s="130"/>
      <c r="J429" s="131"/>
      <c r="K429" s="131"/>
      <c r="L429" s="132"/>
      <c r="M429" s="20"/>
      <c r="N429" s="132"/>
    </row>
    <row r="430" spans="2:14">
      <c r="B430" s="39">
        <v>9</v>
      </c>
      <c r="C430" s="39">
        <v>2</v>
      </c>
      <c r="D430" s="39">
        <v>10</v>
      </c>
      <c r="E430" s="39">
        <v>2</v>
      </c>
      <c r="F430" s="127" t="s">
        <v>445</v>
      </c>
      <c r="G430" s="130">
        <v>0</v>
      </c>
      <c r="H430" s="133" t="s">
        <v>49</v>
      </c>
      <c r="I430" s="130"/>
      <c r="J430" s="131"/>
      <c r="K430" s="131"/>
      <c r="L430" s="132"/>
      <c r="M430" s="20"/>
      <c r="N430" s="132"/>
    </row>
    <row r="431" spans="2:14">
      <c r="B431" s="39"/>
      <c r="C431" s="39"/>
      <c r="D431" s="39"/>
      <c r="E431" s="39"/>
      <c r="F431" s="127"/>
      <c r="G431" s="130"/>
      <c r="H431" s="133"/>
      <c r="I431" s="130"/>
      <c r="J431" s="135"/>
      <c r="K431" s="135"/>
      <c r="L431" s="132"/>
      <c r="M431" s="20"/>
      <c r="N431" s="132"/>
    </row>
    <row r="432" spans="2:14">
      <c r="B432" s="39"/>
      <c r="C432" s="39"/>
      <c r="D432" s="39"/>
      <c r="E432" s="39"/>
      <c r="F432" s="125" t="s">
        <v>446</v>
      </c>
      <c r="G432" s="130"/>
      <c r="H432" s="133"/>
      <c r="I432" s="130"/>
      <c r="J432" s="135"/>
      <c r="K432" s="135"/>
      <c r="L432" s="128"/>
      <c r="M432" s="20"/>
      <c r="N432" s="128"/>
    </row>
    <row r="433" spans="2:14" ht="52.8">
      <c r="B433" s="39">
        <v>9</v>
      </c>
      <c r="C433" s="39">
        <v>2</v>
      </c>
      <c r="D433" s="39">
        <v>10</v>
      </c>
      <c r="E433" s="39">
        <v>3</v>
      </c>
      <c r="F433" s="127" t="s">
        <v>447</v>
      </c>
      <c r="G433" s="130">
        <f>1*4</f>
        <v>4</v>
      </c>
      <c r="H433" s="133" t="s">
        <v>168</v>
      </c>
      <c r="I433" s="130"/>
      <c r="J433" s="131"/>
      <c r="K433" s="131"/>
      <c r="L433" s="132"/>
      <c r="M433" s="20"/>
      <c r="N433" s="132"/>
    </row>
    <row r="434" spans="2:14">
      <c r="B434" s="39">
        <v>9</v>
      </c>
      <c r="C434" s="39">
        <v>2</v>
      </c>
      <c r="D434" s="39">
        <v>10</v>
      </c>
      <c r="E434" s="39">
        <v>3</v>
      </c>
      <c r="F434" s="127" t="s">
        <v>448</v>
      </c>
      <c r="G434" s="130">
        <f>1*4</f>
        <v>4</v>
      </c>
      <c r="H434" s="133" t="s">
        <v>49</v>
      </c>
      <c r="I434" s="130"/>
      <c r="J434" s="131"/>
      <c r="K434" s="131"/>
      <c r="L434" s="132"/>
      <c r="M434" s="20"/>
      <c r="N434" s="132"/>
    </row>
    <row r="435" spans="2:14">
      <c r="B435" s="39">
        <v>9</v>
      </c>
      <c r="C435" s="39">
        <v>2</v>
      </c>
      <c r="D435" s="39">
        <v>10</v>
      </c>
      <c r="E435" s="39">
        <v>3</v>
      </c>
      <c r="F435" s="127" t="s">
        <v>449</v>
      </c>
      <c r="G435" s="130">
        <v>0</v>
      </c>
      <c r="H435" s="133" t="s">
        <v>49</v>
      </c>
      <c r="I435" s="130"/>
      <c r="J435" s="131"/>
      <c r="K435" s="131"/>
      <c r="L435" s="132"/>
      <c r="M435" s="20"/>
      <c r="N435" s="132"/>
    </row>
    <row r="436" spans="2:14">
      <c r="B436" s="39">
        <v>9</v>
      </c>
      <c r="C436" s="39">
        <v>2</v>
      </c>
      <c r="D436" s="39">
        <v>10</v>
      </c>
      <c r="E436" s="39">
        <v>3</v>
      </c>
      <c r="F436" s="127" t="s">
        <v>450</v>
      </c>
      <c r="G436" s="130">
        <v>0</v>
      </c>
      <c r="H436" s="133" t="s">
        <v>49</v>
      </c>
      <c r="I436" s="130"/>
      <c r="J436" s="131"/>
      <c r="K436" s="131"/>
      <c r="L436" s="132"/>
      <c r="M436" s="20"/>
      <c r="N436" s="132"/>
    </row>
    <row r="437" spans="2:14" ht="66">
      <c r="B437" s="39">
        <v>9</v>
      </c>
      <c r="C437" s="39">
        <v>2</v>
      </c>
      <c r="D437" s="39">
        <v>10</v>
      </c>
      <c r="E437" s="39">
        <v>3</v>
      </c>
      <c r="F437" s="127" t="s">
        <v>451</v>
      </c>
      <c r="G437" s="130">
        <f>2*4</f>
        <v>8</v>
      </c>
      <c r="H437" s="133" t="s">
        <v>452</v>
      </c>
      <c r="I437" s="130"/>
      <c r="J437" s="131"/>
      <c r="K437" s="131"/>
      <c r="L437" s="132"/>
      <c r="M437" s="20"/>
      <c r="N437" s="132"/>
    </row>
    <row r="438" spans="2:14">
      <c r="B438" s="39"/>
      <c r="C438" s="39"/>
      <c r="D438" s="39"/>
      <c r="E438" s="39"/>
      <c r="F438" s="127"/>
      <c r="G438" s="130"/>
      <c r="H438" s="133" t="s">
        <v>147</v>
      </c>
      <c r="I438" s="130"/>
      <c r="J438" s="135"/>
      <c r="K438" s="135"/>
      <c r="L438" s="128"/>
      <c r="M438" s="20"/>
      <c r="N438" s="128"/>
    </row>
    <row r="439" spans="2:14">
      <c r="B439" s="39"/>
      <c r="C439" s="39"/>
      <c r="D439" s="39"/>
      <c r="E439" s="39"/>
      <c r="F439" s="134" t="s">
        <v>453</v>
      </c>
      <c r="G439" s="130"/>
      <c r="H439" s="133" t="s">
        <v>147</v>
      </c>
      <c r="I439" s="130"/>
      <c r="J439" s="135"/>
      <c r="K439" s="135"/>
      <c r="L439" s="128"/>
      <c r="M439" s="20"/>
      <c r="N439" s="128"/>
    </row>
    <row r="440" spans="2:14">
      <c r="B440" s="39"/>
      <c r="C440" s="39"/>
      <c r="D440" s="39"/>
      <c r="E440" s="39"/>
      <c r="F440" s="134"/>
      <c r="G440" s="130"/>
      <c r="H440" s="133"/>
      <c r="I440" s="130"/>
      <c r="J440" s="135"/>
      <c r="K440" s="135"/>
      <c r="L440" s="128"/>
      <c r="M440" s="20"/>
      <c r="N440" s="128"/>
    </row>
    <row r="441" spans="2:14">
      <c r="B441" s="39"/>
      <c r="C441" s="39"/>
      <c r="D441" s="39"/>
      <c r="E441" s="39"/>
      <c r="F441" s="125" t="s">
        <v>454</v>
      </c>
      <c r="G441" s="130"/>
      <c r="H441" s="133"/>
      <c r="I441" s="130"/>
      <c r="J441" s="135"/>
      <c r="K441" s="135"/>
      <c r="L441" s="128"/>
      <c r="M441" s="20"/>
      <c r="N441" s="128"/>
    </row>
    <row r="442" spans="2:14" ht="39.6">
      <c r="B442" s="39">
        <v>9</v>
      </c>
      <c r="C442" s="39">
        <v>2</v>
      </c>
      <c r="D442" s="39">
        <v>11</v>
      </c>
      <c r="E442" s="39">
        <v>1</v>
      </c>
      <c r="F442" s="127" t="s">
        <v>455</v>
      </c>
      <c r="G442" s="130">
        <f>G301</f>
        <v>60</v>
      </c>
      <c r="H442" s="133" t="s">
        <v>162</v>
      </c>
      <c r="I442" s="130"/>
      <c r="J442" s="131"/>
      <c r="K442" s="131"/>
      <c r="L442" s="132"/>
      <c r="M442" s="20"/>
      <c r="N442" s="132"/>
    </row>
    <row r="443" spans="2:14" ht="26.4">
      <c r="B443" s="39">
        <v>9</v>
      </c>
      <c r="C443" s="39">
        <v>2</v>
      </c>
      <c r="D443" s="39">
        <v>11</v>
      </c>
      <c r="E443" s="39">
        <v>1</v>
      </c>
      <c r="F443" s="127" t="s">
        <v>456</v>
      </c>
      <c r="G443" s="130">
        <v>0</v>
      </c>
      <c r="H443" s="133" t="s">
        <v>162</v>
      </c>
      <c r="I443" s="130"/>
      <c r="J443" s="131"/>
      <c r="K443" s="131"/>
      <c r="L443" s="132"/>
      <c r="M443" s="20"/>
      <c r="N443" s="132"/>
    </row>
    <row r="444" spans="2:14" ht="39.6">
      <c r="B444" s="39">
        <v>9</v>
      </c>
      <c r="C444" s="39">
        <v>2</v>
      </c>
      <c r="D444" s="39">
        <v>11</v>
      </c>
      <c r="E444" s="39">
        <v>1</v>
      </c>
      <c r="F444" s="127" t="s">
        <v>457</v>
      </c>
      <c r="G444" s="130">
        <f>G442</f>
        <v>60</v>
      </c>
      <c r="H444" s="133" t="s">
        <v>209</v>
      </c>
      <c r="I444" s="130"/>
      <c r="J444" s="131"/>
      <c r="K444" s="131"/>
      <c r="L444" s="132"/>
      <c r="M444" s="20"/>
      <c r="N444" s="132"/>
    </row>
    <row r="445" spans="2:14">
      <c r="B445" s="39"/>
      <c r="C445" s="39"/>
      <c r="D445" s="39"/>
      <c r="E445" s="39"/>
      <c r="F445" s="127"/>
      <c r="G445" s="130"/>
      <c r="H445" s="133"/>
      <c r="I445" s="130"/>
      <c r="J445" s="135"/>
      <c r="K445" s="135"/>
      <c r="L445" s="129"/>
      <c r="M445" s="20"/>
      <c r="N445" s="129"/>
    </row>
    <row r="446" spans="2:14">
      <c r="B446" s="39"/>
      <c r="C446" s="39"/>
      <c r="D446" s="39"/>
      <c r="E446" s="39"/>
      <c r="F446" s="125" t="s">
        <v>458</v>
      </c>
      <c r="G446" s="130"/>
      <c r="H446" s="133"/>
      <c r="I446" s="130"/>
      <c r="J446" s="135"/>
      <c r="K446" s="135"/>
      <c r="L446" s="128"/>
      <c r="M446" s="20"/>
      <c r="N446" s="128"/>
    </row>
    <row r="447" spans="2:14">
      <c r="B447" s="39">
        <v>9</v>
      </c>
      <c r="C447" s="39">
        <v>2</v>
      </c>
      <c r="D447" s="39">
        <v>11</v>
      </c>
      <c r="E447" s="39">
        <v>2</v>
      </c>
      <c r="F447" s="127" t="s">
        <v>459</v>
      </c>
      <c r="G447" s="130">
        <v>0</v>
      </c>
      <c r="H447" s="133" t="s">
        <v>162</v>
      </c>
      <c r="I447" s="130"/>
      <c r="J447" s="131"/>
      <c r="K447" s="131"/>
      <c r="L447" s="132"/>
      <c r="M447" s="20"/>
      <c r="N447" s="132"/>
    </row>
    <row r="448" spans="2:14">
      <c r="B448" s="39"/>
      <c r="C448" s="39"/>
      <c r="D448" s="39"/>
      <c r="E448" s="39"/>
      <c r="F448" s="127"/>
      <c r="G448" s="130"/>
      <c r="H448" s="133"/>
      <c r="I448" s="130"/>
      <c r="J448" s="135"/>
      <c r="K448" s="135"/>
      <c r="L448" s="129"/>
      <c r="M448" s="20"/>
      <c r="N448" s="129"/>
    </row>
    <row r="449" spans="2:14">
      <c r="B449" s="39"/>
      <c r="C449" s="39"/>
      <c r="D449" s="39"/>
      <c r="E449" s="39"/>
      <c r="F449" s="125" t="s">
        <v>460</v>
      </c>
      <c r="G449" s="130"/>
      <c r="H449" s="133"/>
      <c r="I449" s="130"/>
      <c r="J449" s="135"/>
      <c r="K449" s="135"/>
      <c r="L449" s="128"/>
      <c r="M449" s="20"/>
      <c r="N449" s="128"/>
    </row>
    <row r="450" spans="2:14">
      <c r="B450" s="39">
        <v>9</v>
      </c>
      <c r="C450" s="39">
        <v>2</v>
      </c>
      <c r="D450" s="39">
        <v>11</v>
      </c>
      <c r="E450" s="39">
        <v>2</v>
      </c>
      <c r="F450" s="127" t="s">
        <v>461</v>
      </c>
      <c r="G450" s="130">
        <v>1</v>
      </c>
      <c r="H450" s="133" t="s">
        <v>49</v>
      </c>
      <c r="I450" s="130"/>
      <c r="J450" s="131"/>
      <c r="K450" s="131"/>
      <c r="L450" s="132"/>
      <c r="M450" s="20"/>
      <c r="N450" s="128"/>
    </row>
    <row r="451" spans="2:14">
      <c r="B451" s="39">
        <v>9</v>
      </c>
      <c r="C451" s="39">
        <v>2</v>
      </c>
      <c r="D451" s="39">
        <v>11</v>
      </c>
      <c r="E451" s="39">
        <v>2</v>
      </c>
      <c r="F451" s="127" t="s">
        <v>462</v>
      </c>
      <c r="G451" s="130">
        <v>1</v>
      </c>
      <c r="H451" s="133" t="s">
        <v>49</v>
      </c>
      <c r="I451" s="130"/>
      <c r="J451" s="131"/>
      <c r="K451" s="131"/>
      <c r="L451" s="132"/>
      <c r="M451" s="20"/>
      <c r="N451" s="132"/>
    </row>
    <row r="452" spans="2:14">
      <c r="B452" s="39">
        <v>9</v>
      </c>
      <c r="C452" s="39">
        <v>2</v>
      </c>
      <c r="D452" s="39">
        <v>11</v>
      </c>
      <c r="E452" s="39">
        <v>2</v>
      </c>
      <c r="F452" s="127" t="s">
        <v>463</v>
      </c>
      <c r="G452" s="130">
        <v>1</v>
      </c>
      <c r="H452" s="133" t="s">
        <v>49</v>
      </c>
      <c r="I452" s="130"/>
      <c r="J452" s="131"/>
      <c r="K452" s="131"/>
      <c r="L452" s="132"/>
      <c r="M452" s="20"/>
      <c r="N452" s="132"/>
    </row>
    <row r="453" spans="2:14">
      <c r="B453" s="39"/>
      <c r="C453" s="39"/>
      <c r="D453" s="39"/>
      <c r="E453" s="39"/>
      <c r="F453" s="127"/>
      <c r="G453" s="130"/>
      <c r="H453" s="133" t="s">
        <v>147</v>
      </c>
      <c r="I453" s="130"/>
      <c r="J453" s="135"/>
      <c r="K453" s="135"/>
      <c r="L453" s="128"/>
      <c r="M453" s="20"/>
      <c r="N453" s="128"/>
    </row>
    <row r="454" spans="2:14">
      <c r="B454" s="39"/>
      <c r="C454" s="39"/>
      <c r="D454" s="39"/>
      <c r="E454" s="39"/>
      <c r="F454" s="134" t="s">
        <v>464</v>
      </c>
      <c r="G454" s="130"/>
      <c r="H454" s="133" t="s">
        <v>147</v>
      </c>
      <c r="I454" s="130"/>
      <c r="J454" s="135"/>
      <c r="K454" s="135"/>
      <c r="L454" s="128"/>
      <c r="M454" s="20"/>
      <c r="N454" s="128"/>
    </row>
    <row r="455" spans="2:14">
      <c r="B455" s="39"/>
      <c r="C455" s="39"/>
      <c r="D455" s="39"/>
      <c r="E455" s="39"/>
      <c r="F455" s="127"/>
      <c r="G455" s="130"/>
      <c r="H455" s="133"/>
      <c r="I455" s="130"/>
      <c r="J455" s="135"/>
      <c r="K455" s="135"/>
      <c r="L455" s="128"/>
      <c r="M455" s="20"/>
      <c r="N455" s="128"/>
    </row>
    <row r="456" spans="2:14">
      <c r="B456" s="39"/>
      <c r="C456" s="39"/>
      <c r="D456" s="39"/>
      <c r="E456" s="39"/>
      <c r="F456" s="125" t="s">
        <v>465</v>
      </c>
      <c r="G456" s="130"/>
      <c r="H456" s="133"/>
      <c r="I456" s="130"/>
      <c r="J456" s="135"/>
      <c r="K456" s="135"/>
      <c r="L456" s="128"/>
      <c r="M456" s="20"/>
      <c r="N456" s="128"/>
    </row>
    <row r="457" spans="2:14">
      <c r="B457" s="39">
        <v>9</v>
      </c>
      <c r="C457" s="39">
        <v>2</v>
      </c>
      <c r="D457" s="39">
        <v>12</v>
      </c>
      <c r="E457" s="39">
        <v>1</v>
      </c>
      <c r="F457" s="127" t="s">
        <v>466</v>
      </c>
      <c r="G457" s="130">
        <v>0</v>
      </c>
      <c r="H457" s="133" t="s">
        <v>49</v>
      </c>
      <c r="I457" s="130"/>
      <c r="J457" s="131"/>
      <c r="K457" s="131"/>
      <c r="L457" s="132"/>
      <c r="M457" s="20"/>
      <c r="N457" s="132"/>
    </row>
    <row r="458" spans="2:14">
      <c r="B458" s="39">
        <v>9</v>
      </c>
      <c r="C458" s="39">
        <v>2</v>
      </c>
      <c r="D458" s="39">
        <v>12</v>
      </c>
      <c r="E458" s="39">
        <v>1</v>
      </c>
      <c r="F458" s="127" t="s">
        <v>467</v>
      </c>
      <c r="G458" s="130">
        <v>1</v>
      </c>
      <c r="H458" s="133" t="s">
        <v>49</v>
      </c>
      <c r="I458" s="130"/>
      <c r="J458" s="131"/>
      <c r="K458" s="131"/>
      <c r="L458" s="132"/>
      <c r="M458" s="20"/>
      <c r="N458" s="132"/>
    </row>
    <row r="459" spans="2:14">
      <c r="B459" s="39"/>
      <c r="C459" s="39"/>
      <c r="D459" s="39"/>
      <c r="E459" s="39"/>
      <c r="F459" s="127"/>
      <c r="G459" s="130"/>
      <c r="H459" s="133"/>
      <c r="I459" s="130"/>
      <c r="J459" s="135"/>
      <c r="K459" s="135"/>
      <c r="L459" s="129"/>
      <c r="M459" s="20"/>
      <c r="N459" s="129"/>
    </row>
    <row r="460" spans="2:14">
      <c r="B460" s="39"/>
      <c r="C460" s="39"/>
      <c r="D460" s="39"/>
      <c r="E460" s="39"/>
      <c r="F460" s="125" t="s">
        <v>468</v>
      </c>
      <c r="G460" s="130"/>
      <c r="H460" s="133"/>
      <c r="I460" s="130"/>
      <c r="J460" s="135"/>
      <c r="K460" s="135"/>
      <c r="L460" s="128"/>
      <c r="M460" s="20"/>
      <c r="N460" s="128"/>
    </row>
    <row r="461" spans="2:14">
      <c r="B461" s="39">
        <v>9</v>
      </c>
      <c r="C461" s="39">
        <v>2</v>
      </c>
      <c r="D461" s="39">
        <v>12</v>
      </c>
      <c r="E461" s="39">
        <v>2</v>
      </c>
      <c r="F461" s="127" t="s">
        <v>469</v>
      </c>
      <c r="G461" s="130">
        <v>0</v>
      </c>
      <c r="H461" s="133" t="s">
        <v>162</v>
      </c>
      <c r="I461" s="130"/>
      <c r="J461" s="131"/>
      <c r="K461" s="131"/>
      <c r="L461" s="132"/>
      <c r="M461" s="20"/>
      <c r="N461" s="132"/>
    </row>
    <row r="462" spans="2:14">
      <c r="B462" s="39"/>
      <c r="C462" s="39"/>
      <c r="D462" s="39"/>
      <c r="E462" s="39"/>
      <c r="F462" s="127"/>
      <c r="G462" s="130"/>
      <c r="H462" s="133" t="s">
        <v>147</v>
      </c>
      <c r="I462" s="130"/>
      <c r="J462" s="135"/>
      <c r="K462" s="135"/>
      <c r="L462" s="128"/>
      <c r="M462" s="20"/>
      <c r="N462" s="128"/>
    </row>
    <row r="463" spans="2:14">
      <c r="B463" s="39"/>
      <c r="C463" s="39"/>
      <c r="D463" s="39"/>
      <c r="E463" s="39"/>
      <c r="F463" s="134" t="s">
        <v>470</v>
      </c>
      <c r="G463" s="130"/>
      <c r="H463" s="133" t="s">
        <v>147</v>
      </c>
      <c r="I463" s="130"/>
      <c r="J463" s="135"/>
      <c r="K463" s="135"/>
      <c r="L463" s="128"/>
      <c r="M463" s="20"/>
      <c r="N463" s="128"/>
    </row>
    <row r="464" spans="2:14">
      <c r="B464" s="39"/>
      <c r="C464" s="39"/>
      <c r="D464" s="39"/>
      <c r="E464" s="39"/>
      <c r="F464" s="134"/>
      <c r="G464" s="130"/>
      <c r="H464" s="133"/>
      <c r="I464" s="130"/>
      <c r="J464" s="135"/>
      <c r="K464" s="135"/>
      <c r="L464" s="128"/>
      <c r="M464" s="20"/>
      <c r="N464" s="128"/>
    </row>
    <row r="465" spans="2:14">
      <c r="B465" s="39"/>
      <c r="C465" s="39"/>
      <c r="D465" s="39"/>
      <c r="E465" s="39"/>
      <c r="F465" s="125" t="s">
        <v>432</v>
      </c>
      <c r="G465" s="130"/>
      <c r="H465" s="133"/>
      <c r="I465" s="130"/>
      <c r="J465" s="135"/>
      <c r="K465" s="135"/>
      <c r="L465" s="128"/>
      <c r="M465" s="20"/>
      <c r="N465" s="128"/>
    </row>
    <row r="466" spans="2:14">
      <c r="B466" s="39">
        <v>9</v>
      </c>
      <c r="C466" s="39">
        <v>2</v>
      </c>
      <c r="D466" s="39">
        <v>13</v>
      </c>
      <c r="E466" s="39">
        <v>1</v>
      </c>
      <c r="F466" s="127" t="s">
        <v>471</v>
      </c>
      <c r="G466" s="130">
        <v>0</v>
      </c>
      <c r="H466" s="133" t="s">
        <v>472</v>
      </c>
      <c r="I466" s="130"/>
      <c r="J466" s="131"/>
      <c r="K466" s="131"/>
      <c r="L466" s="132"/>
      <c r="M466" s="20"/>
      <c r="N466" s="132"/>
    </row>
    <row r="467" spans="2:14">
      <c r="B467" s="39"/>
      <c r="C467" s="39"/>
      <c r="D467" s="39"/>
      <c r="E467" s="39"/>
      <c r="F467" s="127"/>
      <c r="G467" s="130"/>
      <c r="H467" s="133"/>
      <c r="I467" s="130"/>
      <c r="J467" s="131"/>
      <c r="K467" s="131"/>
      <c r="L467" s="132"/>
      <c r="M467" s="20"/>
      <c r="N467" s="132"/>
    </row>
    <row r="468" spans="2:14">
      <c r="B468" s="39"/>
      <c r="C468" s="39"/>
      <c r="D468" s="39"/>
      <c r="E468" s="39"/>
      <c r="F468" s="125" t="s">
        <v>473</v>
      </c>
      <c r="G468" s="130"/>
      <c r="H468" s="133"/>
      <c r="I468" s="130"/>
      <c r="J468" s="135"/>
      <c r="K468" s="135"/>
      <c r="L468" s="129"/>
      <c r="M468" s="20"/>
      <c r="N468" s="129"/>
    </row>
    <row r="469" spans="2:14" ht="52.8">
      <c r="B469" s="39">
        <v>9</v>
      </c>
      <c r="C469" s="39">
        <v>2</v>
      </c>
      <c r="D469" s="39">
        <v>13</v>
      </c>
      <c r="E469" s="39">
        <v>1</v>
      </c>
      <c r="F469" s="127" t="s">
        <v>474</v>
      </c>
      <c r="G469" s="130">
        <f>1*4</f>
        <v>4</v>
      </c>
      <c r="H469" s="133" t="s">
        <v>168</v>
      </c>
      <c r="I469" s="130"/>
      <c r="J469" s="131"/>
      <c r="K469" s="131"/>
      <c r="L469" s="132"/>
      <c r="M469" s="20"/>
      <c r="N469" s="132"/>
    </row>
    <row r="470" spans="2:14">
      <c r="B470" s="39">
        <v>9</v>
      </c>
      <c r="C470" s="39">
        <v>2</v>
      </c>
      <c r="D470" s="39">
        <v>13</v>
      </c>
      <c r="E470" s="39">
        <v>1</v>
      </c>
      <c r="F470" s="127" t="s">
        <v>475</v>
      </c>
      <c r="G470" s="130">
        <f>1*4</f>
        <v>4</v>
      </c>
      <c r="H470" s="133" t="s">
        <v>476</v>
      </c>
      <c r="I470" s="130"/>
      <c r="J470" s="131"/>
      <c r="K470" s="131"/>
      <c r="L470" s="132"/>
      <c r="M470" s="20"/>
      <c r="N470" s="132"/>
    </row>
    <row r="471" spans="2:14">
      <c r="B471" s="39">
        <v>9</v>
      </c>
      <c r="C471" s="39">
        <v>2</v>
      </c>
      <c r="D471" s="39">
        <v>13</v>
      </c>
      <c r="E471" s="39">
        <v>1</v>
      </c>
      <c r="F471" s="127" t="s">
        <v>477</v>
      </c>
      <c r="G471" s="130">
        <v>0</v>
      </c>
      <c r="H471" s="133" t="s">
        <v>476</v>
      </c>
      <c r="I471" s="130"/>
      <c r="J471" s="131"/>
      <c r="K471" s="131"/>
      <c r="L471" s="132"/>
      <c r="M471" s="20"/>
      <c r="N471" s="132"/>
    </row>
    <row r="472" spans="2:14">
      <c r="B472" s="39">
        <v>9</v>
      </c>
      <c r="C472" s="39">
        <v>2</v>
      </c>
      <c r="D472" s="39">
        <v>13</v>
      </c>
      <c r="E472" s="39">
        <v>1</v>
      </c>
      <c r="F472" s="127" t="s">
        <v>478</v>
      </c>
      <c r="G472" s="130">
        <v>0</v>
      </c>
      <c r="H472" s="133" t="s">
        <v>476</v>
      </c>
      <c r="I472" s="130"/>
      <c r="J472" s="131"/>
      <c r="K472" s="131"/>
      <c r="L472" s="132"/>
      <c r="M472" s="20"/>
      <c r="N472" s="132"/>
    </row>
    <row r="473" spans="2:14" ht="52.8">
      <c r="B473" s="39">
        <v>9</v>
      </c>
      <c r="C473" s="39">
        <v>2</v>
      </c>
      <c r="D473" s="39">
        <v>13</v>
      </c>
      <c r="E473" s="39">
        <v>1</v>
      </c>
      <c r="F473" s="127" t="s">
        <v>479</v>
      </c>
      <c r="G473" s="130">
        <f>1*4</f>
        <v>4</v>
      </c>
      <c r="H473" s="133" t="s">
        <v>168</v>
      </c>
      <c r="I473" s="130"/>
      <c r="J473" s="131"/>
      <c r="K473" s="131"/>
      <c r="L473" s="132"/>
      <c r="M473" s="20"/>
      <c r="N473" s="132"/>
    </row>
    <row r="474" spans="2:14">
      <c r="B474" s="39"/>
      <c r="C474" s="39"/>
      <c r="D474" s="39"/>
      <c r="E474" s="39"/>
      <c r="F474" s="127"/>
      <c r="G474" s="130"/>
      <c r="H474" s="133" t="s">
        <v>147</v>
      </c>
      <c r="I474" s="130"/>
      <c r="J474" s="135"/>
      <c r="K474" s="135"/>
      <c r="L474" s="128"/>
      <c r="M474" s="20"/>
      <c r="N474" s="128"/>
    </row>
    <row r="475" spans="2:14">
      <c r="B475" s="39"/>
      <c r="C475" s="39"/>
      <c r="D475" s="39"/>
      <c r="E475" s="39"/>
      <c r="F475" s="134" t="s">
        <v>480</v>
      </c>
      <c r="G475" s="130"/>
      <c r="H475" s="133" t="s">
        <v>147</v>
      </c>
      <c r="I475" s="130"/>
      <c r="J475" s="135"/>
      <c r="K475" s="135"/>
      <c r="L475" s="128"/>
      <c r="M475" s="20"/>
      <c r="N475" s="128"/>
    </row>
    <row r="476" spans="2:14">
      <c r="B476" s="39"/>
      <c r="C476" s="39"/>
      <c r="D476" s="39"/>
      <c r="E476" s="39"/>
      <c r="F476" s="134"/>
      <c r="G476" s="130"/>
      <c r="H476" s="133"/>
      <c r="I476" s="130"/>
      <c r="J476" s="135"/>
      <c r="K476" s="135"/>
      <c r="L476" s="128"/>
      <c r="M476" s="20"/>
      <c r="N476" s="128"/>
    </row>
    <row r="477" spans="2:14">
      <c r="B477" s="39"/>
      <c r="C477" s="39"/>
      <c r="D477" s="39"/>
      <c r="E477" s="39"/>
      <c r="F477" s="125" t="s">
        <v>481</v>
      </c>
      <c r="G477" s="130"/>
      <c r="H477" s="133"/>
      <c r="I477" s="130"/>
      <c r="J477" s="135"/>
      <c r="K477" s="135"/>
      <c r="L477" s="128"/>
      <c r="M477" s="20"/>
      <c r="N477" s="128"/>
    </row>
    <row r="478" spans="2:14">
      <c r="B478" s="39">
        <v>9</v>
      </c>
      <c r="C478" s="39">
        <v>2</v>
      </c>
      <c r="D478" s="39">
        <v>14</v>
      </c>
      <c r="E478" s="39">
        <v>1</v>
      </c>
      <c r="F478" s="127" t="s">
        <v>482</v>
      </c>
      <c r="G478" s="130">
        <v>1</v>
      </c>
      <c r="H478" s="133" t="s">
        <v>49</v>
      </c>
      <c r="I478" s="130"/>
      <c r="J478" s="131"/>
      <c r="K478" s="131"/>
      <c r="L478" s="132"/>
      <c r="M478" s="20"/>
      <c r="N478" s="132"/>
    </row>
    <row r="479" spans="2:14">
      <c r="B479" s="39">
        <v>9</v>
      </c>
      <c r="C479" s="39">
        <v>2</v>
      </c>
      <c r="D479" s="39">
        <v>14</v>
      </c>
      <c r="E479" s="39">
        <v>1</v>
      </c>
      <c r="F479" s="127" t="s">
        <v>483</v>
      </c>
      <c r="G479" s="130">
        <v>0</v>
      </c>
      <c r="H479" s="133" t="s">
        <v>49</v>
      </c>
      <c r="I479" s="130"/>
      <c r="J479" s="131"/>
      <c r="K479" s="131"/>
      <c r="L479" s="132"/>
      <c r="M479" s="20"/>
      <c r="N479" s="132"/>
    </row>
    <row r="480" spans="2:14">
      <c r="B480" s="39">
        <v>9</v>
      </c>
      <c r="C480" s="39">
        <v>2</v>
      </c>
      <c r="D480" s="39">
        <v>14</v>
      </c>
      <c r="E480" s="39">
        <v>1</v>
      </c>
      <c r="F480" s="127" t="s">
        <v>484</v>
      </c>
      <c r="G480" s="130">
        <v>0</v>
      </c>
      <c r="H480" s="133" t="s">
        <v>49</v>
      </c>
      <c r="I480" s="130"/>
      <c r="J480" s="131"/>
      <c r="K480" s="131"/>
      <c r="L480" s="132"/>
      <c r="M480" s="20"/>
      <c r="N480" s="132"/>
    </row>
    <row r="481" spans="2:14">
      <c r="B481" s="39">
        <v>9</v>
      </c>
      <c r="C481" s="39">
        <v>2</v>
      </c>
      <c r="D481" s="39">
        <v>14</v>
      </c>
      <c r="E481" s="39">
        <v>1</v>
      </c>
      <c r="F481" s="127" t="s">
        <v>485</v>
      </c>
      <c r="G481" s="130">
        <v>0</v>
      </c>
      <c r="H481" s="133" t="s">
        <v>49</v>
      </c>
      <c r="I481" s="130"/>
      <c r="J481" s="131"/>
      <c r="K481" s="131"/>
      <c r="L481" s="132"/>
      <c r="M481" s="20"/>
      <c r="N481" s="132"/>
    </row>
    <row r="482" spans="2:14">
      <c r="B482" s="39">
        <v>9</v>
      </c>
      <c r="C482" s="39">
        <v>2</v>
      </c>
      <c r="D482" s="39">
        <v>14</v>
      </c>
      <c r="E482" s="39">
        <v>1</v>
      </c>
      <c r="F482" s="127" t="s">
        <v>486</v>
      </c>
      <c r="G482" s="130">
        <v>1</v>
      </c>
      <c r="H482" s="133" t="s">
        <v>49</v>
      </c>
      <c r="I482" s="130"/>
      <c r="J482" s="131"/>
      <c r="K482" s="131"/>
      <c r="L482" s="132"/>
      <c r="M482" s="20"/>
      <c r="N482" s="132"/>
    </row>
    <row r="483" spans="2:14">
      <c r="B483" s="39">
        <v>9</v>
      </c>
      <c r="C483" s="39">
        <v>2</v>
      </c>
      <c r="D483" s="39">
        <v>14</v>
      </c>
      <c r="E483" s="39">
        <v>1</v>
      </c>
      <c r="F483" s="127" t="s">
        <v>487</v>
      </c>
      <c r="G483" s="130">
        <v>0</v>
      </c>
      <c r="H483" s="133" t="s">
        <v>49</v>
      </c>
      <c r="I483" s="130"/>
      <c r="J483" s="131"/>
      <c r="K483" s="131"/>
      <c r="L483" s="132"/>
      <c r="M483" s="20"/>
      <c r="N483" s="132"/>
    </row>
    <row r="484" spans="2:14">
      <c r="B484" s="39"/>
      <c r="C484" s="39"/>
      <c r="D484" s="39"/>
      <c r="E484" s="39"/>
      <c r="F484" s="127"/>
      <c r="G484" s="130"/>
      <c r="H484" s="133"/>
      <c r="I484" s="130"/>
      <c r="J484" s="135"/>
      <c r="K484" s="135"/>
      <c r="L484" s="132"/>
      <c r="M484" s="20"/>
      <c r="N484" s="132"/>
    </row>
    <row r="485" spans="2:14">
      <c r="B485" s="39"/>
      <c r="C485" s="39"/>
      <c r="D485" s="39"/>
      <c r="E485" s="39"/>
      <c r="F485" s="125" t="s">
        <v>488</v>
      </c>
      <c r="G485" s="130"/>
      <c r="H485" s="133"/>
      <c r="I485" s="130"/>
      <c r="J485" s="135"/>
      <c r="K485" s="135"/>
      <c r="L485" s="128"/>
      <c r="M485" s="20"/>
      <c r="N485" s="128"/>
    </row>
    <row r="486" spans="2:14">
      <c r="B486" s="39">
        <v>9</v>
      </c>
      <c r="C486" s="39">
        <v>2</v>
      </c>
      <c r="D486" s="39">
        <v>14</v>
      </c>
      <c r="E486" s="39">
        <v>2</v>
      </c>
      <c r="F486" s="127" t="s">
        <v>489</v>
      </c>
      <c r="G486" s="130">
        <v>0</v>
      </c>
      <c r="H486" s="133" t="s">
        <v>49</v>
      </c>
      <c r="I486" s="130"/>
      <c r="J486" s="131"/>
      <c r="K486" s="131"/>
      <c r="L486" s="132"/>
      <c r="M486" s="20"/>
      <c r="N486" s="132"/>
    </row>
    <row r="487" spans="2:14">
      <c r="B487" s="39">
        <v>9</v>
      </c>
      <c r="C487" s="39">
        <v>2</v>
      </c>
      <c r="D487" s="39">
        <v>14</v>
      </c>
      <c r="E487" s="39">
        <v>2</v>
      </c>
      <c r="F487" s="127" t="s">
        <v>490</v>
      </c>
      <c r="G487" s="130">
        <v>0</v>
      </c>
      <c r="H487" s="133" t="s">
        <v>49</v>
      </c>
      <c r="I487" s="130"/>
      <c r="J487" s="131"/>
      <c r="K487" s="131"/>
      <c r="L487" s="132"/>
      <c r="M487" s="20"/>
      <c r="N487" s="132"/>
    </row>
    <row r="488" spans="2:14">
      <c r="B488" s="39">
        <v>9</v>
      </c>
      <c r="C488" s="39">
        <v>2</v>
      </c>
      <c r="D488" s="39">
        <v>14</v>
      </c>
      <c r="E488" s="39">
        <v>2</v>
      </c>
      <c r="F488" s="127" t="s">
        <v>486</v>
      </c>
      <c r="G488" s="130">
        <v>0</v>
      </c>
      <c r="H488" s="133" t="s">
        <v>49</v>
      </c>
      <c r="I488" s="130"/>
      <c r="J488" s="131"/>
      <c r="K488" s="131"/>
      <c r="L488" s="132"/>
      <c r="M488" s="20"/>
      <c r="N488" s="132"/>
    </row>
    <row r="489" spans="2:14">
      <c r="B489" s="39">
        <v>9</v>
      </c>
      <c r="C489" s="39">
        <v>2</v>
      </c>
      <c r="D489" s="39">
        <v>14</v>
      </c>
      <c r="E489" s="39">
        <v>2</v>
      </c>
      <c r="F489" s="127" t="s">
        <v>487</v>
      </c>
      <c r="G489" s="130">
        <v>0</v>
      </c>
      <c r="H489" s="133" t="s">
        <v>49</v>
      </c>
      <c r="I489" s="130"/>
      <c r="J489" s="131"/>
      <c r="K489" s="131"/>
      <c r="L489" s="132"/>
      <c r="M489" s="20"/>
      <c r="N489" s="132"/>
    </row>
    <row r="490" spans="2:14">
      <c r="B490" s="39"/>
      <c r="C490" s="39"/>
      <c r="D490" s="39"/>
      <c r="E490" s="39"/>
      <c r="F490" s="127"/>
      <c r="G490" s="130"/>
      <c r="H490" s="133"/>
      <c r="I490" s="130"/>
      <c r="J490" s="135"/>
      <c r="K490" s="135"/>
      <c r="L490" s="132"/>
      <c r="M490" s="20"/>
      <c r="N490" s="132"/>
    </row>
    <row r="491" spans="2:14">
      <c r="B491" s="39"/>
      <c r="C491" s="39"/>
      <c r="D491" s="39"/>
      <c r="E491" s="39"/>
      <c r="F491" s="125" t="s">
        <v>490</v>
      </c>
      <c r="G491" s="130"/>
      <c r="H491" s="133"/>
      <c r="I491" s="130"/>
      <c r="J491" s="135"/>
      <c r="K491" s="135"/>
      <c r="L491" s="132"/>
      <c r="M491" s="20"/>
      <c r="N491" s="132"/>
    </row>
    <row r="492" spans="2:14">
      <c r="B492" s="39">
        <v>9</v>
      </c>
      <c r="C492" s="39">
        <v>2</v>
      </c>
      <c r="D492" s="39">
        <v>14</v>
      </c>
      <c r="E492" s="39">
        <v>2</v>
      </c>
      <c r="F492" s="127" t="s">
        <v>491</v>
      </c>
      <c r="G492" s="130">
        <v>0</v>
      </c>
      <c r="H492" s="133" t="s">
        <v>49</v>
      </c>
      <c r="I492" s="130"/>
      <c r="J492" s="131"/>
      <c r="K492" s="131"/>
      <c r="L492" s="132"/>
      <c r="M492" s="20"/>
      <c r="N492" s="132"/>
    </row>
    <row r="493" spans="2:14">
      <c r="B493" s="39">
        <v>9</v>
      </c>
      <c r="C493" s="39">
        <v>2</v>
      </c>
      <c r="D493" s="39">
        <v>14</v>
      </c>
      <c r="E493" s="39">
        <v>2</v>
      </c>
      <c r="F493" s="127" t="s">
        <v>486</v>
      </c>
      <c r="G493" s="130">
        <v>0</v>
      </c>
      <c r="H493" s="133" t="s">
        <v>49</v>
      </c>
      <c r="I493" s="130"/>
      <c r="J493" s="131"/>
      <c r="K493" s="131"/>
      <c r="L493" s="132"/>
      <c r="M493" s="20"/>
      <c r="N493" s="132"/>
    </row>
    <row r="494" spans="2:14">
      <c r="B494" s="39">
        <v>9</v>
      </c>
      <c r="C494" s="39">
        <v>2</v>
      </c>
      <c r="D494" s="39">
        <v>14</v>
      </c>
      <c r="E494" s="39">
        <v>2</v>
      </c>
      <c r="F494" s="127" t="s">
        <v>487</v>
      </c>
      <c r="G494" s="130">
        <v>0</v>
      </c>
      <c r="H494" s="133" t="s">
        <v>49</v>
      </c>
      <c r="I494" s="130"/>
      <c r="J494" s="131"/>
      <c r="K494" s="131"/>
      <c r="L494" s="132"/>
      <c r="M494" s="20"/>
      <c r="N494" s="132"/>
    </row>
    <row r="495" spans="2:14">
      <c r="B495" s="39"/>
      <c r="C495" s="39"/>
      <c r="D495" s="39"/>
      <c r="E495" s="39"/>
      <c r="F495" s="127"/>
      <c r="G495" s="130"/>
      <c r="H495" s="133"/>
      <c r="I495" s="130"/>
      <c r="J495" s="135"/>
      <c r="K495" s="135"/>
      <c r="L495" s="132"/>
      <c r="M495" s="20"/>
      <c r="N495" s="132"/>
    </row>
    <row r="496" spans="2:14">
      <c r="B496" s="39"/>
      <c r="C496" s="39"/>
      <c r="D496" s="39"/>
      <c r="E496" s="39"/>
      <c r="F496" s="125" t="s">
        <v>492</v>
      </c>
      <c r="G496" s="130"/>
      <c r="H496" s="133"/>
      <c r="I496" s="130"/>
      <c r="J496" s="135"/>
      <c r="K496" s="135"/>
      <c r="L496" s="128"/>
      <c r="M496" s="20"/>
      <c r="N496" s="128"/>
    </row>
    <row r="497" spans="2:14">
      <c r="B497" s="39">
        <v>9</v>
      </c>
      <c r="C497" s="39">
        <v>2</v>
      </c>
      <c r="D497" s="39">
        <v>14</v>
      </c>
      <c r="E497" s="39">
        <v>3</v>
      </c>
      <c r="F497" s="127" t="s">
        <v>493</v>
      </c>
      <c r="G497" s="130">
        <v>0</v>
      </c>
      <c r="H497" s="133" t="s">
        <v>49</v>
      </c>
      <c r="I497" s="130"/>
      <c r="J497" s="131"/>
      <c r="K497" s="131"/>
      <c r="L497" s="132"/>
      <c r="M497" s="20"/>
      <c r="N497" s="132"/>
    </row>
    <row r="498" spans="2:14">
      <c r="B498" s="39">
        <v>9</v>
      </c>
      <c r="C498" s="39">
        <v>2</v>
      </c>
      <c r="D498" s="39">
        <v>14</v>
      </c>
      <c r="E498" s="39">
        <v>3</v>
      </c>
      <c r="F498" s="127" t="s">
        <v>494</v>
      </c>
      <c r="G498" s="130">
        <v>0</v>
      </c>
      <c r="H498" s="133" t="s">
        <v>49</v>
      </c>
      <c r="I498" s="130"/>
      <c r="J498" s="131"/>
      <c r="K498" s="131"/>
      <c r="L498" s="132"/>
      <c r="M498" s="20"/>
      <c r="N498" s="132"/>
    </row>
    <row r="499" spans="2:14">
      <c r="B499" s="39">
        <v>9</v>
      </c>
      <c r="C499" s="39">
        <v>2</v>
      </c>
      <c r="D499" s="39">
        <v>14</v>
      </c>
      <c r="E499" s="39">
        <v>3</v>
      </c>
      <c r="F499" s="127" t="s">
        <v>486</v>
      </c>
      <c r="G499" s="130">
        <v>0</v>
      </c>
      <c r="H499" s="133" t="s">
        <v>49</v>
      </c>
      <c r="I499" s="130"/>
      <c r="J499" s="131"/>
      <c r="K499" s="131"/>
      <c r="L499" s="132"/>
      <c r="M499" s="20"/>
      <c r="N499" s="132"/>
    </row>
    <row r="500" spans="2:14">
      <c r="B500" s="39">
        <v>9</v>
      </c>
      <c r="C500" s="39">
        <v>2</v>
      </c>
      <c r="D500" s="39">
        <v>14</v>
      </c>
      <c r="E500" s="39">
        <v>3</v>
      </c>
      <c r="F500" s="127" t="s">
        <v>487</v>
      </c>
      <c r="G500" s="130">
        <v>0</v>
      </c>
      <c r="H500" s="133" t="s">
        <v>49</v>
      </c>
      <c r="I500" s="130"/>
      <c r="J500" s="131"/>
      <c r="K500" s="131"/>
      <c r="L500" s="132"/>
      <c r="M500" s="20"/>
      <c r="N500" s="132"/>
    </row>
    <row r="501" spans="2:14">
      <c r="B501" s="39"/>
      <c r="C501" s="39"/>
      <c r="D501" s="39"/>
      <c r="E501" s="39"/>
      <c r="F501" s="127"/>
      <c r="G501" s="130"/>
      <c r="H501" s="133"/>
      <c r="I501" s="130"/>
      <c r="J501" s="135"/>
      <c r="K501" s="135"/>
      <c r="L501" s="129"/>
      <c r="M501" s="20"/>
      <c r="N501" s="129"/>
    </row>
    <row r="502" spans="2:14">
      <c r="B502" s="39"/>
      <c r="C502" s="39"/>
      <c r="D502" s="39"/>
      <c r="E502" s="39"/>
      <c r="F502" s="125" t="s">
        <v>495</v>
      </c>
      <c r="G502" s="130"/>
      <c r="H502" s="133"/>
      <c r="I502" s="130"/>
      <c r="J502" s="135"/>
      <c r="K502" s="135"/>
      <c r="L502" s="128"/>
      <c r="M502" s="20"/>
      <c r="N502" s="128"/>
    </row>
    <row r="503" spans="2:14">
      <c r="B503" s="39">
        <v>9</v>
      </c>
      <c r="C503" s="39">
        <v>2</v>
      </c>
      <c r="D503" s="39">
        <v>14</v>
      </c>
      <c r="E503" s="39">
        <v>4</v>
      </c>
      <c r="F503" s="127" t="s">
        <v>496</v>
      </c>
      <c r="G503" s="130">
        <v>0</v>
      </c>
      <c r="H503" s="133" t="s">
        <v>49</v>
      </c>
      <c r="I503" s="130"/>
      <c r="J503" s="131"/>
      <c r="K503" s="131"/>
      <c r="L503" s="132"/>
      <c r="M503" s="20"/>
      <c r="N503" s="132"/>
    </row>
    <row r="504" spans="2:14">
      <c r="B504" s="39">
        <v>9</v>
      </c>
      <c r="C504" s="39">
        <v>2</v>
      </c>
      <c r="D504" s="39">
        <v>14</v>
      </c>
      <c r="E504" s="39">
        <v>4</v>
      </c>
      <c r="F504" s="127" t="s">
        <v>497</v>
      </c>
      <c r="G504" s="130">
        <v>0</v>
      </c>
      <c r="H504" s="133" t="s">
        <v>49</v>
      </c>
      <c r="I504" s="130"/>
      <c r="J504" s="131"/>
      <c r="K504" s="131"/>
      <c r="L504" s="132"/>
      <c r="M504" s="20"/>
      <c r="N504" s="132"/>
    </row>
    <row r="505" spans="2:14">
      <c r="B505" s="39">
        <v>9</v>
      </c>
      <c r="C505" s="39">
        <v>2</v>
      </c>
      <c r="D505" s="39">
        <v>14</v>
      </c>
      <c r="E505" s="39">
        <v>4</v>
      </c>
      <c r="F505" s="127" t="s">
        <v>498</v>
      </c>
      <c r="G505" s="130">
        <v>0</v>
      </c>
      <c r="H505" s="133" t="s">
        <v>49</v>
      </c>
      <c r="I505" s="130"/>
      <c r="J505" s="131"/>
      <c r="K505" s="131"/>
      <c r="L505" s="132"/>
      <c r="M505" s="20"/>
      <c r="N505" s="132"/>
    </row>
    <row r="506" spans="2:14">
      <c r="B506" s="39">
        <v>9</v>
      </c>
      <c r="C506" s="39">
        <v>2</v>
      </c>
      <c r="D506" s="39">
        <v>14</v>
      </c>
      <c r="E506" s="39">
        <v>4</v>
      </c>
      <c r="F506" s="127" t="s">
        <v>499</v>
      </c>
      <c r="G506" s="130">
        <v>1</v>
      </c>
      <c r="H506" s="133" t="s">
        <v>49</v>
      </c>
      <c r="I506" s="130"/>
      <c r="J506" s="131"/>
      <c r="K506" s="131"/>
      <c r="L506" s="132"/>
      <c r="M506" s="20"/>
      <c r="N506" s="132"/>
    </row>
    <row r="507" spans="2:14">
      <c r="B507" s="39">
        <v>9</v>
      </c>
      <c r="C507" s="39">
        <v>2</v>
      </c>
      <c r="D507" s="39">
        <v>14</v>
      </c>
      <c r="E507" s="39">
        <v>4</v>
      </c>
      <c r="F507" s="127" t="s">
        <v>486</v>
      </c>
      <c r="G507" s="130">
        <v>0</v>
      </c>
      <c r="H507" s="133" t="s">
        <v>49</v>
      </c>
      <c r="I507" s="130"/>
      <c r="J507" s="131"/>
      <c r="K507" s="131"/>
      <c r="L507" s="132"/>
      <c r="M507" s="20"/>
      <c r="N507" s="132"/>
    </row>
    <row r="508" spans="2:14">
      <c r="B508" s="39">
        <v>9</v>
      </c>
      <c r="C508" s="39">
        <v>2</v>
      </c>
      <c r="D508" s="39">
        <v>14</v>
      </c>
      <c r="E508" s="39">
        <v>4</v>
      </c>
      <c r="F508" s="127" t="s">
        <v>487</v>
      </c>
      <c r="G508" s="130">
        <v>0</v>
      </c>
      <c r="H508" s="133" t="s">
        <v>49</v>
      </c>
      <c r="I508" s="130"/>
      <c r="J508" s="131"/>
      <c r="K508" s="131"/>
      <c r="L508" s="132"/>
      <c r="M508" s="20"/>
      <c r="N508" s="132"/>
    </row>
    <row r="509" spans="2:14">
      <c r="B509" s="39"/>
      <c r="C509" s="39"/>
      <c r="D509" s="39"/>
      <c r="E509" s="39"/>
      <c r="F509" s="127"/>
      <c r="G509" s="130"/>
      <c r="H509" s="133"/>
      <c r="I509" s="130"/>
      <c r="J509" s="135"/>
      <c r="K509" s="135"/>
      <c r="L509" s="129"/>
      <c r="M509" s="20"/>
      <c r="N509" s="129"/>
    </row>
    <row r="510" spans="2:14">
      <c r="B510" s="39"/>
      <c r="C510" s="39"/>
      <c r="D510" s="39"/>
      <c r="E510" s="39"/>
      <c r="F510" s="125" t="s">
        <v>500</v>
      </c>
      <c r="G510" s="130"/>
      <c r="H510" s="133"/>
      <c r="I510" s="130"/>
      <c r="J510" s="135"/>
      <c r="K510" s="135"/>
      <c r="L510" s="128"/>
      <c r="M510" s="20"/>
      <c r="N510" s="128"/>
    </row>
    <row r="511" spans="2:14">
      <c r="B511" s="39">
        <v>9</v>
      </c>
      <c r="C511" s="39">
        <v>2</v>
      </c>
      <c r="D511" s="39">
        <v>14</v>
      </c>
      <c r="E511" s="39">
        <v>5</v>
      </c>
      <c r="F511" s="127" t="s">
        <v>501</v>
      </c>
      <c r="G511" s="130">
        <v>0</v>
      </c>
      <c r="H511" s="133" t="s">
        <v>49</v>
      </c>
      <c r="I511" s="130"/>
      <c r="J511" s="131"/>
      <c r="K511" s="131"/>
      <c r="L511" s="132"/>
      <c r="M511" s="20"/>
      <c r="N511" s="132"/>
    </row>
    <row r="512" spans="2:14">
      <c r="B512" s="39">
        <v>9</v>
      </c>
      <c r="C512" s="39">
        <v>2</v>
      </c>
      <c r="D512" s="39">
        <v>14</v>
      </c>
      <c r="E512" s="39">
        <v>5</v>
      </c>
      <c r="F512" s="127" t="s">
        <v>502</v>
      </c>
      <c r="G512" s="130">
        <v>1</v>
      </c>
      <c r="H512" s="133" t="s">
        <v>49</v>
      </c>
      <c r="I512" s="130"/>
      <c r="J512" s="131"/>
      <c r="K512" s="131"/>
      <c r="L512" s="132"/>
      <c r="M512" s="20"/>
      <c r="N512" s="132"/>
    </row>
    <row r="513" spans="2:14">
      <c r="B513" s="39"/>
      <c r="C513" s="39"/>
      <c r="D513" s="39"/>
      <c r="E513" s="39"/>
      <c r="F513" s="127"/>
      <c r="G513" s="130"/>
      <c r="H513" s="133"/>
      <c r="I513" s="130"/>
      <c r="J513" s="135"/>
      <c r="K513" s="135"/>
      <c r="L513" s="129"/>
      <c r="M513" s="20"/>
      <c r="N513" s="129"/>
    </row>
    <row r="514" spans="2:14">
      <c r="B514" s="39"/>
      <c r="C514" s="39"/>
      <c r="D514" s="39"/>
      <c r="E514" s="39"/>
      <c r="F514" s="125" t="s">
        <v>503</v>
      </c>
      <c r="G514" s="130"/>
      <c r="H514" s="133"/>
      <c r="I514" s="130"/>
      <c r="J514" s="135"/>
      <c r="K514" s="135"/>
      <c r="L514" s="128"/>
      <c r="M514" s="20"/>
      <c r="N514" s="128"/>
    </row>
    <row r="515" spans="2:14">
      <c r="B515" s="39">
        <v>9</v>
      </c>
      <c r="C515" s="39">
        <v>2</v>
      </c>
      <c r="D515" s="39">
        <v>14</v>
      </c>
      <c r="E515" s="39">
        <v>6</v>
      </c>
      <c r="F515" s="127" t="s">
        <v>504</v>
      </c>
      <c r="G515" s="130">
        <v>0</v>
      </c>
      <c r="H515" s="133" t="s">
        <v>49</v>
      </c>
      <c r="I515" s="130"/>
      <c r="J515" s="131"/>
      <c r="K515" s="131"/>
      <c r="L515" s="132"/>
      <c r="M515" s="20"/>
      <c r="N515" s="132"/>
    </row>
    <row r="516" spans="2:14">
      <c r="B516" s="39">
        <v>9</v>
      </c>
      <c r="C516" s="39">
        <v>2</v>
      </c>
      <c r="D516" s="39">
        <v>14</v>
      </c>
      <c r="E516" s="39">
        <v>6</v>
      </c>
      <c r="F516" s="127" t="s">
        <v>505</v>
      </c>
      <c r="G516" s="130">
        <v>0</v>
      </c>
      <c r="H516" s="133" t="s">
        <v>49</v>
      </c>
      <c r="I516" s="130"/>
      <c r="J516" s="131"/>
      <c r="K516" s="131"/>
      <c r="L516" s="132"/>
      <c r="M516" s="20"/>
      <c r="N516" s="132"/>
    </row>
    <row r="517" spans="2:14">
      <c r="B517" s="39"/>
      <c r="C517" s="39"/>
      <c r="D517" s="39"/>
      <c r="E517" s="39"/>
      <c r="F517" s="127"/>
      <c r="G517" s="130"/>
      <c r="H517" s="133"/>
      <c r="I517" s="130"/>
      <c r="J517" s="135"/>
      <c r="K517" s="135"/>
      <c r="L517" s="129"/>
      <c r="M517" s="20"/>
      <c r="N517" s="129"/>
    </row>
    <row r="518" spans="2:14">
      <c r="B518" s="39"/>
      <c r="C518" s="39"/>
      <c r="D518" s="39"/>
      <c r="E518" s="39"/>
      <c r="F518" s="125" t="s">
        <v>506</v>
      </c>
      <c r="G518" s="130"/>
      <c r="H518" s="133"/>
      <c r="I518" s="130"/>
      <c r="J518" s="135"/>
      <c r="K518" s="135"/>
      <c r="L518" s="128"/>
      <c r="M518" s="20"/>
      <c r="N518" s="128"/>
    </row>
    <row r="519" spans="2:14">
      <c r="B519" s="39">
        <v>9</v>
      </c>
      <c r="C519" s="39">
        <v>2</v>
      </c>
      <c r="D519" s="39">
        <v>14</v>
      </c>
      <c r="E519" s="39">
        <v>7</v>
      </c>
      <c r="F519" s="127" t="s">
        <v>507</v>
      </c>
      <c r="G519" s="130">
        <v>0</v>
      </c>
      <c r="H519" s="133" t="s">
        <v>49</v>
      </c>
      <c r="I519" s="130"/>
      <c r="J519" s="131"/>
      <c r="K519" s="131"/>
      <c r="L519" s="132"/>
      <c r="M519" s="20"/>
      <c r="N519" s="132"/>
    </row>
    <row r="520" spans="2:14">
      <c r="B520" s="39">
        <v>9</v>
      </c>
      <c r="C520" s="39">
        <v>2</v>
      </c>
      <c r="D520" s="39">
        <v>14</v>
      </c>
      <c r="E520" s="39">
        <v>7</v>
      </c>
      <c r="F520" s="127" t="s">
        <v>508</v>
      </c>
      <c r="G520" s="130">
        <v>0</v>
      </c>
      <c r="H520" s="133" t="s">
        <v>49</v>
      </c>
      <c r="I520" s="130"/>
      <c r="J520" s="131"/>
      <c r="K520" s="131"/>
      <c r="L520" s="132"/>
      <c r="M520" s="20"/>
      <c r="N520" s="132"/>
    </row>
    <row r="521" spans="2:14">
      <c r="B521" s="39">
        <v>9</v>
      </c>
      <c r="C521" s="39">
        <v>2</v>
      </c>
      <c r="D521" s="39">
        <v>14</v>
      </c>
      <c r="E521" s="39">
        <v>7</v>
      </c>
      <c r="F521" s="127" t="s">
        <v>509</v>
      </c>
      <c r="G521" s="130">
        <v>0</v>
      </c>
      <c r="H521" s="133" t="s">
        <v>49</v>
      </c>
      <c r="I521" s="130"/>
      <c r="J521" s="131"/>
      <c r="K521" s="131"/>
      <c r="L521" s="132"/>
      <c r="M521" s="20"/>
      <c r="N521" s="132"/>
    </row>
    <row r="522" spans="2:14">
      <c r="B522" s="39">
        <v>9</v>
      </c>
      <c r="C522" s="39">
        <v>2</v>
      </c>
      <c r="D522" s="39">
        <v>14</v>
      </c>
      <c r="E522" s="39">
        <v>7</v>
      </c>
      <c r="F522" s="127" t="s">
        <v>510</v>
      </c>
      <c r="G522" s="130">
        <v>0</v>
      </c>
      <c r="H522" s="133" t="s">
        <v>49</v>
      </c>
      <c r="I522" s="130"/>
      <c r="J522" s="131"/>
      <c r="K522" s="131"/>
      <c r="L522" s="132"/>
      <c r="M522" s="20"/>
      <c r="N522" s="132"/>
    </row>
    <row r="523" spans="2:14">
      <c r="B523" s="145"/>
      <c r="C523" s="145"/>
      <c r="D523" s="145"/>
      <c r="E523" s="145"/>
      <c r="F523" s="146"/>
      <c r="G523" s="147"/>
      <c r="H523" s="148"/>
      <c r="I523" s="147"/>
      <c r="J523" s="135"/>
      <c r="K523" s="135"/>
      <c r="L523" s="149"/>
      <c r="M523" s="20"/>
      <c r="N523" s="149"/>
    </row>
    <row r="524" spans="2:14" s="84" customFormat="1" ht="17.399999999999999">
      <c r="B524" s="150"/>
      <c r="C524" s="150"/>
      <c r="D524" s="150"/>
      <c r="E524" s="150"/>
      <c r="F524" s="151" t="s">
        <v>511</v>
      </c>
      <c r="G524" s="152"/>
      <c r="H524" s="82"/>
      <c r="I524" s="153"/>
      <c r="J524" s="83"/>
      <c r="K524" s="83"/>
      <c r="L524" s="82"/>
      <c r="M524" s="20"/>
      <c r="N524" s="82"/>
    </row>
    <row r="525" spans="2:14">
      <c r="B525" s="86"/>
      <c r="C525" s="86"/>
      <c r="D525" s="86"/>
      <c r="E525" s="86"/>
      <c r="F525" s="20"/>
      <c r="G525" s="154"/>
      <c r="H525" s="155"/>
      <c r="I525" s="154"/>
      <c r="J525" s="155"/>
      <c r="K525" s="155"/>
      <c r="M525" s="20"/>
    </row>
    <row r="526" spans="2:14">
      <c r="B526" s="86"/>
      <c r="C526" s="86"/>
      <c r="D526" s="86"/>
      <c r="E526" s="86"/>
      <c r="F526" s="20"/>
      <c r="G526" s="154"/>
      <c r="H526" s="155"/>
      <c r="I526" s="154"/>
      <c r="J526" s="155"/>
      <c r="K526" s="155"/>
      <c r="M526" s="20"/>
    </row>
    <row r="527" spans="2:14">
      <c r="B527" s="86"/>
      <c r="C527" s="86"/>
      <c r="D527" s="86"/>
      <c r="E527" s="86"/>
      <c r="F527" s="20"/>
      <c r="G527" s="154"/>
      <c r="H527" s="155"/>
      <c r="I527" s="154"/>
      <c r="J527" s="155"/>
      <c r="K527" s="155"/>
      <c r="M527" s="20"/>
    </row>
    <row r="528" spans="2:14">
      <c r="B528" s="86"/>
      <c r="C528" s="86"/>
      <c r="D528" s="86"/>
      <c r="E528" s="86"/>
      <c r="F528" s="20"/>
      <c r="G528" s="154"/>
      <c r="H528" s="155"/>
      <c r="I528" s="154"/>
      <c r="J528" s="155"/>
      <c r="K528" s="155"/>
      <c r="M528" s="20"/>
    </row>
    <row r="529" spans="2:14">
      <c r="B529" s="86"/>
      <c r="C529" s="86"/>
      <c r="D529" s="86"/>
      <c r="E529" s="86"/>
      <c r="F529" s="20"/>
      <c r="G529" s="154"/>
      <c r="H529" s="155"/>
      <c r="I529" s="154"/>
      <c r="J529" s="155"/>
      <c r="K529" s="155"/>
      <c r="M529" s="20"/>
    </row>
    <row r="530" spans="2:14">
      <c r="B530" s="86"/>
      <c r="C530" s="86"/>
      <c r="D530" s="86"/>
      <c r="E530" s="86"/>
      <c r="F530" s="20"/>
      <c r="G530" s="154"/>
      <c r="H530" s="155"/>
      <c r="I530" s="154"/>
      <c r="J530" s="155"/>
      <c r="K530" s="155"/>
      <c r="M530" s="20"/>
    </row>
    <row r="531" spans="2:14">
      <c r="B531" s="86"/>
      <c r="C531" s="86"/>
      <c r="D531" s="86"/>
      <c r="E531" s="86"/>
      <c r="F531" s="20"/>
      <c r="G531" s="154"/>
      <c r="H531" s="155"/>
      <c r="I531" s="154"/>
      <c r="J531" s="155"/>
      <c r="K531" s="155"/>
      <c r="M531" s="20"/>
    </row>
    <row r="532" spans="2:14">
      <c r="B532" s="86"/>
      <c r="C532" s="86"/>
      <c r="D532" s="86"/>
      <c r="E532" s="86"/>
      <c r="F532" s="20"/>
      <c r="G532" s="92"/>
      <c r="H532" s="20"/>
      <c r="I532" s="92"/>
      <c r="J532" s="20"/>
      <c r="K532" s="20"/>
      <c r="L532" s="20"/>
      <c r="M532" s="20"/>
      <c r="N532" s="20"/>
    </row>
    <row r="533" spans="2:14">
      <c r="B533" s="86"/>
      <c r="C533" s="86"/>
      <c r="D533" s="86"/>
      <c r="E533" s="86"/>
      <c r="F533" s="20"/>
      <c r="G533" s="92"/>
      <c r="H533" s="20"/>
      <c r="I533" s="92"/>
      <c r="J533" s="20"/>
      <c r="K533" s="20"/>
      <c r="L533" s="20"/>
      <c r="M533" s="20"/>
      <c r="N533" s="20"/>
    </row>
    <row r="534" spans="2:14">
      <c r="B534" s="86"/>
      <c r="C534" s="86"/>
      <c r="D534" s="86"/>
      <c r="E534" s="86"/>
      <c r="F534" s="20"/>
      <c r="G534" s="92"/>
      <c r="H534" s="20"/>
      <c r="I534" s="92"/>
      <c r="J534" s="20"/>
      <c r="K534" s="20"/>
      <c r="L534" s="20"/>
      <c r="M534" s="20"/>
      <c r="N534" s="20"/>
    </row>
    <row r="535" spans="2:14">
      <c r="B535" s="86"/>
      <c r="C535" s="86"/>
      <c r="D535" s="86"/>
      <c r="E535" s="86"/>
      <c r="F535" s="20"/>
      <c r="G535" s="92"/>
      <c r="H535" s="20"/>
      <c r="I535" s="92"/>
      <c r="J535" s="20"/>
      <c r="K535" s="20"/>
      <c r="L535" s="20"/>
      <c r="M535" s="20"/>
      <c r="N535" s="20"/>
    </row>
    <row r="536" spans="2:14">
      <c r="B536" s="86"/>
      <c r="C536" s="86"/>
      <c r="D536" s="86"/>
      <c r="E536" s="86"/>
      <c r="F536" s="20"/>
      <c r="G536" s="92"/>
      <c r="H536" s="20"/>
      <c r="I536" s="92"/>
      <c r="J536" s="20"/>
      <c r="K536" s="20"/>
      <c r="L536" s="20"/>
      <c r="M536" s="20"/>
      <c r="N536" s="20"/>
    </row>
    <row r="537" spans="2:14">
      <c r="B537" s="86"/>
      <c r="C537" s="86"/>
      <c r="D537" s="86"/>
      <c r="E537" s="86"/>
      <c r="F537" s="20"/>
      <c r="G537" s="92"/>
      <c r="H537" s="20"/>
      <c r="I537" s="92"/>
      <c r="J537" s="20"/>
      <c r="K537" s="20"/>
      <c r="L537" s="20"/>
      <c r="M537" s="20"/>
      <c r="N537" s="20"/>
    </row>
    <row r="538" spans="2:14">
      <c r="B538" s="86"/>
      <c r="C538" s="86"/>
      <c r="D538" s="86"/>
      <c r="E538" s="86"/>
      <c r="F538" s="20"/>
      <c r="G538" s="92"/>
      <c r="H538" s="20"/>
      <c r="I538" s="92"/>
      <c r="J538" s="20"/>
      <c r="K538" s="20"/>
      <c r="L538" s="20"/>
      <c r="M538" s="20"/>
      <c r="N538" s="20"/>
    </row>
    <row r="539" spans="2:14">
      <c r="B539" s="86"/>
      <c r="C539" s="86"/>
      <c r="D539" s="86"/>
      <c r="E539" s="86"/>
      <c r="F539" s="20"/>
      <c r="G539" s="92"/>
      <c r="H539" s="20"/>
      <c r="I539" s="92"/>
      <c r="J539" s="20"/>
      <c r="K539" s="20"/>
      <c r="L539" s="20"/>
      <c r="M539" s="20"/>
      <c r="N539" s="20"/>
    </row>
    <row r="540" spans="2:14">
      <c r="B540" s="86"/>
      <c r="C540" s="86"/>
      <c r="D540" s="86"/>
      <c r="E540" s="86"/>
      <c r="F540" s="20"/>
      <c r="G540" s="92"/>
      <c r="H540" s="20"/>
      <c r="I540" s="92"/>
      <c r="J540" s="20"/>
      <c r="K540" s="20"/>
      <c r="L540" s="20"/>
      <c r="M540" s="20"/>
      <c r="N540" s="20"/>
    </row>
    <row r="541" spans="2:14">
      <c r="B541" s="86"/>
      <c r="C541" s="86"/>
      <c r="D541" s="86"/>
      <c r="E541" s="86"/>
      <c r="F541" s="20"/>
      <c r="G541" s="92"/>
      <c r="H541" s="20"/>
      <c r="I541" s="92"/>
      <c r="J541" s="20"/>
      <c r="K541" s="20"/>
      <c r="L541" s="20"/>
      <c r="M541" s="20"/>
      <c r="N541" s="20"/>
    </row>
    <row r="542" spans="2:14">
      <c r="B542" s="86"/>
      <c r="C542" s="86"/>
      <c r="D542" s="86"/>
      <c r="E542" s="86"/>
      <c r="F542" s="20"/>
      <c r="G542" s="92"/>
      <c r="H542" s="20"/>
      <c r="I542" s="92"/>
      <c r="J542" s="20"/>
      <c r="K542" s="20"/>
      <c r="L542" s="20"/>
      <c r="M542" s="20"/>
      <c r="N542" s="20"/>
    </row>
    <row r="543" spans="2:14">
      <c r="B543" s="86"/>
      <c r="C543" s="86"/>
      <c r="D543" s="86"/>
      <c r="E543" s="86"/>
      <c r="F543" s="20"/>
      <c r="G543" s="92"/>
      <c r="H543" s="20"/>
      <c r="I543" s="92"/>
      <c r="J543" s="20"/>
      <c r="K543" s="20"/>
      <c r="L543" s="20"/>
      <c r="M543" s="20"/>
      <c r="N543" s="20"/>
    </row>
    <row r="544" spans="2:14">
      <c r="B544" s="86"/>
      <c r="C544" s="86"/>
      <c r="D544" s="86"/>
      <c r="E544" s="86"/>
      <c r="F544" s="20"/>
      <c r="G544" s="92"/>
      <c r="H544" s="20"/>
      <c r="I544" s="92"/>
      <c r="J544" s="20"/>
      <c r="K544" s="20"/>
      <c r="L544" s="20"/>
      <c r="M544" s="20"/>
      <c r="N544" s="20"/>
    </row>
    <row r="545" spans="2:14">
      <c r="B545" s="86"/>
      <c r="C545" s="86"/>
      <c r="D545" s="86"/>
      <c r="E545" s="86"/>
      <c r="F545" s="20"/>
      <c r="G545" s="92"/>
      <c r="H545" s="20"/>
      <c r="I545" s="92"/>
      <c r="J545" s="20"/>
      <c r="K545" s="20"/>
      <c r="L545" s="20"/>
      <c r="M545" s="20"/>
      <c r="N545" s="20"/>
    </row>
    <row r="546" spans="2:14">
      <c r="B546" s="86"/>
      <c r="C546" s="86"/>
      <c r="D546" s="86"/>
      <c r="E546" s="86"/>
      <c r="F546" s="20"/>
      <c r="G546" s="92"/>
      <c r="H546" s="20"/>
      <c r="I546" s="92"/>
      <c r="J546" s="20"/>
      <c r="K546" s="20"/>
      <c r="L546" s="20"/>
      <c r="M546" s="20"/>
      <c r="N546" s="20"/>
    </row>
    <row r="547" spans="2:14">
      <c r="B547" s="86"/>
      <c r="C547" s="86"/>
      <c r="D547" s="86"/>
      <c r="E547" s="86"/>
      <c r="F547" s="20"/>
      <c r="G547" s="92"/>
      <c r="H547" s="20"/>
      <c r="I547" s="92"/>
      <c r="J547" s="20"/>
      <c r="K547" s="20"/>
      <c r="L547" s="20"/>
      <c r="M547" s="20"/>
      <c r="N547" s="20"/>
    </row>
    <row r="548" spans="2:14">
      <c r="B548" s="86"/>
      <c r="C548" s="86"/>
      <c r="D548" s="86"/>
      <c r="E548" s="86"/>
      <c r="F548" s="20"/>
      <c r="G548" s="92"/>
      <c r="H548" s="20"/>
      <c r="I548" s="92"/>
      <c r="J548" s="20"/>
      <c r="K548" s="20"/>
      <c r="L548" s="20"/>
      <c r="M548" s="20"/>
      <c r="N548" s="20"/>
    </row>
    <row r="549" spans="2:14">
      <c r="B549" s="86"/>
      <c r="C549" s="86"/>
      <c r="D549" s="86"/>
      <c r="E549" s="86"/>
      <c r="F549" s="20"/>
      <c r="G549" s="92"/>
      <c r="H549" s="20"/>
      <c r="I549" s="92"/>
      <c r="J549" s="20"/>
      <c r="K549" s="20"/>
      <c r="L549" s="20"/>
      <c r="M549" s="20"/>
      <c r="N549" s="20"/>
    </row>
    <row r="550" spans="2:14">
      <c r="B550" s="86"/>
      <c r="C550" s="86"/>
      <c r="D550" s="86"/>
      <c r="E550" s="86"/>
      <c r="F550" s="20"/>
      <c r="G550" s="92"/>
      <c r="H550" s="20"/>
      <c r="I550" s="92"/>
      <c r="J550" s="20"/>
      <c r="K550" s="20"/>
      <c r="L550" s="20"/>
      <c r="M550" s="20"/>
      <c r="N550" s="20"/>
    </row>
    <row r="551" spans="2:14">
      <c r="B551" s="86"/>
      <c r="C551" s="86"/>
      <c r="D551" s="86"/>
      <c r="E551" s="86"/>
      <c r="F551" s="20"/>
      <c r="G551" s="92"/>
      <c r="H551" s="20"/>
      <c r="I551" s="92"/>
      <c r="J551" s="20"/>
      <c r="K551" s="20"/>
      <c r="L551" s="20"/>
      <c r="M551" s="20"/>
      <c r="N551" s="20"/>
    </row>
    <row r="552" spans="2:14">
      <c r="B552" s="86"/>
      <c r="C552" s="86"/>
      <c r="D552" s="86"/>
      <c r="E552" s="86"/>
      <c r="F552" s="20"/>
      <c r="G552" s="92"/>
      <c r="H552" s="20"/>
      <c r="I552" s="92"/>
      <c r="J552" s="20"/>
      <c r="K552" s="20"/>
      <c r="L552" s="20"/>
      <c r="M552" s="20"/>
      <c r="N552" s="20"/>
    </row>
    <row r="553" spans="2:14">
      <c r="B553" s="86"/>
      <c r="C553" s="86"/>
      <c r="D553" s="86"/>
      <c r="E553" s="86"/>
      <c r="F553" s="20"/>
      <c r="G553" s="92"/>
      <c r="H553" s="20"/>
      <c r="I553" s="92"/>
      <c r="J553" s="20"/>
      <c r="K553" s="20"/>
      <c r="L553" s="20"/>
      <c r="M553" s="20"/>
      <c r="N553" s="20"/>
    </row>
    <row r="554" spans="2:14">
      <c r="B554" s="86"/>
      <c r="C554" s="86"/>
      <c r="D554" s="86"/>
      <c r="E554" s="86"/>
      <c r="F554" s="20"/>
      <c r="G554" s="92"/>
      <c r="H554" s="20"/>
      <c r="I554" s="92"/>
      <c r="J554" s="20"/>
      <c r="K554" s="20"/>
      <c r="L554" s="20"/>
      <c r="M554" s="20"/>
      <c r="N554" s="20"/>
    </row>
    <row r="555" spans="2:14">
      <c r="B555" s="86"/>
      <c r="C555" s="86"/>
      <c r="D555" s="86"/>
      <c r="E555" s="86"/>
      <c r="F555" s="20"/>
      <c r="G555" s="92"/>
      <c r="H555" s="20"/>
      <c r="I555" s="92"/>
      <c r="J555" s="20"/>
      <c r="K555" s="20"/>
      <c r="L555" s="20"/>
      <c r="M555" s="20"/>
      <c r="N555" s="20"/>
    </row>
    <row r="556" spans="2:14">
      <c r="B556" s="86"/>
      <c r="C556" s="86"/>
      <c r="D556" s="86"/>
      <c r="E556" s="86"/>
      <c r="F556" s="20"/>
      <c r="G556" s="92"/>
      <c r="H556" s="20"/>
      <c r="I556" s="92"/>
      <c r="J556" s="20"/>
      <c r="K556" s="20"/>
      <c r="L556" s="20"/>
      <c r="M556" s="20"/>
      <c r="N556" s="20"/>
    </row>
    <row r="557" spans="2:14">
      <c r="B557" s="86"/>
      <c r="C557" s="86"/>
      <c r="D557" s="86"/>
      <c r="E557" s="86"/>
      <c r="F557" s="20"/>
      <c r="G557" s="92"/>
      <c r="H557" s="20"/>
      <c r="I557" s="92"/>
      <c r="J557" s="20"/>
      <c r="K557" s="20"/>
      <c r="L557" s="20"/>
      <c r="M557" s="20"/>
      <c r="N557" s="20"/>
    </row>
    <row r="558" spans="2:14">
      <c r="B558" s="86"/>
      <c r="C558" s="86"/>
      <c r="D558" s="86"/>
      <c r="E558" s="86"/>
      <c r="F558" s="20"/>
      <c r="G558" s="92"/>
      <c r="H558" s="20"/>
      <c r="I558" s="92"/>
      <c r="J558" s="20"/>
      <c r="K558" s="20"/>
      <c r="L558" s="20"/>
      <c r="M558" s="20"/>
      <c r="N558" s="20"/>
    </row>
    <row r="559" spans="2:14">
      <c r="B559" s="86"/>
      <c r="C559" s="86"/>
      <c r="D559" s="86"/>
      <c r="E559" s="86"/>
      <c r="F559" s="20"/>
      <c r="G559" s="92"/>
      <c r="H559" s="20"/>
      <c r="I559" s="92"/>
      <c r="J559" s="20"/>
      <c r="K559" s="20"/>
      <c r="L559" s="20"/>
      <c r="M559" s="20"/>
      <c r="N559" s="20"/>
    </row>
    <row r="560" spans="2:14">
      <c r="B560" s="86"/>
      <c r="C560" s="86"/>
      <c r="D560" s="86"/>
      <c r="E560" s="86"/>
      <c r="F560" s="20"/>
      <c r="G560" s="92"/>
      <c r="H560" s="20"/>
      <c r="I560" s="92"/>
      <c r="J560" s="20"/>
      <c r="K560" s="20"/>
      <c r="L560" s="20"/>
      <c r="M560" s="20"/>
      <c r="N560" s="20"/>
    </row>
    <row r="561" spans="2:14">
      <c r="B561" s="86"/>
      <c r="C561" s="86"/>
      <c r="D561" s="86"/>
      <c r="E561" s="86"/>
      <c r="F561" s="20"/>
      <c r="G561" s="92"/>
      <c r="H561" s="20"/>
      <c r="I561" s="92"/>
      <c r="J561" s="20"/>
      <c r="K561" s="20"/>
      <c r="L561" s="20"/>
      <c r="M561" s="20"/>
      <c r="N561" s="20"/>
    </row>
    <row r="562" spans="2:14">
      <c r="B562" s="86"/>
      <c r="C562" s="86"/>
      <c r="D562" s="86"/>
      <c r="E562" s="86"/>
      <c r="F562" s="20"/>
      <c r="G562" s="92"/>
      <c r="H562" s="20"/>
      <c r="I562" s="92"/>
      <c r="J562" s="20"/>
      <c r="K562" s="20"/>
      <c r="L562" s="20"/>
      <c r="M562" s="20"/>
      <c r="N562" s="20"/>
    </row>
    <row r="563" spans="2:14">
      <c r="B563" s="86"/>
      <c r="C563" s="86"/>
      <c r="D563" s="86"/>
      <c r="E563" s="86"/>
      <c r="F563" s="20"/>
      <c r="G563" s="92"/>
      <c r="H563" s="20"/>
      <c r="I563" s="92"/>
      <c r="J563" s="20"/>
      <c r="K563" s="20"/>
      <c r="L563" s="20"/>
      <c r="M563" s="20"/>
      <c r="N563" s="20"/>
    </row>
    <row r="564" spans="2:14">
      <c r="B564" s="86"/>
      <c r="C564" s="86"/>
      <c r="D564" s="86"/>
      <c r="E564" s="86"/>
      <c r="F564" s="20"/>
      <c r="G564" s="92"/>
      <c r="H564" s="20"/>
      <c r="I564" s="92"/>
      <c r="J564" s="20"/>
      <c r="K564" s="20"/>
      <c r="L564" s="20"/>
      <c r="M564" s="20"/>
      <c r="N564" s="20"/>
    </row>
    <row r="565" spans="2:14">
      <c r="B565" s="86"/>
      <c r="C565" s="86"/>
      <c r="D565" s="86"/>
      <c r="E565" s="86"/>
      <c r="F565" s="20"/>
      <c r="G565" s="92"/>
      <c r="H565" s="20"/>
      <c r="I565" s="92"/>
      <c r="J565" s="20"/>
      <c r="K565" s="20"/>
      <c r="L565" s="20"/>
      <c r="M565" s="20"/>
      <c r="N565" s="20"/>
    </row>
    <row r="566" spans="2:14">
      <c r="B566" s="86"/>
      <c r="C566" s="86"/>
      <c r="D566" s="86"/>
      <c r="E566" s="86"/>
      <c r="F566" s="20"/>
      <c r="G566" s="92"/>
      <c r="H566" s="20"/>
      <c r="I566" s="92"/>
      <c r="J566" s="20"/>
      <c r="K566" s="20"/>
      <c r="L566" s="20"/>
      <c r="M566" s="20"/>
      <c r="N566" s="20"/>
    </row>
    <row r="567" spans="2:14">
      <c r="B567" s="86"/>
      <c r="C567" s="86"/>
      <c r="D567" s="86"/>
      <c r="E567" s="86"/>
      <c r="F567" s="20"/>
      <c r="G567" s="92"/>
      <c r="H567" s="20"/>
      <c r="I567" s="92"/>
      <c r="J567" s="20"/>
      <c r="K567" s="20"/>
      <c r="L567" s="20"/>
      <c r="M567" s="20"/>
      <c r="N567" s="20"/>
    </row>
    <row r="568" spans="2:14">
      <c r="B568" s="86"/>
      <c r="C568" s="86"/>
      <c r="D568" s="86"/>
      <c r="E568" s="86"/>
      <c r="F568" s="20"/>
      <c r="G568" s="92"/>
      <c r="H568" s="20"/>
      <c r="I568" s="92"/>
      <c r="J568" s="20"/>
      <c r="K568" s="20"/>
      <c r="L568" s="20"/>
      <c r="M568" s="20"/>
      <c r="N568" s="20"/>
    </row>
    <row r="569" spans="2:14">
      <c r="B569" s="86"/>
      <c r="C569" s="86"/>
      <c r="D569" s="86"/>
      <c r="E569" s="86"/>
      <c r="F569" s="20"/>
      <c r="G569" s="92"/>
      <c r="H569" s="20"/>
      <c r="I569" s="92"/>
      <c r="J569" s="20"/>
      <c r="K569" s="20"/>
      <c r="L569" s="20"/>
      <c r="M569" s="20"/>
      <c r="N569" s="20"/>
    </row>
    <row r="570" spans="2:14">
      <c r="B570" s="86"/>
      <c r="C570" s="86"/>
      <c r="D570" s="86"/>
      <c r="E570" s="86"/>
      <c r="F570" s="20"/>
      <c r="G570" s="92"/>
      <c r="H570" s="20"/>
      <c r="I570" s="92"/>
      <c r="J570" s="20"/>
      <c r="K570" s="20"/>
      <c r="L570" s="20"/>
      <c r="M570" s="20"/>
      <c r="N570" s="20"/>
    </row>
    <row r="571" spans="2:14">
      <c r="B571" s="86"/>
      <c r="C571" s="86"/>
      <c r="D571" s="86"/>
      <c r="E571" s="86"/>
      <c r="F571" s="20"/>
      <c r="G571" s="92"/>
      <c r="H571" s="20"/>
      <c r="I571" s="92"/>
      <c r="J571" s="20"/>
      <c r="K571" s="20"/>
      <c r="L571" s="20"/>
      <c r="M571" s="20"/>
      <c r="N571" s="20"/>
    </row>
    <row r="572" spans="2:14">
      <c r="B572" s="86"/>
      <c r="C572" s="86"/>
      <c r="D572" s="86"/>
      <c r="E572" s="86"/>
      <c r="F572" s="20"/>
      <c r="G572" s="92"/>
      <c r="H572" s="20"/>
      <c r="I572" s="92"/>
      <c r="J572" s="20"/>
      <c r="K572" s="20"/>
      <c r="L572" s="20"/>
      <c r="M572" s="20"/>
      <c r="N572" s="20"/>
    </row>
    <row r="573" spans="2:14">
      <c r="B573" s="86"/>
      <c r="C573" s="86"/>
      <c r="D573" s="86"/>
      <c r="E573" s="86"/>
      <c r="F573" s="20"/>
      <c r="G573" s="92"/>
      <c r="H573" s="20"/>
      <c r="I573" s="92"/>
      <c r="J573" s="20"/>
      <c r="K573" s="20"/>
      <c r="L573" s="20"/>
      <c r="M573" s="20"/>
      <c r="N573" s="20"/>
    </row>
    <row r="574" spans="2:14">
      <c r="B574" s="86"/>
      <c r="C574" s="86"/>
      <c r="D574" s="86"/>
      <c r="E574" s="86"/>
      <c r="F574" s="20"/>
      <c r="G574" s="92"/>
      <c r="H574" s="20"/>
      <c r="I574" s="92"/>
      <c r="J574" s="20"/>
      <c r="K574" s="20"/>
      <c r="L574" s="20"/>
      <c r="M574" s="20"/>
      <c r="N574" s="20"/>
    </row>
    <row r="575" spans="2:14">
      <c r="B575" s="86"/>
      <c r="C575" s="86"/>
      <c r="D575" s="86"/>
      <c r="E575" s="86"/>
      <c r="F575" s="20"/>
      <c r="G575" s="92"/>
      <c r="H575" s="20"/>
      <c r="I575" s="92"/>
      <c r="J575" s="20"/>
      <c r="K575" s="20"/>
      <c r="L575" s="20"/>
      <c r="M575" s="20"/>
      <c r="N575" s="20"/>
    </row>
    <row r="576" spans="2:14">
      <c r="B576" s="86"/>
      <c r="C576" s="86"/>
      <c r="D576" s="86"/>
      <c r="E576" s="86"/>
      <c r="F576" s="20"/>
      <c r="G576" s="92"/>
      <c r="H576" s="20"/>
      <c r="I576" s="92"/>
      <c r="J576" s="20"/>
      <c r="K576" s="20"/>
      <c r="L576" s="20"/>
      <c r="M576" s="20"/>
      <c r="N576" s="20"/>
    </row>
    <row r="577" spans="2:14">
      <c r="B577" s="86"/>
      <c r="C577" s="86"/>
      <c r="D577" s="86"/>
      <c r="E577" s="86"/>
      <c r="F577" s="20"/>
      <c r="G577" s="92"/>
      <c r="H577" s="20"/>
      <c r="I577" s="92"/>
      <c r="J577" s="20"/>
      <c r="K577" s="20"/>
      <c r="L577" s="20"/>
      <c r="M577" s="20"/>
      <c r="N577" s="20"/>
    </row>
    <row r="578" spans="2:14">
      <c r="B578" s="86"/>
      <c r="C578" s="86"/>
      <c r="D578" s="86"/>
      <c r="E578" s="86"/>
      <c r="F578" s="20"/>
      <c r="G578" s="92"/>
      <c r="H578" s="20"/>
      <c r="I578" s="92"/>
      <c r="J578" s="20"/>
      <c r="K578" s="20"/>
      <c r="L578" s="20"/>
      <c r="M578" s="20"/>
      <c r="N578" s="20"/>
    </row>
    <row r="579" spans="2:14">
      <c r="B579" s="86"/>
      <c r="C579" s="86"/>
      <c r="D579" s="86"/>
      <c r="E579" s="86"/>
      <c r="F579" s="20"/>
      <c r="G579" s="92"/>
      <c r="H579" s="20"/>
      <c r="I579" s="92"/>
      <c r="J579" s="20"/>
      <c r="K579" s="20"/>
      <c r="L579" s="20"/>
      <c r="M579" s="20"/>
      <c r="N579" s="20"/>
    </row>
    <row r="580" spans="2:14">
      <c r="B580" s="86"/>
      <c r="C580" s="86"/>
      <c r="D580" s="86"/>
      <c r="E580" s="86"/>
      <c r="F580" s="20"/>
      <c r="G580" s="92"/>
      <c r="H580" s="20"/>
      <c r="I580" s="92"/>
      <c r="J580" s="20"/>
      <c r="K580" s="20"/>
      <c r="L580" s="20"/>
      <c r="M580" s="20"/>
      <c r="N580" s="20"/>
    </row>
    <row r="581" spans="2:14">
      <c r="B581" s="86"/>
      <c r="C581" s="86"/>
      <c r="D581" s="86"/>
      <c r="E581" s="86"/>
      <c r="F581" s="20"/>
      <c r="G581" s="92"/>
      <c r="H581" s="20"/>
      <c r="I581" s="92"/>
      <c r="J581" s="20"/>
      <c r="K581" s="20"/>
      <c r="L581" s="20"/>
      <c r="M581" s="20"/>
      <c r="N581" s="20"/>
    </row>
    <row r="582" spans="2:14">
      <c r="B582" s="86"/>
      <c r="C582" s="86"/>
      <c r="D582" s="86"/>
      <c r="E582" s="86"/>
      <c r="F582" s="20"/>
      <c r="G582" s="92"/>
      <c r="H582" s="20"/>
      <c r="I582" s="92"/>
      <c r="J582" s="20"/>
      <c r="K582" s="20"/>
      <c r="L582" s="20"/>
      <c r="M582" s="20"/>
      <c r="N582" s="20"/>
    </row>
    <row r="583" spans="2:14">
      <c r="B583" s="86"/>
      <c r="C583" s="86"/>
      <c r="D583" s="86"/>
      <c r="E583" s="86"/>
      <c r="F583" s="20"/>
      <c r="G583" s="92"/>
      <c r="H583" s="20"/>
      <c r="I583" s="92"/>
      <c r="J583" s="20"/>
      <c r="K583" s="20"/>
      <c r="L583" s="20"/>
      <c r="M583" s="20"/>
      <c r="N583" s="20"/>
    </row>
    <row r="584" spans="2:14">
      <c r="B584" s="86"/>
      <c r="C584" s="86"/>
      <c r="D584" s="86"/>
      <c r="E584" s="86"/>
      <c r="F584" s="20"/>
      <c r="G584" s="92"/>
      <c r="H584" s="20"/>
      <c r="I584" s="92"/>
      <c r="J584" s="20"/>
      <c r="K584" s="20"/>
      <c r="L584" s="20"/>
      <c r="M584" s="20"/>
      <c r="N584" s="20"/>
    </row>
    <row r="585" spans="2:14">
      <c r="B585" s="86"/>
      <c r="C585" s="86"/>
      <c r="D585" s="86"/>
      <c r="E585" s="86"/>
      <c r="F585" s="20"/>
      <c r="G585" s="92"/>
      <c r="H585" s="20"/>
      <c r="I585" s="92"/>
      <c r="J585" s="20"/>
      <c r="K585" s="20"/>
      <c r="L585" s="20"/>
      <c r="M585" s="20"/>
      <c r="N585" s="20"/>
    </row>
    <row r="586" spans="2:14">
      <c r="B586" s="86"/>
      <c r="C586" s="86"/>
      <c r="D586" s="86"/>
      <c r="E586" s="86"/>
      <c r="F586" s="20"/>
      <c r="G586" s="92"/>
      <c r="H586" s="20"/>
      <c r="I586" s="92"/>
      <c r="J586" s="20"/>
      <c r="K586" s="20"/>
      <c r="L586" s="20"/>
      <c r="M586" s="20"/>
      <c r="N586" s="20"/>
    </row>
    <row r="587" spans="2:14">
      <c r="B587" s="86"/>
      <c r="C587" s="86"/>
      <c r="D587" s="86"/>
      <c r="E587" s="86"/>
      <c r="F587" s="20"/>
      <c r="G587" s="92"/>
      <c r="H587" s="20"/>
      <c r="I587" s="92"/>
      <c r="J587" s="20"/>
      <c r="K587" s="20"/>
      <c r="L587" s="20"/>
      <c r="M587" s="20"/>
      <c r="N587" s="20"/>
    </row>
    <row r="588" spans="2:14">
      <c r="B588" s="86"/>
      <c r="C588" s="86"/>
      <c r="D588" s="86"/>
      <c r="E588" s="86"/>
      <c r="F588" s="20"/>
      <c r="G588" s="92"/>
      <c r="H588" s="20"/>
      <c r="I588" s="92"/>
      <c r="J588" s="20"/>
      <c r="K588" s="20"/>
      <c r="L588" s="20"/>
      <c r="M588" s="20"/>
      <c r="N588" s="20"/>
    </row>
    <row r="589" spans="2:14">
      <c r="B589" s="86"/>
      <c r="C589" s="86"/>
      <c r="D589" s="86"/>
      <c r="E589" s="86"/>
      <c r="F589" s="20"/>
      <c r="G589" s="92"/>
      <c r="H589" s="20"/>
      <c r="I589" s="92"/>
      <c r="J589" s="20"/>
      <c r="K589" s="20"/>
      <c r="L589" s="20"/>
      <c r="M589" s="20"/>
      <c r="N589" s="20"/>
    </row>
    <row r="590" spans="2:14">
      <c r="B590" s="86"/>
      <c r="C590" s="86"/>
      <c r="D590" s="86"/>
      <c r="E590" s="86"/>
      <c r="F590" s="20"/>
      <c r="G590" s="92"/>
      <c r="H590" s="20"/>
      <c r="I590" s="92"/>
      <c r="J590" s="20"/>
      <c r="K590" s="20"/>
      <c r="L590" s="20"/>
      <c r="M590" s="20"/>
      <c r="N590" s="20"/>
    </row>
    <row r="591" spans="2:14">
      <c r="B591" s="86"/>
      <c r="C591" s="86"/>
      <c r="D591" s="86"/>
      <c r="E591" s="86"/>
      <c r="F591" s="20"/>
      <c r="G591" s="92"/>
      <c r="H591" s="20"/>
      <c r="I591" s="92"/>
      <c r="J591" s="20"/>
      <c r="K591" s="20"/>
      <c r="L591" s="20"/>
      <c r="M591" s="20"/>
      <c r="N591" s="20"/>
    </row>
    <row r="592" spans="2:14">
      <c r="B592" s="86"/>
      <c r="C592" s="86"/>
      <c r="D592" s="86"/>
      <c r="E592" s="86"/>
      <c r="F592" s="20"/>
      <c r="G592" s="92"/>
      <c r="H592" s="20"/>
      <c r="I592" s="92"/>
      <c r="J592" s="20"/>
      <c r="K592" s="20"/>
      <c r="L592" s="20"/>
      <c r="M592" s="20"/>
      <c r="N592" s="20"/>
    </row>
    <row r="593" spans="2:14">
      <c r="B593" s="86"/>
      <c r="C593" s="86"/>
      <c r="D593" s="86"/>
      <c r="E593" s="86"/>
      <c r="F593" s="20"/>
      <c r="G593" s="92"/>
      <c r="H593" s="20"/>
      <c r="I593" s="92"/>
      <c r="J593" s="20"/>
      <c r="K593" s="20"/>
      <c r="L593" s="20"/>
      <c r="M593" s="20"/>
      <c r="N593" s="20"/>
    </row>
    <row r="594" spans="2:14">
      <c r="B594" s="86"/>
      <c r="C594" s="86"/>
      <c r="D594" s="86"/>
      <c r="E594" s="86"/>
      <c r="F594" s="20"/>
      <c r="G594" s="92"/>
      <c r="H594" s="20"/>
      <c r="I594" s="92"/>
      <c r="J594" s="20"/>
      <c r="K594" s="20"/>
      <c r="L594" s="20"/>
      <c r="M594" s="20"/>
      <c r="N594" s="20"/>
    </row>
    <row r="595" spans="2:14">
      <c r="B595" s="86"/>
      <c r="C595" s="86"/>
      <c r="D595" s="86"/>
      <c r="E595" s="86"/>
      <c r="F595" s="20"/>
      <c r="G595" s="92"/>
      <c r="H595" s="20"/>
      <c r="I595" s="92"/>
      <c r="J595" s="20"/>
      <c r="K595" s="20"/>
      <c r="L595" s="20"/>
      <c r="M595" s="20"/>
      <c r="N595" s="20"/>
    </row>
    <row r="596" spans="2:14">
      <c r="B596" s="86"/>
      <c r="C596" s="86"/>
      <c r="D596" s="86"/>
      <c r="E596" s="86"/>
      <c r="F596" s="20"/>
      <c r="G596" s="92"/>
      <c r="H596" s="20"/>
      <c r="I596" s="92"/>
      <c r="J596" s="20"/>
      <c r="K596" s="20"/>
      <c r="L596" s="20"/>
      <c r="M596" s="20"/>
      <c r="N596" s="20"/>
    </row>
    <row r="597" spans="2:14">
      <c r="B597" s="86"/>
      <c r="C597" s="86"/>
      <c r="D597" s="86"/>
      <c r="E597" s="86"/>
      <c r="F597" s="20"/>
      <c r="G597" s="92"/>
      <c r="H597" s="20"/>
      <c r="I597" s="92"/>
      <c r="J597" s="20"/>
      <c r="K597" s="20"/>
      <c r="L597" s="20"/>
      <c r="M597" s="20"/>
      <c r="N597" s="20"/>
    </row>
    <row r="598" spans="2:14">
      <c r="B598" s="86"/>
      <c r="C598" s="86"/>
      <c r="D598" s="86"/>
      <c r="E598" s="86"/>
      <c r="F598" s="20"/>
      <c r="G598" s="92"/>
      <c r="H598" s="20"/>
      <c r="I598" s="92"/>
      <c r="J598" s="20"/>
      <c r="K598" s="20"/>
      <c r="L598" s="20"/>
      <c r="M598" s="20"/>
      <c r="N598" s="20"/>
    </row>
    <row r="599" spans="2:14">
      <c r="B599" s="86"/>
      <c r="C599" s="86"/>
      <c r="D599" s="86"/>
      <c r="E599" s="86"/>
      <c r="F599" s="20"/>
      <c r="G599" s="92"/>
      <c r="H599" s="20"/>
      <c r="I599" s="92"/>
      <c r="J599" s="20"/>
      <c r="K599" s="20"/>
      <c r="L599" s="20"/>
      <c r="M599" s="20"/>
      <c r="N599" s="20"/>
    </row>
    <row r="600" spans="2:14">
      <c r="B600" s="86"/>
      <c r="C600" s="86"/>
      <c r="D600" s="86"/>
      <c r="E600" s="86"/>
      <c r="F600" s="20"/>
      <c r="G600" s="92"/>
      <c r="H600" s="20"/>
      <c r="I600" s="92"/>
      <c r="J600" s="20"/>
      <c r="K600" s="20"/>
      <c r="L600" s="20"/>
      <c r="M600" s="20"/>
      <c r="N600" s="20"/>
    </row>
    <row r="601" spans="2:14">
      <c r="B601" s="86"/>
      <c r="C601" s="86"/>
      <c r="D601" s="86"/>
      <c r="E601" s="86"/>
      <c r="F601" s="20"/>
      <c r="G601" s="92"/>
      <c r="H601" s="20"/>
      <c r="I601" s="92"/>
      <c r="J601" s="20"/>
      <c r="K601" s="20"/>
      <c r="L601" s="20"/>
      <c r="M601" s="20"/>
      <c r="N601" s="20"/>
    </row>
    <row r="602" spans="2:14">
      <c r="B602" s="86"/>
      <c r="C602" s="86"/>
      <c r="D602" s="86"/>
      <c r="E602" s="86"/>
      <c r="F602" s="20"/>
      <c r="G602" s="92"/>
      <c r="H602" s="20"/>
      <c r="I602" s="92"/>
      <c r="J602" s="20"/>
      <c r="K602" s="20"/>
      <c r="L602" s="20"/>
      <c r="M602" s="20"/>
      <c r="N602" s="20"/>
    </row>
    <row r="603" spans="2:14">
      <c r="B603" s="86"/>
      <c r="C603" s="86"/>
      <c r="D603" s="86"/>
      <c r="E603" s="86"/>
      <c r="F603" s="20"/>
      <c r="G603" s="92"/>
      <c r="H603" s="20"/>
      <c r="I603" s="92"/>
      <c r="J603" s="20"/>
      <c r="K603" s="20"/>
      <c r="L603" s="20"/>
      <c r="M603" s="20"/>
      <c r="N603" s="20"/>
    </row>
    <row r="604" spans="2:14">
      <c r="B604" s="86"/>
      <c r="C604" s="86"/>
      <c r="D604" s="86"/>
      <c r="E604" s="86"/>
      <c r="F604" s="20"/>
      <c r="G604" s="92"/>
      <c r="H604" s="20"/>
      <c r="I604" s="92"/>
      <c r="J604" s="20"/>
      <c r="K604" s="20"/>
      <c r="L604" s="20"/>
      <c r="M604" s="20"/>
      <c r="N604" s="20"/>
    </row>
    <row r="605" spans="2:14">
      <c r="B605" s="86"/>
      <c r="C605" s="86"/>
      <c r="D605" s="86"/>
      <c r="E605" s="86"/>
      <c r="F605" s="20"/>
      <c r="G605" s="92"/>
      <c r="H605" s="20"/>
      <c r="I605" s="92"/>
      <c r="J605" s="20"/>
      <c r="K605" s="20"/>
      <c r="L605" s="20"/>
      <c r="M605" s="20"/>
      <c r="N605" s="20"/>
    </row>
    <row r="606" spans="2:14">
      <c r="B606" s="86"/>
      <c r="C606" s="86"/>
      <c r="D606" s="86"/>
      <c r="E606" s="86"/>
      <c r="F606" s="20"/>
      <c r="G606" s="92"/>
      <c r="H606" s="20"/>
      <c r="I606" s="92"/>
      <c r="J606" s="20"/>
      <c r="K606" s="20"/>
      <c r="L606" s="20"/>
      <c r="M606" s="20"/>
      <c r="N606" s="20"/>
    </row>
    <row r="607" spans="2:14">
      <c r="B607" s="86"/>
      <c r="C607" s="86"/>
      <c r="D607" s="86"/>
      <c r="E607" s="86"/>
      <c r="F607" s="20"/>
      <c r="G607" s="92"/>
      <c r="H607" s="20"/>
      <c r="I607" s="92"/>
      <c r="J607" s="20"/>
      <c r="K607" s="20"/>
      <c r="L607" s="20"/>
      <c r="M607" s="20"/>
      <c r="N607" s="20"/>
    </row>
    <row r="608" spans="2:14">
      <c r="B608" s="86"/>
      <c r="C608" s="86"/>
      <c r="D608" s="86"/>
      <c r="E608" s="86"/>
      <c r="F608" s="20"/>
      <c r="G608" s="92"/>
      <c r="H608" s="20"/>
      <c r="I608" s="92"/>
      <c r="J608" s="20"/>
      <c r="K608" s="20"/>
      <c r="L608" s="20"/>
      <c r="M608" s="20"/>
      <c r="N608" s="20"/>
    </row>
    <row r="609" spans="2:14">
      <c r="B609" s="86"/>
      <c r="C609" s="86"/>
      <c r="D609" s="86"/>
      <c r="E609" s="86"/>
      <c r="F609" s="20"/>
      <c r="G609" s="92"/>
      <c r="H609" s="20"/>
      <c r="I609" s="92"/>
      <c r="J609" s="20"/>
      <c r="K609" s="20"/>
      <c r="L609" s="20"/>
      <c r="M609" s="20"/>
      <c r="N609" s="20"/>
    </row>
    <row r="610" spans="2:14">
      <c r="B610" s="20"/>
      <c r="C610" s="20"/>
      <c r="D610" s="20"/>
      <c r="E610" s="20"/>
      <c r="F610" s="20"/>
      <c r="G610" s="92"/>
      <c r="H610" s="20"/>
      <c r="I610" s="92"/>
      <c r="J610" s="20"/>
      <c r="K610" s="20"/>
      <c r="L610" s="20"/>
      <c r="M610" s="20"/>
      <c r="N610" s="20"/>
    </row>
    <row r="611" spans="2:14">
      <c r="B611" s="20"/>
      <c r="C611" s="20"/>
      <c r="D611" s="20"/>
      <c r="E611" s="20"/>
      <c r="F611" s="20"/>
      <c r="G611" s="92"/>
      <c r="H611" s="20"/>
      <c r="I611" s="92"/>
      <c r="J611" s="20"/>
      <c r="K611" s="20"/>
      <c r="L611" s="20"/>
      <c r="M611" s="20"/>
      <c r="N611" s="20"/>
    </row>
    <row r="612" spans="2:14">
      <c r="B612" s="20"/>
      <c r="C612" s="20"/>
      <c r="D612" s="20"/>
      <c r="E612" s="20"/>
      <c r="F612" s="20"/>
      <c r="G612" s="92"/>
      <c r="H612" s="20"/>
      <c r="I612" s="92"/>
      <c r="J612" s="20"/>
      <c r="K612" s="20"/>
      <c r="L612" s="20"/>
      <c r="M612" s="20"/>
      <c r="N612" s="20"/>
    </row>
    <row r="613" spans="2:14">
      <c r="B613" s="20"/>
      <c r="C613" s="20"/>
      <c r="D613" s="20"/>
      <c r="E613" s="20"/>
      <c r="F613" s="20"/>
      <c r="G613" s="92"/>
      <c r="H613" s="20"/>
      <c r="I613" s="92"/>
      <c r="J613" s="20"/>
      <c r="K613" s="20"/>
      <c r="L613" s="20"/>
      <c r="M613" s="20"/>
      <c r="N613" s="20"/>
    </row>
    <row r="614" spans="2:14">
      <c r="B614" s="20"/>
      <c r="C614" s="20"/>
      <c r="D614" s="20"/>
      <c r="E614" s="20"/>
      <c r="F614" s="20"/>
      <c r="G614" s="92"/>
      <c r="H614" s="20"/>
      <c r="I614" s="92"/>
      <c r="J614" s="20"/>
      <c r="K614" s="20"/>
      <c r="L614" s="20"/>
      <c r="M614" s="20"/>
      <c r="N614" s="20"/>
    </row>
    <row r="615" spans="2:14">
      <c r="B615" s="20"/>
      <c r="C615" s="20"/>
      <c r="D615" s="20"/>
      <c r="E615" s="20"/>
      <c r="F615" s="20"/>
      <c r="G615" s="92"/>
      <c r="H615" s="20"/>
      <c r="I615" s="92"/>
      <c r="J615" s="20"/>
      <c r="K615" s="20"/>
      <c r="L615" s="20"/>
      <c r="M615" s="20"/>
      <c r="N615" s="20"/>
    </row>
    <row r="616" spans="2:14">
      <c r="B616" s="20"/>
      <c r="C616" s="20"/>
      <c r="D616" s="20"/>
      <c r="E616" s="20"/>
      <c r="F616" s="20"/>
      <c r="G616" s="92"/>
      <c r="H616" s="20"/>
      <c r="I616" s="92"/>
      <c r="J616" s="20"/>
      <c r="K616" s="20"/>
      <c r="L616" s="20"/>
      <c r="M616" s="20"/>
      <c r="N616" s="20"/>
    </row>
    <row r="617" spans="2:14">
      <c r="B617" s="20"/>
      <c r="C617" s="20"/>
      <c r="D617" s="20"/>
      <c r="E617" s="20"/>
      <c r="F617" s="20"/>
      <c r="G617" s="92"/>
      <c r="H617" s="20"/>
      <c r="I617" s="92"/>
      <c r="J617" s="20"/>
      <c r="K617" s="20"/>
      <c r="L617" s="20"/>
      <c r="M617" s="20"/>
      <c r="N617" s="20"/>
    </row>
    <row r="618" spans="2:14">
      <c r="B618" s="20"/>
      <c r="C618" s="20"/>
      <c r="D618" s="20"/>
      <c r="E618" s="20"/>
      <c r="F618" s="20"/>
      <c r="G618" s="92"/>
      <c r="H618" s="20"/>
      <c r="I618" s="92"/>
      <c r="J618" s="20"/>
      <c r="K618" s="20"/>
      <c r="L618" s="20"/>
      <c r="M618" s="20"/>
      <c r="N618" s="20"/>
    </row>
    <row r="619" spans="2:14">
      <c r="B619" s="20"/>
      <c r="C619" s="20"/>
      <c r="D619" s="20"/>
      <c r="E619" s="20"/>
      <c r="F619" s="20"/>
      <c r="G619" s="92"/>
      <c r="H619" s="20"/>
      <c r="I619" s="92"/>
      <c r="J619" s="20"/>
      <c r="K619" s="20"/>
      <c r="L619" s="20"/>
      <c r="M619" s="20"/>
      <c r="N619" s="20"/>
    </row>
    <row r="620" spans="2:14">
      <c r="B620" s="20"/>
      <c r="C620" s="20"/>
      <c r="D620" s="20"/>
      <c r="E620" s="20"/>
      <c r="F620" s="20"/>
      <c r="G620" s="92"/>
      <c r="H620" s="20"/>
      <c r="I620" s="92"/>
      <c r="J620" s="20"/>
      <c r="K620" s="20"/>
      <c r="L620" s="20"/>
      <c r="M620" s="20"/>
      <c r="N620" s="20"/>
    </row>
    <row r="621" spans="2:14">
      <c r="B621" s="20"/>
      <c r="C621" s="20"/>
      <c r="D621" s="20"/>
      <c r="E621" s="20"/>
      <c r="F621" s="20"/>
      <c r="G621" s="92"/>
      <c r="H621" s="20"/>
      <c r="I621" s="92"/>
      <c r="J621" s="20"/>
      <c r="K621" s="20"/>
      <c r="L621" s="20"/>
      <c r="M621" s="20"/>
      <c r="N621" s="20"/>
    </row>
    <row r="622" spans="2:14">
      <c r="B622" s="20"/>
      <c r="C622" s="20"/>
      <c r="D622" s="20"/>
      <c r="E622" s="20"/>
      <c r="F622" s="20"/>
      <c r="G622" s="92"/>
      <c r="H622" s="20"/>
      <c r="I622" s="92"/>
      <c r="J622" s="20"/>
      <c r="K622" s="20"/>
      <c r="L622" s="20"/>
      <c r="M622" s="20"/>
      <c r="N622" s="20"/>
    </row>
    <row r="623" spans="2:14">
      <c r="B623" s="20"/>
      <c r="C623" s="20"/>
      <c r="D623" s="20"/>
      <c r="E623" s="20"/>
      <c r="F623" s="20"/>
      <c r="G623" s="92"/>
      <c r="H623" s="20"/>
      <c r="I623" s="92"/>
      <c r="J623" s="20"/>
      <c r="K623" s="20"/>
      <c r="L623" s="20"/>
      <c r="M623" s="20"/>
      <c r="N623" s="20"/>
    </row>
    <row r="624" spans="2:14">
      <c r="B624" s="20"/>
      <c r="C624" s="20"/>
      <c r="D624" s="20"/>
      <c r="E624" s="20"/>
      <c r="F624" s="20"/>
      <c r="G624" s="92"/>
      <c r="H624" s="20"/>
      <c r="I624" s="92"/>
      <c r="J624" s="20"/>
      <c r="K624" s="20"/>
      <c r="L624" s="20"/>
      <c r="M624" s="20"/>
      <c r="N624" s="20"/>
    </row>
    <row r="625" spans="2:14">
      <c r="B625" s="20"/>
      <c r="C625" s="20"/>
      <c r="D625" s="20"/>
      <c r="E625" s="20"/>
      <c r="F625" s="20"/>
      <c r="G625" s="92"/>
      <c r="H625" s="20"/>
      <c r="I625" s="92"/>
      <c r="J625" s="20"/>
      <c r="K625" s="20"/>
      <c r="L625" s="20"/>
      <c r="M625" s="20"/>
      <c r="N625" s="20"/>
    </row>
    <row r="626" spans="2:14">
      <c r="B626" s="20"/>
      <c r="C626" s="20"/>
      <c r="D626" s="20"/>
      <c r="E626" s="20"/>
      <c r="F626" s="20"/>
      <c r="G626" s="92"/>
      <c r="H626" s="20"/>
      <c r="I626" s="92"/>
      <c r="J626" s="20"/>
      <c r="K626" s="20"/>
      <c r="L626" s="20"/>
      <c r="M626" s="20"/>
      <c r="N626" s="20"/>
    </row>
    <row r="627" spans="2:14">
      <c r="B627" s="20"/>
      <c r="C627" s="20"/>
      <c r="D627" s="20"/>
      <c r="E627" s="20"/>
      <c r="F627" s="20"/>
      <c r="G627" s="92"/>
      <c r="H627" s="20"/>
      <c r="I627" s="92"/>
      <c r="J627" s="20"/>
      <c r="K627" s="20"/>
      <c r="L627" s="20"/>
      <c r="M627" s="20"/>
      <c r="N627" s="20"/>
    </row>
    <row r="628" spans="2:14">
      <c r="B628" s="20"/>
      <c r="C628" s="20"/>
      <c r="D628" s="20"/>
      <c r="E628" s="20"/>
      <c r="F628" s="20"/>
      <c r="G628" s="92"/>
      <c r="H628" s="20"/>
      <c r="I628" s="92"/>
      <c r="J628" s="20"/>
      <c r="K628" s="20"/>
      <c r="L628" s="20"/>
      <c r="M628" s="20"/>
      <c r="N628" s="20"/>
    </row>
    <row r="629" spans="2:14">
      <c r="B629" s="20"/>
      <c r="C629" s="20"/>
      <c r="D629" s="20"/>
      <c r="E629" s="20"/>
      <c r="F629" s="20"/>
      <c r="G629" s="92"/>
      <c r="H629" s="20"/>
      <c r="I629" s="92"/>
      <c r="J629" s="20"/>
      <c r="K629" s="20"/>
      <c r="L629" s="20"/>
      <c r="M629" s="20"/>
      <c r="N629" s="20"/>
    </row>
    <row r="630" spans="2:14">
      <c r="B630" s="20"/>
      <c r="C630" s="20"/>
      <c r="D630" s="20"/>
      <c r="E630" s="20"/>
      <c r="F630" s="20"/>
      <c r="G630" s="92"/>
      <c r="H630" s="20"/>
      <c r="I630" s="92"/>
      <c r="J630" s="20"/>
      <c r="K630" s="20"/>
      <c r="L630" s="20"/>
      <c r="M630" s="20"/>
      <c r="N630" s="20"/>
    </row>
    <row r="631" spans="2:14">
      <c r="B631" s="20"/>
      <c r="C631" s="20"/>
      <c r="D631" s="20"/>
      <c r="E631" s="20"/>
      <c r="F631" s="20"/>
      <c r="G631" s="92"/>
      <c r="H631" s="20"/>
      <c r="I631" s="92"/>
      <c r="J631" s="20"/>
      <c r="K631" s="20"/>
      <c r="L631" s="20"/>
      <c r="M631" s="20"/>
      <c r="N631" s="20"/>
    </row>
    <row r="632" spans="2:14">
      <c r="B632" s="20"/>
      <c r="C632" s="20"/>
      <c r="D632" s="20"/>
      <c r="E632" s="20"/>
      <c r="F632" s="20"/>
      <c r="G632" s="92"/>
      <c r="H632" s="20"/>
      <c r="I632" s="92"/>
      <c r="J632" s="20"/>
      <c r="K632" s="20"/>
      <c r="L632" s="20"/>
      <c r="M632" s="20"/>
      <c r="N632" s="20"/>
    </row>
    <row r="633" spans="2:14">
      <c r="B633" s="20"/>
      <c r="C633" s="20"/>
      <c r="D633" s="20"/>
      <c r="E633" s="20"/>
      <c r="F633" s="20"/>
      <c r="G633" s="92"/>
      <c r="H633" s="20"/>
      <c r="I633" s="92"/>
      <c r="J633" s="20"/>
      <c r="K633" s="20"/>
      <c r="L633" s="20"/>
      <c r="M633" s="20"/>
      <c r="N633" s="20"/>
    </row>
    <row r="634" spans="2:14">
      <c r="B634" s="20"/>
      <c r="C634" s="20"/>
      <c r="D634" s="20"/>
      <c r="E634" s="20"/>
      <c r="F634" s="20"/>
      <c r="G634" s="92"/>
      <c r="H634" s="20"/>
      <c r="I634" s="92"/>
      <c r="J634" s="20"/>
      <c r="K634" s="20"/>
      <c r="L634" s="20"/>
      <c r="M634" s="20"/>
      <c r="N634" s="20"/>
    </row>
    <row r="635" spans="2:14">
      <c r="B635" s="20"/>
      <c r="C635" s="20"/>
      <c r="D635" s="20"/>
      <c r="E635" s="20"/>
      <c r="F635" s="20"/>
      <c r="G635" s="92"/>
      <c r="H635" s="20"/>
      <c r="I635" s="92"/>
      <c r="J635" s="20"/>
      <c r="K635" s="20"/>
      <c r="L635" s="20"/>
      <c r="M635" s="20"/>
      <c r="N635" s="20"/>
    </row>
    <row r="636" spans="2:14">
      <c r="B636" s="20"/>
      <c r="C636" s="20"/>
      <c r="D636" s="20"/>
      <c r="E636" s="20"/>
      <c r="F636" s="20"/>
      <c r="G636" s="92"/>
      <c r="H636" s="20"/>
      <c r="I636" s="92"/>
      <c r="J636" s="20"/>
      <c r="K636" s="20"/>
      <c r="L636" s="20"/>
      <c r="M636" s="20"/>
      <c r="N636" s="20"/>
    </row>
    <row r="637" spans="2:14">
      <c r="B637" s="20"/>
      <c r="C637" s="20"/>
      <c r="D637" s="20"/>
      <c r="E637" s="20"/>
      <c r="F637" s="20"/>
      <c r="G637" s="92"/>
      <c r="H637" s="20"/>
      <c r="I637" s="92"/>
      <c r="J637" s="20"/>
      <c r="K637" s="20"/>
      <c r="L637" s="20"/>
      <c r="M637" s="20"/>
      <c r="N637" s="20"/>
    </row>
    <row r="638" spans="2:14">
      <c r="B638" s="20"/>
      <c r="C638" s="20"/>
      <c r="D638" s="20"/>
      <c r="E638" s="20"/>
      <c r="F638" s="20"/>
      <c r="G638" s="92"/>
      <c r="H638" s="20"/>
      <c r="I638" s="92"/>
      <c r="J638" s="20"/>
      <c r="K638" s="20"/>
      <c r="L638" s="20"/>
      <c r="M638" s="20"/>
      <c r="N638" s="20"/>
    </row>
    <row r="639" spans="2:14">
      <c r="B639" s="20"/>
      <c r="C639" s="20"/>
      <c r="D639" s="20"/>
      <c r="E639" s="20"/>
      <c r="F639" s="20"/>
      <c r="G639" s="92"/>
      <c r="H639" s="20"/>
      <c r="I639" s="92"/>
      <c r="J639" s="20"/>
      <c r="K639" s="20"/>
      <c r="L639" s="20"/>
      <c r="M639" s="20"/>
      <c r="N639" s="20"/>
    </row>
    <row r="640" spans="2:14">
      <c r="B640" s="20"/>
      <c r="C640" s="20"/>
      <c r="D640" s="20"/>
      <c r="E640" s="20"/>
      <c r="F640" s="20"/>
      <c r="G640" s="92"/>
      <c r="H640" s="20"/>
      <c r="I640" s="92"/>
      <c r="J640" s="20"/>
      <c r="K640" s="20"/>
      <c r="L640" s="20"/>
      <c r="M640" s="20"/>
      <c r="N640" s="20"/>
    </row>
    <row r="641" spans="2:14">
      <c r="B641" s="20"/>
      <c r="C641" s="20"/>
      <c r="D641" s="20"/>
      <c r="E641" s="20"/>
      <c r="F641" s="20"/>
      <c r="G641" s="92"/>
      <c r="H641" s="20"/>
      <c r="I641" s="92"/>
      <c r="J641" s="20"/>
      <c r="K641" s="20"/>
      <c r="L641" s="20"/>
      <c r="M641" s="20"/>
      <c r="N641" s="20"/>
    </row>
    <row r="642" spans="2:14">
      <c r="B642" s="20"/>
      <c r="C642" s="20"/>
      <c r="D642" s="20"/>
      <c r="E642" s="20"/>
      <c r="F642" s="20"/>
      <c r="G642" s="92"/>
      <c r="H642" s="20"/>
      <c r="I642" s="92"/>
      <c r="J642" s="20"/>
      <c r="K642" s="20"/>
      <c r="L642" s="20"/>
      <c r="M642" s="20"/>
      <c r="N642" s="20"/>
    </row>
    <row r="643" spans="2:14">
      <c r="B643" s="20"/>
      <c r="C643" s="20"/>
      <c r="D643" s="20"/>
      <c r="E643" s="20"/>
      <c r="F643" s="20"/>
      <c r="G643" s="92"/>
      <c r="H643" s="20"/>
      <c r="I643" s="92"/>
      <c r="J643" s="20"/>
      <c r="K643" s="20"/>
      <c r="L643" s="20"/>
      <c r="M643" s="20"/>
      <c r="N643" s="20"/>
    </row>
    <row r="644" spans="2:14">
      <c r="B644" s="20"/>
      <c r="C644" s="20"/>
      <c r="D644" s="20"/>
      <c r="E644" s="20"/>
      <c r="F644" s="20"/>
      <c r="G644" s="92"/>
      <c r="H644" s="20"/>
      <c r="I644" s="92"/>
      <c r="J644" s="20"/>
      <c r="K644" s="20"/>
      <c r="L644" s="20"/>
      <c r="M644" s="20"/>
      <c r="N644" s="20"/>
    </row>
    <row r="645" spans="2:14">
      <c r="B645" s="20"/>
      <c r="C645" s="20"/>
      <c r="D645" s="20"/>
      <c r="E645" s="20"/>
      <c r="F645" s="20"/>
      <c r="G645" s="92"/>
      <c r="H645" s="20"/>
      <c r="I645" s="92"/>
      <c r="J645" s="20"/>
      <c r="K645" s="20"/>
      <c r="L645" s="20"/>
      <c r="M645" s="20"/>
      <c r="N645" s="20"/>
    </row>
    <row r="646" spans="2:14">
      <c r="B646" s="20"/>
      <c r="C646" s="20"/>
      <c r="D646" s="20"/>
      <c r="E646" s="20"/>
      <c r="F646" s="20"/>
      <c r="G646" s="92"/>
      <c r="H646" s="20"/>
      <c r="I646" s="92"/>
      <c r="J646" s="20"/>
      <c r="K646" s="20"/>
      <c r="L646" s="20"/>
      <c r="M646" s="20"/>
      <c r="N646" s="20"/>
    </row>
    <row r="647" spans="2:14">
      <c r="B647" s="20"/>
      <c r="C647" s="20"/>
      <c r="D647" s="20"/>
      <c r="E647" s="20"/>
      <c r="F647" s="20"/>
      <c r="G647" s="92"/>
      <c r="H647" s="20"/>
      <c r="I647" s="92"/>
      <c r="J647" s="20"/>
      <c r="K647" s="20"/>
      <c r="L647" s="20"/>
      <c r="M647" s="20"/>
      <c r="N647" s="20"/>
    </row>
    <row r="648" spans="2:14">
      <c r="B648" s="20"/>
      <c r="C648" s="20"/>
      <c r="D648" s="20"/>
      <c r="E648" s="20"/>
      <c r="F648" s="20"/>
      <c r="G648" s="92"/>
      <c r="H648" s="20"/>
      <c r="I648" s="92"/>
      <c r="J648" s="20"/>
      <c r="K648" s="20"/>
      <c r="L648" s="20"/>
      <c r="M648" s="20"/>
      <c r="N648" s="20"/>
    </row>
    <row r="649" spans="2:14">
      <c r="B649" s="20"/>
      <c r="C649" s="20"/>
      <c r="D649" s="20"/>
      <c r="E649" s="20"/>
      <c r="F649" s="20"/>
      <c r="G649" s="92"/>
      <c r="H649" s="20"/>
      <c r="I649" s="92"/>
      <c r="J649" s="20"/>
      <c r="K649" s="20"/>
      <c r="L649" s="20"/>
      <c r="M649" s="20"/>
      <c r="N649" s="20"/>
    </row>
    <row r="650" spans="2:14">
      <c r="B650" s="20"/>
      <c r="C650" s="20"/>
      <c r="D650" s="20"/>
      <c r="E650" s="20"/>
      <c r="F650" s="20"/>
      <c r="G650" s="92"/>
      <c r="H650" s="20"/>
      <c r="I650" s="92"/>
      <c r="J650" s="20"/>
      <c r="K650" s="20"/>
      <c r="L650" s="20"/>
      <c r="M650" s="20"/>
      <c r="N650" s="20"/>
    </row>
    <row r="651" spans="2:14">
      <c r="B651" s="20"/>
      <c r="C651" s="20"/>
      <c r="D651" s="20"/>
      <c r="E651" s="20"/>
      <c r="F651" s="20"/>
      <c r="G651" s="92"/>
      <c r="H651" s="20"/>
      <c r="I651" s="92"/>
      <c r="J651" s="20"/>
      <c r="K651" s="20"/>
      <c r="L651" s="20"/>
      <c r="M651" s="20"/>
      <c r="N651" s="20"/>
    </row>
    <row r="652" spans="2:14">
      <c r="B652" s="20"/>
      <c r="C652" s="20"/>
      <c r="D652" s="20"/>
      <c r="E652" s="20"/>
      <c r="F652" s="20"/>
      <c r="G652" s="92"/>
      <c r="H652" s="20"/>
      <c r="I652" s="92"/>
      <c r="J652" s="20"/>
      <c r="K652" s="20"/>
      <c r="L652" s="20"/>
      <c r="M652" s="20"/>
      <c r="N652" s="20"/>
    </row>
    <row r="653" spans="2:14">
      <c r="B653" s="20"/>
      <c r="C653" s="20"/>
      <c r="D653" s="20"/>
      <c r="E653" s="20"/>
      <c r="F653" s="20"/>
      <c r="G653" s="92"/>
      <c r="H653" s="20"/>
      <c r="I653" s="92"/>
      <c r="J653" s="20"/>
      <c r="K653" s="20"/>
      <c r="L653" s="20"/>
      <c r="M653" s="20"/>
      <c r="N653" s="20"/>
    </row>
    <row r="654" spans="2:14">
      <c r="B654" s="20"/>
      <c r="C654" s="20"/>
      <c r="D654" s="20"/>
      <c r="E654" s="20"/>
      <c r="F654" s="20"/>
      <c r="G654" s="92"/>
      <c r="H654" s="20"/>
      <c r="I654" s="92"/>
      <c r="J654" s="20"/>
      <c r="K654" s="20"/>
      <c r="L654" s="20"/>
      <c r="M654" s="20"/>
      <c r="N654" s="20"/>
    </row>
    <row r="655" spans="2:14">
      <c r="B655" s="20"/>
      <c r="C655" s="20"/>
      <c r="D655" s="20"/>
      <c r="E655" s="20"/>
      <c r="F655" s="20"/>
      <c r="G655" s="92"/>
      <c r="H655" s="20"/>
      <c r="I655" s="92"/>
      <c r="J655" s="20"/>
      <c r="K655" s="20"/>
      <c r="L655" s="20"/>
      <c r="M655" s="20"/>
      <c r="N655" s="20"/>
    </row>
    <row r="656" spans="2:14">
      <c r="B656" s="20"/>
      <c r="C656" s="20"/>
      <c r="D656" s="20"/>
      <c r="E656" s="20"/>
      <c r="F656" s="20"/>
      <c r="G656" s="92"/>
      <c r="H656" s="20"/>
      <c r="I656" s="92"/>
      <c r="J656" s="20"/>
      <c r="K656" s="20"/>
      <c r="L656" s="20"/>
      <c r="M656" s="20"/>
      <c r="N656" s="20"/>
    </row>
    <row r="657" spans="2:14">
      <c r="B657" s="20"/>
      <c r="C657" s="20"/>
      <c r="D657" s="20"/>
      <c r="E657" s="20"/>
      <c r="F657" s="20"/>
      <c r="G657" s="92"/>
      <c r="H657" s="20"/>
      <c r="I657" s="92"/>
      <c r="J657" s="20"/>
      <c r="K657" s="20"/>
      <c r="L657" s="20"/>
      <c r="M657" s="20"/>
      <c r="N657" s="20"/>
    </row>
    <row r="658" spans="2:14">
      <c r="B658" s="20"/>
      <c r="C658" s="20"/>
      <c r="D658" s="20"/>
      <c r="E658" s="20"/>
      <c r="F658" s="20"/>
      <c r="G658" s="92"/>
      <c r="H658" s="20"/>
      <c r="I658" s="92"/>
      <c r="J658" s="20"/>
      <c r="K658" s="20"/>
      <c r="L658" s="20"/>
      <c r="M658" s="20"/>
      <c r="N658" s="20"/>
    </row>
    <row r="659" spans="2:14">
      <c r="B659" s="20"/>
      <c r="C659" s="20"/>
      <c r="D659" s="20"/>
      <c r="E659" s="20"/>
      <c r="F659" s="20"/>
      <c r="G659" s="92"/>
      <c r="H659" s="20"/>
      <c r="I659" s="92"/>
      <c r="J659" s="20"/>
      <c r="K659" s="20"/>
      <c r="L659" s="20"/>
      <c r="M659" s="20"/>
      <c r="N659" s="20"/>
    </row>
    <row r="660" spans="2:14">
      <c r="B660" s="20"/>
      <c r="C660" s="20"/>
      <c r="D660" s="20"/>
      <c r="E660" s="20"/>
      <c r="F660" s="20"/>
      <c r="G660" s="92"/>
      <c r="H660" s="20"/>
      <c r="I660" s="92"/>
      <c r="J660" s="20"/>
      <c r="K660" s="20"/>
      <c r="L660" s="20"/>
      <c r="M660" s="20"/>
      <c r="N660" s="20"/>
    </row>
    <row r="661" spans="2:14">
      <c r="B661" s="20"/>
      <c r="C661" s="20"/>
      <c r="D661" s="20"/>
      <c r="E661" s="20"/>
      <c r="F661" s="20"/>
      <c r="G661" s="92"/>
      <c r="H661" s="20"/>
      <c r="I661" s="92"/>
      <c r="J661" s="20"/>
      <c r="K661" s="20"/>
      <c r="L661" s="20"/>
      <c r="M661" s="20"/>
      <c r="N661" s="20"/>
    </row>
    <row r="662" spans="2:14">
      <c r="B662" s="20"/>
      <c r="C662" s="20"/>
      <c r="D662" s="20"/>
      <c r="E662" s="20"/>
      <c r="F662" s="20"/>
      <c r="G662" s="92"/>
      <c r="H662" s="20"/>
      <c r="I662" s="92"/>
      <c r="J662" s="20"/>
      <c r="K662" s="20"/>
      <c r="L662" s="20"/>
      <c r="M662" s="20"/>
      <c r="N662" s="20"/>
    </row>
    <row r="663" spans="2:14">
      <c r="B663" s="20"/>
      <c r="C663" s="20"/>
      <c r="D663" s="20"/>
      <c r="E663" s="20"/>
      <c r="F663" s="20"/>
      <c r="G663" s="92"/>
      <c r="H663" s="20"/>
      <c r="I663" s="92"/>
      <c r="J663" s="20"/>
      <c r="K663" s="20"/>
      <c r="L663" s="20"/>
      <c r="M663" s="20"/>
      <c r="N663" s="20"/>
    </row>
    <row r="664" spans="2:14">
      <c r="B664" s="20"/>
      <c r="C664" s="20"/>
      <c r="D664" s="20"/>
      <c r="E664" s="20"/>
      <c r="F664" s="20"/>
      <c r="G664" s="92"/>
      <c r="H664" s="20"/>
      <c r="I664" s="92"/>
      <c r="J664" s="20"/>
      <c r="K664" s="20"/>
      <c r="L664" s="20"/>
      <c r="M664" s="20"/>
      <c r="N664" s="20"/>
    </row>
    <row r="665" spans="2:14">
      <c r="B665" s="20"/>
      <c r="C665" s="20"/>
      <c r="D665" s="20"/>
      <c r="E665" s="20"/>
      <c r="F665" s="20"/>
      <c r="G665" s="92"/>
      <c r="H665" s="20"/>
      <c r="I665" s="92"/>
      <c r="J665" s="20"/>
      <c r="K665" s="20"/>
      <c r="L665" s="20"/>
      <c r="M665" s="20"/>
      <c r="N665" s="20"/>
    </row>
    <row r="666" spans="2:14">
      <c r="B666" s="20"/>
      <c r="C666" s="20"/>
      <c r="D666" s="20"/>
      <c r="E666" s="20"/>
      <c r="F666" s="20"/>
      <c r="G666" s="92"/>
      <c r="H666" s="20"/>
      <c r="I666" s="92"/>
      <c r="J666" s="20"/>
      <c r="K666" s="20"/>
      <c r="L666" s="20"/>
      <c r="M666" s="20"/>
      <c r="N666" s="20"/>
    </row>
    <row r="667" spans="2:14">
      <c r="B667" s="20"/>
      <c r="C667" s="20"/>
      <c r="D667" s="20"/>
      <c r="E667" s="20"/>
      <c r="F667" s="20"/>
      <c r="G667" s="92"/>
      <c r="H667" s="20"/>
      <c r="I667" s="92"/>
      <c r="J667" s="20"/>
      <c r="K667" s="20"/>
      <c r="L667" s="20"/>
      <c r="M667" s="20"/>
      <c r="N667" s="20"/>
    </row>
    <row r="668" spans="2:14">
      <c r="B668" s="20"/>
      <c r="C668" s="20"/>
      <c r="D668" s="20"/>
      <c r="E668" s="20"/>
      <c r="F668" s="20"/>
      <c r="G668" s="92"/>
      <c r="H668" s="20"/>
      <c r="I668" s="92"/>
      <c r="J668" s="20"/>
      <c r="K668" s="20"/>
      <c r="L668" s="20"/>
      <c r="M668" s="20"/>
      <c r="N668" s="20"/>
    </row>
    <row r="669" spans="2:14">
      <c r="B669" s="20"/>
      <c r="C669" s="20"/>
      <c r="D669" s="20"/>
      <c r="E669" s="20"/>
      <c r="F669" s="20"/>
      <c r="G669" s="92"/>
      <c r="H669" s="20"/>
      <c r="I669" s="92"/>
      <c r="J669" s="20"/>
      <c r="K669" s="20"/>
      <c r="L669" s="20"/>
      <c r="M669" s="20"/>
      <c r="N669" s="20"/>
    </row>
    <row r="670" spans="2:14">
      <c r="B670" s="20"/>
      <c r="C670" s="20"/>
      <c r="D670" s="20"/>
      <c r="E670" s="20"/>
      <c r="F670" s="20"/>
      <c r="G670" s="92"/>
      <c r="H670" s="20"/>
      <c r="I670" s="92"/>
      <c r="J670" s="20"/>
      <c r="K670" s="20"/>
      <c r="L670" s="20"/>
      <c r="M670" s="20"/>
      <c r="N670" s="20"/>
    </row>
    <row r="671" spans="2:14">
      <c r="B671" s="20"/>
      <c r="C671" s="20"/>
      <c r="D671" s="20"/>
      <c r="E671" s="20"/>
      <c r="F671" s="20"/>
      <c r="G671" s="92"/>
      <c r="H671" s="20"/>
      <c r="I671" s="92"/>
      <c r="J671" s="20"/>
      <c r="K671" s="20"/>
      <c r="L671" s="20"/>
      <c r="M671" s="20"/>
      <c r="N671" s="20"/>
    </row>
    <row r="672" spans="2:14">
      <c r="B672" s="20"/>
      <c r="C672" s="20"/>
      <c r="D672" s="20"/>
      <c r="E672" s="20"/>
      <c r="F672" s="20"/>
      <c r="G672" s="92"/>
      <c r="H672" s="20"/>
      <c r="I672" s="92"/>
      <c r="J672" s="20"/>
      <c r="K672" s="20"/>
      <c r="L672" s="20"/>
      <c r="M672" s="20"/>
      <c r="N672" s="20"/>
    </row>
    <row r="673" spans="2:14">
      <c r="B673" s="20"/>
      <c r="C673" s="20"/>
      <c r="D673" s="20"/>
      <c r="E673" s="20"/>
      <c r="F673" s="20"/>
      <c r="G673" s="92"/>
      <c r="H673" s="20"/>
      <c r="I673" s="92"/>
      <c r="J673" s="20"/>
      <c r="K673" s="20"/>
      <c r="L673" s="20"/>
      <c r="M673" s="20"/>
      <c r="N673" s="20"/>
    </row>
    <row r="674" spans="2:14">
      <c r="B674" s="20"/>
      <c r="C674" s="20"/>
      <c r="D674" s="20"/>
      <c r="E674" s="20"/>
      <c r="F674" s="20"/>
      <c r="G674" s="92"/>
      <c r="H674" s="20"/>
      <c r="I674" s="92"/>
      <c r="J674" s="20"/>
      <c r="K674" s="20"/>
      <c r="L674" s="20"/>
      <c r="M674" s="20"/>
      <c r="N674" s="20"/>
    </row>
    <row r="675" spans="2:14">
      <c r="B675" s="20"/>
      <c r="C675" s="20"/>
      <c r="D675" s="20"/>
      <c r="E675" s="20"/>
      <c r="F675" s="20"/>
      <c r="G675" s="92"/>
      <c r="H675" s="20"/>
      <c r="I675" s="92"/>
      <c r="J675" s="20"/>
      <c r="K675" s="20"/>
      <c r="L675" s="20"/>
      <c r="M675" s="20"/>
      <c r="N675" s="20"/>
    </row>
    <row r="676" spans="2:14">
      <c r="B676" s="20"/>
      <c r="C676" s="20"/>
      <c r="D676" s="20"/>
      <c r="E676" s="20"/>
      <c r="F676" s="20"/>
      <c r="G676" s="92"/>
      <c r="H676" s="20"/>
      <c r="I676" s="92"/>
      <c r="J676" s="20"/>
      <c r="K676" s="20"/>
      <c r="L676" s="20"/>
      <c r="M676" s="20"/>
      <c r="N676" s="20"/>
    </row>
    <row r="677" spans="2:14">
      <c r="B677" s="20"/>
      <c r="C677" s="20"/>
      <c r="D677" s="20"/>
      <c r="E677" s="20"/>
      <c r="F677" s="20"/>
      <c r="G677" s="92"/>
      <c r="H677" s="20"/>
      <c r="I677" s="92"/>
      <c r="J677" s="20"/>
      <c r="K677" s="20"/>
      <c r="L677" s="20"/>
      <c r="M677" s="20"/>
      <c r="N677" s="20"/>
    </row>
    <row r="678" spans="2:14">
      <c r="B678" s="20"/>
      <c r="C678" s="20"/>
      <c r="D678" s="20"/>
      <c r="E678" s="20"/>
      <c r="F678" s="20"/>
      <c r="G678" s="92"/>
      <c r="H678" s="20"/>
      <c r="I678" s="92"/>
      <c r="J678" s="20"/>
      <c r="K678" s="20"/>
      <c r="L678" s="20"/>
      <c r="M678" s="20"/>
      <c r="N678" s="20"/>
    </row>
    <row r="679" spans="2:14">
      <c r="B679" s="20"/>
      <c r="C679" s="20"/>
      <c r="D679" s="20"/>
      <c r="E679" s="20"/>
      <c r="F679" s="20"/>
      <c r="G679" s="92"/>
      <c r="H679" s="20"/>
      <c r="I679" s="92"/>
      <c r="J679" s="20"/>
      <c r="K679" s="20"/>
      <c r="L679" s="20"/>
      <c r="M679" s="20"/>
      <c r="N679" s="20"/>
    </row>
    <row r="680" spans="2:14">
      <c r="B680" s="20"/>
      <c r="C680" s="20"/>
      <c r="D680" s="20"/>
      <c r="E680" s="20"/>
      <c r="F680" s="20"/>
      <c r="G680" s="92"/>
      <c r="H680" s="20"/>
      <c r="I680" s="92"/>
      <c r="J680" s="20"/>
      <c r="K680" s="20"/>
      <c r="L680" s="20"/>
      <c r="M680" s="20"/>
      <c r="N680" s="20"/>
    </row>
    <row r="681" spans="2:14">
      <c r="B681" s="20"/>
      <c r="C681" s="20"/>
      <c r="D681" s="20"/>
      <c r="E681" s="20"/>
      <c r="F681" s="20"/>
      <c r="G681" s="92"/>
      <c r="H681" s="20"/>
      <c r="I681" s="92"/>
      <c r="J681" s="20"/>
      <c r="K681" s="20"/>
      <c r="L681" s="20"/>
      <c r="M681" s="20"/>
      <c r="N681" s="20"/>
    </row>
    <row r="682" spans="2:14">
      <c r="B682" s="20"/>
      <c r="C682" s="20"/>
      <c r="D682" s="20"/>
      <c r="E682" s="20"/>
      <c r="F682" s="20"/>
      <c r="G682" s="92"/>
      <c r="H682" s="20"/>
      <c r="I682" s="92"/>
      <c r="J682" s="20"/>
      <c r="K682" s="20"/>
      <c r="L682" s="20"/>
      <c r="M682" s="20"/>
      <c r="N682" s="20"/>
    </row>
    <row r="683" spans="2:14">
      <c r="B683" s="20"/>
      <c r="C683" s="20"/>
      <c r="D683" s="20"/>
      <c r="E683" s="20"/>
      <c r="F683" s="20"/>
      <c r="G683" s="92"/>
      <c r="H683" s="20"/>
      <c r="I683" s="92"/>
      <c r="J683" s="20"/>
      <c r="K683" s="20"/>
      <c r="L683" s="20"/>
      <c r="M683" s="20"/>
      <c r="N683" s="20"/>
    </row>
    <row r="684" spans="2:14">
      <c r="B684" s="20"/>
      <c r="C684" s="20"/>
      <c r="D684" s="20"/>
      <c r="E684" s="20"/>
      <c r="F684" s="20"/>
      <c r="G684" s="92"/>
      <c r="H684" s="20"/>
      <c r="I684" s="92"/>
      <c r="J684" s="20"/>
      <c r="K684" s="20"/>
      <c r="L684" s="20"/>
      <c r="M684" s="20"/>
      <c r="N684" s="20"/>
    </row>
    <row r="685" spans="2:14">
      <c r="B685" s="20"/>
      <c r="C685" s="20"/>
      <c r="D685" s="20"/>
      <c r="E685" s="20"/>
      <c r="F685" s="20"/>
      <c r="G685" s="92"/>
      <c r="H685" s="20"/>
      <c r="I685" s="92"/>
      <c r="J685" s="20"/>
      <c r="K685" s="20"/>
      <c r="L685" s="20"/>
      <c r="M685" s="20"/>
      <c r="N685" s="20"/>
    </row>
    <row r="686" spans="2:14">
      <c r="B686" s="20"/>
      <c r="C686" s="20"/>
      <c r="D686" s="20"/>
      <c r="E686" s="20"/>
      <c r="F686" s="20"/>
      <c r="G686" s="92"/>
      <c r="H686" s="20"/>
      <c r="I686" s="92"/>
      <c r="J686" s="20"/>
      <c r="K686" s="20"/>
      <c r="L686" s="20"/>
      <c r="M686" s="20"/>
      <c r="N686" s="20"/>
    </row>
    <row r="687" spans="2:14">
      <c r="B687" s="20"/>
      <c r="C687" s="20"/>
      <c r="D687" s="20"/>
      <c r="E687" s="20"/>
      <c r="F687" s="20"/>
      <c r="G687" s="92"/>
      <c r="H687" s="20"/>
      <c r="I687" s="92"/>
      <c r="J687" s="20"/>
      <c r="K687" s="20"/>
      <c r="L687" s="20"/>
      <c r="M687" s="20"/>
      <c r="N687" s="20"/>
    </row>
    <row r="688" spans="2:14">
      <c r="B688" s="20"/>
      <c r="C688" s="20"/>
      <c r="D688" s="20"/>
      <c r="E688" s="20"/>
      <c r="F688" s="20"/>
      <c r="G688" s="92"/>
      <c r="H688" s="20"/>
      <c r="I688" s="92"/>
      <c r="J688" s="20"/>
      <c r="K688" s="20"/>
      <c r="L688" s="20"/>
      <c r="M688" s="20"/>
      <c r="N688" s="20"/>
    </row>
    <row r="689" spans="2:14">
      <c r="B689" s="20"/>
      <c r="C689" s="20"/>
      <c r="D689" s="20"/>
      <c r="E689" s="20"/>
      <c r="F689" s="20"/>
      <c r="G689" s="92"/>
      <c r="H689" s="20"/>
      <c r="I689" s="92"/>
      <c r="J689" s="20"/>
      <c r="K689" s="20"/>
      <c r="L689" s="20"/>
      <c r="M689" s="20"/>
      <c r="N689" s="20"/>
    </row>
    <row r="690" spans="2:14">
      <c r="B690" s="20"/>
      <c r="C690" s="20"/>
      <c r="D690" s="20"/>
      <c r="E690" s="20"/>
      <c r="F690" s="20"/>
      <c r="G690" s="92"/>
      <c r="H690" s="20"/>
      <c r="I690" s="92"/>
      <c r="J690" s="20"/>
      <c r="K690" s="20"/>
      <c r="L690" s="20"/>
      <c r="M690" s="20"/>
      <c r="N690" s="20"/>
    </row>
    <row r="691" spans="2:14">
      <c r="B691" s="22"/>
      <c r="C691" s="22"/>
      <c r="D691" s="22"/>
      <c r="E691" s="22"/>
      <c r="G691" s="93"/>
      <c r="H691" s="22"/>
      <c r="I691" s="93"/>
      <c r="J691" s="22"/>
      <c r="K691" s="22"/>
      <c r="L691" s="22"/>
      <c r="N691" s="22"/>
    </row>
    <row r="692" spans="2:14">
      <c r="B692" s="22"/>
      <c r="C692" s="22"/>
      <c r="D692" s="22"/>
      <c r="E692" s="22"/>
      <c r="G692" s="93"/>
      <c r="H692" s="22"/>
      <c r="I692" s="93"/>
      <c r="J692" s="22"/>
      <c r="K692" s="22"/>
      <c r="L692" s="22"/>
      <c r="N692" s="22"/>
    </row>
    <row r="693" spans="2:14">
      <c r="B693" s="22"/>
      <c r="C693" s="22"/>
      <c r="D693" s="22"/>
      <c r="E693" s="22"/>
      <c r="G693" s="93"/>
      <c r="H693" s="22"/>
      <c r="I693" s="93"/>
      <c r="J693" s="22"/>
      <c r="K693" s="22"/>
      <c r="L693" s="22"/>
      <c r="N693" s="22"/>
    </row>
    <row r="694" spans="2:14">
      <c r="B694" s="22"/>
      <c r="C694" s="22"/>
      <c r="D694" s="22"/>
      <c r="E694" s="22"/>
      <c r="G694" s="93"/>
      <c r="H694" s="22"/>
      <c r="I694" s="93"/>
      <c r="J694" s="22"/>
      <c r="K694" s="22"/>
      <c r="L694" s="22"/>
      <c r="N694" s="22"/>
    </row>
    <row r="695" spans="2:14">
      <c r="B695" s="22"/>
      <c r="C695" s="22"/>
      <c r="D695" s="22"/>
      <c r="E695" s="22"/>
      <c r="G695" s="93"/>
      <c r="H695" s="22"/>
      <c r="I695" s="93"/>
      <c r="J695" s="22"/>
      <c r="K695" s="22"/>
      <c r="L695" s="22"/>
      <c r="N695" s="22"/>
    </row>
    <row r="696" spans="2:14">
      <c r="B696" s="22"/>
      <c r="C696" s="22"/>
      <c r="D696" s="22"/>
      <c r="E696" s="22"/>
      <c r="G696" s="93"/>
      <c r="H696" s="22"/>
      <c r="I696" s="93"/>
      <c r="J696" s="22"/>
      <c r="K696" s="22"/>
      <c r="L696" s="22"/>
      <c r="N696" s="22"/>
    </row>
    <row r="697" spans="2:14">
      <c r="B697" s="22"/>
      <c r="C697" s="22"/>
      <c r="D697" s="22"/>
      <c r="E697" s="22"/>
      <c r="G697" s="93"/>
      <c r="H697" s="22"/>
      <c r="I697" s="93"/>
      <c r="J697" s="22"/>
      <c r="K697" s="22"/>
      <c r="L697" s="22"/>
      <c r="N697" s="22"/>
    </row>
    <row r="698" spans="2:14">
      <c r="B698" s="22"/>
      <c r="C698" s="22"/>
      <c r="D698" s="22"/>
      <c r="E698" s="22"/>
      <c r="G698" s="93"/>
      <c r="H698" s="22"/>
      <c r="I698" s="93"/>
      <c r="J698" s="22"/>
      <c r="K698" s="22"/>
      <c r="L698" s="22"/>
      <c r="N698" s="22"/>
    </row>
    <row r="699" spans="2:14">
      <c r="B699" s="22"/>
      <c r="C699" s="22"/>
      <c r="D699" s="22"/>
      <c r="E699" s="22"/>
      <c r="G699" s="93"/>
      <c r="H699" s="22"/>
      <c r="I699" s="93"/>
      <c r="J699" s="22"/>
      <c r="K699" s="22"/>
      <c r="L699" s="22"/>
      <c r="N699" s="22"/>
    </row>
    <row r="700" spans="2:14">
      <c r="B700" s="22"/>
      <c r="C700" s="22"/>
      <c r="D700" s="22"/>
      <c r="E700" s="22"/>
      <c r="G700" s="93"/>
      <c r="H700" s="22"/>
      <c r="I700" s="93"/>
      <c r="J700" s="22"/>
      <c r="K700" s="22"/>
      <c r="L700" s="22"/>
      <c r="N700" s="22"/>
    </row>
    <row r="701" spans="2:14">
      <c r="B701" s="22"/>
      <c r="C701" s="22"/>
      <c r="D701" s="22"/>
      <c r="E701" s="22"/>
      <c r="G701" s="93"/>
      <c r="H701" s="22"/>
      <c r="I701" s="93"/>
      <c r="J701" s="22"/>
      <c r="K701" s="22"/>
      <c r="L701" s="22"/>
      <c r="N701" s="22"/>
    </row>
    <row r="702" spans="2:14">
      <c r="B702" s="22"/>
      <c r="C702" s="22"/>
      <c r="D702" s="22"/>
      <c r="E702" s="22"/>
      <c r="G702" s="93"/>
      <c r="H702" s="22"/>
      <c r="I702" s="93"/>
      <c r="J702" s="22"/>
      <c r="K702" s="22"/>
      <c r="L702" s="22"/>
      <c r="N702" s="22"/>
    </row>
    <row r="703" spans="2:14">
      <c r="B703" s="22"/>
      <c r="C703" s="22"/>
      <c r="D703" s="22"/>
      <c r="E703" s="22"/>
      <c r="G703" s="93"/>
      <c r="H703" s="22"/>
      <c r="I703" s="93"/>
      <c r="J703" s="22"/>
      <c r="K703" s="22"/>
      <c r="L703" s="22"/>
      <c r="N703" s="22"/>
    </row>
    <row r="704" spans="2:14">
      <c r="B704" s="22"/>
      <c r="C704" s="22"/>
      <c r="D704" s="22"/>
      <c r="E704" s="22"/>
      <c r="G704" s="93"/>
      <c r="H704" s="22"/>
      <c r="I704" s="93"/>
      <c r="J704" s="22"/>
      <c r="K704" s="22"/>
      <c r="L704" s="22"/>
      <c r="N704" s="22"/>
    </row>
    <row r="705" spans="7:9" s="22" customFormat="1">
      <c r="G705" s="93"/>
      <c r="I705" s="93"/>
    </row>
    <row r="706" spans="7:9" s="22" customFormat="1">
      <c r="G706" s="93"/>
      <c r="I706" s="93"/>
    </row>
    <row r="707" spans="7:9" s="22" customFormat="1">
      <c r="G707" s="93"/>
      <c r="I707" s="93"/>
    </row>
    <row r="708" spans="7:9" s="22" customFormat="1">
      <c r="G708" s="93"/>
      <c r="I708" s="93"/>
    </row>
    <row r="709" spans="7:9" s="22" customFormat="1">
      <c r="G709" s="93"/>
      <c r="I709" s="93"/>
    </row>
    <row r="710" spans="7:9" s="22" customFormat="1">
      <c r="G710" s="93"/>
      <c r="I710" s="93"/>
    </row>
    <row r="711" spans="7:9" s="22" customFormat="1">
      <c r="G711" s="93"/>
      <c r="I711" s="93"/>
    </row>
    <row r="712" spans="7:9" s="22" customFormat="1">
      <c r="G712" s="93"/>
      <c r="I712" s="93"/>
    </row>
    <row r="713" spans="7:9" s="22" customFormat="1">
      <c r="G713" s="93"/>
      <c r="I713" s="93"/>
    </row>
    <row r="714" spans="7:9" s="22" customFormat="1">
      <c r="G714" s="93"/>
      <c r="I714" s="93"/>
    </row>
    <row r="715" spans="7:9" s="22" customFormat="1">
      <c r="G715" s="93"/>
      <c r="I715" s="93"/>
    </row>
    <row r="716" spans="7:9" s="22" customFormat="1">
      <c r="G716" s="93"/>
      <c r="I716" s="93"/>
    </row>
    <row r="717" spans="7:9" s="22" customFormat="1">
      <c r="G717" s="93"/>
      <c r="I717" s="93"/>
    </row>
    <row r="718" spans="7:9" s="22" customFormat="1">
      <c r="G718" s="93"/>
      <c r="I718" s="93"/>
    </row>
    <row r="719" spans="7:9" s="22" customFormat="1">
      <c r="G719" s="93"/>
      <c r="I719" s="93"/>
    </row>
    <row r="720" spans="7:9" s="22" customFormat="1">
      <c r="G720" s="93"/>
      <c r="I720" s="93"/>
    </row>
    <row r="721" spans="7:9" s="22" customFormat="1">
      <c r="G721" s="93"/>
      <c r="I721" s="93"/>
    </row>
    <row r="722" spans="7:9" s="22" customFormat="1">
      <c r="G722" s="93"/>
      <c r="I722" s="93"/>
    </row>
    <row r="723" spans="7:9" s="22" customFormat="1">
      <c r="G723" s="93"/>
      <c r="I723" s="93"/>
    </row>
    <row r="724" spans="7:9" s="22" customFormat="1">
      <c r="G724" s="93"/>
      <c r="I724" s="93"/>
    </row>
    <row r="725" spans="7:9" s="22" customFormat="1">
      <c r="G725" s="93"/>
      <c r="I725" s="93"/>
    </row>
    <row r="726" spans="7:9" s="22" customFormat="1">
      <c r="G726" s="93"/>
      <c r="I726" s="93"/>
    </row>
    <row r="727" spans="7:9" s="22" customFormat="1">
      <c r="G727" s="93"/>
      <c r="I727" s="93"/>
    </row>
    <row r="728" spans="7:9" s="22" customFormat="1">
      <c r="G728" s="93"/>
      <c r="I728" s="93"/>
    </row>
    <row r="729" spans="7:9" s="22" customFormat="1">
      <c r="G729" s="93"/>
      <c r="I729" s="93"/>
    </row>
    <row r="730" spans="7:9" s="22" customFormat="1">
      <c r="G730" s="93"/>
      <c r="I730" s="93"/>
    </row>
    <row r="731" spans="7:9" s="22" customFormat="1">
      <c r="G731" s="93"/>
      <c r="I731" s="93"/>
    </row>
    <row r="732" spans="7:9" s="22" customFormat="1">
      <c r="G732" s="93"/>
      <c r="I732" s="93"/>
    </row>
    <row r="733" spans="7:9" s="22" customFormat="1">
      <c r="G733" s="93"/>
      <c r="I733" s="93"/>
    </row>
    <row r="734" spans="7:9" s="22" customFormat="1">
      <c r="G734" s="93"/>
      <c r="I734" s="93"/>
    </row>
    <row r="735" spans="7:9" s="22" customFormat="1">
      <c r="G735" s="93"/>
      <c r="I735" s="93"/>
    </row>
    <row r="736" spans="7:9" s="22" customFormat="1">
      <c r="G736" s="93"/>
      <c r="I736" s="93"/>
    </row>
    <row r="737" spans="7:9" s="22" customFormat="1">
      <c r="G737" s="93"/>
      <c r="I737" s="93"/>
    </row>
    <row r="738" spans="7:9" s="22" customFormat="1">
      <c r="G738" s="93"/>
      <c r="I738" s="93"/>
    </row>
    <row r="739" spans="7:9" s="22" customFormat="1">
      <c r="G739" s="93"/>
      <c r="I739" s="93"/>
    </row>
    <row r="740" spans="7:9" s="22" customFormat="1">
      <c r="G740" s="93"/>
      <c r="I740" s="93"/>
    </row>
    <row r="741" spans="7:9" s="22" customFormat="1">
      <c r="G741" s="93"/>
      <c r="I741" s="93"/>
    </row>
    <row r="742" spans="7:9" s="22" customFormat="1">
      <c r="G742" s="93"/>
      <c r="I742" s="93"/>
    </row>
    <row r="743" spans="7:9" s="22" customFormat="1">
      <c r="G743" s="93"/>
      <c r="I743" s="93"/>
    </row>
    <row r="744" spans="7:9" s="22" customFormat="1">
      <c r="G744" s="93"/>
      <c r="I744" s="93"/>
    </row>
    <row r="745" spans="7:9" s="22" customFormat="1">
      <c r="G745" s="93"/>
      <c r="I745" s="93"/>
    </row>
    <row r="746" spans="7:9" s="22" customFormat="1">
      <c r="G746" s="93"/>
      <c r="I746" s="93"/>
    </row>
    <row r="747" spans="7:9" s="22" customFormat="1">
      <c r="G747" s="93"/>
      <c r="I747" s="93"/>
    </row>
    <row r="748" spans="7:9" s="22" customFormat="1">
      <c r="G748" s="93"/>
      <c r="I748" s="93"/>
    </row>
    <row r="749" spans="7:9" s="22" customFormat="1">
      <c r="G749" s="93"/>
      <c r="I749" s="93"/>
    </row>
    <row r="750" spans="7:9" s="22" customFormat="1">
      <c r="G750" s="93"/>
      <c r="I750" s="93"/>
    </row>
    <row r="751" spans="7:9" s="22" customFormat="1">
      <c r="G751" s="93"/>
      <c r="I751" s="93"/>
    </row>
    <row r="752" spans="7:9" s="22" customFormat="1">
      <c r="G752" s="93"/>
      <c r="I752" s="93"/>
    </row>
    <row r="753" spans="7:9" s="22" customFormat="1">
      <c r="G753" s="93"/>
      <c r="I753" s="93"/>
    </row>
    <row r="754" spans="7:9" s="22" customFormat="1">
      <c r="G754" s="93"/>
      <c r="I754" s="93"/>
    </row>
    <row r="755" spans="7:9" s="22" customFormat="1">
      <c r="G755" s="93"/>
      <c r="I755" s="93"/>
    </row>
    <row r="756" spans="7:9" s="22" customFormat="1">
      <c r="G756" s="93"/>
      <c r="I756" s="93"/>
    </row>
    <row r="757" spans="7:9" s="22" customFormat="1">
      <c r="G757" s="93"/>
      <c r="I757" s="93"/>
    </row>
    <row r="758" spans="7:9" s="22" customFormat="1">
      <c r="G758" s="93"/>
      <c r="I758" s="93"/>
    </row>
    <row r="759" spans="7:9" s="22" customFormat="1">
      <c r="G759" s="93"/>
      <c r="I759" s="93"/>
    </row>
    <row r="760" spans="7:9" s="22" customFormat="1">
      <c r="G760" s="93"/>
      <c r="I760" s="93"/>
    </row>
    <row r="761" spans="7:9" s="22" customFormat="1">
      <c r="G761" s="93"/>
      <c r="I761" s="93"/>
    </row>
    <row r="762" spans="7:9" s="22" customFormat="1">
      <c r="G762" s="93"/>
      <c r="I762" s="93"/>
    </row>
    <row r="763" spans="7:9" s="22" customFormat="1">
      <c r="G763" s="93"/>
      <c r="I763" s="93"/>
    </row>
    <row r="764" spans="7:9" s="22" customFormat="1">
      <c r="G764" s="93"/>
      <c r="I764" s="93"/>
    </row>
    <row r="765" spans="7:9" s="22" customFormat="1">
      <c r="G765" s="93"/>
      <c r="I765" s="93"/>
    </row>
    <row r="766" spans="7:9" s="22" customFormat="1">
      <c r="G766" s="93"/>
      <c r="I766" s="93"/>
    </row>
    <row r="767" spans="7:9" s="22" customFormat="1">
      <c r="G767" s="93"/>
      <c r="I767" s="93"/>
    </row>
    <row r="768" spans="7:9" s="22" customFormat="1">
      <c r="G768" s="93"/>
      <c r="I768" s="93"/>
    </row>
    <row r="769" spans="7:9" s="22" customFormat="1">
      <c r="G769" s="93"/>
      <c r="I769" s="93"/>
    </row>
    <row r="770" spans="7:9" s="22" customFormat="1">
      <c r="G770" s="93"/>
      <c r="I770" s="93"/>
    </row>
    <row r="771" spans="7:9" s="22" customFormat="1">
      <c r="G771" s="93"/>
      <c r="I771" s="93"/>
    </row>
    <row r="772" spans="7:9" s="22" customFormat="1">
      <c r="G772" s="93"/>
      <c r="I772" s="93"/>
    </row>
    <row r="773" spans="7:9" s="22" customFormat="1">
      <c r="G773" s="93"/>
      <c r="I773" s="93"/>
    </row>
    <row r="774" spans="7:9" s="22" customFormat="1">
      <c r="G774" s="93"/>
      <c r="I774" s="93"/>
    </row>
    <row r="775" spans="7:9" s="22" customFormat="1">
      <c r="G775" s="93"/>
      <c r="I775" s="93"/>
    </row>
    <row r="776" spans="7:9" s="22" customFormat="1">
      <c r="G776" s="93"/>
      <c r="I776" s="93"/>
    </row>
    <row r="777" spans="7:9" s="22" customFormat="1">
      <c r="G777" s="93"/>
      <c r="I777" s="93"/>
    </row>
    <row r="778" spans="7:9" s="22" customFormat="1">
      <c r="G778" s="93"/>
      <c r="I778" s="93"/>
    </row>
    <row r="779" spans="7:9" s="22" customFormat="1">
      <c r="G779" s="93"/>
      <c r="I779" s="93"/>
    </row>
    <row r="780" spans="7:9" s="22" customFormat="1">
      <c r="G780" s="93"/>
      <c r="I780" s="93"/>
    </row>
    <row r="781" spans="7:9" s="22" customFormat="1">
      <c r="G781" s="93"/>
      <c r="I781" s="93"/>
    </row>
    <row r="782" spans="7:9" s="22" customFormat="1">
      <c r="G782" s="93"/>
      <c r="I782" s="93"/>
    </row>
    <row r="783" spans="7:9" s="22" customFormat="1">
      <c r="G783" s="93"/>
      <c r="I783" s="93"/>
    </row>
    <row r="784" spans="7:9" s="22" customFormat="1">
      <c r="G784" s="93"/>
      <c r="I784" s="93"/>
    </row>
    <row r="785" spans="7:9" s="22" customFormat="1">
      <c r="G785" s="93"/>
      <c r="I785" s="93"/>
    </row>
    <row r="786" spans="7:9" s="22" customFormat="1">
      <c r="G786" s="93"/>
      <c r="I786" s="93"/>
    </row>
    <row r="787" spans="7:9" s="22" customFormat="1">
      <c r="G787" s="93"/>
      <c r="I787" s="93"/>
    </row>
    <row r="788" spans="7:9" s="22" customFormat="1">
      <c r="G788" s="93"/>
      <c r="I788" s="93"/>
    </row>
    <row r="789" spans="7:9" s="22" customFormat="1">
      <c r="G789" s="93"/>
      <c r="I789" s="93"/>
    </row>
    <row r="790" spans="7:9" s="22" customFormat="1">
      <c r="G790" s="93"/>
      <c r="I790" s="93"/>
    </row>
    <row r="791" spans="7:9" s="22" customFormat="1">
      <c r="G791" s="93"/>
      <c r="I791" s="93"/>
    </row>
    <row r="792" spans="7:9" s="22" customFormat="1">
      <c r="G792" s="93"/>
      <c r="I792" s="93"/>
    </row>
    <row r="793" spans="7:9" s="22" customFormat="1">
      <c r="G793" s="93"/>
      <c r="I793" s="93"/>
    </row>
    <row r="794" spans="7:9" s="22" customFormat="1">
      <c r="G794" s="93"/>
      <c r="I794" s="93"/>
    </row>
    <row r="795" spans="7:9" s="22" customFormat="1">
      <c r="G795" s="93"/>
      <c r="I795" s="93"/>
    </row>
    <row r="796" spans="7:9" s="22" customFormat="1">
      <c r="G796" s="93"/>
      <c r="I796" s="93"/>
    </row>
    <row r="797" spans="7:9" s="22" customFormat="1">
      <c r="G797" s="93"/>
      <c r="I797" s="93"/>
    </row>
    <row r="798" spans="7:9" s="22" customFormat="1">
      <c r="G798" s="93"/>
      <c r="I798" s="93"/>
    </row>
    <row r="799" spans="7:9" s="22" customFormat="1">
      <c r="G799" s="93"/>
      <c r="I799" s="93"/>
    </row>
    <row r="800" spans="7:9" s="22" customFormat="1">
      <c r="G800" s="93"/>
      <c r="I800" s="93"/>
    </row>
    <row r="801" spans="7:9" s="22" customFormat="1">
      <c r="G801" s="93"/>
      <c r="I801" s="93"/>
    </row>
    <row r="802" spans="7:9" s="22" customFormat="1">
      <c r="G802" s="93"/>
      <c r="I802" s="93"/>
    </row>
    <row r="803" spans="7:9" s="22" customFormat="1">
      <c r="G803" s="93"/>
      <c r="I803" s="93"/>
    </row>
    <row r="804" spans="7:9" s="22" customFormat="1">
      <c r="G804" s="93"/>
      <c r="I804" s="93"/>
    </row>
    <row r="805" spans="7:9" s="22" customFormat="1">
      <c r="G805" s="93"/>
      <c r="I805" s="93"/>
    </row>
    <row r="806" spans="7:9" s="22" customFormat="1">
      <c r="G806" s="93"/>
      <c r="I806" s="93"/>
    </row>
    <row r="807" spans="7:9" s="22" customFormat="1">
      <c r="G807" s="93"/>
      <c r="I807" s="93"/>
    </row>
    <row r="808" spans="7:9" s="22" customFormat="1">
      <c r="G808" s="93"/>
      <c r="I808" s="93"/>
    </row>
    <row r="809" spans="7:9" s="22" customFormat="1">
      <c r="G809" s="93"/>
      <c r="I809" s="93"/>
    </row>
    <row r="810" spans="7:9" s="22" customFormat="1">
      <c r="G810" s="93"/>
      <c r="I810" s="93"/>
    </row>
    <row r="811" spans="7:9" s="22" customFormat="1">
      <c r="G811" s="93"/>
      <c r="I811" s="93"/>
    </row>
    <row r="812" spans="7:9" s="22" customFormat="1">
      <c r="G812" s="93"/>
      <c r="I812" s="93"/>
    </row>
    <row r="813" spans="7:9" s="22" customFormat="1">
      <c r="G813" s="93"/>
      <c r="I813" s="93"/>
    </row>
    <row r="814" spans="7:9" s="22" customFormat="1">
      <c r="G814" s="93"/>
      <c r="I814" s="93"/>
    </row>
    <row r="815" spans="7:9" s="22" customFormat="1">
      <c r="G815" s="93"/>
      <c r="I815" s="93"/>
    </row>
    <row r="816" spans="7:9" s="22" customFormat="1">
      <c r="G816" s="93"/>
      <c r="I816" s="93"/>
    </row>
    <row r="817" spans="7:9" s="22" customFormat="1">
      <c r="G817" s="93"/>
      <c r="I817" s="93"/>
    </row>
    <row r="818" spans="7:9" s="22" customFormat="1">
      <c r="G818" s="93"/>
      <c r="I818" s="93"/>
    </row>
    <row r="819" spans="7:9" s="22" customFormat="1">
      <c r="G819" s="93"/>
      <c r="I819" s="93"/>
    </row>
    <row r="820" spans="7:9" s="22" customFormat="1">
      <c r="G820" s="93"/>
      <c r="I820" s="93"/>
    </row>
    <row r="821" spans="7:9" s="22" customFormat="1">
      <c r="G821" s="93"/>
      <c r="I821" s="93"/>
    </row>
    <row r="822" spans="7:9" s="22" customFormat="1">
      <c r="G822" s="93"/>
      <c r="I822" s="93"/>
    </row>
    <row r="823" spans="7:9" s="22" customFormat="1">
      <c r="G823" s="93"/>
      <c r="I823" s="93"/>
    </row>
    <row r="824" spans="7:9" s="22" customFormat="1">
      <c r="G824" s="93"/>
      <c r="I824" s="93"/>
    </row>
    <row r="825" spans="7:9" s="22" customFormat="1">
      <c r="G825" s="93"/>
      <c r="I825" s="93"/>
    </row>
    <row r="826" spans="7:9" s="22" customFormat="1">
      <c r="G826" s="93"/>
      <c r="I826" s="93"/>
    </row>
    <row r="827" spans="7:9" s="22" customFormat="1">
      <c r="G827" s="93"/>
      <c r="I827" s="93"/>
    </row>
    <row r="828" spans="7:9" s="22" customFormat="1">
      <c r="G828" s="93"/>
      <c r="I828" s="93"/>
    </row>
    <row r="829" spans="7:9" s="22" customFormat="1">
      <c r="G829" s="93"/>
      <c r="I829" s="93"/>
    </row>
    <row r="830" spans="7:9" s="22" customFormat="1">
      <c r="G830" s="93"/>
      <c r="I830" s="93"/>
    </row>
    <row r="831" spans="7:9" s="22" customFormat="1">
      <c r="G831" s="93"/>
      <c r="I831" s="93"/>
    </row>
    <row r="832" spans="7:9" s="22" customFormat="1">
      <c r="G832" s="93"/>
      <c r="I832" s="93"/>
    </row>
    <row r="833" spans="7:9" s="22" customFormat="1">
      <c r="G833" s="93"/>
      <c r="I833" s="93"/>
    </row>
    <row r="834" spans="7:9" s="22" customFormat="1">
      <c r="G834" s="93"/>
      <c r="I834" s="93"/>
    </row>
    <row r="835" spans="7:9" s="22" customFormat="1">
      <c r="G835" s="93"/>
      <c r="I835" s="93"/>
    </row>
    <row r="836" spans="7:9" s="22" customFormat="1">
      <c r="G836" s="93"/>
      <c r="I836" s="93"/>
    </row>
    <row r="837" spans="7:9" s="22" customFormat="1">
      <c r="G837" s="93"/>
      <c r="I837" s="93"/>
    </row>
    <row r="838" spans="7:9" s="22" customFormat="1">
      <c r="G838" s="93"/>
      <c r="I838" s="93"/>
    </row>
    <row r="839" spans="7:9" s="22" customFormat="1">
      <c r="G839" s="93"/>
      <c r="I839" s="93"/>
    </row>
    <row r="840" spans="7:9" s="22" customFormat="1">
      <c r="G840" s="93"/>
      <c r="I840" s="93"/>
    </row>
    <row r="841" spans="7:9" s="22" customFormat="1">
      <c r="G841" s="93"/>
      <c r="I841" s="93"/>
    </row>
    <row r="842" spans="7:9" s="22" customFormat="1">
      <c r="G842" s="93"/>
      <c r="I842" s="93"/>
    </row>
    <row r="843" spans="7:9" s="22" customFormat="1">
      <c r="G843" s="93"/>
      <c r="I843" s="93"/>
    </row>
    <row r="844" spans="7:9" s="22" customFormat="1">
      <c r="G844" s="93"/>
      <c r="I844" s="93"/>
    </row>
    <row r="845" spans="7:9" s="22" customFormat="1">
      <c r="G845" s="93"/>
      <c r="I845" s="93"/>
    </row>
    <row r="846" spans="7:9" s="22" customFormat="1">
      <c r="G846" s="93"/>
      <c r="I846" s="93"/>
    </row>
    <row r="847" spans="7:9" s="22" customFormat="1">
      <c r="G847" s="93"/>
      <c r="I847" s="93"/>
    </row>
    <row r="848" spans="7:9" s="22" customFormat="1">
      <c r="G848" s="93"/>
      <c r="I848" s="93"/>
    </row>
    <row r="849" spans="7:9" s="22" customFormat="1">
      <c r="G849" s="93"/>
      <c r="I849" s="93"/>
    </row>
    <row r="850" spans="7:9" s="22" customFormat="1">
      <c r="G850" s="93"/>
      <c r="I850" s="93"/>
    </row>
    <row r="851" spans="7:9" s="22" customFormat="1">
      <c r="G851" s="93"/>
      <c r="I851" s="93"/>
    </row>
    <row r="852" spans="7:9" s="22" customFormat="1">
      <c r="G852" s="93"/>
      <c r="I852" s="93"/>
    </row>
    <row r="853" spans="7:9" s="22" customFormat="1">
      <c r="G853" s="93"/>
      <c r="I853" s="93"/>
    </row>
    <row r="854" spans="7:9" s="22" customFormat="1">
      <c r="G854" s="93"/>
      <c r="I854" s="93"/>
    </row>
    <row r="855" spans="7:9" s="22" customFormat="1">
      <c r="G855" s="93"/>
      <c r="I855" s="93"/>
    </row>
    <row r="856" spans="7:9" s="22" customFormat="1">
      <c r="G856" s="93"/>
      <c r="I856" s="93"/>
    </row>
    <row r="857" spans="7:9" s="22" customFormat="1">
      <c r="G857" s="93"/>
      <c r="I857" s="93"/>
    </row>
    <row r="858" spans="7:9" s="22" customFormat="1">
      <c r="G858" s="93"/>
      <c r="I858" s="93"/>
    </row>
    <row r="859" spans="7:9" s="22" customFormat="1">
      <c r="G859" s="93"/>
      <c r="I859" s="93"/>
    </row>
    <row r="860" spans="7:9" s="22" customFormat="1">
      <c r="G860" s="93"/>
      <c r="I860" s="93"/>
    </row>
    <row r="861" spans="7:9" s="22" customFormat="1">
      <c r="G861" s="93"/>
      <c r="I861" s="93"/>
    </row>
    <row r="862" spans="7:9" s="22" customFormat="1">
      <c r="G862" s="93"/>
      <c r="I862" s="93"/>
    </row>
    <row r="863" spans="7:9" s="22" customFormat="1">
      <c r="G863" s="93"/>
      <c r="I863" s="93"/>
    </row>
    <row r="864" spans="7:9" s="22" customFormat="1">
      <c r="G864" s="93"/>
      <c r="I864" s="93"/>
    </row>
    <row r="865" spans="7:9" s="22" customFormat="1">
      <c r="G865" s="93"/>
      <c r="I865" s="93"/>
    </row>
    <row r="866" spans="7:9" s="22" customFormat="1">
      <c r="G866" s="93"/>
      <c r="I866" s="93"/>
    </row>
    <row r="867" spans="7:9" s="22" customFormat="1">
      <c r="G867" s="93"/>
      <c r="I867" s="93"/>
    </row>
    <row r="868" spans="7:9" s="22" customFormat="1">
      <c r="G868" s="93"/>
      <c r="I868" s="93"/>
    </row>
    <row r="869" spans="7:9" s="22" customFormat="1">
      <c r="G869" s="93"/>
      <c r="I869" s="93"/>
    </row>
    <row r="870" spans="7:9" s="22" customFormat="1">
      <c r="G870" s="93"/>
      <c r="I870" s="93"/>
    </row>
    <row r="871" spans="7:9" s="22" customFormat="1">
      <c r="G871" s="93"/>
      <c r="I871" s="93"/>
    </row>
    <row r="872" spans="7:9" s="22" customFormat="1">
      <c r="G872" s="93"/>
      <c r="I872" s="93"/>
    </row>
    <row r="873" spans="7:9" s="22" customFormat="1">
      <c r="G873" s="93"/>
      <c r="I873" s="93"/>
    </row>
    <row r="874" spans="7:9" s="22" customFormat="1">
      <c r="G874" s="93"/>
      <c r="I874" s="93"/>
    </row>
    <row r="875" spans="7:9" s="22" customFormat="1">
      <c r="G875" s="93"/>
      <c r="I875" s="93"/>
    </row>
    <row r="876" spans="7:9" s="22" customFormat="1">
      <c r="G876" s="93"/>
      <c r="I876" s="93"/>
    </row>
    <row r="877" spans="7:9" s="22" customFormat="1">
      <c r="G877" s="93"/>
      <c r="I877" s="93"/>
    </row>
    <row r="878" spans="7:9" s="22" customFormat="1">
      <c r="G878" s="93"/>
      <c r="I878" s="93"/>
    </row>
    <row r="879" spans="7:9" s="22" customFormat="1">
      <c r="G879" s="93"/>
      <c r="I879" s="93"/>
    </row>
    <row r="880" spans="7:9" s="22" customFormat="1">
      <c r="G880" s="93"/>
      <c r="I880" s="93"/>
    </row>
    <row r="881" spans="7:9" s="22" customFormat="1">
      <c r="G881" s="93"/>
      <c r="I881" s="93"/>
    </row>
    <row r="882" spans="7:9" s="22" customFormat="1">
      <c r="G882" s="93"/>
      <c r="I882" s="93"/>
    </row>
    <row r="883" spans="7:9" s="22" customFormat="1">
      <c r="G883" s="93"/>
      <c r="I883" s="93"/>
    </row>
    <row r="884" spans="7:9" s="22" customFormat="1">
      <c r="G884" s="93"/>
      <c r="I884" s="93"/>
    </row>
    <row r="885" spans="7:9" s="22" customFormat="1">
      <c r="G885" s="93"/>
      <c r="I885" s="93"/>
    </row>
    <row r="886" spans="7:9" s="22" customFormat="1">
      <c r="G886" s="93"/>
      <c r="I886" s="93"/>
    </row>
    <row r="887" spans="7:9" s="22" customFormat="1">
      <c r="G887" s="93"/>
      <c r="I887" s="93"/>
    </row>
    <row r="888" spans="7:9" s="22" customFormat="1">
      <c r="G888" s="93"/>
      <c r="I888" s="93"/>
    </row>
    <row r="889" spans="7:9" s="22" customFormat="1">
      <c r="G889" s="93"/>
      <c r="I889" s="93"/>
    </row>
    <row r="890" spans="7:9" s="22" customFormat="1">
      <c r="G890" s="93"/>
      <c r="I890" s="93"/>
    </row>
    <row r="891" spans="7:9" s="22" customFormat="1">
      <c r="G891" s="93"/>
      <c r="I891" s="93"/>
    </row>
    <row r="892" spans="7:9" s="22" customFormat="1">
      <c r="G892" s="93"/>
      <c r="I892" s="93"/>
    </row>
    <row r="893" spans="7:9" s="22" customFormat="1">
      <c r="G893" s="93"/>
      <c r="I893" s="93"/>
    </row>
    <row r="894" spans="7:9" s="22" customFormat="1">
      <c r="G894" s="93"/>
      <c r="I894" s="93"/>
    </row>
    <row r="895" spans="7:9" s="22" customFormat="1">
      <c r="G895" s="93"/>
      <c r="I895" s="93"/>
    </row>
    <row r="896" spans="7:9" s="22" customFormat="1">
      <c r="G896" s="93"/>
      <c r="I896" s="93"/>
    </row>
    <row r="897" spans="7:9" s="22" customFormat="1">
      <c r="G897" s="93"/>
      <c r="I897" s="93"/>
    </row>
    <row r="898" spans="7:9" s="22" customFormat="1">
      <c r="G898" s="93"/>
      <c r="I898" s="93"/>
    </row>
    <row r="899" spans="7:9" s="22" customFormat="1">
      <c r="G899" s="93"/>
      <c r="I899" s="93"/>
    </row>
    <row r="900" spans="7:9" s="22" customFormat="1">
      <c r="G900" s="93"/>
      <c r="I900" s="93"/>
    </row>
    <row r="901" spans="7:9" s="22" customFormat="1">
      <c r="G901" s="93"/>
      <c r="I901" s="93"/>
    </row>
    <row r="902" spans="7:9" s="22" customFormat="1">
      <c r="G902" s="93"/>
      <c r="I902" s="93"/>
    </row>
    <row r="903" spans="7:9" s="22" customFormat="1">
      <c r="G903" s="93"/>
      <c r="I903" s="93"/>
    </row>
    <row r="904" spans="7:9" s="22" customFormat="1">
      <c r="G904" s="93"/>
      <c r="I904" s="93"/>
    </row>
    <row r="905" spans="7:9" s="22" customFormat="1">
      <c r="G905" s="93"/>
      <c r="I905" s="93"/>
    </row>
    <row r="906" spans="7:9" s="22" customFormat="1">
      <c r="G906" s="93"/>
      <c r="I906" s="93"/>
    </row>
    <row r="907" spans="7:9" s="22" customFormat="1">
      <c r="G907" s="93"/>
      <c r="I907" s="93"/>
    </row>
    <row r="908" spans="7:9" s="22" customFormat="1">
      <c r="G908" s="93"/>
      <c r="I908" s="93"/>
    </row>
    <row r="909" spans="7:9" s="22" customFormat="1">
      <c r="G909" s="93"/>
      <c r="I909" s="93"/>
    </row>
    <row r="910" spans="7:9" s="22" customFormat="1">
      <c r="G910" s="93"/>
      <c r="I910" s="93"/>
    </row>
    <row r="911" spans="7:9" s="22" customFormat="1">
      <c r="G911" s="93"/>
      <c r="I911" s="93"/>
    </row>
    <row r="912" spans="7:9" s="22" customFormat="1">
      <c r="G912" s="93"/>
      <c r="I912" s="93"/>
    </row>
    <row r="913" spans="7:9" s="22" customFormat="1">
      <c r="G913" s="93"/>
      <c r="I913" s="93"/>
    </row>
    <row r="914" spans="7:9" s="22" customFormat="1">
      <c r="G914" s="93"/>
      <c r="I914" s="93"/>
    </row>
    <row r="915" spans="7:9" s="22" customFormat="1">
      <c r="G915" s="93"/>
      <c r="I915" s="93"/>
    </row>
    <row r="916" spans="7:9" s="22" customFormat="1">
      <c r="G916" s="93"/>
      <c r="I916" s="93"/>
    </row>
    <row r="917" spans="7:9" s="22" customFormat="1">
      <c r="G917" s="93"/>
      <c r="I917" s="93"/>
    </row>
    <row r="918" spans="7:9" s="22" customFormat="1">
      <c r="G918" s="93"/>
      <c r="I918" s="93"/>
    </row>
    <row r="919" spans="7:9" s="22" customFormat="1">
      <c r="G919" s="93"/>
      <c r="I919" s="93"/>
    </row>
    <row r="920" spans="7:9" s="22" customFormat="1">
      <c r="G920" s="93"/>
      <c r="I920" s="93"/>
    </row>
    <row r="921" spans="7:9" s="22" customFormat="1">
      <c r="G921" s="93"/>
      <c r="I921" s="93"/>
    </row>
    <row r="922" spans="7:9" s="22" customFormat="1">
      <c r="G922" s="93"/>
      <c r="I922" s="93"/>
    </row>
    <row r="923" spans="7:9" s="22" customFormat="1">
      <c r="G923" s="93"/>
      <c r="I923" s="93"/>
    </row>
    <row r="924" spans="7:9" s="22" customFormat="1">
      <c r="G924" s="93"/>
      <c r="I924" s="93"/>
    </row>
    <row r="925" spans="7:9" s="22" customFormat="1">
      <c r="G925" s="93"/>
      <c r="I925" s="93"/>
    </row>
    <row r="926" spans="7:9" s="22" customFormat="1">
      <c r="G926" s="93"/>
      <c r="I926" s="93"/>
    </row>
    <row r="927" spans="7:9" s="22" customFormat="1">
      <c r="G927" s="93"/>
      <c r="I927" s="93"/>
    </row>
    <row r="928" spans="7:9" s="22" customFormat="1">
      <c r="G928" s="93"/>
      <c r="I928" s="93"/>
    </row>
    <row r="929" spans="7:9" s="22" customFormat="1">
      <c r="G929" s="93"/>
      <c r="I929" s="93"/>
    </row>
    <row r="930" spans="7:9" s="22" customFormat="1">
      <c r="G930" s="93"/>
      <c r="I930" s="93"/>
    </row>
    <row r="931" spans="7:9" s="22" customFormat="1">
      <c r="G931" s="93"/>
      <c r="I931" s="93"/>
    </row>
    <row r="932" spans="7:9" s="22" customFormat="1">
      <c r="G932" s="93"/>
      <c r="I932" s="93"/>
    </row>
    <row r="933" spans="7:9" s="22" customFormat="1">
      <c r="G933" s="93"/>
      <c r="I933" s="93"/>
    </row>
    <row r="934" spans="7:9" s="22" customFormat="1">
      <c r="G934" s="93"/>
      <c r="I934" s="93"/>
    </row>
    <row r="935" spans="7:9" s="22" customFormat="1">
      <c r="G935" s="93"/>
      <c r="I935" s="93"/>
    </row>
    <row r="936" spans="7:9" s="22" customFormat="1">
      <c r="G936" s="93"/>
      <c r="I936" s="93"/>
    </row>
    <row r="937" spans="7:9" s="22" customFormat="1">
      <c r="G937" s="93"/>
      <c r="I937" s="93"/>
    </row>
    <row r="938" spans="7:9" s="22" customFormat="1">
      <c r="G938" s="93"/>
      <c r="I938" s="93"/>
    </row>
    <row r="939" spans="7:9" s="22" customFormat="1">
      <c r="G939" s="93"/>
      <c r="I939" s="93"/>
    </row>
    <row r="940" spans="7:9" s="22" customFormat="1">
      <c r="G940" s="93"/>
      <c r="I940" s="93"/>
    </row>
    <row r="941" spans="7:9" s="22" customFormat="1">
      <c r="G941" s="93"/>
      <c r="I941" s="93"/>
    </row>
    <row r="942" spans="7:9" s="22" customFormat="1">
      <c r="G942" s="93"/>
      <c r="I942" s="93"/>
    </row>
    <row r="943" spans="7:9" s="22" customFormat="1">
      <c r="G943" s="93"/>
      <c r="I943" s="93"/>
    </row>
    <row r="944" spans="7:9" s="22" customFormat="1">
      <c r="G944" s="93"/>
      <c r="I944" s="93"/>
    </row>
    <row r="945" spans="7:9" s="22" customFormat="1">
      <c r="G945" s="93"/>
      <c r="I945" s="93"/>
    </row>
    <row r="946" spans="7:9" s="22" customFormat="1">
      <c r="G946" s="93"/>
      <c r="I946" s="93"/>
    </row>
    <row r="947" spans="7:9" s="22" customFormat="1">
      <c r="G947" s="93"/>
      <c r="I947" s="93"/>
    </row>
    <row r="948" spans="7:9" s="22" customFormat="1">
      <c r="G948" s="93"/>
      <c r="I948" s="93"/>
    </row>
    <row r="949" spans="7:9" s="22" customFormat="1">
      <c r="G949" s="93"/>
      <c r="I949" s="93"/>
    </row>
  </sheetData>
  <mergeCells count="7">
    <mergeCell ref="B8:L8"/>
    <mergeCell ref="B11:I11"/>
    <mergeCell ref="B2:L2"/>
    <mergeCell ref="B4:L4"/>
    <mergeCell ref="B6:D6"/>
    <mergeCell ref="H6:L6"/>
    <mergeCell ref="B7:D7"/>
  </mergeCells>
  <conditionalFormatting sqref="L1">
    <cfRule type="cellIs" dxfId="1" priority="2" stopIfTrue="1" operator="equal">
      <formula>0</formula>
    </cfRule>
  </conditionalFormatting>
  <conditionalFormatting sqref="N1">
    <cfRule type="cellIs" dxfId="0" priority="1"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2AE0-B690-45D3-8E8E-F948EB0D1D05}">
  <dimension ref="B2:L737"/>
  <sheetViews>
    <sheetView workbookViewId="0">
      <selection activeCell="E735" sqref="E735"/>
    </sheetView>
  </sheetViews>
  <sheetFormatPr defaultColWidth="9.109375" defaultRowHeight="13.2"/>
  <cols>
    <col min="1" max="1" width="4.5546875" style="158" customWidth="1"/>
    <col min="2" max="2" width="32.44140625" style="157" customWidth="1"/>
    <col min="3" max="3" width="66.44140625" style="157" customWidth="1"/>
    <col min="4" max="4" width="5.33203125" style="157" customWidth="1"/>
    <col min="5" max="5" width="14.44140625" style="158" customWidth="1"/>
    <col min="6" max="6" width="18.109375" style="158" customWidth="1"/>
    <col min="7" max="7" width="17.33203125" style="158" customWidth="1"/>
    <col min="8" max="8" width="15.33203125" style="158" customWidth="1"/>
    <col min="9" max="9" width="6.5546875" style="159" customWidth="1"/>
    <col min="10" max="11" width="6.44140625" style="160" customWidth="1"/>
    <col min="12" max="12" width="5.88671875" style="161" customWidth="1"/>
    <col min="13" max="16384" width="9.109375" style="158"/>
  </cols>
  <sheetData>
    <row r="2" spans="2:8" ht="15.75" customHeight="1">
      <c r="B2" s="574" t="s">
        <v>512</v>
      </c>
      <c r="C2" s="574"/>
    </row>
    <row r="4" spans="2:8" ht="15.6">
      <c r="B4" s="162" t="s">
        <v>513</v>
      </c>
      <c r="C4" s="163"/>
      <c r="D4" s="163"/>
      <c r="F4" s="164"/>
      <c r="G4" s="165" t="s">
        <v>514</v>
      </c>
      <c r="H4" s="166"/>
    </row>
    <row r="5" spans="2:8" ht="15.6">
      <c r="B5" s="167" t="s">
        <v>515</v>
      </c>
      <c r="C5" s="168" t="e">
        <f>#REF!</f>
        <v>#REF!</v>
      </c>
      <c r="D5" s="168"/>
      <c r="F5" s="164"/>
      <c r="G5" s="165" t="s">
        <v>516</v>
      </c>
      <c r="H5" s="169"/>
    </row>
    <row r="6" spans="2:8" ht="15.6">
      <c r="B6" s="170" t="s">
        <v>517</v>
      </c>
      <c r="C6" s="171"/>
      <c r="D6" s="172"/>
      <c r="F6" s="164"/>
      <c r="G6" s="173"/>
      <c r="H6" s="173"/>
    </row>
    <row r="7" spans="2:8" ht="15.6">
      <c r="B7" s="170" t="s">
        <v>518</v>
      </c>
      <c r="C7" s="171"/>
      <c r="D7" s="172"/>
      <c r="F7" s="164"/>
      <c r="G7" s="173"/>
      <c r="H7" s="173"/>
    </row>
    <row r="8" spans="2:8" ht="15.75" customHeight="1" thickBot="1"/>
    <row r="9" spans="2:8" ht="45" customHeight="1" thickBot="1">
      <c r="B9" s="174" t="s">
        <v>519</v>
      </c>
      <c r="C9" s="175" t="s">
        <v>520</v>
      </c>
      <c r="D9" s="176"/>
      <c r="E9" s="177" t="s">
        <v>521</v>
      </c>
      <c r="F9" s="178" t="s">
        <v>522</v>
      </c>
      <c r="G9" s="178" t="s">
        <v>523</v>
      </c>
      <c r="H9" s="179" t="s">
        <v>524</v>
      </c>
    </row>
    <row r="10" spans="2:8" ht="18" thickBot="1">
      <c r="B10" s="580" t="s">
        <v>525</v>
      </c>
      <c r="C10" s="581"/>
      <c r="D10" s="180"/>
      <c r="E10" s="181"/>
      <c r="F10" s="182"/>
      <c r="G10" s="182"/>
      <c r="H10" s="183"/>
    </row>
    <row r="11" spans="2:8" ht="18" customHeight="1">
      <c r="B11" s="184">
        <v>0</v>
      </c>
      <c r="C11" s="185" t="s">
        <v>526</v>
      </c>
      <c r="D11" s="180"/>
      <c r="E11" s="186"/>
      <c r="F11" s="187"/>
      <c r="G11" s="187"/>
      <c r="H11" s="188"/>
    </row>
    <row r="12" spans="2:8" ht="18" customHeight="1">
      <c r="B12" s="189">
        <v>0.1</v>
      </c>
      <c r="C12" s="190" t="s">
        <v>527</v>
      </c>
      <c r="D12" s="180"/>
      <c r="E12" s="191"/>
      <c r="F12" s="192"/>
      <c r="G12" s="192"/>
      <c r="H12" s="193"/>
    </row>
    <row r="13" spans="2:8" ht="15">
      <c r="B13" s="194" t="s">
        <v>528</v>
      </c>
      <c r="C13" s="195" t="s">
        <v>527</v>
      </c>
      <c r="D13" s="196"/>
      <c r="E13" s="197"/>
      <c r="F13" s="198">
        <v>0</v>
      </c>
      <c r="G13" s="199"/>
      <c r="H13" s="200"/>
    </row>
    <row r="14" spans="2:8" ht="15">
      <c r="B14" s="194" t="s">
        <v>529</v>
      </c>
      <c r="C14" s="195" t="s">
        <v>530</v>
      </c>
      <c r="D14" s="196"/>
      <c r="E14" s="201"/>
      <c r="F14" s="202">
        <v>0</v>
      </c>
      <c r="G14" s="203"/>
      <c r="H14" s="204"/>
    </row>
    <row r="15" spans="2:8" ht="15">
      <c r="B15" s="194" t="s">
        <v>531</v>
      </c>
      <c r="C15" s="205" t="s">
        <v>532</v>
      </c>
      <c r="D15" s="206"/>
      <c r="E15" s="201"/>
      <c r="F15" s="202">
        <v>0</v>
      </c>
      <c r="G15" s="203"/>
      <c r="H15" s="204"/>
    </row>
    <row r="16" spans="2:8" ht="15">
      <c r="B16" s="194"/>
      <c r="C16" s="205"/>
      <c r="D16" s="206"/>
      <c r="E16" s="201"/>
      <c r="F16" s="207"/>
      <c r="G16" s="203"/>
      <c r="H16" s="204"/>
    </row>
    <row r="17" spans="2:8" ht="15">
      <c r="B17" s="194"/>
      <c r="C17" s="208" t="s">
        <v>533</v>
      </c>
      <c r="D17" s="206"/>
      <c r="E17" s="201"/>
      <c r="F17" s="207"/>
      <c r="G17" s="209">
        <f>SUM(F13:F15)</f>
        <v>0</v>
      </c>
      <c r="H17" s="204"/>
    </row>
    <row r="18" spans="2:8" ht="15.6" thickBot="1">
      <c r="B18" s="194"/>
      <c r="C18" s="205"/>
      <c r="D18" s="206"/>
      <c r="E18" s="210"/>
      <c r="F18" s="211"/>
      <c r="G18" s="212"/>
      <c r="H18" s="213"/>
    </row>
    <row r="19" spans="2:8" ht="15.6">
      <c r="B19" s="214">
        <v>0.2</v>
      </c>
      <c r="C19" s="215" t="s">
        <v>534</v>
      </c>
      <c r="D19" s="206"/>
      <c r="E19" s="216"/>
      <c r="F19" s="217"/>
      <c r="G19" s="218"/>
      <c r="H19" s="219"/>
    </row>
    <row r="20" spans="2:8" ht="15">
      <c r="B20" s="194" t="s">
        <v>535</v>
      </c>
      <c r="C20" s="205" t="s">
        <v>536</v>
      </c>
      <c r="D20" s="206"/>
      <c r="E20" s="201"/>
      <c r="F20" s="202">
        <v>0</v>
      </c>
      <c r="G20" s="209">
        <f>F20</f>
        <v>0</v>
      </c>
      <c r="H20" s="204"/>
    </row>
    <row r="21" spans="2:8" ht="15.6" thickBot="1">
      <c r="B21" s="194"/>
      <c r="C21" s="205"/>
      <c r="D21" s="206"/>
      <c r="E21" s="210"/>
      <c r="F21" s="211"/>
      <c r="G21" s="212"/>
      <c r="H21" s="213"/>
    </row>
    <row r="22" spans="2:8" ht="15.6">
      <c r="B22" s="214">
        <v>0.3</v>
      </c>
      <c r="C22" s="215" t="s">
        <v>537</v>
      </c>
      <c r="D22" s="206"/>
      <c r="E22" s="216"/>
      <c r="F22" s="217"/>
      <c r="G22" s="218"/>
      <c r="H22" s="219"/>
    </row>
    <row r="23" spans="2:8" ht="15">
      <c r="B23" s="194" t="s">
        <v>538</v>
      </c>
      <c r="C23" s="205" t="s">
        <v>537</v>
      </c>
      <c r="D23" s="206"/>
      <c r="E23" s="220"/>
      <c r="F23" s="221">
        <v>0</v>
      </c>
      <c r="G23" s="222">
        <f>F23</f>
        <v>0</v>
      </c>
      <c r="H23" s="204"/>
    </row>
    <row r="24" spans="2:8" ht="15.6" thickBot="1">
      <c r="B24" s="194"/>
      <c r="C24" s="205"/>
      <c r="D24" s="206"/>
      <c r="E24" s="223"/>
      <c r="F24" s="224"/>
      <c r="G24" s="225"/>
      <c r="H24" s="226"/>
    </row>
    <row r="25" spans="2:8" ht="15.6">
      <c r="B25" s="214">
        <v>0.4</v>
      </c>
      <c r="C25" s="215" t="s">
        <v>539</v>
      </c>
      <c r="D25" s="206"/>
      <c r="E25" s="216"/>
      <c r="F25" s="217"/>
      <c r="G25" s="218"/>
      <c r="H25" s="219"/>
    </row>
    <row r="26" spans="2:8" ht="15">
      <c r="B26" s="194" t="s">
        <v>540</v>
      </c>
      <c r="C26" s="205" t="s">
        <v>541</v>
      </c>
      <c r="D26" s="206"/>
      <c r="E26" s="201"/>
      <c r="F26" s="202">
        <v>0</v>
      </c>
      <c r="G26" s="203"/>
      <c r="H26" s="204"/>
    </row>
    <row r="27" spans="2:8" ht="15">
      <c r="B27" s="194" t="s">
        <v>542</v>
      </c>
      <c r="C27" s="205" t="s">
        <v>543</v>
      </c>
      <c r="D27" s="206"/>
      <c r="E27" s="201"/>
      <c r="F27" s="202">
        <v>0</v>
      </c>
      <c r="G27" s="203"/>
      <c r="H27" s="204"/>
    </row>
    <row r="28" spans="2:8" ht="15">
      <c r="B28" s="194" t="s">
        <v>544</v>
      </c>
      <c r="C28" s="205" t="s">
        <v>545</v>
      </c>
      <c r="D28" s="206"/>
      <c r="E28" s="201"/>
      <c r="F28" s="202">
        <v>0</v>
      </c>
      <c r="G28" s="203"/>
      <c r="H28" s="204"/>
    </row>
    <row r="29" spans="2:8" ht="15">
      <c r="B29" s="194"/>
      <c r="C29" s="205"/>
      <c r="D29" s="206"/>
      <c r="E29" s="201"/>
      <c r="F29" s="207"/>
      <c r="G29" s="203"/>
      <c r="H29" s="204"/>
    </row>
    <row r="30" spans="2:8" ht="15">
      <c r="B30" s="194"/>
      <c r="C30" s="208" t="s">
        <v>533</v>
      </c>
      <c r="D30" s="206"/>
      <c r="E30" s="201"/>
      <c r="F30" s="207"/>
      <c r="G30" s="209">
        <f>SUM(F26:F28)</f>
        <v>0</v>
      </c>
      <c r="H30" s="204"/>
    </row>
    <row r="31" spans="2:8" ht="15.6" thickBot="1">
      <c r="B31" s="194"/>
      <c r="C31" s="205"/>
      <c r="D31" s="206"/>
      <c r="E31" s="210"/>
      <c r="F31" s="211"/>
      <c r="G31" s="212"/>
      <c r="H31" s="213"/>
    </row>
    <row r="32" spans="2:8" ht="15.6">
      <c r="B32" s="214">
        <v>0.5</v>
      </c>
      <c r="C32" s="215" t="s">
        <v>546</v>
      </c>
      <c r="D32" s="206"/>
      <c r="E32" s="216"/>
      <c r="F32" s="217"/>
      <c r="G32" s="218"/>
      <c r="H32" s="219"/>
    </row>
    <row r="33" spans="2:8" ht="15">
      <c r="B33" s="194" t="s">
        <v>547</v>
      </c>
      <c r="C33" s="205" t="s">
        <v>546</v>
      </c>
      <c r="D33" s="206"/>
      <c r="E33" s="201"/>
      <c r="F33" s="202">
        <v>0</v>
      </c>
      <c r="G33" s="209">
        <f>F33</f>
        <v>0</v>
      </c>
      <c r="H33" s="204"/>
    </row>
    <row r="34" spans="2:8" ht="15.6" thickBot="1">
      <c r="B34" s="194"/>
      <c r="C34" s="205"/>
      <c r="D34" s="206"/>
      <c r="E34" s="210"/>
      <c r="F34" s="211"/>
      <c r="G34" s="227"/>
      <c r="H34" s="226"/>
    </row>
    <row r="35" spans="2:8" ht="15.6">
      <c r="B35" s="214">
        <v>0.6</v>
      </c>
      <c r="C35" s="215" t="s">
        <v>548</v>
      </c>
      <c r="D35" s="206"/>
      <c r="E35" s="216"/>
      <c r="F35" s="217"/>
      <c r="G35" s="228"/>
      <c r="H35" s="219"/>
    </row>
    <row r="36" spans="2:8" ht="15">
      <c r="B36" s="194" t="s">
        <v>549</v>
      </c>
      <c r="C36" s="205" t="s">
        <v>550</v>
      </c>
      <c r="D36" s="206"/>
      <c r="E36" s="201"/>
      <c r="F36" s="202">
        <v>0</v>
      </c>
      <c r="G36" s="209"/>
      <c r="H36" s="200"/>
    </row>
    <row r="37" spans="2:8" ht="15">
      <c r="B37" s="194" t="s">
        <v>551</v>
      </c>
      <c r="C37" s="205" t="s">
        <v>552</v>
      </c>
      <c r="D37" s="206"/>
      <c r="E37" s="201"/>
      <c r="F37" s="202">
        <v>0</v>
      </c>
      <c r="G37" s="209"/>
      <c r="H37" s="200"/>
    </row>
    <row r="38" spans="2:8" ht="15">
      <c r="B38" s="194" t="s">
        <v>553</v>
      </c>
      <c r="C38" s="205" t="s">
        <v>554</v>
      </c>
      <c r="D38" s="206"/>
      <c r="E38" s="201"/>
      <c r="F38" s="202">
        <v>0</v>
      </c>
      <c r="G38" s="209"/>
      <c r="H38" s="200"/>
    </row>
    <row r="39" spans="2:8" ht="15">
      <c r="B39" s="194"/>
      <c r="C39" s="205"/>
      <c r="D39" s="206"/>
      <c r="E39" s="201"/>
      <c r="F39" s="207"/>
      <c r="G39" s="209"/>
      <c r="H39" s="200"/>
    </row>
    <row r="40" spans="2:8" ht="15">
      <c r="B40" s="194"/>
      <c r="C40" s="208" t="s">
        <v>533</v>
      </c>
      <c r="D40" s="206"/>
      <c r="E40" s="201"/>
      <c r="F40" s="207"/>
      <c r="G40" s="209">
        <f>SUM(F36:F38)</f>
        <v>0</v>
      </c>
      <c r="H40" s="204"/>
    </row>
    <row r="41" spans="2:8" ht="15.6" thickBot="1">
      <c r="B41" s="194"/>
      <c r="C41" s="208"/>
      <c r="D41" s="229"/>
      <c r="E41" s="210"/>
      <c r="F41" s="230"/>
      <c r="G41" s="231"/>
      <c r="H41" s="226"/>
    </row>
    <row r="42" spans="2:8" ht="15.75" customHeight="1">
      <c r="B42" s="214">
        <v>1</v>
      </c>
      <c r="C42" s="232" t="s">
        <v>555</v>
      </c>
      <c r="D42" s="229"/>
      <c r="E42" s="233"/>
      <c r="F42" s="234"/>
      <c r="G42" s="235"/>
      <c r="H42" s="236"/>
    </row>
    <row r="43" spans="2:8" ht="15.6">
      <c r="B43" s="237">
        <v>1.1000000000000001</v>
      </c>
      <c r="C43" s="238" t="s">
        <v>556</v>
      </c>
      <c r="D43" s="180"/>
      <c r="E43" s="239"/>
      <c r="F43" s="240"/>
      <c r="G43" s="241"/>
      <c r="H43" s="204"/>
    </row>
    <row r="44" spans="2:8" ht="15">
      <c r="B44" s="194" t="s">
        <v>557</v>
      </c>
      <c r="C44" s="205" t="s">
        <v>558</v>
      </c>
      <c r="D44" s="206"/>
      <c r="E44" s="201"/>
      <c r="F44" s="198"/>
      <c r="G44" s="242"/>
      <c r="H44" s="200"/>
    </row>
    <row r="45" spans="2:8" ht="15">
      <c r="B45" s="194" t="s">
        <v>559</v>
      </c>
      <c r="C45" s="205" t="s">
        <v>560</v>
      </c>
      <c r="D45" s="206"/>
      <c r="E45" s="201"/>
      <c r="F45" s="243">
        <v>0</v>
      </c>
      <c r="G45" s="222"/>
      <c r="H45" s="200"/>
    </row>
    <row r="46" spans="2:8" ht="15">
      <c r="B46" s="194" t="s">
        <v>561</v>
      </c>
      <c r="C46" s="205" t="s">
        <v>562</v>
      </c>
      <c r="D46" s="206"/>
      <c r="E46" s="201"/>
      <c r="F46" s="243">
        <v>0</v>
      </c>
      <c r="G46" s="222"/>
      <c r="H46" s="200"/>
    </row>
    <row r="47" spans="2:8" ht="15">
      <c r="B47" s="194"/>
      <c r="C47" s="205"/>
      <c r="D47" s="206"/>
      <c r="E47" s="244"/>
      <c r="F47" s="245"/>
      <c r="G47" s="222"/>
      <c r="H47" s="200"/>
    </row>
    <row r="48" spans="2:8" ht="15">
      <c r="B48" s="194"/>
      <c r="C48" s="208" t="s">
        <v>533</v>
      </c>
      <c r="D48" s="206"/>
      <c r="E48" s="244"/>
      <c r="F48" s="245"/>
      <c r="G48" s="222">
        <f>SUM(F44:F46)</f>
        <v>0</v>
      </c>
      <c r="H48" s="204"/>
    </row>
    <row r="49" spans="2:8" ht="15.6" thickBot="1">
      <c r="B49" s="246"/>
      <c r="C49" s="247"/>
      <c r="D49" s="206"/>
      <c r="E49" s="248"/>
      <c r="F49" s="249"/>
      <c r="G49" s="250"/>
      <c r="H49" s="251"/>
    </row>
    <row r="50" spans="2:8" ht="15.6">
      <c r="B50" s="214">
        <v>1.2</v>
      </c>
      <c r="C50" s="215" t="s">
        <v>563</v>
      </c>
      <c r="D50" s="206"/>
      <c r="E50" s="216"/>
      <c r="F50" s="252"/>
      <c r="G50" s="228"/>
      <c r="H50" s="200"/>
    </row>
    <row r="51" spans="2:8" ht="15">
      <c r="B51" s="194" t="s">
        <v>564</v>
      </c>
      <c r="C51" s="205" t="s">
        <v>563</v>
      </c>
      <c r="D51" s="206"/>
      <c r="E51" s="201"/>
      <c r="F51" s="253">
        <v>0</v>
      </c>
      <c r="G51" s="222">
        <f>F51</f>
        <v>0</v>
      </c>
      <c r="H51" s="204"/>
    </row>
    <row r="52" spans="2:8" ht="15.6" thickBot="1">
      <c r="B52" s="194"/>
      <c r="C52" s="205"/>
      <c r="D52" s="206"/>
      <c r="E52" s="223"/>
      <c r="F52" s="254"/>
      <c r="G52" s="255"/>
      <c r="H52" s="256"/>
    </row>
    <row r="53" spans="2:8" ht="15.6">
      <c r="B53" s="214">
        <v>1.3</v>
      </c>
      <c r="C53" s="215" t="s">
        <v>565</v>
      </c>
      <c r="D53" s="206"/>
      <c r="E53" s="216"/>
      <c r="F53" s="252"/>
      <c r="G53" s="228"/>
      <c r="H53" s="200"/>
    </row>
    <row r="54" spans="2:8" ht="15">
      <c r="B54" s="194" t="s">
        <v>566</v>
      </c>
      <c r="C54" s="205" t="s">
        <v>565</v>
      </c>
      <c r="D54" s="206"/>
      <c r="E54" s="201"/>
      <c r="F54" s="253">
        <v>0</v>
      </c>
      <c r="G54" s="222"/>
      <c r="H54" s="200"/>
    </row>
    <row r="55" spans="2:8" ht="15">
      <c r="B55" s="194" t="s">
        <v>567</v>
      </c>
      <c r="C55" s="205" t="s">
        <v>568</v>
      </c>
      <c r="D55" s="206"/>
      <c r="E55" s="201"/>
      <c r="F55" s="253">
        <v>0</v>
      </c>
      <c r="G55" s="222"/>
      <c r="H55" s="200"/>
    </row>
    <row r="56" spans="2:8" ht="15">
      <c r="B56" s="194"/>
      <c r="C56" s="205"/>
      <c r="D56" s="206"/>
      <c r="E56" s="244"/>
      <c r="F56" s="257"/>
      <c r="G56" s="222"/>
      <c r="H56" s="200"/>
    </row>
    <row r="57" spans="2:8" ht="15">
      <c r="B57" s="194"/>
      <c r="C57" s="208" t="s">
        <v>533</v>
      </c>
      <c r="D57" s="206"/>
      <c r="E57" s="244"/>
      <c r="F57" s="257"/>
      <c r="G57" s="222">
        <f>SUM(F54:F55)</f>
        <v>0</v>
      </c>
      <c r="H57" s="204"/>
    </row>
    <row r="58" spans="2:8" ht="15.6" thickBot="1">
      <c r="B58" s="194"/>
      <c r="C58" s="205"/>
      <c r="D58" s="206"/>
      <c r="E58" s="248"/>
      <c r="F58" s="258"/>
      <c r="G58" s="259"/>
      <c r="H58" s="251"/>
    </row>
    <row r="59" spans="2:8" ht="15.6">
      <c r="B59" s="214">
        <v>1.4</v>
      </c>
      <c r="C59" s="215" t="s">
        <v>569</v>
      </c>
      <c r="D59" s="206"/>
      <c r="E59" s="216"/>
      <c r="F59" s="252"/>
      <c r="G59" s="228"/>
      <c r="H59" s="219"/>
    </row>
    <row r="60" spans="2:8" ht="15">
      <c r="B60" s="194" t="s">
        <v>570</v>
      </c>
      <c r="C60" s="205" t="s">
        <v>571</v>
      </c>
      <c r="D60" s="206"/>
      <c r="E60" s="244"/>
      <c r="F60" s="260"/>
      <c r="G60" s="222"/>
      <c r="H60" s="204"/>
    </row>
    <row r="61" spans="2:8" ht="15.6" thickBot="1">
      <c r="B61" s="194"/>
      <c r="C61" s="205"/>
      <c r="D61" s="206"/>
      <c r="E61" s="248"/>
      <c r="F61" s="261"/>
      <c r="G61" s="259"/>
      <c r="H61" s="226"/>
    </row>
    <row r="62" spans="2:8" ht="15.6">
      <c r="B62" s="232">
        <v>2</v>
      </c>
      <c r="C62" s="215" t="s">
        <v>572</v>
      </c>
      <c r="D62" s="206"/>
      <c r="E62" s="233"/>
      <c r="F62" s="234"/>
      <c r="G62" s="262"/>
      <c r="H62" s="236"/>
    </row>
    <row r="63" spans="2:8" ht="15.75" customHeight="1">
      <c r="B63" s="237">
        <v>2.1</v>
      </c>
      <c r="C63" s="238" t="s">
        <v>573</v>
      </c>
      <c r="D63" s="263"/>
      <c r="E63" s="239"/>
      <c r="F63" s="240"/>
      <c r="G63" s="264"/>
      <c r="H63" s="204"/>
    </row>
    <row r="64" spans="2:8" ht="15">
      <c r="B64" s="194" t="s">
        <v>574</v>
      </c>
      <c r="C64" s="205" t="s">
        <v>575</v>
      </c>
      <c r="D64" s="206"/>
      <c r="E64" s="201"/>
      <c r="F64" s="198">
        <v>0</v>
      </c>
      <c r="G64" s="199"/>
      <c r="H64" s="265"/>
    </row>
    <row r="65" spans="2:8" ht="15">
      <c r="B65" s="195" t="s">
        <v>576</v>
      </c>
      <c r="C65" s="205" t="s">
        <v>577</v>
      </c>
      <c r="D65" s="206"/>
      <c r="E65" s="201"/>
      <c r="F65" s="202">
        <v>0</v>
      </c>
      <c r="G65" s="203"/>
      <c r="H65" s="266"/>
    </row>
    <row r="66" spans="2:8" ht="15">
      <c r="B66" s="195" t="s">
        <v>578</v>
      </c>
      <c r="C66" s="205" t="s">
        <v>579</v>
      </c>
      <c r="D66" s="206"/>
      <c r="E66" s="201"/>
      <c r="F66" s="198">
        <v>0</v>
      </c>
      <c r="G66" s="199"/>
      <c r="H66" s="200"/>
    </row>
    <row r="67" spans="2:8" ht="15">
      <c r="B67" s="195" t="s">
        <v>580</v>
      </c>
      <c r="C67" s="205" t="s">
        <v>581</v>
      </c>
      <c r="D67" s="206"/>
      <c r="E67" s="201"/>
      <c r="F67" s="267"/>
      <c r="G67" s="199"/>
      <c r="H67" s="200"/>
    </row>
    <row r="68" spans="2:8" ht="15">
      <c r="B68" s="195" t="s">
        <v>582</v>
      </c>
      <c r="C68" s="205" t="s">
        <v>583</v>
      </c>
      <c r="D68" s="206"/>
      <c r="E68" s="201"/>
      <c r="F68" s="198">
        <v>0</v>
      </c>
      <c r="G68" s="199"/>
      <c r="H68" s="200"/>
    </row>
    <row r="69" spans="2:8" ht="15">
      <c r="B69" s="195" t="s">
        <v>584</v>
      </c>
      <c r="C69" s="205" t="s">
        <v>585</v>
      </c>
      <c r="D69" s="206"/>
      <c r="E69" s="201"/>
      <c r="F69" s="198">
        <v>0</v>
      </c>
      <c r="G69" s="199"/>
      <c r="H69" s="200"/>
    </row>
    <row r="70" spans="2:8" ht="15">
      <c r="B70" s="194"/>
      <c r="C70" s="205"/>
      <c r="D70" s="206"/>
      <c r="E70" s="201"/>
      <c r="F70" s="268"/>
      <c r="G70" s="199"/>
      <c r="H70" s="200"/>
    </row>
    <row r="71" spans="2:8" ht="15">
      <c r="B71" s="194"/>
      <c r="C71" s="208" t="s">
        <v>533</v>
      </c>
      <c r="D71" s="229"/>
      <c r="E71" s="201"/>
      <c r="F71" s="268"/>
      <c r="G71" s="242">
        <f>SUM(F64:F69)</f>
        <v>0</v>
      </c>
      <c r="H71" s="204"/>
    </row>
    <row r="72" spans="2:8" ht="15.6" thickBot="1">
      <c r="B72" s="194"/>
      <c r="C72" s="208"/>
      <c r="D72" s="229"/>
      <c r="E72" s="210"/>
      <c r="F72" s="230"/>
      <c r="G72" s="231"/>
      <c r="H72" s="226"/>
    </row>
    <row r="73" spans="2:8" ht="15.6">
      <c r="B73" s="214">
        <v>2.2000000000000002</v>
      </c>
      <c r="C73" s="232" t="s">
        <v>586</v>
      </c>
      <c r="D73" s="229"/>
      <c r="E73" s="233"/>
      <c r="F73" s="252"/>
      <c r="G73" s="228"/>
      <c r="H73" s="219"/>
    </row>
    <row r="74" spans="2:8" ht="15">
      <c r="B74" s="194" t="s">
        <v>587</v>
      </c>
      <c r="C74" s="195" t="s">
        <v>588</v>
      </c>
      <c r="D74" s="229"/>
      <c r="E74" s="244"/>
      <c r="F74" s="267">
        <v>0</v>
      </c>
      <c r="G74" s="242"/>
      <c r="H74" s="200"/>
    </row>
    <row r="75" spans="2:8" ht="15">
      <c r="B75" s="194" t="s">
        <v>589</v>
      </c>
      <c r="C75" s="195" t="s">
        <v>590</v>
      </c>
      <c r="D75" s="229"/>
      <c r="E75" s="201"/>
      <c r="F75" s="267">
        <v>0</v>
      </c>
      <c r="G75" s="242"/>
      <c r="H75" s="200"/>
    </row>
    <row r="76" spans="2:8" ht="15">
      <c r="B76" s="194" t="s">
        <v>591</v>
      </c>
      <c r="C76" s="195" t="s">
        <v>592</v>
      </c>
      <c r="D76" s="229"/>
      <c r="E76" s="201"/>
      <c r="F76" s="267">
        <v>0</v>
      </c>
      <c r="G76" s="242"/>
      <c r="H76" s="200"/>
    </row>
    <row r="77" spans="2:8" ht="15">
      <c r="B77" s="194" t="s">
        <v>593</v>
      </c>
      <c r="C77" s="195" t="s">
        <v>594</v>
      </c>
      <c r="D77" s="229"/>
      <c r="E77" s="201"/>
      <c r="F77" s="267">
        <v>0</v>
      </c>
      <c r="G77" s="242"/>
      <c r="H77" s="200"/>
    </row>
    <row r="78" spans="2:8" ht="15">
      <c r="B78" s="194" t="s">
        <v>595</v>
      </c>
      <c r="C78" s="195" t="s">
        <v>596</v>
      </c>
      <c r="D78" s="229"/>
      <c r="E78" s="201"/>
      <c r="F78" s="267">
        <v>0</v>
      </c>
      <c r="G78" s="242"/>
      <c r="H78" s="200"/>
    </row>
    <row r="79" spans="2:8" ht="15">
      <c r="B79" s="194" t="s">
        <v>597</v>
      </c>
      <c r="C79" s="195" t="s">
        <v>598</v>
      </c>
      <c r="D79" s="229"/>
      <c r="E79" s="201"/>
      <c r="F79" s="267">
        <v>0</v>
      </c>
      <c r="G79" s="242"/>
      <c r="H79" s="200"/>
    </row>
    <row r="80" spans="2:8" ht="15">
      <c r="B80" s="194"/>
      <c r="C80" s="208"/>
      <c r="D80" s="229"/>
      <c r="E80" s="244"/>
      <c r="F80" s="268"/>
      <c r="G80" s="242"/>
      <c r="H80" s="200"/>
    </row>
    <row r="81" spans="2:8" ht="15">
      <c r="B81" s="194"/>
      <c r="C81" s="208" t="s">
        <v>533</v>
      </c>
      <c r="D81" s="229"/>
      <c r="E81" s="244"/>
      <c r="F81" s="268"/>
      <c r="G81" s="242">
        <f>SUM(F74:F79)</f>
        <v>0</v>
      </c>
      <c r="H81" s="204"/>
    </row>
    <row r="82" spans="2:8" ht="15.6" thickBot="1">
      <c r="B82" s="194"/>
      <c r="C82" s="208"/>
      <c r="D82" s="229"/>
      <c r="E82" s="210"/>
      <c r="F82" s="230"/>
      <c r="G82" s="231"/>
      <c r="H82" s="226"/>
    </row>
    <row r="83" spans="2:8" ht="15.6">
      <c r="B83" s="214">
        <v>2.2999999999999998</v>
      </c>
      <c r="C83" s="232" t="s">
        <v>599</v>
      </c>
      <c r="D83" s="229"/>
      <c r="E83" s="216"/>
      <c r="F83" s="252"/>
      <c r="G83" s="228"/>
      <c r="H83" s="219"/>
    </row>
    <row r="84" spans="2:8" ht="15">
      <c r="B84" s="194" t="s">
        <v>600</v>
      </c>
      <c r="C84" s="195" t="s">
        <v>601</v>
      </c>
      <c r="D84" s="229"/>
      <c r="E84" s="201"/>
      <c r="F84" s="267"/>
      <c r="G84" s="242"/>
      <c r="H84" s="200"/>
    </row>
    <row r="85" spans="2:8" ht="15">
      <c r="B85" s="194" t="s">
        <v>602</v>
      </c>
      <c r="C85" s="195" t="s">
        <v>603</v>
      </c>
      <c r="D85" s="229"/>
      <c r="E85" s="201"/>
      <c r="F85" s="267"/>
      <c r="G85" s="242"/>
      <c r="H85" s="200"/>
    </row>
    <row r="86" spans="2:8" ht="15">
      <c r="B86" s="194" t="s">
        <v>604</v>
      </c>
      <c r="C86" s="195" t="s">
        <v>605</v>
      </c>
      <c r="D86" s="229"/>
      <c r="E86" s="201"/>
      <c r="F86" s="267">
        <v>0</v>
      </c>
      <c r="G86" s="242"/>
      <c r="H86" s="200"/>
    </row>
    <row r="87" spans="2:8" ht="15">
      <c r="B87" s="194" t="s">
        <v>606</v>
      </c>
      <c r="C87" s="195" t="s">
        <v>607</v>
      </c>
      <c r="D87" s="229"/>
      <c r="E87" s="201"/>
      <c r="F87" s="267"/>
      <c r="G87" s="242"/>
      <c r="H87" s="200"/>
    </row>
    <row r="88" spans="2:8" ht="15">
      <c r="B88" s="194" t="s">
        <v>608</v>
      </c>
      <c r="C88" s="195" t="s">
        <v>609</v>
      </c>
      <c r="D88" s="229"/>
      <c r="E88" s="201"/>
      <c r="F88" s="267">
        <v>0</v>
      </c>
      <c r="G88" s="242"/>
      <c r="H88" s="200"/>
    </row>
    <row r="89" spans="2:8" ht="15">
      <c r="B89" s="194" t="s">
        <v>610</v>
      </c>
      <c r="C89" s="195" t="s">
        <v>611</v>
      </c>
      <c r="D89" s="229"/>
      <c r="E89" s="201"/>
      <c r="F89" s="267">
        <v>0</v>
      </c>
      <c r="G89" s="242"/>
      <c r="H89" s="200"/>
    </row>
    <row r="90" spans="2:8" ht="15">
      <c r="B90" s="194"/>
      <c r="C90" s="208"/>
      <c r="D90" s="229"/>
      <c r="E90" s="244"/>
      <c r="F90" s="268"/>
      <c r="G90" s="242"/>
      <c r="H90" s="200"/>
    </row>
    <row r="91" spans="2:8" ht="15">
      <c r="B91" s="194"/>
      <c r="C91" s="208" t="s">
        <v>533</v>
      </c>
      <c r="D91" s="229"/>
      <c r="E91" s="244"/>
      <c r="F91" s="268"/>
      <c r="G91" s="242">
        <f>SUM(F84:F89)</f>
        <v>0</v>
      </c>
      <c r="H91" s="204"/>
    </row>
    <row r="92" spans="2:8" ht="15.6" thickBot="1">
      <c r="B92" s="194"/>
      <c r="C92" s="208"/>
      <c r="D92" s="229"/>
      <c r="E92" s="248"/>
      <c r="F92" s="230"/>
      <c r="G92" s="231"/>
      <c r="H92" s="226"/>
    </row>
    <row r="93" spans="2:8" ht="15.6">
      <c r="B93" s="214">
        <v>2.4</v>
      </c>
      <c r="C93" s="232" t="s">
        <v>612</v>
      </c>
      <c r="D93" s="229"/>
      <c r="E93" s="216"/>
      <c r="F93" s="252"/>
      <c r="G93" s="228"/>
      <c r="H93" s="219"/>
    </row>
    <row r="94" spans="2:8" ht="15">
      <c r="B94" s="194" t="s">
        <v>613</v>
      </c>
      <c r="C94" s="195" t="s">
        <v>614</v>
      </c>
      <c r="D94" s="229"/>
      <c r="E94" s="201"/>
      <c r="F94" s="267">
        <v>0</v>
      </c>
      <c r="G94" s="242"/>
      <c r="H94" s="200"/>
    </row>
    <row r="95" spans="2:8" ht="15">
      <c r="B95" s="194" t="s">
        <v>615</v>
      </c>
      <c r="C95" s="195" t="s">
        <v>616</v>
      </c>
      <c r="D95" s="229"/>
      <c r="E95" s="201"/>
      <c r="F95" s="267">
        <v>0</v>
      </c>
      <c r="G95" s="242"/>
      <c r="H95" s="200"/>
    </row>
    <row r="96" spans="2:8" ht="15">
      <c r="B96" s="194" t="s">
        <v>617</v>
      </c>
      <c r="C96" s="195" t="s">
        <v>618</v>
      </c>
      <c r="D96" s="229"/>
      <c r="E96" s="201"/>
      <c r="F96" s="267">
        <v>0</v>
      </c>
      <c r="G96" s="242"/>
      <c r="H96" s="200"/>
    </row>
    <row r="97" spans="2:8" ht="15">
      <c r="B97" s="194" t="s">
        <v>619</v>
      </c>
      <c r="C97" s="195" t="s">
        <v>620</v>
      </c>
      <c r="D97" s="229"/>
      <c r="E97" s="201"/>
      <c r="F97" s="267">
        <v>0</v>
      </c>
      <c r="G97" s="242"/>
      <c r="H97" s="200"/>
    </row>
    <row r="98" spans="2:8" ht="15">
      <c r="B98" s="194"/>
      <c r="C98" s="195"/>
      <c r="D98" s="229"/>
      <c r="E98" s="244"/>
      <c r="F98" s="268"/>
      <c r="G98" s="242"/>
      <c r="H98" s="200"/>
    </row>
    <row r="99" spans="2:8" ht="15">
      <c r="B99" s="194"/>
      <c r="C99" s="208" t="s">
        <v>533</v>
      </c>
      <c r="D99" s="229"/>
      <c r="E99" s="244"/>
      <c r="F99" s="268"/>
      <c r="G99" s="242">
        <f>SUM(F94:F97)</f>
        <v>0</v>
      </c>
      <c r="H99" s="204"/>
    </row>
    <row r="100" spans="2:8" ht="15.6" thickBot="1">
      <c r="B100" s="194"/>
      <c r="C100" s="208"/>
      <c r="D100" s="229"/>
      <c r="E100" s="248"/>
      <c r="F100" s="230"/>
      <c r="G100" s="231"/>
      <c r="H100" s="226"/>
    </row>
    <row r="101" spans="2:8" ht="15.6">
      <c r="B101" s="214">
        <v>2.5</v>
      </c>
      <c r="C101" s="232" t="s">
        <v>621</v>
      </c>
      <c r="D101" s="229"/>
      <c r="E101" s="216"/>
      <c r="F101" s="252"/>
      <c r="G101" s="228"/>
      <c r="H101" s="219"/>
    </row>
    <row r="102" spans="2:8" ht="15">
      <c r="B102" s="194" t="s">
        <v>622</v>
      </c>
      <c r="C102" s="195" t="s">
        <v>623</v>
      </c>
      <c r="D102" s="229"/>
      <c r="E102" s="201"/>
      <c r="F102" s="267"/>
      <c r="G102" s="242"/>
      <c r="H102" s="200"/>
    </row>
    <row r="103" spans="2:8" ht="15">
      <c r="B103" s="194" t="s">
        <v>624</v>
      </c>
      <c r="C103" s="195" t="s">
        <v>625</v>
      </c>
      <c r="D103" s="229"/>
      <c r="E103" s="201"/>
      <c r="F103" s="267"/>
      <c r="G103" s="242"/>
      <c r="H103" s="200"/>
    </row>
    <row r="104" spans="2:8" ht="15">
      <c r="B104" s="194" t="s">
        <v>626</v>
      </c>
      <c r="C104" s="195" t="s">
        <v>627</v>
      </c>
      <c r="D104" s="229"/>
      <c r="E104" s="201"/>
      <c r="F104" s="267">
        <v>0</v>
      </c>
      <c r="G104" s="242"/>
      <c r="H104" s="200"/>
    </row>
    <row r="105" spans="2:8" ht="15">
      <c r="B105" s="194" t="s">
        <v>628</v>
      </c>
      <c r="C105" s="195" t="s">
        <v>629</v>
      </c>
      <c r="D105" s="229"/>
      <c r="E105" s="201"/>
      <c r="F105" s="267">
        <v>0</v>
      </c>
      <c r="G105" s="242"/>
      <c r="H105" s="200"/>
    </row>
    <row r="106" spans="2:8" ht="30">
      <c r="B106" s="194" t="s">
        <v>630</v>
      </c>
      <c r="C106" s="195" t="s">
        <v>631</v>
      </c>
      <c r="D106" s="229"/>
      <c r="E106" s="201"/>
      <c r="F106" s="267">
        <v>0</v>
      </c>
      <c r="G106" s="242"/>
      <c r="H106" s="200"/>
    </row>
    <row r="107" spans="2:8" ht="15">
      <c r="B107" s="194" t="s">
        <v>632</v>
      </c>
      <c r="C107" s="195" t="s">
        <v>633</v>
      </c>
      <c r="D107" s="229"/>
      <c r="E107" s="201"/>
      <c r="F107" s="267">
        <v>0</v>
      </c>
      <c r="G107" s="242"/>
      <c r="H107" s="200"/>
    </row>
    <row r="108" spans="2:8" ht="15">
      <c r="B108" s="194"/>
      <c r="C108" s="208"/>
      <c r="D108" s="229"/>
      <c r="E108" s="244"/>
      <c r="F108" s="268"/>
      <c r="G108" s="242"/>
      <c r="H108" s="200"/>
    </row>
    <row r="109" spans="2:8" ht="15">
      <c r="B109" s="194"/>
      <c r="C109" s="208" t="s">
        <v>533</v>
      </c>
      <c r="D109" s="229"/>
      <c r="E109" s="244"/>
      <c r="F109" s="268"/>
      <c r="G109" s="242">
        <f>SUM(F102:F107)</f>
        <v>0</v>
      </c>
      <c r="H109" s="204"/>
    </row>
    <row r="110" spans="2:8" ht="15.6" thickBot="1">
      <c r="B110" s="194"/>
      <c r="C110" s="208"/>
      <c r="D110" s="229"/>
      <c r="E110" s="248"/>
      <c r="F110" s="230"/>
      <c r="G110" s="231"/>
      <c r="H110" s="226"/>
    </row>
    <row r="111" spans="2:8" ht="15.6">
      <c r="B111" s="214">
        <v>2.6</v>
      </c>
      <c r="C111" s="232" t="s">
        <v>634</v>
      </c>
      <c r="D111" s="229"/>
      <c r="E111" s="216"/>
      <c r="F111" s="252"/>
      <c r="G111" s="228"/>
      <c r="H111" s="219"/>
    </row>
    <row r="112" spans="2:8" ht="15">
      <c r="B112" s="194" t="s">
        <v>635</v>
      </c>
      <c r="C112" s="195" t="s">
        <v>636</v>
      </c>
      <c r="D112" s="229"/>
      <c r="E112" s="201"/>
      <c r="F112" s="267"/>
      <c r="G112" s="242"/>
      <c r="H112" s="200"/>
    </row>
    <row r="113" spans="2:8" ht="15">
      <c r="B113" s="194" t="s">
        <v>637</v>
      </c>
      <c r="C113" s="195" t="s">
        <v>638</v>
      </c>
      <c r="D113" s="229"/>
      <c r="E113" s="201"/>
      <c r="F113" s="267"/>
      <c r="G113" s="242"/>
      <c r="H113" s="200"/>
    </row>
    <row r="114" spans="2:8" ht="15">
      <c r="B114" s="194"/>
      <c r="C114" s="208"/>
      <c r="D114" s="229"/>
      <c r="E114" s="244"/>
      <c r="F114" s="268"/>
      <c r="G114" s="242"/>
      <c r="H114" s="200"/>
    </row>
    <row r="115" spans="2:8" ht="15">
      <c r="B115" s="194"/>
      <c r="C115" s="208" t="s">
        <v>533</v>
      </c>
      <c r="D115" s="229"/>
      <c r="E115" s="244"/>
      <c r="F115" s="268"/>
      <c r="G115" s="242">
        <f>SUM(F112:F113)</f>
        <v>0</v>
      </c>
      <c r="H115" s="204"/>
    </row>
    <row r="116" spans="2:8" ht="15.6" thickBot="1">
      <c r="B116" s="194"/>
      <c r="C116" s="208"/>
      <c r="D116" s="229"/>
      <c r="E116" s="248"/>
      <c r="F116" s="230"/>
      <c r="G116" s="231"/>
      <c r="H116" s="226"/>
    </row>
    <row r="117" spans="2:8" ht="15.6">
      <c r="B117" s="214">
        <v>2.7</v>
      </c>
      <c r="C117" s="232" t="s">
        <v>639</v>
      </c>
      <c r="D117" s="229"/>
      <c r="E117" s="216"/>
      <c r="F117" s="252"/>
      <c r="G117" s="228"/>
      <c r="H117" s="219"/>
    </row>
    <row r="118" spans="2:8" ht="15">
      <c r="B118" s="194" t="s">
        <v>640</v>
      </c>
      <c r="C118" s="195" t="s">
        <v>641</v>
      </c>
      <c r="D118" s="229"/>
      <c r="E118" s="201"/>
      <c r="F118" s="267"/>
      <c r="G118" s="242"/>
      <c r="H118" s="200"/>
    </row>
    <row r="119" spans="2:8" ht="15">
      <c r="B119" s="194" t="s">
        <v>642</v>
      </c>
      <c r="C119" s="195" t="s">
        <v>643</v>
      </c>
      <c r="D119" s="229"/>
      <c r="E119" s="201"/>
      <c r="F119" s="267">
        <v>0</v>
      </c>
      <c r="G119" s="242"/>
      <c r="H119" s="200"/>
    </row>
    <row r="120" spans="2:8" ht="15">
      <c r="B120" s="194" t="s">
        <v>644</v>
      </c>
      <c r="C120" s="195" t="s">
        <v>645</v>
      </c>
      <c r="D120" s="229"/>
      <c r="E120" s="201"/>
      <c r="F120" s="267">
        <v>0</v>
      </c>
      <c r="G120" s="242"/>
      <c r="H120" s="200"/>
    </row>
    <row r="121" spans="2:8" ht="15">
      <c r="B121" s="194" t="s">
        <v>646</v>
      </c>
      <c r="C121" s="195" t="s">
        <v>647</v>
      </c>
      <c r="D121" s="229"/>
      <c r="E121" s="201"/>
      <c r="F121" s="267">
        <v>0</v>
      </c>
      <c r="G121" s="242"/>
      <c r="H121" s="200"/>
    </row>
    <row r="122" spans="2:8" ht="15">
      <c r="B122" s="194"/>
      <c r="C122" s="208"/>
      <c r="D122" s="229"/>
      <c r="E122" s="244"/>
      <c r="F122" s="268"/>
      <c r="G122" s="242"/>
      <c r="H122" s="200"/>
    </row>
    <row r="123" spans="2:8" ht="15">
      <c r="B123" s="194"/>
      <c r="C123" s="208" t="s">
        <v>533</v>
      </c>
      <c r="D123" s="229"/>
      <c r="E123" s="244"/>
      <c r="F123" s="268"/>
      <c r="G123" s="242">
        <f>SUM(F118:F121)</f>
        <v>0</v>
      </c>
      <c r="H123" s="204"/>
    </row>
    <row r="124" spans="2:8" ht="15.6" thickBot="1">
      <c r="B124" s="194"/>
      <c r="C124" s="208"/>
      <c r="D124" s="229"/>
      <c r="E124" s="248"/>
      <c r="F124" s="230"/>
      <c r="G124" s="231"/>
      <c r="H124" s="226"/>
    </row>
    <row r="125" spans="2:8" ht="15.6">
      <c r="B125" s="214">
        <v>2.8</v>
      </c>
      <c r="C125" s="232" t="s">
        <v>648</v>
      </c>
      <c r="D125" s="229"/>
      <c r="E125" s="216"/>
      <c r="F125" s="252"/>
      <c r="G125" s="228"/>
      <c r="H125" s="219"/>
    </row>
    <row r="126" spans="2:8" ht="15">
      <c r="B126" s="194" t="s">
        <v>649</v>
      </c>
      <c r="C126" s="195" t="s">
        <v>648</v>
      </c>
      <c r="D126" s="229"/>
      <c r="E126" s="201"/>
      <c r="F126" s="267"/>
      <c r="G126" s="242"/>
      <c r="H126" s="204"/>
    </row>
    <row r="127" spans="2:8" ht="15.6" thickBot="1">
      <c r="B127" s="194"/>
      <c r="C127" s="195"/>
      <c r="D127" s="229"/>
      <c r="E127" s="248"/>
      <c r="F127" s="269"/>
      <c r="G127" s="250"/>
      <c r="H127" s="256"/>
    </row>
    <row r="128" spans="2:8" ht="15.6">
      <c r="B128" s="214">
        <v>3</v>
      </c>
      <c r="C128" s="232" t="s">
        <v>650</v>
      </c>
      <c r="D128" s="229"/>
      <c r="E128" s="233"/>
      <c r="F128" s="234"/>
      <c r="G128" s="262"/>
      <c r="H128" s="236"/>
    </row>
    <row r="129" spans="2:8" ht="15.6">
      <c r="B129" s="270">
        <v>3.1</v>
      </c>
      <c r="C129" s="271" t="s">
        <v>651</v>
      </c>
      <c r="D129" s="229"/>
      <c r="E129" s="239"/>
      <c r="F129" s="240"/>
      <c r="G129" s="264"/>
      <c r="H129" s="204"/>
    </row>
    <row r="130" spans="2:8" ht="15">
      <c r="B130" s="194" t="s">
        <v>652</v>
      </c>
      <c r="C130" s="195" t="s">
        <v>653</v>
      </c>
      <c r="D130" s="229"/>
      <c r="E130" s="201"/>
      <c r="F130" s="267"/>
      <c r="G130" s="242"/>
      <c r="H130" s="204"/>
    </row>
    <row r="131" spans="2:8" ht="15.6" thickBot="1">
      <c r="B131" s="194"/>
      <c r="C131" s="208"/>
      <c r="D131" s="229"/>
      <c r="E131" s="210"/>
      <c r="F131" s="230"/>
      <c r="G131" s="231"/>
      <c r="H131" s="226"/>
    </row>
    <row r="132" spans="2:8" ht="15.6">
      <c r="B132" s="214">
        <v>3.2</v>
      </c>
      <c r="C132" s="232" t="s">
        <v>654</v>
      </c>
      <c r="D132" s="229"/>
      <c r="E132" s="216"/>
      <c r="F132" s="252"/>
      <c r="G132" s="228"/>
      <c r="H132" s="219"/>
    </row>
    <row r="133" spans="2:8" ht="15">
      <c r="B133" s="194" t="s">
        <v>655</v>
      </c>
      <c r="C133" s="195" t="s">
        <v>656</v>
      </c>
      <c r="D133" s="229"/>
      <c r="E133" s="201"/>
      <c r="F133" s="267"/>
      <c r="G133" s="242"/>
      <c r="H133" s="200"/>
    </row>
    <row r="134" spans="2:8" ht="15">
      <c r="B134" s="194" t="s">
        <v>657</v>
      </c>
      <c r="C134" s="195" t="s">
        <v>658</v>
      </c>
      <c r="D134" s="229"/>
      <c r="E134" s="201"/>
      <c r="F134" s="267">
        <v>0</v>
      </c>
      <c r="G134" s="242"/>
      <c r="H134" s="200"/>
    </row>
    <row r="135" spans="2:8" ht="15">
      <c r="B135" s="194"/>
      <c r="C135" s="208"/>
      <c r="D135" s="229"/>
      <c r="E135" s="244"/>
      <c r="F135" s="268"/>
      <c r="G135" s="242"/>
      <c r="H135" s="200"/>
    </row>
    <row r="136" spans="2:8" ht="15">
      <c r="B136" s="194"/>
      <c r="C136" s="208" t="s">
        <v>533</v>
      </c>
      <c r="D136" s="229"/>
      <c r="E136" s="244"/>
      <c r="F136" s="268"/>
      <c r="G136" s="242">
        <f>SUM(F133:F134)</f>
        <v>0</v>
      </c>
      <c r="H136" s="204"/>
    </row>
    <row r="137" spans="2:8" ht="15.6" thickBot="1">
      <c r="B137" s="194"/>
      <c r="C137" s="208"/>
      <c r="D137" s="229"/>
      <c r="E137" s="248"/>
      <c r="F137" s="230"/>
      <c r="G137" s="231"/>
      <c r="H137" s="226"/>
    </row>
    <row r="138" spans="2:8" ht="15.6">
      <c r="B138" s="214">
        <v>3.3</v>
      </c>
      <c r="C138" s="232" t="s">
        <v>659</v>
      </c>
      <c r="D138" s="229"/>
      <c r="E138" s="216"/>
      <c r="F138" s="252"/>
      <c r="G138" s="228"/>
      <c r="H138" s="219"/>
    </row>
    <row r="139" spans="2:8" ht="15">
      <c r="B139" s="194" t="s">
        <v>660</v>
      </c>
      <c r="C139" s="195" t="s">
        <v>661</v>
      </c>
      <c r="D139" s="229"/>
      <c r="E139" s="201"/>
      <c r="F139" s="267">
        <v>0</v>
      </c>
      <c r="G139" s="242"/>
      <c r="H139" s="200"/>
    </row>
    <row r="140" spans="2:8" ht="15">
      <c r="B140" s="194" t="s">
        <v>662</v>
      </c>
      <c r="C140" s="195" t="s">
        <v>663</v>
      </c>
      <c r="D140" s="229"/>
      <c r="E140" s="201"/>
      <c r="F140" s="267"/>
      <c r="G140" s="242"/>
      <c r="H140" s="200"/>
    </row>
    <row r="141" spans="2:8" ht="15">
      <c r="B141" s="194" t="s">
        <v>664</v>
      </c>
      <c r="C141" s="195" t="s">
        <v>665</v>
      </c>
      <c r="D141" s="229"/>
      <c r="E141" s="201"/>
      <c r="F141" s="267"/>
      <c r="G141" s="242"/>
      <c r="H141" s="200"/>
    </row>
    <row r="142" spans="2:8" ht="15">
      <c r="B142" s="194"/>
      <c r="C142" s="208"/>
      <c r="D142" s="229"/>
      <c r="E142" s="244"/>
      <c r="F142" s="268"/>
      <c r="G142" s="242"/>
      <c r="H142" s="200"/>
    </row>
    <row r="143" spans="2:8" ht="15">
      <c r="B143" s="194"/>
      <c r="C143" s="208" t="s">
        <v>533</v>
      </c>
      <c r="D143" s="229"/>
      <c r="E143" s="244"/>
      <c r="F143" s="268"/>
      <c r="G143" s="242">
        <f>SUM(F139:F141)</f>
        <v>0</v>
      </c>
      <c r="H143" s="204"/>
    </row>
    <row r="144" spans="2:8" ht="15.6" thickBot="1">
      <c r="B144" s="194"/>
      <c r="C144" s="208"/>
      <c r="D144" s="229"/>
      <c r="E144" s="248"/>
      <c r="F144" s="230"/>
      <c r="G144" s="231"/>
      <c r="H144" s="226"/>
    </row>
    <row r="145" spans="2:8" ht="15.6">
      <c r="B145" s="214">
        <v>4</v>
      </c>
      <c r="C145" s="232" t="s">
        <v>666</v>
      </c>
      <c r="D145" s="229"/>
      <c r="E145" s="233"/>
      <c r="F145" s="234"/>
      <c r="G145" s="262"/>
      <c r="H145" s="236"/>
    </row>
    <row r="146" spans="2:8" ht="15.6">
      <c r="B146" s="272">
        <v>4.0999999999999996</v>
      </c>
      <c r="C146" s="273" t="s">
        <v>667</v>
      </c>
      <c r="D146" s="229"/>
      <c r="E146" s="239"/>
      <c r="F146" s="240"/>
      <c r="G146" s="264"/>
      <c r="H146" s="204"/>
    </row>
    <row r="147" spans="2:8" ht="15">
      <c r="B147" s="194" t="s">
        <v>668</v>
      </c>
      <c r="C147" s="195" t="s">
        <v>667</v>
      </c>
      <c r="D147" s="229"/>
      <c r="E147" s="201"/>
      <c r="F147" s="267"/>
      <c r="G147" s="242"/>
      <c r="H147" s="200"/>
    </row>
    <row r="148" spans="2:8" ht="15">
      <c r="B148" s="194" t="s">
        <v>669</v>
      </c>
      <c r="C148" s="195" t="s">
        <v>670</v>
      </c>
      <c r="D148" s="229"/>
      <c r="E148" s="201"/>
      <c r="F148" s="267">
        <v>0</v>
      </c>
      <c r="G148" s="242"/>
      <c r="H148" s="200"/>
    </row>
    <row r="149" spans="2:8" ht="15">
      <c r="B149" s="194" t="s">
        <v>671</v>
      </c>
      <c r="C149" s="195" t="s">
        <v>672</v>
      </c>
      <c r="D149" s="229"/>
      <c r="E149" s="201"/>
      <c r="F149" s="267">
        <v>0</v>
      </c>
      <c r="G149" s="242"/>
      <c r="H149" s="200"/>
    </row>
    <row r="150" spans="2:8" ht="15">
      <c r="B150" s="194" t="s">
        <v>673</v>
      </c>
      <c r="C150" s="195" t="s">
        <v>674</v>
      </c>
      <c r="D150" s="229"/>
      <c r="E150" s="201"/>
      <c r="F150" s="267">
        <v>0</v>
      </c>
      <c r="G150" s="242"/>
      <c r="H150" s="200"/>
    </row>
    <row r="151" spans="2:8" ht="15">
      <c r="B151" s="194" t="s">
        <v>675</v>
      </c>
      <c r="C151" s="195" t="s">
        <v>676</v>
      </c>
      <c r="D151" s="229"/>
      <c r="E151" s="201"/>
      <c r="F151" s="267">
        <v>0</v>
      </c>
      <c r="G151" s="242"/>
      <c r="H151" s="200"/>
    </row>
    <row r="152" spans="2:8" ht="15">
      <c r="B152" s="194"/>
      <c r="C152" s="208"/>
      <c r="D152" s="229"/>
      <c r="E152" s="244"/>
      <c r="F152" s="268"/>
      <c r="G152" s="242"/>
      <c r="H152" s="200"/>
    </row>
    <row r="153" spans="2:8" ht="15">
      <c r="B153" s="194"/>
      <c r="C153" s="208" t="s">
        <v>533</v>
      </c>
      <c r="D153" s="229"/>
      <c r="E153" s="244"/>
      <c r="F153" s="268"/>
      <c r="G153" s="242">
        <f>SUM(F147:F151)</f>
        <v>0</v>
      </c>
      <c r="H153" s="204"/>
    </row>
    <row r="154" spans="2:8" ht="15.6" thickBot="1">
      <c r="B154" s="194"/>
      <c r="C154" s="208"/>
      <c r="D154" s="229"/>
      <c r="E154" s="248"/>
      <c r="F154" s="230"/>
      <c r="G154" s="231"/>
      <c r="H154" s="226"/>
    </row>
    <row r="155" spans="2:8" ht="15.6">
      <c r="B155" s="214">
        <v>4.2</v>
      </c>
      <c r="C155" s="232" t="s">
        <v>677</v>
      </c>
      <c r="D155" s="229"/>
      <c r="E155" s="216"/>
      <c r="F155" s="252"/>
      <c r="G155" s="228"/>
      <c r="H155" s="219"/>
    </row>
    <row r="156" spans="2:8" ht="15">
      <c r="B156" s="194" t="s">
        <v>678</v>
      </c>
      <c r="C156" s="195" t="s">
        <v>679</v>
      </c>
      <c r="D156" s="229"/>
      <c r="E156" s="201"/>
      <c r="F156" s="267">
        <v>0</v>
      </c>
      <c r="G156" s="242">
        <f>F156</f>
        <v>0</v>
      </c>
      <c r="H156" s="204"/>
    </row>
    <row r="157" spans="2:8" ht="15.6" thickBot="1">
      <c r="B157" s="194"/>
      <c r="C157" s="208"/>
      <c r="D157" s="229"/>
      <c r="E157" s="210"/>
      <c r="F157" s="230"/>
      <c r="G157" s="231"/>
      <c r="H157" s="226"/>
    </row>
    <row r="158" spans="2:8" ht="15.6">
      <c r="B158" s="214">
        <v>4.3</v>
      </c>
      <c r="C158" s="232" t="s">
        <v>680</v>
      </c>
      <c r="D158" s="229"/>
      <c r="E158" s="216"/>
      <c r="F158" s="252"/>
      <c r="G158" s="228"/>
      <c r="H158" s="219"/>
    </row>
    <row r="159" spans="2:8" ht="15">
      <c r="B159" s="194" t="s">
        <v>681</v>
      </c>
      <c r="C159" s="195" t="s">
        <v>680</v>
      </c>
      <c r="D159" s="229"/>
      <c r="E159" s="201"/>
      <c r="F159" s="267">
        <v>0</v>
      </c>
      <c r="G159" s="242">
        <f>F159</f>
        <v>0</v>
      </c>
      <c r="H159" s="204"/>
    </row>
    <row r="160" spans="2:8" ht="15.6" thickBot="1">
      <c r="B160" s="194"/>
      <c r="C160" s="208"/>
      <c r="D160" s="229"/>
      <c r="E160" s="210"/>
      <c r="F160" s="230"/>
      <c r="G160" s="231"/>
      <c r="H160" s="226"/>
    </row>
    <row r="161" spans="2:8" ht="15.6">
      <c r="B161" s="214">
        <v>4.4000000000000004</v>
      </c>
      <c r="C161" s="232" t="s">
        <v>682</v>
      </c>
      <c r="D161" s="229"/>
      <c r="E161" s="216"/>
      <c r="F161" s="252"/>
      <c r="G161" s="228"/>
      <c r="H161" s="219"/>
    </row>
    <row r="162" spans="2:8" ht="15">
      <c r="B162" s="194" t="s">
        <v>683</v>
      </c>
      <c r="C162" s="195" t="s">
        <v>682</v>
      </c>
      <c r="D162" s="229"/>
      <c r="E162" s="201"/>
      <c r="F162" s="267">
        <v>0</v>
      </c>
      <c r="G162" s="242">
        <f>F162</f>
        <v>0</v>
      </c>
      <c r="H162" s="204"/>
    </row>
    <row r="163" spans="2:8" ht="15.6" thickBot="1">
      <c r="B163" s="246"/>
      <c r="C163" s="274"/>
      <c r="D163" s="229"/>
      <c r="E163" s="248"/>
      <c r="F163" s="249"/>
      <c r="G163" s="275"/>
      <c r="H163" s="256"/>
    </row>
    <row r="164" spans="2:8" ht="15.6">
      <c r="B164" s="214">
        <v>5</v>
      </c>
      <c r="C164" s="232" t="s">
        <v>684</v>
      </c>
      <c r="D164" s="229"/>
      <c r="E164" s="233"/>
      <c r="F164" s="234"/>
      <c r="G164" s="235"/>
      <c r="H164" s="236"/>
    </row>
    <row r="165" spans="2:8" ht="15.6">
      <c r="B165" s="276">
        <v>5.0999999999999996</v>
      </c>
      <c r="C165" s="238" t="s">
        <v>685</v>
      </c>
      <c r="D165" s="263"/>
      <c r="E165" s="239"/>
      <c r="F165" s="240"/>
      <c r="G165" s="241"/>
      <c r="H165" s="204"/>
    </row>
    <row r="166" spans="2:8" ht="15">
      <c r="B166" s="195" t="s">
        <v>686</v>
      </c>
      <c r="C166" s="205" t="s">
        <v>685</v>
      </c>
      <c r="D166" s="206"/>
      <c r="E166" s="201"/>
      <c r="F166" s="198"/>
      <c r="G166" s="199"/>
      <c r="H166" s="265"/>
    </row>
    <row r="167" spans="2:8" ht="15">
      <c r="B167" s="195" t="s">
        <v>687</v>
      </c>
      <c r="C167" s="205" t="s">
        <v>688</v>
      </c>
      <c r="D167" s="206"/>
      <c r="E167" s="201"/>
      <c r="F167" s="198">
        <v>0</v>
      </c>
      <c r="G167" s="199"/>
      <c r="H167" s="200"/>
    </row>
    <row r="168" spans="2:8" ht="15">
      <c r="B168" s="195" t="s">
        <v>689</v>
      </c>
      <c r="C168" s="205" t="s">
        <v>690</v>
      </c>
      <c r="D168" s="206"/>
      <c r="E168" s="201"/>
      <c r="F168" s="198">
        <v>0</v>
      </c>
      <c r="G168" s="199"/>
      <c r="H168" s="200"/>
    </row>
    <row r="169" spans="2:8" ht="15">
      <c r="B169" s="194"/>
      <c r="C169" s="205"/>
      <c r="D169" s="206"/>
      <c r="E169" s="201"/>
      <c r="F169" s="277"/>
      <c r="G169" s="199"/>
      <c r="H169" s="200"/>
    </row>
    <row r="170" spans="2:8" ht="15">
      <c r="B170" s="194"/>
      <c r="C170" s="208" t="s">
        <v>533</v>
      </c>
      <c r="D170" s="206"/>
      <c r="E170" s="201"/>
      <c r="F170" s="277"/>
      <c r="G170" s="242">
        <f>SUM(F166:F168)</f>
        <v>0</v>
      </c>
      <c r="H170" s="204"/>
    </row>
    <row r="171" spans="2:8" ht="15.6" thickBot="1">
      <c r="B171" s="194"/>
      <c r="C171" s="205"/>
      <c r="D171" s="206"/>
      <c r="E171" s="210"/>
      <c r="F171" s="278"/>
      <c r="G171" s="279"/>
      <c r="H171" s="226"/>
    </row>
    <row r="172" spans="2:8" ht="15.6">
      <c r="B172" s="214">
        <v>5.2</v>
      </c>
      <c r="C172" s="215" t="s">
        <v>691</v>
      </c>
      <c r="D172" s="206"/>
      <c r="E172" s="216"/>
      <c r="F172" s="217"/>
      <c r="G172" s="218"/>
      <c r="H172" s="219"/>
    </row>
    <row r="173" spans="2:8" ht="15">
      <c r="B173" s="194" t="s">
        <v>692</v>
      </c>
      <c r="C173" s="205" t="s">
        <v>691</v>
      </c>
      <c r="D173" s="206"/>
      <c r="E173" s="201"/>
      <c r="F173" s="267">
        <v>0</v>
      </c>
      <c r="G173" s="242">
        <f>F173</f>
        <v>0</v>
      </c>
      <c r="H173" s="204"/>
    </row>
    <row r="174" spans="2:8" ht="15.6" thickBot="1">
      <c r="B174" s="246"/>
      <c r="C174" s="274"/>
      <c r="D174" s="229"/>
      <c r="E174" s="280"/>
      <c r="F174" s="258"/>
      <c r="G174" s="275"/>
      <c r="H174" s="256"/>
    </row>
    <row r="175" spans="2:8" ht="15.75" customHeight="1">
      <c r="B175" s="281">
        <v>5.3</v>
      </c>
      <c r="C175" s="185" t="s">
        <v>693</v>
      </c>
      <c r="D175" s="263"/>
      <c r="E175" s="216"/>
      <c r="F175" s="252"/>
      <c r="G175" s="218"/>
      <c r="H175" s="219"/>
    </row>
    <row r="176" spans="2:8" ht="15">
      <c r="B176" s="195" t="s">
        <v>694</v>
      </c>
      <c r="C176" s="205" t="s">
        <v>695</v>
      </c>
      <c r="D176" s="206"/>
      <c r="E176" s="201"/>
      <c r="F176" s="198"/>
      <c r="G176" s="222"/>
      <c r="H176" s="266"/>
    </row>
    <row r="177" spans="2:8" ht="15">
      <c r="B177" s="195" t="s">
        <v>696</v>
      </c>
      <c r="C177" s="205" t="s">
        <v>697</v>
      </c>
      <c r="D177" s="206"/>
      <c r="E177" s="201"/>
      <c r="F177" s="243">
        <v>0</v>
      </c>
      <c r="G177" s="222"/>
      <c r="H177" s="266"/>
    </row>
    <row r="178" spans="2:8" ht="15">
      <c r="B178" s="195" t="s">
        <v>698</v>
      </c>
      <c r="C178" s="205" t="s">
        <v>699</v>
      </c>
      <c r="D178" s="206"/>
      <c r="E178" s="201"/>
      <c r="F178" s="243">
        <v>0</v>
      </c>
      <c r="G178" s="222"/>
      <c r="H178" s="266"/>
    </row>
    <row r="179" spans="2:8" ht="15">
      <c r="B179" s="195"/>
      <c r="C179" s="205"/>
      <c r="D179" s="206"/>
      <c r="E179" s="244"/>
      <c r="F179" s="211"/>
      <c r="G179" s="227"/>
      <c r="H179" s="266"/>
    </row>
    <row r="180" spans="2:8" ht="15">
      <c r="B180" s="195"/>
      <c r="C180" s="208" t="s">
        <v>533</v>
      </c>
      <c r="D180" s="206"/>
      <c r="E180" s="244"/>
      <c r="F180" s="211"/>
      <c r="G180" s="227">
        <f>SUM(F176:F178)</f>
        <v>0</v>
      </c>
      <c r="H180" s="204"/>
    </row>
    <row r="181" spans="2:8" ht="15.6" thickBot="1">
      <c r="B181" s="282"/>
      <c r="C181" s="247"/>
      <c r="D181" s="206"/>
      <c r="E181" s="248"/>
      <c r="F181" s="249"/>
      <c r="G181" s="275"/>
      <c r="H181" s="256"/>
    </row>
    <row r="182" spans="2:8" ht="15.75" customHeight="1">
      <c r="B182" s="281">
        <v>5.4</v>
      </c>
      <c r="C182" s="185" t="s">
        <v>700</v>
      </c>
      <c r="D182" s="263"/>
      <c r="E182" s="216"/>
      <c r="F182" s="252"/>
      <c r="G182" s="218"/>
      <c r="H182" s="219"/>
    </row>
    <row r="183" spans="2:8" ht="15">
      <c r="B183" s="195" t="s">
        <v>701</v>
      </c>
      <c r="C183" s="205" t="s">
        <v>702</v>
      </c>
      <c r="D183" s="206"/>
      <c r="E183" s="201"/>
      <c r="F183" s="198">
        <v>0</v>
      </c>
      <c r="G183" s="199"/>
      <c r="H183" s="200"/>
    </row>
    <row r="184" spans="2:8" ht="15">
      <c r="B184" s="195" t="s">
        <v>703</v>
      </c>
      <c r="C184" s="205" t="s">
        <v>704</v>
      </c>
      <c r="D184" s="206"/>
      <c r="E184" s="201"/>
      <c r="F184" s="202"/>
      <c r="G184" s="203"/>
      <c r="H184" s="266"/>
    </row>
    <row r="185" spans="2:8" ht="15">
      <c r="B185" s="195" t="s">
        <v>705</v>
      </c>
      <c r="C185" s="205" t="s">
        <v>706</v>
      </c>
      <c r="D185" s="206"/>
      <c r="E185" s="201"/>
      <c r="F185" s="198"/>
      <c r="G185" s="199"/>
      <c r="H185" s="200"/>
    </row>
    <row r="186" spans="2:8" ht="15">
      <c r="B186" s="195" t="s">
        <v>707</v>
      </c>
      <c r="C186" s="205" t="s">
        <v>708</v>
      </c>
      <c r="D186" s="206"/>
      <c r="E186" s="201"/>
      <c r="F186" s="198">
        <v>0</v>
      </c>
      <c r="G186" s="199"/>
      <c r="H186" s="200"/>
    </row>
    <row r="187" spans="2:8" ht="15">
      <c r="B187" s="195" t="s">
        <v>709</v>
      </c>
      <c r="C187" s="205" t="s">
        <v>710</v>
      </c>
      <c r="D187" s="206"/>
      <c r="E187" s="201"/>
      <c r="F187" s="198">
        <v>0</v>
      </c>
      <c r="G187" s="199"/>
      <c r="H187" s="266"/>
    </row>
    <row r="188" spans="2:8" ht="15">
      <c r="B188" s="195"/>
      <c r="C188" s="205"/>
      <c r="D188" s="206"/>
      <c r="E188" s="201"/>
      <c r="F188" s="277"/>
      <c r="G188" s="199"/>
      <c r="H188" s="200"/>
    </row>
    <row r="189" spans="2:8" ht="15">
      <c r="B189" s="195"/>
      <c r="C189" s="208" t="s">
        <v>533</v>
      </c>
      <c r="D189" s="206"/>
      <c r="E189" s="201"/>
      <c r="F189" s="277"/>
      <c r="G189" s="242">
        <f>SUM(F183:F187)</f>
        <v>0</v>
      </c>
      <c r="H189" s="204"/>
    </row>
    <row r="190" spans="2:8" ht="15.6" thickBot="1">
      <c r="B190" s="195"/>
      <c r="C190" s="205"/>
      <c r="D190" s="206"/>
      <c r="E190" s="210"/>
      <c r="F190" s="278"/>
      <c r="G190" s="279"/>
      <c r="H190" s="226"/>
    </row>
    <row r="191" spans="2:8" ht="15.6">
      <c r="B191" s="232">
        <v>5.5</v>
      </c>
      <c r="C191" s="215" t="s">
        <v>711</v>
      </c>
      <c r="D191" s="206"/>
      <c r="E191" s="216"/>
      <c r="F191" s="217"/>
      <c r="G191" s="218"/>
      <c r="H191" s="219"/>
    </row>
    <row r="192" spans="2:8" ht="15">
      <c r="B192" s="195" t="s">
        <v>712</v>
      </c>
      <c r="C192" s="205" t="s">
        <v>711</v>
      </c>
      <c r="D192" s="206"/>
      <c r="E192" s="201"/>
      <c r="F192" s="198">
        <v>0</v>
      </c>
      <c r="G192" s="242">
        <f>F192</f>
        <v>0</v>
      </c>
      <c r="H192" s="204"/>
    </row>
    <row r="193" spans="2:8" ht="15.6" thickBot="1">
      <c r="B193" s="195"/>
      <c r="C193" s="205"/>
      <c r="D193" s="206"/>
      <c r="E193" s="210"/>
      <c r="F193" s="278"/>
      <c r="G193" s="279"/>
      <c r="H193" s="226"/>
    </row>
    <row r="194" spans="2:8" ht="15.6">
      <c r="B194" s="232">
        <v>5.6</v>
      </c>
      <c r="C194" s="215" t="s">
        <v>713</v>
      </c>
      <c r="D194" s="206"/>
      <c r="E194" s="216"/>
      <c r="F194" s="217"/>
      <c r="G194" s="218"/>
      <c r="H194" s="219"/>
    </row>
    <row r="195" spans="2:8" ht="15">
      <c r="B195" s="195" t="s">
        <v>714</v>
      </c>
      <c r="C195" s="205" t="s">
        <v>715</v>
      </c>
      <c r="D195" s="206"/>
      <c r="E195" s="201"/>
      <c r="F195" s="198">
        <v>0</v>
      </c>
      <c r="G195" s="199"/>
      <c r="H195" s="200"/>
    </row>
    <row r="196" spans="2:8" ht="15">
      <c r="B196" s="195" t="s">
        <v>716</v>
      </c>
      <c r="C196" s="205" t="s">
        <v>717</v>
      </c>
      <c r="D196" s="206"/>
      <c r="E196" s="201"/>
      <c r="F196" s="198">
        <v>0</v>
      </c>
      <c r="G196" s="199"/>
      <c r="H196" s="200"/>
    </row>
    <row r="197" spans="2:8" ht="15">
      <c r="B197" s="195" t="s">
        <v>718</v>
      </c>
      <c r="C197" s="205" t="s">
        <v>719</v>
      </c>
      <c r="D197" s="206"/>
      <c r="E197" s="201"/>
      <c r="F197" s="198">
        <v>0</v>
      </c>
      <c r="G197" s="199"/>
      <c r="H197" s="200"/>
    </row>
    <row r="198" spans="2:8" ht="15">
      <c r="B198" s="195" t="s">
        <v>720</v>
      </c>
      <c r="C198" s="205" t="s">
        <v>721</v>
      </c>
      <c r="D198" s="206"/>
      <c r="E198" s="201"/>
      <c r="F198" s="198">
        <v>0</v>
      </c>
      <c r="G198" s="199"/>
      <c r="H198" s="200"/>
    </row>
    <row r="199" spans="2:8" ht="15">
      <c r="B199" s="195" t="s">
        <v>722</v>
      </c>
      <c r="C199" s="205" t="s">
        <v>723</v>
      </c>
      <c r="D199" s="206"/>
      <c r="E199" s="201"/>
      <c r="F199" s="198"/>
      <c r="G199" s="199"/>
      <c r="H199" s="200"/>
    </row>
    <row r="200" spans="2:8" ht="15">
      <c r="B200" s="195" t="s">
        <v>724</v>
      </c>
      <c r="C200" s="205" t="s">
        <v>725</v>
      </c>
      <c r="D200" s="206"/>
      <c r="E200" s="201"/>
      <c r="F200" s="198">
        <v>0</v>
      </c>
      <c r="G200" s="199"/>
      <c r="H200" s="200"/>
    </row>
    <row r="201" spans="2:8" ht="15">
      <c r="B201" s="195" t="s">
        <v>726</v>
      </c>
      <c r="C201" s="205" t="s">
        <v>727</v>
      </c>
      <c r="D201" s="206"/>
      <c r="E201" s="201"/>
      <c r="F201" s="198">
        <v>0</v>
      </c>
      <c r="G201" s="199"/>
      <c r="H201" s="200"/>
    </row>
    <row r="202" spans="2:8" ht="15">
      <c r="B202" s="195" t="s">
        <v>728</v>
      </c>
      <c r="C202" s="205" t="s">
        <v>729</v>
      </c>
      <c r="D202" s="206"/>
      <c r="E202" s="201"/>
      <c r="F202" s="198">
        <v>0</v>
      </c>
      <c r="G202" s="199"/>
      <c r="H202" s="200"/>
    </row>
    <row r="203" spans="2:8" ht="15">
      <c r="B203" s="195"/>
      <c r="C203" s="205"/>
      <c r="D203" s="206"/>
      <c r="E203" s="201"/>
      <c r="F203" s="277"/>
      <c r="G203" s="199"/>
      <c r="H203" s="200"/>
    </row>
    <row r="204" spans="2:8" ht="15">
      <c r="B204" s="195"/>
      <c r="C204" s="208" t="s">
        <v>533</v>
      </c>
      <c r="D204" s="206"/>
      <c r="E204" s="201"/>
      <c r="F204" s="277"/>
      <c r="G204" s="242">
        <f>SUM(F195:F202)</f>
        <v>0</v>
      </c>
      <c r="H204" s="204"/>
    </row>
    <row r="205" spans="2:8" ht="15.6" thickBot="1">
      <c r="B205" s="195"/>
      <c r="C205" s="205"/>
      <c r="D205" s="206"/>
      <c r="E205" s="210"/>
      <c r="F205" s="278"/>
      <c r="G205" s="279"/>
      <c r="H205" s="226"/>
    </row>
    <row r="206" spans="2:8" ht="15.6">
      <c r="B206" s="232">
        <v>5.7</v>
      </c>
      <c r="C206" s="215" t="s">
        <v>730</v>
      </c>
      <c r="D206" s="206"/>
      <c r="E206" s="216"/>
      <c r="F206" s="217"/>
      <c r="G206" s="218"/>
      <c r="H206" s="219"/>
    </row>
    <row r="207" spans="2:8" ht="15">
      <c r="B207" s="195" t="s">
        <v>731</v>
      </c>
      <c r="C207" s="205" t="s">
        <v>732</v>
      </c>
      <c r="D207" s="206"/>
      <c r="E207" s="201"/>
      <c r="F207" s="198"/>
      <c r="G207" s="199"/>
      <c r="H207" s="200"/>
    </row>
    <row r="208" spans="2:8" ht="15">
      <c r="B208" s="195" t="s">
        <v>733</v>
      </c>
      <c r="C208" s="205" t="s">
        <v>734</v>
      </c>
      <c r="D208" s="206"/>
      <c r="E208" s="201"/>
      <c r="F208" s="198">
        <v>0</v>
      </c>
      <c r="G208" s="199"/>
      <c r="H208" s="200"/>
    </row>
    <row r="209" spans="2:8" ht="15">
      <c r="B209" s="195" t="s">
        <v>735</v>
      </c>
      <c r="C209" s="205" t="s">
        <v>736</v>
      </c>
      <c r="D209" s="206"/>
      <c r="E209" s="201"/>
      <c r="F209" s="198">
        <v>0</v>
      </c>
      <c r="G209" s="199"/>
      <c r="H209" s="200"/>
    </row>
    <row r="210" spans="2:8" ht="15">
      <c r="B210" s="195"/>
      <c r="C210" s="205"/>
      <c r="D210" s="206"/>
      <c r="E210" s="201"/>
      <c r="F210" s="277"/>
      <c r="G210" s="199"/>
      <c r="H210" s="200"/>
    </row>
    <row r="211" spans="2:8" ht="15">
      <c r="B211" s="195"/>
      <c r="C211" s="208" t="s">
        <v>533</v>
      </c>
      <c r="D211" s="206"/>
      <c r="E211" s="201"/>
      <c r="F211" s="277"/>
      <c r="G211" s="242">
        <f>SUM(F207:F209)</f>
        <v>0</v>
      </c>
      <c r="H211" s="204"/>
    </row>
    <row r="212" spans="2:8" ht="15.6" thickBot="1">
      <c r="B212" s="195"/>
      <c r="C212" s="205"/>
      <c r="D212" s="206"/>
      <c r="E212" s="210"/>
      <c r="F212" s="278"/>
      <c r="G212" s="279"/>
      <c r="H212" s="226"/>
    </row>
    <row r="213" spans="2:8" ht="15.6">
      <c r="B213" s="232">
        <v>5.8</v>
      </c>
      <c r="C213" s="215" t="s">
        <v>737</v>
      </c>
      <c r="D213" s="206"/>
      <c r="E213" s="216"/>
      <c r="F213" s="217"/>
      <c r="G213" s="218"/>
      <c r="H213" s="219"/>
    </row>
    <row r="214" spans="2:8" ht="15">
      <c r="B214" s="195" t="s">
        <v>738</v>
      </c>
      <c r="C214" s="205" t="s">
        <v>739</v>
      </c>
      <c r="D214" s="206"/>
      <c r="E214" s="201"/>
      <c r="F214" s="198"/>
      <c r="G214" s="199"/>
      <c r="H214" s="200"/>
    </row>
    <row r="215" spans="2:8" ht="15">
      <c r="B215" s="195" t="s">
        <v>740</v>
      </c>
      <c r="C215" s="205" t="s">
        <v>741</v>
      </c>
      <c r="D215" s="206"/>
      <c r="E215" s="201"/>
      <c r="F215" s="198"/>
      <c r="G215" s="199"/>
      <c r="H215" s="200"/>
    </row>
    <row r="216" spans="2:8" ht="15">
      <c r="B216" s="195" t="s">
        <v>742</v>
      </c>
      <c r="C216" s="205" t="s">
        <v>743</v>
      </c>
      <c r="D216" s="206"/>
      <c r="E216" s="201"/>
      <c r="F216" s="198"/>
      <c r="G216" s="199"/>
      <c r="H216" s="200"/>
    </row>
    <row r="217" spans="2:8" ht="15">
      <c r="B217" s="195" t="s">
        <v>744</v>
      </c>
      <c r="C217" s="205" t="s">
        <v>745</v>
      </c>
      <c r="D217" s="206"/>
      <c r="E217" s="201"/>
      <c r="F217" s="198">
        <v>0</v>
      </c>
      <c r="G217" s="199"/>
      <c r="H217" s="200"/>
    </row>
    <row r="218" spans="2:8" ht="15">
      <c r="B218" s="195" t="s">
        <v>746</v>
      </c>
      <c r="C218" s="205" t="s">
        <v>747</v>
      </c>
      <c r="D218" s="206"/>
      <c r="E218" s="201"/>
      <c r="F218" s="198">
        <v>0</v>
      </c>
      <c r="G218" s="199"/>
      <c r="H218" s="200"/>
    </row>
    <row r="219" spans="2:8" ht="15">
      <c r="B219" s="195" t="s">
        <v>748</v>
      </c>
      <c r="C219" s="205" t="s">
        <v>749</v>
      </c>
      <c r="D219" s="206"/>
      <c r="E219" s="201"/>
      <c r="F219" s="198">
        <v>0</v>
      </c>
      <c r="G219" s="199"/>
      <c r="H219" s="200"/>
    </row>
    <row r="220" spans="2:8" ht="15">
      <c r="B220" s="195" t="s">
        <v>750</v>
      </c>
      <c r="C220" s="205" t="s">
        <v>751</v>
      </c>
      <c r="D220" s="206"/>
      <c r="E220" s="201"/>
      <c r="F220" s="198">
        <v>0</v>
      </c>
      <c r="G220" s="199"/>
      <c r="H220" s="200"/>
    </row>
    <row r="221" spans="2:8" ht="15">
      <c r="B221" s="195"/>
      <c r="C221" s="205"/>
      <c r="D221" s="206"/>
      <c r="E221" s="201"/>
      <c r="F221" s="277"/>
      <c r="G221" s="199"/>
      <c r="H221" s="200"/>
    </row>
    <row r="222" spans="2:8" ht="15">
      <c r="B222" s="195"/>
      <c r="C222" s="208" t="s">
        <v>533</v>
      </c>
      <c r="D222" s="206"/>
      <c r="E222" s="201"/>
      <c r="F222" s="277"/>
      <c r="G222" s="242">
        <f>SUM(F214:F220)</f>
        <v>0</v>
      </c>
      <c r="H222" s="204"/>
    </row>
    <row r="223" spans="2:8" ht="15.6" thickBot="1">
      <c r="B223" s="195"/>
      <c r="C223" s="205"/>
      <c r="D223" s="206"/>
      <c r="E223" s="210"/>
      <c r="F223" s="278"/>
      <c r="G223" s="279"/>
      <c r="H223" s="226"/>
    </row>
    <row r="224" spans="2:8" ht="15.6">
      <c r="B224" s="232">
        <v>5.9</v>
      </c>
      <c r="C224" s="215" t="s">
        <v>752</v>
      </c>
      <c r="D224" s="206"/>
      <c r="E224" s="216"/>
      <c r="F224" s="217"/>
      <c r="G224" s="218"/>
      <c r="H224" s="219"/>
    </row>
    <row r="225" spans="2:8" ht="15">
      <c r="B225" s="195" t="s">
        <v>753</v>
      </c>
      <c r="C225" s="205" t="s">
        <v>754</v>
      </c>
      <c r="D225" s="206"/>
      <c r="E225" s="201"/>
      <c r="F225" s="198">
        <v>0</v>
      </c>
      <c r="G225" s="199"/>
      <c r="H225" s="200"/>
    </row>
    <row r="226" spans="2:8" ht="15">
      <c r="B226" s="195" t="s">
        <v>755</v>
      </c>
      <c r="C226" s="205" t="s">
        <v>756</v>
      </c>
      <c r="D226" s="206"/>
      <c r="E226" s="201"/>
      <c r="F226" s="198">
        <v>0</v>
      </c>
      <c r="G226" s="199"/>
      <c r="H226" s="200"/>
    </row>
    <row r="227" spans="2:8" ht="15">
      <c r="B227" s="195"/>
      <c r="C227" s="205"/>
      <c r="D227" s="206"/>
      <c r="E227" s="201"/>
      <c r="F227" s="277"/>
      <c r="G227" s="199"/>
      <c r="H227" s="200"/>
    </row>
    <row r="228" spans="2:8" ht="15">
      <c r="B228" s="195"/>
      <c r="C228" s="208" t="s">
        <v>533</v>
      </c>
      <c r="D228" s="206"/>
      <c r="E228" s="201"/>
      <c r="F228" s="277"/>
      <c r="G228" s="242">
        <f>SUM(F225:F226)</f>
        <v>0</v>
      </c>
      <c r="H228" s="204"/>
    </row>
    <row r="229" spans="2:8" ht="15.6" thickBot="1">
      <c r="B229" s="195"/>
      <c r="C229" s="205"/>
      <c r="D229" s="206"/>
      <c r="E229" s="210"/>
      <c r="F229" s="278"/>
      <c r="G229" s="279"/>
      <c r="H229" s="226"/>
    </row>
    <row r="230" spans="2:8" ht="15.6">
      <c r="B230" s="283">
        <v>5.0999999999999996</v>
      </c>
      <c r="C230" s="215" t="s">
        <v>757</v>
      </c>
      <c r="D230" s="206"/>
      <c r="E230" s="216"/>
      <c r="F230" s="217"/>
      <c r="G230" s="218"/>
      <c r="H230" s="219"/>
    </row>
    <row r="231" spans="2:8" ht="15">
      <c r="B231" s="195" t="s">
        <v>758</v>
      </c>
      <c r="C231" s="205" t="s">
        <v>759</v>
      </c>
      <c r="D231" s="206"/>
      <c r="E231" s="201"/>
      <c r="F231" s="198">
        <v>0</v>
      </c>
      <c r="G231" s="199"/>
      <c r="H231" s="200"/>
    </row>
    <row r="232" spans="2:8" ht="15">
      <c r="B232" s="195" t="s">
        <v>760</v>
      </c>
      <c r="C232" s="205" t="s">
        <v>761</v>
      </c>
      <c r="D232" s="206"/>
      <c r="E232" s="201"/>
      <c r="F232" s="198">
        <v>0</v>
      </c>
      <c r="G232" s="199"/>
      <c r="H232" s="200"/>
    </row>
    <row r="233" spans="2:8" ht="15">
      <c r="B233" s="195" t="s">
        <v>762</v>
      </c>
      <c r="C233" s="205" t="s">
        <v>763</v>
      </c>
      <c r="D233" s="206"/>
      <c r="E233" s="201"/>
      <c r="F233" s="198">
        <v>0</v>
      </c>
      <c r="G233" s="199"/>
      <c r="H233" s="200"/>
    </row>
    <row r="234" spans="2:8" ht="15">
      <c r="B234" s="195" t="s">
        <v>764</v>
      </c>
      <c r="C234" s="205" t="s">
        <v>765</v>
      </c>
      <c r="D234" s="206"/>
      <c r="E234" s="201"/>
      <c r="F234" s="198">
        <v>0</v>
      </c>
      <c r="G234" s="199"/>
      <c r="H234" s="200"/>
    </row>
    <row r="235" spans="2:8" ht="15">
      <c r="B235" s="195" t="s">
        <v>766</v>
      </c>
      <c r="C235" s="205" t="s">
        <v>767</v>
      </c>
      <c r="D235" s="206"/>
      <c r="E235" s="201"/>
      <c r="F235" s="198">
        <v>0</v>
      </c>
      <c r="G235" s="199"/>
      <c r="H235" s="200"/>
    </row>
    <row r="236" spans="2:8" ht="15">
      <c r="B236" s="195" t="s">
        <v>768</v>
      </c>
      <c r="C236" s="205" t="s">
        <v>769</v>
      </c>
      <c r="D236" s="206"/>
      <c r="E236" s="201"/>
      <c r="F236" s="198">
        <v>0</v>
      </c>
      <c r="G236" s="199"/>
      <c r="H236" s="200"/>
    </row>
    <row r="237" spans="2:8" ht="15">
      <c r="B237" s="195" t="s">
        <v>770</v>
      </c>
      <c r="C237" s="205" t="s">
        <v>771</v>
      </c>
      <c r="D237" s="206"/>
      <c r="E237" s="201"/>
      <c r="F237" s="198">
        <v>0</v>
      </c>
      <c r="G237" s="199"/>
      <c r="H237" s="200"/>
    </row>
    <row r="238" spans="2:8" ht="15">
      <c r="B238" s="195" t="s">
        <v>772</v>
      </c>
      <c r="C238" s="205" t="s">
        <v>773</v>
      </c>
      <c r="D238" s="206"/>
      <c r="E238" s="201"/>
      <c r="F238" s="198">
        <v>0</v>
      </c>
      <c r="G238" s="199"/>
      <c r="H238" s="200"/>
    </row>
    <row r="239" spans="2:8" ht="15">
      <c r="B239" s="195" t="s">
        <v>774</v>
      </c>
      <c r="C239" s="205" t="s">
        <v>775</v>
      </c>
      <c r="D239" s="206"/>
      <c r="E239" s="201"/>
      <c r="F239" s="198">
        <v>0</v>
      </c>
      <c r="G239" s="199"/>
      <c r="H239" s="200"/>
    </row>
    <row r="240" spans="2:8" ht="15">
      <c r="B240" s="195" t="s">
        <v>776</v>
      </c>
      <c r="C240" s="205" t="s">
        <v>777</v>
      </c>
      <c r="D240" s="206"/>
      <c r="E240" s="201"/>
      <c r="F240" s="198">
        <v>0</v>
      </c>
      <c r="G240" s="199"/>
      <c r="H240" s="200"/>
    </row>
    <row r="241" spans="2:8" ht="15">
      <c r="B241" s="195" t="s">
        <v>778</v>
      </c>
      <c r="C241" s="205" t="s">
        <v>779</v>
      </c>
      <c r="D241" s="206"/>
      <c r="E241" s="201"/>
      <c r="F241" s="198">
        <v>0</v>
      </c>
      <c r="G241" s="199"/>
      <c r="H241" s="200"/>
    </row>
    <row r="242" spans="2:8" ht="15">
      <c r="B242" s="195"/>
      <c r="C242" s="205"/>
      <c r="D242" s="206"/>
      <c r="E242" s="201"/>
      <c r="F242" s="277"/>
      <c r="G242" s="199"/>
      <c r="H242" s="200"/>
    </row>
    <row r="243" spans="2:8" ht="15">
      <c r="B243" s="195"/>
      <c r="C243" s="208" t="s">
        <v>533</v>
      </c>
      <c r="D243" s="206"/>
      <c r="E243" s="201"/>
      <c r="F243" s="277"/>
      <c r="G243" s="242">
        <f>SUM(F231:F241)</f>
        <v>0</v>
      </c>
      <c r="H243" s="204"/>
    </row>
    <row r="244" spans="2:8" ht="15.6" thickBot="1">
      <c r="B244" s="195"/>
      <c r="C244" s="205"/>
      <c r="D244" s="206"/>
      <c r="E244" s="210"/>
      <c r="F244" s="278"/>
      <c r="G244" s="279"/>
      <c r="H244" s="226"/>
    </row>
    <row r="245" spans="2:8" ht="15.6">
      <c r="B245" s="232">
        <v>5.1100000000000003</v>
      </c>
      <c r="C245" s="215" t="s">
        <v>780</v>
      </c>
      <c r="D245" s="206"/>
      <c r="E245" s="216"/>
      <c r="F245" s="217"/>
      <c r="G245" s="218"/>
      <c r="H245" s="219"/>
    </row>
    <row r="246" spans="2:8" ht="15">
      <c r="B246" s="195" t="s">
        <v>781</v>
      </c>
      <c r="C246" s="205" t="s">
        <v>782</v>
      </c>
      <c r="D246" s="206"/>
      <c r="E246" s="201"/>
      <c r="F246" s="198">
        <v>0</v>
      </c>
      <c r="G246" s="199"/>
      <c r="H246" s="200"/>
    </row>
    <row r="247" spans="2:8" ht="15">
      <c r="B247" s="195" t="s">
        <v>783</v>
      </c>
      <c r="C247" s="205" t="s">
        <v>784</v>
      </c>
      <c r="D247" s="206"/>
      <c r="E247" s="201"/>
      <c r="F247" s="198"/>
      <c r="G247" s="199"/>
      <c r="H247" s="200"/>
    </row>
    <row r="248" spans="2:8" ht="15">
      <c r="B248" s="195"/>
      <c r="C248" s="205"/>
      <c r="D248" s="206"/>
      <c r="E248" s="201"/>
      <c r="F248" s="277"/>
      <c r="G248" s="199"/>
      <c r="H248" s="200"/>
    </row>
    <row r="249" spans="2:8" ht="15">
      <c r="B249" s="195"/>
      <c r="C249" s="208" t="s">
        <v>533</v>
      </c>
      <c r="D249" s="206"/>
      <c r="E249" s="201"/>
      <c r="F249" s="277"/>
      <c r="G249" s="242"/>
      <c r="H249" s="204"/>
    </row>
    <row r="250" spans="2:8" ht="15.6" thickBot="1">
      <c r="B250" s="195"/>
      <c r="C250" s="205"/>
      <c r="D250" s="206"/>
      <c r="E250" s="210"/>
      <c r="F250" s="278"/>
      <c r="G250" s="279"/>
      <c r="H250" s="226"/>
    </row>
    <row r="251" spans="2:8" ht="15.6">
      <c r="B251" s="232">
        <v>5.12</v>
      </c>
      <c r="C251" s="215" t="s">
        <v>785</v>
      </c>
      <c r="D251" s="206"/>
      <c r="E251" s="216"/>
      <c r="F251" s="217"/>
      <c r="G251" s="218"/>
      <c r="H251" s="219"/>
    </row>
    <row r="252" spans="2:8" ht="15">
      <c r="B252" s="195" t="s">
        <v>786</v>
      </c>
      <c r="C252" s="205" t="s">
        <v>787</v>
      </c>
      <c r="D252" s="206"/>
      <c r="E252" s="201"/>
      <c r="F252" s="198">
        <v>0</v>
      </c>
      <c r="G252" s="199"/>
      <c r="H252" s="200"/>
    </row>
    <row r="253" spans="2:8" ht="15">
      <c r="B253" s="195" t="s">
        <v>788</v>
      </c>
      <c r="C253" s="205" t="s">
        <v>789</v>
      </c>
      <c r="D253" s="206"/>
      <c r="E253" s="201"/>
      <c r="F253" s="198">
        <v>0</v>
      </c>
      <c r="G253" s="199"/>
      <c r="H253" s="200"/>
    </row>
    <row r="254" spans="2:8" ht="15">
      <c r="B254" s="195" t="s">
        <v>790</v>
      </c>
      <c r="C254" s="205" t="s">
        <v>791</v>
      </c>
      <c r="D254" s="206"/>
      <c r="E254" s="201"/>
      <c r="F254" s="198">
        <v>0</v>
      </c>
      <c r="G254" s="199"/>
      <c r="H254" s="200"/>
    </row>
    <row r="255" spans="2:8" ht="15">
      <c r="B255" s="195"/>
      <c r="C255" s="205"/>
      <c r="D255" s="206"/>
      <c r="E255" s="201"/>
      <c r="F255" s="277"/>
      <c r="G255" s="199"/>
      <c r="H255" s="200"/>
    </row>
    <row r="256" spans="2:8" ht="15">
      <c r="B256" s="195"/>
      <c r="C256" s="208" t="s">
        <v>533</v>
      </c>
      <c r="D256" s="206"/>
      <c r="E256" s="201"/>
      <c r="F256" s="277"/>
      <c r="G256" s="242">
        <f>SUM(F252:F254)</f>
        <v>0</v>
      </c>
      <c r="H256" s="204"/>
    </row>
    <row r="257" spans="2:8" ht="15.6" thickBot="1">
      <c r="B257" s="195"/>
      <c r="C257" s="205"/>
      <c r="D257" s="206"/>
      <c r="E257" s="210"/>
      <c r="F257" s="278"/>
      <c r="G257" s="279"/>
      <c r="H257" s="226"/>
    </row>
    <row r="258" spans="2:8" ht="15.6">
      <c r="B258" s="232">
        <v>5.13</v>
      </c>
      <c r="C258" s="215" t="s">
        <v>792</v>
      </c>
      <c r="D258" s="206"/>
      <c r="E258" s="216"/>
      <c r="F258" s="217"/>
      <c r="G258" s="218"/>
      <c r="H258" s="219"/>
    </row>
    <row r="259" spans="2:8" ht="15">
      <c r="B259" s="195" t="s">
        <v>793</v>
      </c>
      <c r="C259" s="205" t="s">
        <v>794</v>
      </c>
      <c r="D259" s="206"/>
      <c r="E259" s="201"/>
      <c r="F259" s="198">
        <v>0</v>
      </c>
      <c r="G259" s="199"/>
      <c r="H259" s="200"/>
    </row>
    <row r="260" spans="2:8" ht="15">
      <c r="B260" s="195" t="s">
        <v>795</v>
      </c>
      <c r="C260" s="205" t="s">
        <v>796</v>
      </c>
      <c r="D260" s="206"/>
      <c r="E260" s="201"/>
      <c r="F260" s="198">
        <v>0</v>
      </c>
      <c r="G260" s="199"/>
      <c r="H260" s="200"/>
    </row>
    <row r="261" spans="2:8" ht="15">
      <c r="B261" s="195" t="s">
        <v>797</v>
      </c>
      <c r="C261" s="205" t="s">
        <v>798</v>
      </c>
      <c r="D261" s="206"/>
      <c r="E261" s="201"/>
      <c r="F261" s="198">
        <v>0</v>
      </c>
      <c r="G261" s="199"/>
      <c r="H261" s="200"/>
    </row>
    <row r="262" spans="2:8" ht="15">
      <c r="B262" s="195" t="s">
        <v>799</v>
      </c>
      <c r="C262" s="205" t="s">
        <v>800</v>
      </c>
      <c r="D262" s="206"/>
      <c r="E262" s="201"/>
      <c r="F262" s="198">
        <v>0</v>
      </c>
      <c r="G262" s="199"/>
      <c r="H262" s="200"/>
    </row>
    <row r="263" spans="2:8" ht="15">
      <c r="B263" s="195" t="s">
        <v>801</v>
      </c>
      <c r="C263" s="205" t="s">
        <v>802</v>
      </c>
      <c r="D263" s="206"/>
      <c r="E263" s="201"/>
      <c r="F263" s="198">
        <v>0</v>
      </c>
      <c r="G263" s="199"/>
      <c r="H263" s="200"/>
    </row>
    <row r="264" spans="2:8" ht="15">
      <c r="B264" s="195"/>
      <c r="C264" s="205"/>
      <c r="D264" s="206"/>
      <c r="E264" s="201"/>
      <c r="F264" s="277"/>
      <c r="G264" s="199"/>
      <c r="H264" s="200"/>
    </row>
    <row r="265" spans="2:8" ht="15">
      <c r="B265" s="195"/>
      <c r="C265" s="208" t="s">
        <v>533</v>
      </c>
      <c r="D265" s="206"/>
      <c r="E265" s="201"/>
      <c r="F265" s="277"/>
      <c r="G265" s="242">
        <f>SUM(F259:F263)</f>
        <v>0</v>
      </c>
      <c r="H265" s="204"/>
    </row>
    <row r="266" spans="2:8" ht="15.6" thickBot="1">
      <c r="B266" s="195"/>
      <c r="C266" s="205"/>
      <c r="D266" s="206"/>
      <c r="E266" s="210"/>
      <c r="F266" s="278"/>
      <c r="G266" s="279"/>
      <c r="H266" s="226"/>
    </row>
    <row r="267" spans="2:8" ht="15.6">
      <c r="B267" s="232">
        <v>5.14</v>
      </c>
      <c r="C267" s="215" t="s">
        <v>803</v>
      </c>
      <c r="D267" s="206"/>
      <c r="E267" s="216"/>
      <c r="F267" s="217"/>
      <c r="G267" s="218"/>
      <c r="H267" s="219"/>
    </row>
    <row r="268" spans="2:8" ht="15">
      <c r="B268" s="195" t="s">
        <v>804</v>
      </c>
      <c r="C268" s="205" t="s">
        <v>805</v>
      </c>
      <c r="D268" s="206"/>
      <c r="E268" s="201"/>
      <c r="F268" s="198"/>
      <c r="G268" s="242"/>
      <c r="H268" s="204"/>
    </row>
    <row r="269" spans="2:8" ht="15.6" thickBot="1">
      <c r="B269" s="195"/>
      <c r="C269" s="205"/>
      <c r="D269" s="206"/>
      <c r="E269" s="210"/>
      <c r="F269" s="278"/>
      <c r="G269" s="279"/>
      <c r="H269" s="226"/>
    </row>
    <row r="270" spans="2:8" ht="15.6">
      <c r="B270" s="232">
        <v>5.15</v>
      </c>
      <c r="C270" s="215" t="s">
        <v>806</v>
      </c>
      <c r="D270" s="206"/>
      <c r="E270" s="216"/>
      <c r="F270" s="217"/>
      <c r="G270" s="218"/>
      <c r="H270" s="219"/>
    </row>
    <row r="271" spans="2:8" ht="15">
      <c r="B271" s="195" t="s">
        <v>807</v>
      </c>
      <c r="C271" s="205" t="s">
        <v>806</v>
      </c>
      <c r="D271" s="206"/>
      <c r="E271" s="201"/>
      <c r="F271" s="198"/>
      <c r="G271" s="242"/>
      <c r="H271" s="204"/>
    </row>
    <row r="272" spans="2:8" ht="15.6" thickBot="1">
      <c r="B272" s="195"/>
      <c r="C272" s="205"/>
      <c r="D272" s="206"/>
      <c r="E272" s="210"/>
      <c r="F272" s="278"/>
      <c r="G272" s="231"/>
      <c r="H272" s="226"/>
    </row>
    <row r="273" spans="2:8" ht="15.6">
      <c r="B273" s="232">
        <v>6</v>
      </c>
      <c r="C273" s="215" t="s">
        <v>808</v>
      </c>
      <c r="D273" s="206"/>
      <c r="E273" s="233"/>
      <c r="F273" s="284"/>
      <c r="G273" s="262"/>
      <c r="H273" s="236"/>
    </row>
    <row r="274" spans="2:8" ht="15.6">
      <c r="B274" s="273">
        <v>6.1</v>
      </c>
      <c r="C274" s="285" t="s">
        <v>809</v>
      </c>
      <c r="D274" s="206"/>
      <c r="E274" s="239"/>
      <c r="F274" s="286"/>
      <c r="G274" s="264"/>
      <c r="H274" s="204"/>
    </row>
    <row r="275" spans="2:8" ht="15">
      <c r="B275" s="195" t="s">
        <v>810</v>
      </c>
      <c r="C275" s="205" t="s">
        <v>811</v>
      </c>
      <c r="D275" s="206"/>
      <c r="E275" s="201"/>
      <c r="F275" s="198">
        <v>0</v>
      </c>
      <c r="G275" s="242"/>
      <c r="H275" s="200"/>
    </row>
    <row r="276" spans="2:8" ht="15">
      <c r="B276" s="195" t="s">
        <v>812</v>
      </c>
      <c r="C276" s="205" t="s">
        <v>813</v>
      </c>
      <c r="D276" s="206"/>
      <c r="E276" s="201"/>
      <c r="F276" s="198">
        <v>0</v>
      </c>
      <c r="G276" s="242"/>
      <c r="H276" s="200"/>
    </row>
    <row r="277" spans="2:8" ht="15">
      <c r="B277" s="195"/>
      <c r="C277" s="205"/>
      <c r="D277" s="206"/>
      <c r="E277" s="201"/>
      <c r="F277" s="277"/>
      <c r="G277" s="242"/>
      <c r="H277" s="200"/>
    </row>
    <row r="278" spans="2:8" ht="15">
      <c r="B278" s="195"/>
      <c r="C278" s="208" t="s">
        <v>533</v>
      </c>
      <c r="D278" s="206"/>
      <c r="E278" s="201"/>
      <c r="F278" s="277"/>
      <c r="G278" s="242">
        <f>SUM(F275:F276)</f>
        <v>0</v>
      </c>
      <c r="H278" s="204"/>
    </row>
    <row r="279" spans="2:8" ht="15.6" thickBot="1">
      <c r="B279" s="195"/>
      <c r="C279" s="205"/>
      <c r="D279" s="206"/>
      <c r="E279" s="210"/>
      <c r="F279" s="278"/>
      <c r="G279" s="231"/>
      <c r="H279" s="226"/>
    </row>
    <row r="280" spans="2:8" ht="15.6">
      <c r="B280" s="232">
        <v>7</v>
      </c>
      <c r="C280" s="215" t="s">
        <v>814</v>
      </c>
      <c r="D280" s="206"/>
      <c r="E280" s="233"/>
      <c r="F280" s="284"/>
      <c r="G280" s="262"/>
      <c r="H280" s="236"/>
    </row>
    <row r="281" spans="2:8" ht="15.6">
      <c r="B281" s="273">
        <v>7.1</v>
      </c>
      <c r="C281" s="285" t="s">
        <v>815</v>
      </c>
      <c r="D281" s="206"/>
      <c r="E281" s="239"/>
      <c r="F281" s="286"/>
      <c r="G281" s="264"/>
      <c r="H281" s="204"/>
    </row>
    <row r="282" spans="2:8" ht="15">
      <c r="B282" s="195" t="s">
        <v>816</v>
      </c>
      <c r="C282" s="205" t="s">
        <v>815</v>
      </c>
      <c r="D282" s="206"/>
      <c r="E282" s="201"/>
      <c r="F282" s="198">
        <v>0</v>
      </c>
      <c r="G282" s="242">
        <f>F282</f>
        <v>0</v>
      </c>
      <c r="H282" s="204"/>
    </row>
    <row r="283" spans="2:8" ht="15.6" thickBot="1">
      <c r="B283" s="195"/>
      <c r="C283" s="205"/>
      <c r="D283" s="206"/>
      <c r="E283" s="210"/>
      <c r="F283" s="278"/>
      <c r="G283" s="231"/>
      <c r="H283" s="226"/>
    </row>
    <row r="284" spans="2:8" ht="15.6">
      <c r="B284" s="232">
        <v>7.2</v>
      </c>
      <c r="C284" s="215" t="s">
        <v>817</v>
      </c>
      <c r="D284" s="206"/>
      <c r="E284" s="216"/>
      <c r="F284" s="217"/>
      <c r="G284" s="228"/>
      <c r="H284" s="219"/>
    </row>
    <row r="285" spans="2:8" ht="15">
      <c r="B285" s="195" t="s">
        <v>818</v>
      </c>
      <c r="C285" s="205" t="s">
        <v>819</v>
      </c>
      <c r="D285" s="206"/>
      <c r="E285" s="201"/>
      <c r="F285" s="198">
        <v>0</v>
      </c>
      <c r="G285" s="242">
        <f>F285</f>
        <v>0</v>
      </c>
      <c r="H285" s="204"/>
    </row>
    <row r="286" spans="2:8" ht="15.6" thickBot="1">
      <c r="B286" s="195"/>
      <c r="C286" s="205"/>
      <c r="D286" s="206"/>
      <c r="E286" s="210"/>
      <c r="F286" s="278"/>
      <c r="G286" s="231"/>
      <c r="H286" s="226"/>
    </row>
    <row r="287" spans="2:8" ht="15.6">
      <c r="B287" s="232">
        <v>7.3</v>
      </c>
      <c r="C287" s="215" t="s">
        <v>820</v>
      </c>
      <c r="D287" s="206"/>
      <c r="E287" s="216"/>
      <c r="F287" s="217"/>
      <c r="G287" s="228"/>
      <c r="H287" s="219"/>
    </row>
    <row r="288" spans="2:8" ht="15">
      <c r="B288" s="195" t="s">
        <v>821</v>
      </c>
      <c r="C288" s="205" t="s">
        <v>822</v>
      </c>
      <c r="D288" s="206"/>
      <c r="E288" s="201"/>
      <c r="F288" s="198">
        <v>0</v>
      </c>
      <c r="G288" s="242"/>
      <c r="H288" s="200"/>
    </row>
    <row r="289" spans="2:8" ht="15">
      <c r="B289" s="195" t="s">
        <v>823</v>
      </c>
      <c r="C289" s="205" t="s">
        <v>824</v>
      </c>
      <c r="D289" s="206"/>
      <c r="E289" s="201"/>
      <c r="F289" s="198">
        <v>0</v>
      </c>
      <c r="G289" s="242"/>
      <c r="H289" s="200"/>
    </row>
    <row r="290" spans="2:8" ht="15">
      <c r="B290" s="195"/>
      <c r="C290" s="205"/>
      <c r="D290" s="206"/>
      <c r="E290" s="201"/>
      <c r="F290" s="277"/>
      <c r="G290" s="242"/>
      <c r="H290" s="200"/>
    </row>
    <row r="291" spans="2:8" ht="15">
      <c r="B291" s="195"/>
      <c r="C291" s="208" t="s">
        <v>533</v>
      </c>
      <c r="D291" s="206"/>
      <c r="E291" s="201"/>
      <c r="F291" s="277"/>
      <c r="G291" s="242">
        <f>SUM(F288:F289)</f>
        <v>0</v>
      </c>
      <c r="H291" s="204"/>
    </row>
    <row r="292" spans="2:8" ht="15.6" thickBot="1">
      <c r="B292" s="195"/>
      <c r="C292" s="208"/>
      <c r="D292" s="206"/>
      <c r="E292" s="210"/>
      <c r="F292" s="278"/>
      <c r="G292" s="231"/>
      <c r="H292" s="226"/>
    </row>
    <row r="293" spans="2:8" ht="15.6">
      <c r="B293" s="232">
        <v>7.4</v>
      </c>
      <c r="C293" s="232" t="s">
        <v>825</v>
      </c>
      <c r="D293" s="206"/>
      <c r="E293" s="216"/>
      <c r="F293" s="217"/>
      <c r="G293" s="228"/>
      <c r="H293" s="219"/>
    </row>
    <row r="294" spans="2:8" ht="15">
      <c r="B294" s="195" t="s">
        <v>826</v>
      </c>
      <c r="C294" s="195" t="s">
        <v>825</v>
      </c>
      <c r="D294" s="206"/>
      <c r="E294" s="201"/>
      <c r="F294" s="198">
        <v>0</v>
      </c>
      <c r="G294" s="242">
        <f>F294</f>
        <v>0</v>
      </c>
      <c r="H294" s="204"/>
    </row>
    <row r="295" spans="2:8" ht="15.6" thickBot="1">
      <c r="B295" s="195"/>
      <c r="C295" s="208"/>
      <c r="D295" s="206"/>
      <c r="E295" s="210"/>
      <c r="F295" s="278"/>
      <c r="G295" s="231"/>
      <c r="H295" s="226"/>
    </row>
    <row r="296" spans="2:8" ht="15.6">
      <c r="B296" s="232">
        <v>7.5</v>
      </c>
      <c r="C296" s="232" t="s">
        <v>827</v>
      </c>
      <c r="D296" s="206"/>
      <c r="E296" s="216"/>
      <c r="F296" s="217"/>
      <c r="G296" s="228"/>
      <c r="H296" s="219"/>
    </row>
    <row r="297" spans="2:8" ht="15">
      <c r="B297" s="195" t="s">
        <v>828</v>
      </c>
      <c r="C297" s="195" t="s">
        <v>827</v>
      </c>
      <c r="D297" s="206"/>
      <c r="E297" s="201"/>
      <c r="F297" s="198">
        <v>0</v>
      </c>
      <c r="G297" s="242"/>
      <c r="H297" s="200"/>
    </row>
    <row r="298" spans="2:8" ht="15">
      <c r="B298" s="195" t="s">
        <v>829</v>
      </c>
      <c r="C298" s="195" t="s">
        <v>830</v>
      </c>
      <c r="D298" s="206"/>
      <c r="E298" s="201"/>
      <c r="F298" s="198">
        <v>0</v>
      </c>
      <c r="G298" s="242"/>
      <c r="H298" s="200"/>
    </row>
    <row r="299" spans="2:8" ht="15">
      <c r="B299" s="195"/>
      <c r="C299" s="208"/>
      <c r="D299" s="206"/>
      <c r="E299" s="201"/>
      <c r="F299" s="277"/>
      <c r="G299" s="242"/>
      <c r="H299" s="200"/>
    </row>
    <row r="300" spans="2:8" ht="15">
      <c r="B300" s="195"/>
      <c r="C300" s="208" t="s">
        <v>533</v>
      </c>
      <c r="D300" s="206"/>
      <c r="E300" s="201"/>
      <c r="F300" s="277"/>
      <c r="G300" s="242">
        <f>SUM(F297:F298)</f>
        <v>0</v>
      </c>
      <c r="H300" s="204"/>
    </row>
    <row r="301" spans="2:8" ht="15.6" thickBot="1">
      <c r="B301" s="195"/>
      <c r="C301" s="208"/>
      <c r="D301" s="206"/>
      <c r="E301" s="210"/>
      <c r="F301" s="278"/>
      <c r="G301" s="231"/>
      <c r="H301" s="226"/>
    </row>
    <row r="302" spans="2:8" ht="15.6">
      <c r="B302" s="232">
        <v>7.6</v>
      </c>
      <c r="C302" s="232" t="s">
        <v>831</v>
      </c>
      <c r="D302" s="206"/>
      <c r="E302" s="216"/>
      <c r="F302" s="217"/>
      <c r="G302" s="228"/>
      <c r="H302" s="219"/>
    </row>
    <row r="303" spans="2:8" ht="15">
      <c r="B303" s="195" t="s">
        <v>832</v>
      </c>
      <c r="C303" s="195" t="s">
        <v>833</v>
      </c>
      <c r="D303" s="206"/>
      <c r="E303" s="201"/>
      <c r="F303" s="198">
        <v>0</v>
      </c>
      <c r="G303" s="242"/>
      <c r="H303" s="200"/>
    </row>
    <row r="304" spans="2:8" ht="15">
      <c r="B304" s="195" t="s">
        <v>834</v>
      </c>
      <c r="C304" s="195" t="s">
        <v>835</v>
      </c>
      <c r="D304" s="206"/>
      <c r="E304" s="201"/>
      <c r="F304" s="198">
        <v>0</v>
      </c>
      <c r="G304" s="242"/>
      <c r="H304" s="200"/>
    </row>
    <row r="305" spans="2:9" ht="15">
      <c r="B305" s="195" t="s">
        <v>836</v>
      </c>
      <c r="C305" s="195" t="s">
        <v>837</v>
      </c>
      <c r="D305" s="206"/>
      <c r="E305" s="201"/>
      <c r="F305" s="198">
        <v>0</v>
      </c>
      <c r="G305" s="242"/>
      <c r="H305" s="200"/>
    </row>
    <row r="306" spans="2:9" ht="15">
      <c r="B306" s="195" t="s">
        <v>838</v>
      </c>
      <c r="C306" s="195" t="s">
        <v>839</v>
      </c>
      <c r="D306" s="206"/>
      <c r="E306" s="201"/>
      <c r="F306" s="198">
        <v>0</v>
      </c>
      <c r="G306" s="242"/>
      <c r="H306" s="200"/>
    </row>
    <row r="307" spans="2:9" ht="15">
      <c r="B307" s="195" t="s">
        <v>840</v>
      </c>
      <c r="C307" s="195" t="s">
        <v>841</v>
      </c>
      <c r="D307" s="206"/>
      <c r="E307" s="201"/>
      <c r="F307" s="198">
        <v>0</v>
      </c>
      <c r="G307" s="242"/>
      <c r="H307" s="200"/>
    </row>
    <row r="308" spans="2:9" ht="15">
      <c r="B308" s="195"/>
      <c r="C308" s="195"/>
      <c r="D308" s="206"/>
      <c r="E308" s="201"/>
      <c r="F308" s="277"/>
      <c r="G308" s="242"/>
      <c r="H308" s="200"/>
    </row>
    <row r="309" spans="2:9" ht="15.6" thickBot="1">
      <c r="B309" s="195"/>
      <c r="C309" s="208" t="s">
        <v>533</v>
      </c>
      <c r="D309" s="206"/>
      <c r="E309" s="201"/>
      <c r="F309" s="277"/>
      <c r="G309" s="242">
        <f>SUM(F303:F307)</f>
        <v>0</v>
      </c>
      <c r="H309" s="204"/>
    </row>
    <row r="310" spans="2:9" ht="15.6">
      <c r="B310" s="232">
        <v>8</v>
      </c>
      <c r="C310" s="232" t="s">
        <v>842</v>
      </c>
      <c r="D310" s="206"/>
      <c r="E310" s="287"/>
      <c r="F310" s="284"/>
      <c r="G310" s="288"/>
      <c r="H310" s="289"/>
    </row>
    <row r="311" spans="2:9" ht="15.6">
      <c r="B311" s="273">
        <v>8.1</v>
      </c>
      <c r="C311" s="273" t="s">
        <v>843</v>
      </c>
      <c r="D311" s="206"/>
      <c r="E311" s="290"/>
      <c r="F311" s="286"/>
      <c r="G311" s="291"/>
      <c r="H311" s="292"/>
    </row>
    <row r="312" spans="2:9" ht="15">
      <c r="B312" s="195" t="s">
        <v>844</v>
      </c>
      <c r="C312" s="195" t="s">
        <v>845</v>
      </c>
      <c r="D312" s="206"/>
      <c r="E312" s="293"/>
      <c r="F312" s="198"/>
      <c r="G312" s="294"/>
      <c r="H312" s="295"/>
    </row>
    <row r="313" spans="2:9" ht="15">
      <c r="B313" s="195" t="s">
        <v>846</v>
      </c>
      <c r="C313" s="195" t="s">
        <v>847</v>
      </c>
      <c r="D313" s="206"/>
      <c r="E313" s="296"/>
      <c r="F313" s="198"/>
      <c r="G313" s="294"/>
      <c r="H313" s="295"/>
    </row>
    <row r="314" spans="2:9" ht="15">
      <c r="B314" s="195"/>
      <c r="C314" s="195"/>
      <c r="D314" s="206"/>
      <c r="E314" s="296"/>
      <c r="F314" s="277"/>
      <c r="G314" s="294"/>
      <c r="H314" s="295"/>
    </row>
    <row r="315" spans="2:9" ht="15">
      <c r="B315" s="195"/>
      <c r="C315" s="208" t="s">
        <v>533</v>
      </c>
      <c r="D315" s="206"/>
      <c r="E315" s="296"/>
      <c r="F315" s="277"/>
      <c r="G315" s="294"/>
      <c r="H315" s="204"/>
    </row>
    <row r="316" spans="2:9" ht="15.6" thickBot="1">
      <c r="B316" s="195"/>
      <c r="C316" s="195"/>
      <c r="D316" s="206"/>
      <c r="E316" s="297"/>
      <c r="F316" s="278"/>
      <c r="G316" s="298"/>
      <c r="H316" s="299"/>
    </row>
    <row r="317" spans="2:9" ht="15.6">
      <c r="B317" s="232">
        <v>8.1999999999999993</v>
      </c>
      <c r="C317" s="232" t="s">
        <v>848</v>
      </c>
      <c r="D317" s="206"/>
      <c r="E317" s="300"/>
      <c r="F317" s="217"/>
      <c r="G317" s="301"/>
      <c r="H317" s="302"/>
      <c r="I317" s="303"/>
    </row>
    <row r="318" spans="2:9" ht="15">
      <c r="B318" s="195" t="s">
        <v>849</v>
      </c>
      <c r="C318" s="195" t="s">
        <v>850</v>
      </c>
      <c r="D318" s="206"/>
      <c r="E318" s="293"/>
      <c r="F318" s="277"/>
      <c r="G318" s="294"/>
      <c r="H318" s="295"/>
    </row>
    <row r="319" spans="2:9" ht="15">
      <c r="B319" s="195"/>
      <c r="C319" s="195"/>
      <c r="D319" s="206"/>
      <c r="E319" s="296"/>
      <c r="F319" s="277"/>
      <c r="G319" s="294"/>
      <c r="H319" s="295"/>
    </row>
    <row r="320" spans="2:9" ht="15">
      <c r="B320" s="195"/>
      <c r="C320" s="208" t="s">
        <v>533</v>
      </c>
      <c r="D320" s="206"/>
      <c r="E320" s="296"/>
      <c r="F320" s="277"/>
      <c r="G320" s="294">
        <f>SUM(F318:F318)</f>
        <v>0</v>
      </c>
      <c r="H320" s="204"/>
    </row>
    <row r="321" spans="2:8" ht="15.6" thickBot="1">
      <c r="B321" s="195"/>
      <c r="C321" s="195"/>
      <c r="D321" s="206"/>
      <c r="E321" s="297"/>
      <c r="F321" s="278"/>
      <c r="G321" s="298"/>
      <c r="H321" s="299"/>
    </row>
    <row r="322" spans="2:8" ht="15.6">
      <c r="B322" s="232">
        <v>8.3000000000000007</v>
      </c>
      <c r="C322" s="232" t="s">
        <v>851</v>
      </c>
      <c r="D322" s="206"/>
      <c r="E322" s="300"/>
      <c r="F322" s="217"/>
      <c r="G322" s="301"/>
      <c r="H322" s="302"/>
    </row>
    <row r="323" spans="2:8" ht="15">
      <c r="B323" s="195" t="s">
        <v>852</v>
      </c>
      <c r="C323" s="195" t="s">
        <v>853</v>
      </c>
      <c r="D323" s="206"/>
      <c r="E323" s="293"/>
      <c r="F323" s="277"/>
      <c r="G323" s="294"/>
      <c r="H323" s="295"/>
    </row>
    <row r="324" spans="2:8" ht="15">
      <c r="B324" s="195"/>
      <c r="C324" s="195"/>
      <c r="D324" s="206"/>
      <c r="E324" s="296"/>
      <c r="F324" s="277"/>
      <c r="G324" s="294"/>
      <c r="H324" s="295"/>
    </row>
    <row r="325" spans="2:8" ht="15">
      <c r="B325" s="195"/>
      <c r="C325" s="208" t="s">
        <v>533</v>
      </c>
      <c r="D325" s="206"/>
      <c r="E325" s="296"/>
      <c r="F325" s="277"/>
      <c r="G325" s="294">
        <f>SUM(F323:F323)</f>
        <v>0</v>
      </c>
      <c r="H325" s="204"/>
    </row>
    <row r="326" spans="2:8" ht="15.6" thickBot="1">
      <c r="B326" s="195"/>
      <c r="C326" s="195"/>
      <c r="D326" s="206"/>
      <c r="E326" s="297"/>
      <c r="F326" s="278"/>
      <c r="G326" s="298"/>
      <c r="H326" s="299"/>
    </row>
    <row r="327" spans="2:8" ht="15.6">
      <c r="B327" s="232">
        <v>8.4</v>
      </c>
      <c r="C327" s="232" t="s">
        <v>854</v>
      </c>
      <c r="D327" s="206"/>
      <c r="E327" s="300"/>
      <c r="F327" s="217"/>
      <c r="G327" s="301"/>
      <c r="H327" s="302"/>
    </row>
    <row r="328" spans="2:8" ht="15">
      <c r="B328" s="195" t="s">
        <v>855</v>
      </c>
      <c r="C328" s="195" t="s">
        <v>856</v>
      </c>
      <c r="D328" s="206"/>
      <c r="E328" s="293"/>
      <c r="F328" s="277">
        <v>0</v>
      </c>
      <c r="G328" s="294"/>
      <c r="H328" s="295"/>
    </row>
    <row r="329" spans="2:8" ht="15">
      <c r="B329" s="195"/>
      <c r="C329" s="195"/>
      <c r="D329" s="206"/>
      <c r="E329" s="296"/>
      <c r="F329" s="277"/>
      <c r="G329" s="294"/>
      <c r="H329" s="295"/>
    </row>
    <row r="330" spans="2:8" ht="15">
      <c r="B330" s="195"/>
      <c r="C330" s="208" t="s">
        <v>533</v>
      </c>
      <c r="D330" s="206"/>
      <c r="E330" s="296"/>
      <c r="F330" s="277"/>
      <c r="G330" s="294">
        <f>SUM(F328:F328)</f>
        <v>0</v>
      </c>
      <c r="H330" s="204"/>
    </row>
    <row r="331" spans="2:8" ht="15.6" thickBot="1">
      <c r="B331" s="195"/>
      <c r="C331" s="195"/>
      <c r="D331" s="206"/>
      <c r="E331" s="297"/>
      <c r="F331" s="278"/>
      <c r="G331" s="298"/>
      <c r="H331" s="299"/>
    </row>
    <row r="332" spans="2:8" ht="15.6">
      <c r="B332" s="232">
        <v>8.5</v>
      </c>
      <c r="C332" s="232" t="s">
        <v>857</v>
      </c>
      <c r="D332" s="206"/>
      <c r="E332" s="300"/>
      <c r="F332" s="217"/>
      <c r="G332" s="301"/>
      <c r="H332" s="302"/>
    </row>
    <row r="333" spans="2:8" ht="15">
      <c r="B333" s="195" t="s">
        <v>858</v>
      </c>
      <c r="C333" s="195" t="s">
        <v>857</v>
      </c>
      <c r="D333" s="206"/>
      <c r="E333" s="293"/>
      <c r="F333" s="277">
        <v>0</v>
      </c>
      <c r="G333" s="294"/>
      <c r="H333" s="295"/>
    </row>
    <row r="334" spans="2:8" ht="15">
      <c r="B334" s="195"/>
      <c r="C334" s="195"/>
      <c r="D334" s="206"/>
      <c r="E334" s="296"/>
      <c r="F334" s="277"/>
      <c r="G334" s="294"/>
      <c r="H334" s="295"/>
    </row>
    <row r="335" spans="2:8" ht="15">
      <c r="B335" s="195"/>
      <c r="C335" s="208" t="s">
        <v>533</v>
      </c>
      <c r="D335" s="206"/>
      <c r="E335" s="296"/>
      <c r="F335" s="277"/>
      <c r="G335" s="294">
        <f>SUM(F333:F333)</f>
        <v>0</v>
      </c>
      <c r="H335" s="204"/>
    </row>
    <row r="336" spans="2:8" ht="15.6" thickBot="1">
      <c r="B336" s="195"/>
      <c r="C336" s="195"/>
      <c r="D336" s="206"/>
      <c r="E336" s="297"/>
      <c r="F336" s="278"/>
      <c r="G336" s="298"/>
      <c r="H336" s="299"/>
    </row>
    <row r="337" spans="2:8" ht="15.6">
      <c r="B337" s="232">
        <v>8.6</v>
      </c>
      <c r="C337" s="232" t="s">
        <v>859</v>
      </c>
      <c r="D337" s="206"/>
      <c r="E337" s="300"/>
      <c r="F337" s="217"/>
      <c r="G337" s="301"/>
      <c r="H337" s="302"/>
    </row>
    <row r="338" spans="2:8" ht="15">
      <c r="B338" s="195" t="s">
        <v>860</v>
      </c>
      <c r="C338" s="195" t="s">
        <v>861</v>
      </c>
      <c r="D338" s="206"/>
      <c r="E338" s="293"/>
      <c r="F338" s="277"/>
      <c r="G338" s="294"/>
      <c r="H338" s="295"/>
    </row>
    <row r="339" spans="2:8" ht="15">
      <c r="B339" s="195"/>
      <c r="C339" s="195"/>
      <c r="D339" s="206"/>
      <c r="E339" s="296"/>
      <c r="F339" s="277"/>
      <c r="G339" s="294"/>
      <c r="H339" s="295"/>
    </row>
    <row r="340" spans="2:8" ht="15">
      <c r="B340" s="195"/>
      <c r="C340" s="208" t="s">
        <v>533</v>
      </c>
      <c r="D340" s="206"/>
      <c r="E340" s="296"/>
      <c r="F340" s="277"/>
      <c r="G340" s="294">
        <f>SUM(F338:F338)</f>
        <v>0</v>
      </c>
      <c r="H340" s="204"/>
    </row>
    <row r="341" spans="2:8" ht="15.6" thickBot="1">
      <c r="B341" s="195"/>
      <c r="C341" s="195"/>
      <c r="D341" s="206"/>
      <c r="E341" s="297"/>
      <c r="F341" s="278"/>
      <c r="G341" s="298"/>
      <c r="H341" s="299"/>
    </row>
    <row r="342" spans="2:8" ht="15.6">
      <c r="B342" s="232">
        <v>8.6999999999999993</v>
      </c>
      <c r="C342" s="232" t="s">
        <v>862</v>
      </c>
      <c r="D342" s="206"/>
      <c r="E342" s="300"/>
      <c r="F342" s="217"/>
      <c r="G342" s="301"/>
      <c r="H342" s="302"/>
    </row>
    <row r="343" spans="2:8" ht="15">
      <c r="B343" s="195" t="s">
        <v>863</v>
      </c>
      <c r="C343" s="195" t="s">
        <v>864</v>
      </c>
      <c r="D343" s="206"/>
      <c r="E343" s="293"/>
      <c r="F343" s="277"/>
      <c r="G343" s="294"/>
      <c r="H343" s="295"/>
    </row>
    <row r="344" spans="2:8" ht="15">
      <c r="B344" s="195"/>
      <c r="C344" s="195"/>
      <c r="D344" s="206"/>
      <c r="E344" s="296"/>
      <c r="F344" s="277"/>
      <c r="G344" s="294"/>
      <c r="H344" s="295"/>
    </row>
    <row r="345" spans="2:8" ht="15">
      <c r="B345" s="195"/>
      <c r="C345" s="208" t="s">
        <v>533</v>
      </c>
      <c r="D345" s="206"/>
      <c r="E345" s="296"/>
      <c r="F345" s="277"/>
      <c r="G345" s="294">
        <f>SUM(F343:F343)</f>
        <v>0</v>
      </c>
      <c r="H345" s="204"/>
    </row>
    <row r="346" spans="2:8" ht="15.6" thickBot="1">
      <c r="B346" s="195"/>
      <c r="C346" s="195"/>
      <c r="D346" s="206"/>
      <c r="E346" s="297"/>
      <c r="F346" s="278"/>
      <c r="G346" s="298"/>
      <c r="H346" s="299"/>
    </row>
    <row r="347" spans="2:8" ht="15.6">
      <c r="B347" s="232">
        <v>8.8000000000000007</v>
      </c>
      <c r="C347" s="232" t="s">
        <v>865</v>
      </c>
      <c r="D347" s="206"/>
      <c r="E347" s="300"/>
      <c r="F347" s="217"/>
      <c r="G347" s="301"/>
      <c r="H347" s="302"/>
    </row>
    <row r="348" spans="2:8" ht="15">
      <c r="B348" s="195" t="s">
        <v>866</v>
      </c>
      <c r="C348" s="195" t="s">
        <v>867</v>
      </c>
      <c r="D348" s="206"/>
      <c r="E348" s="293"/>
      <c r="F348" s="277"/>
      <c r="G348" s="294"/>
      <c r="H348" s="295"/>
    </row>
    <row r="349" spans="2:8" ht="15">
      <c r="B349" s="195" t="s">
        <v>868</v>
      </c>
      <c r="C349" s="195" t="s">
        <v>869</v>
      </c>
      <c r="D349" s="206"/>
      <c r="E349" s="293"/>
      <c r="F349" s="277">
        <v>0</v>
      </c>
      <c r="G349" s="294"/>
      <c r="H349" s="295"/>
    </row>
    <row r="350" spans="2:8" ht="15">
      <c r="B350" s="195"/>
      <c r="C350" s="195"/>
      <c r="D350" s="206"/>
      <c r="E350" s="296"/>
      <c r="F350" s="277"/>
      <c r="G350" s="294"/>
      <c r="H350" s="295"/>
    </row>
    <row r="351" spans="2:8" ht="15">
      <c r="B351" s="195"/>
      <c r="C351" s="208" t="s">
        <v>533</v>
      </c>
      <c r="D351" s="206"/>
      <c r="E351" s="296"/>
      <c r="F351" s="277"/>
      <c r="G351" s="294">
        <f>SUM(F348:F349)</f>
        <v>0</v>
      </c>
      <c r="H351" s="204"/>
    </row>
    <row r="352" spans="2:8" ht="15.6" thickBot="1">
      <c r="B352" s="246"/>
      <c r="C352" s="274"/>
      <c r="D352" s="206"/>
      <c r="E352" s="304"/>
      <c r="F352" s="305"/>
      <c r="G352" s="306"/>
      <c r="H352" s="307"/>
    </row>
    <row r="353" spans="2:8" ht="18" thickBot="1">
      <c r="B353" s="580" t="s">
        <v>870</v>
      </c>
      <c r="C353" s="581"/>
      <c r="D353" s="206"/>
      <c r="E353" s="181"/>
      <c r="F353" s="182"/>
      <c r="G353" s="308"/>
      <c r="H353" s="183"/>
    </row>
    <row r="354" spans="2:8" ht="18" customHeight="1">
      <c r="B354" s="184">
        <v>0</v>
      </c>
      <c r="C354" s="185" t="s">
        <v>526</v>
      </c>
      <c r="D354" s="206"/>
      <c r="E354" s="186"/>
      <c r="F354" s="187"/>
      <c r="G354" s="187"/>
      <c r="H354" s="188"/>
    </row>
    <row r="355" spans="2:8" ht="18" customHeight="1">
      <c r="B355" s="189">
        <v>0.1</v>
      </c>
      <c r="C355" s="190" t="s">
        <v>527</v>
      </c>
      <c r="D355" s="206"/>
      <c r="E355" s="191"/>
      <c r="F355" s="192"/>
      <c r="G355" s="192"/>
      <c r="H355" s="193"/>
    </row>
    <row r="356" spans="2:8" ht="15">
      <c r="B356" s="194" t="s">
        <v>528</v>
      </c>
      <c r="C356" s="195" t="s">
        <v>527</v>
      </c>
      <c r="D356" s="206"/>
      <c r="E356" s="197"/>
      <c r="F356" s="198">
        <v>0</v>
      </c>
      <c r="G356" s="199"/>
      <c r="H356" s="200"/>
    </row>
    <row r="357" spans="2:8" ht="15">
      <c r="B357" s="194" t="s">
        <v>529</v>
      </c>
      <c r="C357" s="195" t="s">
        <v>530</v>
      </c>
      <c r="D357" s="206"/>
      <c r="E357" s="197"/>
      <c r="F357" s="202">
        <v>0</v>
      </c>
      <c r="G357" s="203"/>
      <c r="H357" s="204"/>
    </row>
    <row r="358" spans="2:8" ht="15">
      <c r="B358" s="194" t="s">
        <v>531</v>
      </c>
      <c r="C358" s="205" t="s">
        <v>532</v>
      </c>
      <c r="D358" s="206"/>
      <c r="E358" s="197"/>
      <c r="F358" s="202">
        <v>0</v>
      </c>
      <c r="G358" s="203"/>
      <c r="H358" s="204"/>
    </row>
    <row r="359" spans="2:8" ht="15">
      <c r="B359" s="194"/>
      <c r="C359" s="205"/>
      <c r="D359" s="206"/>
      <c r="E359" s="201"/>
      <c r="F359" s="207"/>
      <c r="G359" s="203"/>
      <c r="H359" s="204"/>
    </row>
    <row r="360" spans="2:8" ht="15">
      <c r="B360" s="194"/>
      <c r="C360" s="208" t="s">
        <v>533</v>
      </c>
      <c r="D360" s="206"/>
      <c r="E360" s="201"/>
      <c r="F360" s="207"/>
      <c r="G360" s="209">
        <f>SUM(F356:F358)</f>
        <v>0</v>
      </c>
      <c r="H360" s="204"/>
    </row>
    <row r="361" spans="2:8" ht="15.6" thickBot="1">
      <c r="B361" s="194"/>
      <c r="C361" s="205"/>
      <c r="D361" s="206"/>
      <c r="E361" s="210"/>
      <c r="F361" s="211"/>
      <c r="G361" s="212"/>
      <c r="H361" s="213"/>
    </row>
    <row r="362" spans="2:8" ht="15.6">
      <c r="B362" s="214">
        <v>0.2</v>
      </c>
      <c r="C362" s="215" t="s">
        <v>534</v>
      </c>
      <c r="D362" s="206"/>
      <c r="E362" s="216"/>
      <c r="F362" s="217"/>
      <c r="G362" s="218"/>
      <c r="H362" s="219"/>
    </row>
    <row r="363" spans="2:8" ht="15">
      <c r="B363" s="194" t="s">
        <v>535</v>
      </c>
      <c r="C363" s="205" t="s">
        <v>536</v>
      </c>
      <c r="D363" s="206"/>
      <c r="E363" s="197"/>
      <c r="F363" s="202">
        <v>0</v>
      </c>
      <c r="G363" s="209">
        <f>F363</f>
        <v>0</v>
      </c>
      <c r="H363" s="204"/>
    </row>
    <row r="364" spans="2:8" ht="15.6" thickBot="1">
      <c r="B364" s="194"/>
      <c r="C364" s="205"/>
      <c r="D364" s="206"/>
      <c r="E364" s="210"/>
      <c r="F364" s="211"/>
      <c r="G364" s="212"/>
      <c r="H364" s="213"/>
    </row>
    <row r="365" spans="2:8" ht="15.6">
      <c r="B365" s="214">
        <v>0.3</v>
      </c>
      <c r="C365" s="215" t="s">
        <v>537</v>
      </c>
      <c r="D365" s="206"/>
      <c r="E365" s="216"/>
      <c r="F365" s="217"/>
      <c r="G365" s="218"/>
      <c r="H365" s="219"/>
    </row>
    <row r="366" spans="2:8" ht="15">
      <c r="B366" s="194" t="s">
        <v>538</v>
      </c>
      <c r="C366" s="205" t="s">
        <v>537</v>
      </c>
      <c r="D366" s="206"/>
      <c r="E366" s="197"/>
      <c r="F366" s="221">
        <v>0</v>
      </c>
      <c r="G366" s="222">
        <f>F366</f>
        <v>0</v>
      </c>
      <c r="H366" s="204"/>
    </row>
    <row r="367" spans="2:8" ht="15.6" thickBot="1">
      <c r="B367" s="194"/>
      <c r="C367" s="205"/>
      <c r="D367" s="206"/>
      <c r="E367" s="223"/>
      <c r="F367" s="224"/>
      <c r="G367" s="225"/>
      <c r="H367" s="226"/>
    </row>
    <row r="368" spans="2:8" ht="15.6">
      <c r="B368" s="214">
        <v>0.4</v>
      </c>
      <c r="C368" s="215" t="s">
        <v>539</v>
      </c>
      <c r="D368" s="206"/>
      <c r="E368" s="216"/>
      <c r="F368" s="217"/>
      <c r="G368" s="218"/>
      <c r="H368" s="219"/>
    </row>
    <row r="369" spans="2:8" ht="15">
      <c r="B369" s="194" t="s">
        <v>540</v>
      </c>
      <c r="C369" s="205" t="s">
        <v>541</v>
      </c>
      <c r="D369" s="206"/>
      <c r="E369" s="197"/>
      <c r="F369" s="202">
        <v>0</v>
      </c>
      <c r="G369" s="203"/>
      <c r="H369" s="204"/>
    </row>
    <row r="370" spans="2:8" ht="15">
      <c r="B370" s="194" t="s">
        <v>542</v>
      </c>
      <c r="C370" s="205" t="s">
        <v>543</v>
      </c>
      <c r="D370" s="206"/>
      <c r="E370" s="197"/>
      <c r="F370" s="202">
        <v>0</v>
      </c>
      <c r="G370" s="203"/>
      <c r="H370" s="204"/>
    </row>
    <row r="371" spans="2:8" ht="15">
      <c r="B371" s="194" t="s">
        <v>544</v>
      </c>
      <c r="C371" s="205" t="s">
        <v>545</v>
      </c>
      <c r="D371" s="206"/>
      <c r="E371" s="197"/>
      <c r="F371" s="202">
        <v>0</v>
      </c>
      <c r="G371" s="203"/>
      <c r="H371" s="204"/>
    </row>
    <row r="372" spans="2:8" ht="15">
      <c r="B372" s="194"/>
      <c r="C372" s="205"/>
      <c r="D372" s="206"/>
      <c r="E372" s="201"/>
      <c r="F372" s="207"/>
      <c r="G372" s="203"/>
      <c r="H372" s="204"/>
    </row>
    <row r="373" spans="2:8" ht="15">
      <c r="B373" s="194"/>
      <c r="C373" s="208" t="s">
        <v>533</v>
      </c>
      <c r="D373" s="206"/>
      <c r="E373" s="201"/>
      <c r="F373" s="207"/>
      <c r="G373" s="209">
        <f>SUM(F369:F371)</f>
        <v>0</v>
      </c>
      <c r="H373" s="204"/>
    </row>
    <row r="374" spans="2:8" ht="15.6" thickBot="1">
      <c r="B374" s="194"/>
      <c r="C374" s="205"/>
      <c r="D374" s="206"/>
      <c r="E374" s="210"/>
      <c r="F374" s="211"/>
      <c r="G374" s="212"/>
      <c r="H374" s="213"/>
    </row>
    <row r="375" spans="2:8" ht="15.6">
      <c r="B375" s="214">
        <v>0.5</v>
      </c>
      <c r="C375" s="215" t="s">
        <v>546</v>
      </c>
      <c r="D375" s="206"/>
      <c r="E375" s="216"/>
      <c r="F375" s="217"/>
      <c r="G375" s="218"/>
      <c r="H375" s="219"/>
    </row>
    <row r="376" spans="2:8" ht="15">
      <c r="B376" s="194" t="s">
        <v>547</v>
      </c>
      <c r="C376" s="205" t="s">
        <v>546</v>
      </c>
      <c r="D376" s="206"/>
      <c r="E376" s="197"/>
      <c r="F376" s="202">
        <v>0</v>
      </c>
      <c r="G376" s="209">
        <f>F376</f>
        <v>0</v>
      </c>
      <c r="H376" s="204"/>
    </row>
    <row r="377" spans="2:8" ht="15.6" thickBot="1">
      <c r="B377" s="194"/>
      <c r="C377" s="205"/>
      <c r="D377" s="206"/>
      <c r="E377" s="210"/>
      <c r="F377" s="211"/>
      <c r="G377" s="227"/>
      <c r="H377" s="226"/>
    </row>
    <row r="378" spans="2:8" ht="15.6">
      <c r="B378" s="214">
        <v>0.6</v>
      </c>
      <c r="C378" s="215" t="s">
        <v>548</v>
      </c>
      <c r="D378" s="206"/>
      <c r="E378" s="216"/>
      <c r="F378" s="217"/>
      <c r="G378" s="228"/>
      <c r="H378" s="219"/>
    </row>
    <row r="379" spans="2:8" ht="15">
      <c r="B379" s="194" t="s">
        <v>549</v>
      </c>
      <c r="C379" s="205" t="s">
        <v>550</v>
      </c>
      <c r="D379" s="206"/>
      <c r="E379" s="197"/>
      <c r="F379" s="202">
        <v>0</v>
      </c>
      <c r="G379" s="209"/>
      <c r="H379" s="200"/>
    </row>
    <row r="380" spans="2:8" ht="15">
      <c r="B380" s="194" t="s">
        <v>551</v>
      </c>
      <c r="C380" s="205" t="s">
        <v>552</v>
      </c>
      <c r="D380" s="206"/>
      <c r="E380" s="197"/>
      <c r="F380" s="202">
        <v>0</v>
      </c>
      <c r="G380" s="209"/>
      <c r="H380" s="200"/>
    </row>
    <row r="381" spans="2:8" ht="15">
      <c r="B381" s="194" t="s">
        <v>553</v>
      </c>
      <c r="C381" s="205" t="s">
        <v>554</v>
      </c>
      <c r="D381" s="206"/>
      <c r="E381" s="197"/>
      <c r="F381" s="202">
        <v>0</v>
      </c>
      <c r="G381" s="209"/>
      <c r="H381" s="200"/>
    </row>
    <row r="382" spans="2:8" ht="15">
      <c r="B382" s="194"/>
      <c r="C382" s="205"/>
      <c r="D382" s="206"/>
      <c r="E382" s="201"/>
      <c r="F382" s="207"/>
      <c r="G382" s="209"/>
      <c r="H382" s="200"/>
    </row>
    <row r="383" spans="2:8" ht="15">
      <c r="B383" s="194"/>
      <c r="C383" s="208" t="s">
        <v>533</v>
      </c>
      <c r="D383" s="206"/>
      <c r="E383" s="201"/>
      <c r="F383" s="207"/>
      <c r="G383" s="209">
        <f>SUM(F379:F381)</f>
        <v>0</v>
      </c>
      <c r="H383" s="204"/>
    </row>
    <row r="384" spans="2:8" ht="15.6" thickBot="1">
      <c r="B384" s="194"/>
      <c r="C384" s="208"/>
      <c r="D384" s="206"/>
      <c r="E384" s="210"/>
      <c r="F384" s="230"/>
      <c r="G384" s="231"/>
      <c r="H384" s="226"/>
    </row>
    <row r="385" spans="2:8" ht="15.75" customHeight="1">
      <c r="B385" s="214">
        <v>1</v>
      </c>
      <c r="C385" s="232" t="s">
        <v>555</v>
      </c>
      <c r="D385" s="206"/>
      <c r="E385" s="233"/>
      <c r="F385" s="234"/>
      <c r="G385" s="235"/>
      <c r="H385" s="236"/>
    </row>
    <row r="386" spans="2:8" ht="15.6">
      <c r="B386" s="237">
        <v>1.1000000000000001</v>
      </c>
      <c r="C386" s="238" t="s">
        <v>556</v>
      </c>
      <c r="D386" s="206"/>
      <c r="E386" s="239"/>
      <c r="F386" s="240"/>
      <c r="G386" s="241"/>
      <c r="H386" s="204"/>
    </row>
    <row r="387" spans="2:8" ht="15">
      <c r="B387" s="194" t="s">
        <v>557</v>
      </c>
      <c r="C387" s="205" t="s">
        <v>558</v>
      </c>
      <c r="D387" s="206"/>
      <c r="E387" s="197"/>
      <c r="F387" s="198"/>
      <c r="G387" s="242"/>
      <c r="H387" s="200"/>
    </row>
    <row r="388" spans="2:8" ht="15">
      <c r="B388" s="194" t="s">
        <v>559</v>
      </c>
      <c r="C388" s="205" t="s">
        <v>560</v>
      </c>
      <c r="D388" s="206"/>
      <c r="E388" s="197"/>
      <c r="F388" s="243">
        <v>0</v>
      </c>
      <c r="G388" s="222"/>
      <c r="H388" s="200"/>
    </row>
    <row r="389" spans="2:8" ht="15">
      <c r="B389" s="194" t="s">
        <v>561</v>
      </c>
      <c r="C389" s="205" t="s">
        <v>562</v>
      </c>
      <c r="D389" s="206"/>
      <c r="E389" s="197"/>
      <c r="F389" s="243">
        <v>0</v>
      </c>
      <c r="G389" s="222"/>
      <c r="H389" s="200"/>
    </row>
    <row r="390" spans="2:8" ht="15">
      <c r="B390" s="194"/>
      <c r="C390" s="205"/>
      <c r="D390" s="206"/>
      <c r="E390" s="244"/>
      <c r="F390" s="245"/>
      <c r="G390" s="222"/>
      <c r="H390" s="200"/>
    </row>
    <row r="391" spans="2:8" ht="15">
      <c r="B391" s="194"/>
      <c r="C391" s="208" t="s">
        <v>533</v>
      </c>
      <c r="D391" s="206"/>
      <c r="E391" s="244"/>
      <c r="F391" s="245"/>
      <c r="G391" s="222">
        <f>SUM(F387:F389)</f>
        <v>0</v>
      </c>
      <c r="H391" s="204"/>
    </row>
    <row r="392" spans="2:8" ht="15.6" thickBot="1">
      <c r="B392" s="246"/>
      <c r="C392" s="247"/>
      <c r="D392" s="206"/>
      <c r="E392" s="248"/>
      <c r="F392" s="249"/>
      <c r="G392" s="250"/>
      <c r="H392" s="251"/>
    </row>
    <row r="393" spans="2:8" ht="15.6">
      <c r="B393" s="214">
        <v>1.2</v>
      </c>
      <c r="C393" s="215" t="s">
        <v>563</v>
      </c>
      <c r="D393" s="206"/>
      <c r="E393" s="216"/>
      <c r="F393" s="252"/>
      <c r="G393" s="228"/>
      <c r="H393" s="200"/>
    </row>
    <row r="394" spans="2:8" ht="15">
      <c r="B394" s="194" t="s">
        <v>564</v>
      </c>
      <c r="C394" s="205" t="s">
        <v>563</v>
      </c>
      <c r="D394" s="206"/>
      <c r="E394" s="197"/>
      <c r="F394" s="253">
        <v>0</v>
      </c>
      <c r="G394" s="222">
        <f>F394</f>
        <v>0</v>
      </c>
      <c r="H394" s="204"/>
    </row>
    <row r="395" spans="2:8" ht="15.6" thickBot="1">
      <c r="B395" s="194"/>
      <c r="C395" s="205"/>
      <c r="D395" s="206"/>
      <c r="E395" s="223"/>
      <c r="F395" s="254"/>
      <c r="G395" s="255"/>
      <c r="H395" s="256"/>
    </row>
    <row r="396" spans="2:8" ht="15.6">
      <c r="B396" s="214">
        <v>1.3</v>
      </c>
      <c r="C396" s="215" t="s">
        <v>565</v>
      </c>
      <c r="D396" s="206"/>
      <c r="E396" s="216"/>
      <c r="F396" s="252"/>
      <c r="G396" s="228"/>
      <c r="H396" s="200"/>
    </row>
    <row r="397" spans="2:8" ht="15">
      <c r="B397" s="194" t="s">
        <v>566</v>
      </c>
      <c r="C397" s="205" t="s">
        <v>565</v>
      </c>
      <c r="D397" s="206"/>
      <c r="E397" s="197"/>
      <c r="F397" s="253">
        <v>0</v>
      </c>
      <c r="G397" s="222"/>
      <c r="H397" s="200"/>
    </row>
    <row r="398" spans="2:8" ht="15">
      <c r="B398" s="194" t="s">
        <v>567</v>
      </c>
      <c r="C398" s="205" t="s">
        <v>568</v>
      </c>
      <c r="D398" s="206"/>
      <c r="E398" s="197"/>
      <c r="F398" s="253">
        <v>0</v>
      </c>
      <c r="G398" s="222"/>
      <c r="H398" s="200"/>
    </row>
    <row r="399" spans="2:8" ht="15">
      <c r="B399" s="194"/>
      <c r="C399" s="205"/>
      <c r="D399" s="206"/>
      <c r="E399" s="244"/>
      <c r="F399" s="257"/>
      <c r="G399" s="222"/>
      <c r="H399" s="200"/>
    </row>
    <row r="400" spans="2:8" ht="15">
      <c r="B400" s="194"/>
      <c r="C400" s="208" t="s">
        <v>533</v>
      </c>
      <c r="D400" s="206"/>
      <c r="E400" s="244"/>
      <c r="F400" s="257"/>
      <c r="G400" s="222">
        <f>SUM(F397:F398)</f>
        <v>0</v>
      </c>
      <c r="H400" s="204"/>
    </row>
    <row r="401" spans="2:8" ht="15.6" thickBot="1">
      <c r="B401" s="194"/>
      <c r="C401" s="205"/>
      <c r="D401" s="206"/>
      <c r="E401" s="248"/>
      <c r="F401" s="258"/>
      <c r="G401" s="259"/>
      <c r="H401" s="251"/>
    </row>
    <row r="402" spans="2:8" ht="15.6">
      <c r="B402" s="214">
        <v>1.4</v>
      </c>
      <c r="C402" s="215" t="s">
        <v>569</v>
      </c>
      <c r="D402" s="206"/>
      <c r="E402" s="216"/>
      <c r="F402" s="252"/>
      <c r="G402" s="228"/>
      <c r="H402" s="219"/>
    </row>
    <row r="403" spans="2:8" ht="15">
      <c r="B403" s="194" t="s">
        <v>570</v>
      </c>
      <c r="C403" s="205" t="s">
        <v>571</v>
      </c>
      <c r="D403" s="206"/>
      <c r="E403" s="197"/>
      <c r="F403" s="260"/>
      <c r="G403" s="264"/>
      <c r="H403" s="204"/>
    </row>
    <row r="404" spans="2:8" ht="15.6" thickBot="1">
      <c r="B404" s="194"/>
      <c r="C404" s="205"/>
      <c r="D404" s="206"/>
      <c r="E404" s="248"/>
      <c r="F404" s="261"/>
      <c r="G404" s="259"/>
      <c r="H404" s="226"/>
    </row>
    <row r="405" spans="2:8" ht="15.6">
      <c r="B405" s="232">
        <v>2</v>
      </c>
      <c r="C405" s="215" t="s">
        <v>572</v>
      </c>
      <c r="D405" s="206"/>
      <c r="E405" s="233"/>
      <c r="F405" s="234"/>
      <c r="G405" s="262"/>
      <c r="H405" s="236"/>
    </row>
    <row r="406" spans="2:8" ht="15.75" customHeight="1">
      <c r="B406" s="237">
        <v>2.1</v>
      </c>
      <c r="C406" s="238" t="s">
        <v>573</v>
      </c>
      <c r="D406" s="206"/>
      <c r="E406" s="239"/>
      <c r="F406" s="240"/>
      <c r="G406" s="264"/>
      <c r="H406" s="204"/>
    </row>
    <row r="407" spans="2:8" ht="15">
      <c r="B407" s="194" t="s">
        <v>574</v>
      </c>
      <c r="C407" s="205" t="s">
        <v>575</v>
      </c>
      <c r="D407" s="206"/>
      <c r="E407" s="197"/>
      <c r="F407" s="198">
        <v>0</v>
      </c>
      <c r="G407" s="199"/>
      <c r="H407" s="265"/>
    </row>
    <row r="408" spans="2:8" ht="15">
      <c r="B408" s="195" t="s">
        <v>576</v>
      </c>
      <c r="C408" s="205" t="s">
        <v>577</v>
      </c>
      <c r="D408" s="206"/>
      <c r="E408" s="197"/>
      <c r="F408" s="202">
        <v>0</v>
      </c>
      <c r="G408" s="203"/>
      <c r="H408" s="266"/>
    </row>
    <row r="409" spans="2:8" ht="15">
      <c r="B409" s="195" t="s">
        <v>578</v>
      </c>
      <c r="C409" s="205" t="s">
        <v>579</v>
      </c>
      <c r="D409" s="206"/>
      <c r="E409" s="197"/>
      <c r="F409" s="198">
        <v>0</v>
      </c>
      <c r="G409" s="199"/>
      <c r="H409" s="200"/>
    </row>
    <row r="410" spans="2:8" ht="15">
      <c r="B410" s="195" t="s">
        <v>580</v>
      </c>
      <c r="C410" s="205" t="s">
        <v>581</v>
      </c>
      <c r="D410" s="206"/>
      <c r="E410" s="197"/>
      <c r="F410" s="267"/>
      <c r="G410" s="199"/>
      <c r="H410" s="200"/>
    </row>
    <row r="411" spans="2:8" ht="15">
      <c r="B411" s="195" t="s">
        <v>582</v>
      </c>
      <c r="C411" s="205" t="s">
        <v>583</v>
      </c>
      <c r="D411" s="206"/>
      <c r="E411" s="197"/>
      <c r="F411" s="198">
        <v>0</v>
      </c>
      <c r="G411" s="199"/>
      <c r="H411" s="200"/>
    </row>
    <row r="412" spans="2:8" ht="15">
      <c r="B412" s="195" t="s">
        <v>584</v>
      </c>
      <c r="C412" s="205" t="s">
        <v>585</v>
      </c>
      <c r="D412" s="206"/>
      <c r="E412" s="197"/>
      <c r="F412" s="198">
        <v>0</v>
      </c>
      <c r="G412" s="199"/>
      <c r="H412" s="200"/>
    </row>
    <row r="413" spans="2:8" ht="15">
      <c r="B413" s="194"/>
      <c r="C413" s="205"/>
      <c r="D413" s="206"/>
      <c r="E413" s="201"/>
      <c r="F413" s="268"/>
      <c r="G413" s="199"/>
      <c r="H413" s="200"/>
    </row>
    <row r="414" spans="2:8" ht="15">
      <c r="B414" s="194"/>
      <c r="C414" s="208" t="s">
        <v>533</v>
      </c>
      <c r="D414" s="206"/>
      <c r="E414" s="201"/>
      <c r="F414" s="268"/>
      <c r="G414" s="242">
        <f>SUM(F407:F412)</f>
        <v>0</v>
      </c>
      <c r="H414" s="204"/>
    </row>
    <row r="415" spans="2:8" ht="15.6" thickBot="1">
      <c r="B415" s="194"/>
      <c r="C415" s="208"/>
      <c r="D415" s="206"/>
      <c r="E415" s="210"/>
      <c r="F415" s="230"/>
      <c r="G415" s="231"/>
      <c r="H415" s="226"/>
    </row>
    <row r="416" spans="2:8" ht="15.6">
      <c r="B416" s="214">
        <v>2.2000000000000002</v>
      </c>
      <c r="C416" s="232" t="s">
        <v>586</v>
      </c>
      <c r="D416" s="206"/>
      <c r="E416" s="233"/>
      <c r="F416" s="252"/>
      <c r="G416" s="228"/>
      <c r="H416" s="219"/>
    </row>
    <row r="417" spans="2:8" ht="15">
      <c r="B417" s="194" t="s">
        <v>587</v>
      </c>
      <c r="C417" s="195" t="s">
        <v>588</v>
      </c>
      <c r="D417" s="206"/>
      <c r="E417" s="309"/>
      <c r="F417" s="267">
        <v>0</v>
      </c>
      <c r="G417" s="242"/>
      <c r="H417" s="200"/>
    </row>
    <row r="418" spans="2:8" ht="15">
      <c r="B418" s="194" t="s">
        <v>589</v>
      </c>
      <c r="C418" s="195" t="s">
        <v>590</v>
      </c>
      <c r="D418" s="206"/>
      <c r="E418" s="197"/>
      <c r="F418" s="267">
        <v>0</v>
      </c>
      <c r="G418" s="242"/>
      <c r="H418" s="200"/>
    </row>
    <row r="419" spans="2:8" ht="15">
      <c r="B419" s="194" t="s">
        <v>591</v>
      </c>
      <c r="C419" s="195" t="s">
        <v>592</v>
      </c>
      <c r="D419" s="206"/>
      <c r="E419" s="197"/>
      <c r="F419" s="267">
        <v>0</v>
      </c>
      <c r="G419" s="242"/>
      <c r="H419" s="200"/>
    </row>
    <row r="420" spans="2:8" ht="15">
      <c r="B420" s="194" t="s">
        <v>593</v>
      </c>
      <c r="C420" s="195" t="s">
        <v>594</v>
      </c>
      <c r="D420" s="206"/>
      <c r="E420" s="197"/>
      <c r="F420" s="267">
        <v>0</v>
      </c>
      <c r="G420" s="242"/>
      <c r="H420" s="200"/>
    </row>
    <row r="421" spans="2:8" ht="15">
      <c r="B421" s="194" t="s">
        <v>595</v>
      </c>
      <c r="C421" s="195" t="s">
        <v>596</v>
      </c>
      <c r="D421" s="206"/>
      <c r="E421" s="197"/>
      <c r="F421" s="267">
        <v>0</v>
      </c>
      <c r="G421" s="242"/>
      <c r="H421" s="200"/>
    </row>
    <row r="422" spans="2:8" ht="15">
      <c r="B422" s="194" t="s">
        <v>597</v>
      </c>
      <c r="C422" s="195" t="s">
        <v>598</v>
      </c>
      <c r="D422" s="206"/>
      <c r="E422" s="197"/>
      <c r="F422" s="267">
        <v>0</v>
      </c>
      <c r="G422" s="242"/>
      <c r="H422" s="200"/>
    </row>
    <row r="423" spans="2:8" ht="15">
      <c r="B423" s="194"/>
      <c r="C423" s="208"/>
      <c r="D423" s="206"/>
      <c r="E423" s="244"/>
      <c r="F423" s="268"/>
      <c r="G423" s="242"/>
      <c r="H423" s="200"/>
    </row>
    <row r="424" spans="2:8" ht="15">
      <c r="B424" s="194"/>
      <c r="C424" s="208" t="s">
        <v>533</v>
      </c>
      <c r="D424" s="206"/>
      <c r="E424" s="244"/>
      <c r="F424" s="268"/>
      <c r="G424" s="242">
        <f>SUM(F417:F422)</f>
        <v>0</v>
      </c>
      <c r="H424" s="204"/>
    </row>
    <row r="425" spans="2:8" ht="15.6" thickBot="1">
      <c r="B425" s="194"/>
      <c r="C425" s="208"/>
      <c r="D425" s="206"/>
      <c r="E425" s="210"/>
      <c r="F425" s="230"/>
      <c r="G425" s="231"/>
      <c r="H425" s="226"/>
    </row>
    <row r="426" spans="2:8" ht="15.6">
      <c r="B426" s="214">
        <v>2.2999999999999998</v>
      </c>
      <c r="C426" s="232" t="s">
        <v>599</v>
      </c>
      <c r="D426" s="206"/>
      <c r="E426" s="216"/>
      <c r="F426" s="252"/>
      <c r="G426" s="228"/>
      <c r="H426" s="219"/>
    </row>
    <row r="427" spans="2:8" ht="15">
      <c r="B427" s="194" t="s">
        <v>600</v>
      </c>
      <c r="C427" s="195" t="s">
        <v>601</v>
      </c>
      <c r="D427" s="206"/>
      <c r="E427" s="197"/>
      <c r="F427" s="267"/>
      <c r="G427" s="242"/>
      <c r="H427" s="200"/>
    </row>
    <row r="428" spans="2:8" ht="15">
      <c r="B428" s="194" t="s">
        <v>602</v>
      </c>
      <c r="C428" s="195" t="s">
        <v>603</v>
      </c>
      <c r="D428" s="206"/>
      <c r="E428" s="197"/>
      <c r="F428" s="267"/>
      <c r="G428" s="242"/>
      <c r="H428" s="200"/>
    </row>
    <row r="429" spans="2:8" ht="15">
      <c r="B429" s="194" t="s">
        <v>604</v>
      </c>
      <c r="C429" s="195" t="s">
        <v>605</v>
      </c>
      <c r="D429" s="206"/>
      <c r="E429" s="197"/>
      <c r="F429" s="267">
        <v>0</v>
      </c>
      <c r="G429" s="242"/>
      <c r="H429" s="200"/>
    </row>
    <row r="430" spans="2:8" ht="15">
      <c r="B430" s="194" t="s">
        <v>606</v>
      </c>
      <c r="C430" s="195" t="s">
        <v>607</v>
      </c>
      <c r="D430" s="206"/>
      <c r="E430" s="197"/>
      <c r="F430" s="267"/>
      <c r="G430" s="242"/>
      <c r="H430" s="200"/>
    </row>
    <row r="431" spans="2:8" ht="15">
      <c r="B431" s="194" t="s">
        <v>608</v>
      </c>
      <c r="C431" s="195" t="s">
        <v>609</v>
      </c>
      <c r="D431" s="206"/>
      <c r="E431" s="197"/>
      <c r="F431" s="267">
        <v>0</v>
      </c>
      <c r="G431" s="242"/>
      <c r="H431" s="200"/>
    </row>
    <row r="432" spans="2:8" ht="15">
      <c r="B432" s="194" t="s">
        <v>610</v>
      </c>
      <c r="C432" s="195" t="s">
        <v>611</v>
      </c>
      <c r="D432" s="206"/>
      <c r="E432" s="197"/>
      <c r="F432" s="267">
        <v>0</v>
      </c>
      <c r="G432" s="242"/>
      <c r="H432" s="200"/>
    </row>
    <row r="433" spans="2:8" ht="15">
      <c r="B433" s="194"/>
      <c r="C433" s="208"/>
      <c r="D433" s="206"/>
      <c r="E433" s="244"/>
      <c r="F433" s="268"/>
      <c r="G433" s="242"/>
      <c r="H433" s="200"/>
    </row>
    <row r="434" spans="2:8" ht="15">
      <c r="B434" s="194"/>
      <c r="C434" s="208" t="s">
        <v>533</v>
      </c>
      <c r="D434" s="206"/>
      <c r="E434" s="244"/>
      <c r="F434" s="268"/>
      <c r="G434" s="242">
        <f>SUM(F427:F432)</f>
        <v>0</v>
      </c>
      <c r="H434" s="204"/>
    </row>
    <row r="435" spans="2:8" ht="15.6" thickBot="1">
      <c r="B435" s="194"/>
      <c r="C435" s="208"/>
      <c r="D435" s="206"/>
      <c r="E435" s="248"/>
      <c r="F435" s="230"/>
      <c r="G435" s="231"/>
      <c r="H435" s="226"/>
    </row>
    <row r="436" spans="2:8" ht="15.6">
      <c r="B436" s="214">
        <v>2.4</v>
      </c>
      <c r="C436" s="232" t="s">
        <v>612</v>
      </c>
      <c r="D436" s="206"/>
      <c r="E436" s="216"/>
      <c r="F436" s="252"/>
      <c r="G436" s="228"/>
      <c r="H436" s="219"/>
    </row>
    <row r="437" spans="2:8" ht="15">
      <c r="B437" s="194" t="s">
        <v>613</v>
      </c>
      <c r="C437" s="195" t="s">
        <v>614</v>
      </c>
      <c r="D437" s="206"/>
      <c r="E437" s="197"/>
      <c r="F437" s="267">
        <v>0</v>
      </c>
      <c r="G437" s="242"/>
      <c r="H437" s="200"/>
    </row>
    <row r="438" spans="2:8" ht="15">
      <c r="B438" s="194" t="s">
        <v>615</v>
      </c>
      <c r="C438" s="195" t="s">
        <v>616</v>
      </c>
      <c r="D438" s="206"/>
      <c r="E438" s="197"/>
      <c r="F438" s="267">
        <v>0</v>
      </c>
      <c r="G438" s="242"/>
      <c r="H438" s="200"/>
    </row>
    <row r="439" spans="2:8" ht="15">
      <c r="B439" s="194" t="s">
        <v>617</v>
      </c>
      <c r="C439" s="195" t="s">
        <v>618</v>
      </c>
      <c r="D439" s="206"/>
      <c r="E439" s="197"/>
      <c r="F439" s="267">
        <v>0</v>
      </c>
      <c r="G439" s="242"/>
      <c r="H439" s="200"/>
    </row>
    <row r="440" spans="2:8" ht="15">
      <c r="B440" s="194" t="s">
        <v>619</v>
      </c>
      <c r="C440" s="195" t="s">
        <v>620</v>
      </c>
      <c r="D440" s="206"/>
      <c r="E440" s="197"/>
      <c r="F440" s="267">
        <v>0</v>
      </c>
      <c r="G440" s="242"/>
      <c r="H440" s="200"/>
    </row>
    <row r="441" spans="2:8" ht="15">
      <c r="B441" s="194"/>
      <c r="C441" s="195"/>
      <c r="D441" s="206"/>
      <c r="E441" s="244"/>
      <c r="F441" s="268"/>
      <c r="G441" s="242"/>
      <c r="H441" s="200"/>
    </row>
    <row r="442" spans="2:8" ht="15">
      <c r="B442" s="194"/>
      <c r="C442" s="208" t="s">
        <v>533</v>
      </c>
      <c r="D442" s="206"/>
      <c r="E442" s="244"/>
      <c r="F442" s="268"/>
      <c r="G442" s="242">
        <f>SUM(F437:F440)</f>
        <v>0</v>
      </c>
      <c r="H442" s="204"/>
    </row>
    <row r="443" spans="2:8" ht="15.6" thickBot="1">
      <c r="B443" s="194"/>
      <c r="C443" s="208"/>
      <c r="D443" s="206"/>
      <c r="E443" s="248"/>
      <c r="F443" s="230"/>
      <c r="G443" s="231"/>
      <c r="H443" s="226"/>
    </row>
    <row r="444" spans="2:8" ht="15.6">
      <c r="B444" s="214">
        <v>2.5</v>
      </c>
      <c r="C444" s="232" t="s">
        <v>621</v>
      </c>
      <c r="D444" s="206"/>
      <c r="E444" s="216"/>
      <c r="F444" s="252"/>
      <c r="G444" s="228"/>
      <c r="H444" s="219"/>
    </row>
    <row r="445" spans="2:8" ht="15">
      <c r="B445" s="194" t="s">
        <v>622</v>
      </c>
      <c r="C445" s="195" t="s">
        <v>623</v>
      </c>
      <c r="D445" s="206"/>
      <c r="E445" s="197"/>
      <c r="F445" s="267"/>
      <c r="G445" s="242"/>
      <c r="H445" s="200"/>
    </row>
    <row r="446" spans="2:8" ht="15">
      <c r="B446" s="194" t="s">
        <v>624</v>
      </c>
      <c r="C446" s="195" t="s">
        <v>625</v>
      </c>
      <c r="D446" s="206"/>
      <c r="E446" s="197"/>
      <c r="F446" s="267"/>
      <c r="G446" s="242"/>
      <c r="H446" s="200"/>
    </row>
    <row r="447" spans="2:8" ht="15">
      <c r="B447" s="194" t="s">
        <v>626</v>
      </c>
      <c r="C447" s="195" t="s">
        <v>627</v>
      </c>
      <c r="D447" s="206"/>
      <c r="E447" s="197"/>
      <c r="F447" s="267">
        <v>0</v>
      </c>
      <c r="G447" s="242"/>
      <c r="H447" s="200"/>
    </row>
    <row r="448" spans="2:8" ht="15">
      <c r="B448" s="194" t="s">
        <v>628</v>
      </c>
      <c r="C448" s="195" t="s">
        <v>629</v>
      </c>
      <c r="D448" s="206"/>
      <c r="E448" s="197"/>
      <c r="F448" s="267">
        <v>0</v>
      </c>
      <c r="G448" s="242"/>
      <c r="H448" s="200"/>
    </row>
    <row r="449" spans="2:8" ht="30">
      <c r="B449" s="194" t="s">
        <v>630</v>
      </c>
      <c r="C449" s="195" t="s">
        <v>631</v>
      </c>
      <c r="D449" s="206"/>
      <c r="E449" s="197"/>
      <c r="F449" s="267">
        <v>0</v>
      </c>
      <c r="G449" s="242"/>
      <c r="H449" s="200"/>
    </row>
    <row r="450" spans="2:8" ht="15">
      <c r="B450" s="194" t="s">
        <v>632</v>
      </c>
      <c r="C450" s="195" t="s">
        <v>633</v>
      </c>
      <c r="D450" s="206"/>
      <c r="E450" s="197"/>
      <c r="F450" s="267">
        <v>0</v>
      </c>
      <c r="G450" s="242"/>
      <c r="H450" s="200"/>
    </row>
    <row r="451" spans="2:8" ht="15">
      <c r="B451" s="194"/>
      <c r="C451" s="208"/>
      <c r="D451" s="206"/>
      <c r="E451" s="244"/>
      <c r="F451" s="268"/>
      <c r="G451" s="242"/>
      <c r="H451" s="200"/>
    </row>
    <row r="452" spans="2:8" ht="15">
      <c r="B452" s="194"/>
      <c r="C452" s="208" t="s">
        <v>533</v>
      </c>
      <c r="D452" s="206"/>
      <c r="E452" s="244"/>
      <c r="F452" s="268"/>
      <c r="G452" s="242">
        <f>SUM(F445:F450)</f>
        <v>0</v>
      </c>
      <c r="H452" s="204"/>
    </row>
    <row r="453" spans="2:8" ht="15.6" thickBot="1">
      <c r="B453" s="194"/>
      <c r="C453" s="208"/>
      <c r="D453" s="206"/>
      <c r="E453" s="248"/>
      <c r="F453" s="230"/>
      <c r="G453" s="231"/>
      <c r="H453" s="226"/>
    </row>
    <row r="454" spans="2:8" ht="15.6">
      <c r="B454" s="214">
        <v>2.6</v>
      </c>
      <c r="C454" s="232" t="s">
        <v>634</v>
      </c>
      <c r="D454" s="206"/>
      <c r="E454" s="216"/>
      <c r="F454" s="252"/>
      <c r="G454" s="228"/>
      <c r="H454" s="219"/>
    </row>
    <row r="455" spans="2:8" ht="15">
      <c r="B455" s="194" t="s">
        <v>635</v>
      </c>
      <c r="C455" s="195" t="s">
        <v>636</v>
      </c>
      <c r="D455" s="206"/>
      <c r="E455" s="197"/>
      <c r="F455" s="267"/>
      <c r="G455" s="242"/>
      <c r="H455" s="200"/>
    </row>
    <row r="456" spans="2:8" ht="15">
      <c r="B456" s="194" t="s">
        <v>637</v>
      </c>
      <c r="C456" s="195" t="s">
        <v>638</v>
      </c>
      <c r="D456" s="206"/>
      <c r="E456" s="197"/>
      <c r="F456" s="267"/>
      <c r="G456" s="242"/>
      <c r="H456" s="200"/>
    </row>
    <row r="457" spans="2:8" ht="15">
      <c r="B457" s="194"/>
      <c r="C457" s="208"/>
      <c r="D457" s="206"/>
      <c r="E457" s="244"/>
      <c r="F457" s="268"/>
      <c r="G457" s="242"/>
      <c r="H457" s="200"/>
    </row>
    <row r="458" spans="2:8" ht="15">
      <c r="B458" s="194"/>
      <c r="C458" s="208" t="s">
        <v>533</v>
      </c>
      <c r="D458" s="206"/>
      <c r="E458" s="244"/>
      <c r="F458" s="268"/>
      <c r="G458" s="242"/>
      <c r="H458" s="204"/>
    </row>
    <row r="459" spans="2:8" ht="15.6" thickBot="1">
      <c r="B459" s="194"/>
      <c r="C459" s="208"/>
      <c r="D459" s="206"/>
      <c r="E459" s="248"/>
      <c r="F459" s="230"/>
      <c r="G459" s="231"/>
      <c r="H459" s="226"/>
    </row>
    <row r="460" spans="2:8" ht="15.6">
      <c r="B460" s="214">
        <v>2.7</v>
      </c>
      <c r="C460" s="232" t="s">
        <v>639</v>
      </c>
      <c r="D460" s="206"/>
      <c r="E460" s="216"/>
      <c r="F460" s="252"/>
      <c r="G460" s="228"/>
      <c r="H460" s="219"/>
    </row>
    <row r="461" spans="2:8" ht="15">
      <c r="B461" s="194" t="s">
        <v>640</v>
      </c>
      <c r="C461" s="195" t="s">
        <v>641</v>
      </c>
      <c r="D461" s="206"/>
      <c r="E461" s="197"/>
      <c r="F461" s="267"/>
      <c r="G461" s="242"/>
      <c r="H461" s="200"/>
    </row>
    <row r="462" spans="2:8" ht="15">
      <c r="B462" s="194" t="s">
        <v>642</v>
      </c>
      <c r="C462" s="195" t="s">
        <v>643</v>
      </c>
      <c r="D462" s="206"/>
      <c r="E462" s="197"/>
      <c r="F462" s="267">
        <v>0</v>
      </c>
      <c r="G462" s="242"/>
      <c r="H462" s="200"/>
    </row>
    <row r="463" spans="2:8" ht="15">
      <c r="B463" s="194" t="s">
        <v>644</v>
      </c>
      <c r="C463" s="195" t="s">
        <v>645</v>
      </c>
      <c r="D463" s="206"/>
      <c r="E463" s="197"/>
      <c r="F463" s="267">
        <v>0</v>
      </c>
      <c r="G463" s="242"/>
      <c r="H463" s="200"/>
    </row>
    <row r="464" spans="2:8" ht="15">
      <c r="B464" s="194" t="s">
        <v>646</v>
      </c>
      <c r="C464" s="195" t="s">
        <v>647</v>
      </c>
      <c r="D464" s="206"/>
      <c r="E464" s="197"/>
      <c r="F464" s="267">
        <v>0</v>
      </c>
      <c r="G464" s="242"/>
      <c r="H464" s="200"/>
    </row>
    <row r="465" spans="2:8" ht="15">
      <c r="B465" s="194"/>
      <c r="C465" s="208"/>
      <c r="D465" s="206"/>
      <c r="E465" s="244"/>
      <c r="F465" s="268"/>
      <c r="G465" s="242"/>
      <c r="H465" s="200"/>
    </row>
    <row r="466" spans="2:8" ht="15">
      <c r="B466" s="194"/>
      <c r="C466" s="208" t="s">
        <v>533</v>
      </c>
      <c r="D466" s="206"/>
      <c r="E466" s="244"/>
      <c r="F466" s="268"/>
      <c r="G466" s="242">
        <f>SUM(F461:F464)</f>
        <v>0</v>
      </c>
      <c r="H466" s="204"/>
    </row>
    <row r="467" spans="2:8" ht="15.6" thickBot="1">
      <c r="B467" s="194"/>
      <c r="C467" s="208"/>
      <c r="D467" s="206"/>
      <c r="E467" s="248"/>
      <c r="F467" s="230"/>
      <c r="G467" s="231"/>
      <c r="H467" s="226"/>
    </row>
    <row r="468" spans="2:8" ht="15.6">
      <c r="B468" s="214">
        <v>2.8</v>
      </c>
      <c r="C468" s="232" t="s">
        <v>648</v>
      </c>
      <c r="D468" s="206"/>
      <c r="E468" s="216"/>
      <c r="F468" s="252"/>
      <c r="G468" s="228"/>
      <c r="H468" s="219"/>
    </row>
    <row r="469" spans="2:8" ht="15">
      <c r="B469" s="194" t="s">
        <v>649</v>
      </c>
      <c r="C469" s="195" t="s">
        <v>648</v>
      </c>
      <c r="D469" s="206"/>
      <c r="E469" s="197"/>
      <c r="F469" s="267"/>
      <c r="G469" s="242"/>
      <c r="H469" s="204"/>
    </row>
    <row r="470" spans="2:8" ht="15.6" thickBot="1">
      <c r="B470" s="194"/>
      <c r="C470" s="195"/>
      <c r="D470" s="206"/>
      <c r="E470" s="248"/>
      <c r="F470" s="269"/>
      <c r="G470" s="250"/>
      <c r="H470" s="256"/>
    </row>
    <row r="471" spans="2:8" ht="15.6">
      <c r="B471" s="214">
        <v>3</v>
      </c>
      <c r="C471" s="232" t="s">
        <v>650</v>
      </c>
      <c r="D471" s="206"/>
      <c r="E471" s="233"/>
      <c r="F471" s="234"/>
      <c r="G471" s="262"/>
      <c r="H471" s="236"/>
    </row>
    <row r="472" spans="2:8" ht="15.6">
      <c r="B472" s="270">
        <v>3.1</v>
      </c>
      <c r="C472" s="271" t="s">
        <v>651</v>
      </c>
      <c r="D472" s="206"/>
      <c r="E472" s="239"/>
      <c r="F472" s="240"/>
      <c r="G472" s="264"/>
      <c r="H472" s="204"/>
    </row>
    <row r="473" spans="2:8" ht="15">
      <c r="B473" s="194" t="s">
        <v>652</v>
      </c>
      <c r="C473" s="195" t="s">
        <v>653</v>
      </c>
      <c r="D473" s="206"/>
      <c r="E473" s="197"/>
      <c r="F473" s="267"/>
      <c r="G473" s="242"/>
      <c r="H473" s="204"/>
    </row>
    <row r="474" spans="2:8" ht="15.6" thickBot="1">
      <c r="B474" s="194"/>
      <c r="C474" s="208"/>
      <c r="D474" s="206"/>
      <c r="E474" s="210"/>
      <c r="F474" s="230"/>
      <c r="G474" s="231"/>
      <c r="H474" s="226"/>
    </row>
    <row r="475" spans="2:8" ht="15.6">
      <c r="B475" s="214">
        <v>3.2</v>
      </c>
      <c r="C475" s="232" t="s">
        <v>654</v>
      </c>
      <c r="D475" s="206"/>
      <c r="E475" s="216"/>
      <c r="F475" s="252"/>
      <c r="G475" s="228"/>
      <c r="H475" s="219"/>
    </row>
    <row r="476" spans="2:8" ht="15">
      <c r="B476" s="194" t="s">
        <v>655</v>
      </c>
      <c r="C476" s="195" t="s">
        <v>656</v>
      </c>
      <c r="D476" s="206"/>
      <c r="E476" s="197"/>
      <c r="F476" s="267"/>
      <c r="G476" s="242"/>
      <c r="H476" s="200"/>
    </row>
    <row r="477" spans="2:8" ht="15">
      <c r="B477" s="194" t="s">
        <v>657</v>
      </c>
      <c r="C477" s="195" t="s">
        <v>658</v>
      </c>
      <c r="D477" s="206"/>
      <c r="E477" s="197"/>
      <c r="F477" s="267">
        <v>0</v>
      </c>
      <c r="G477" s="242"/>
      <c r="H477" s="200"/>
    </row>
    <row r="478" spans="2:8" ht="15">
      <c r="B478" s="194"/>
      <c r="C478" s="208"/>
      <c r="D478" s="206"/>
      <c r="E478" s="244"/>
      <c r="F478" s="268"/>
      <c r="G478" s="242"/>
      <c r="H478" s="200"/>
    </row>
    <row r="479" spans="2:8" ht="15">
      <c r="B479" s="194"/>
      <c r="C479" s="208" t="s">
        <v>533</v>
      </c>
      <c r="D479" s="206"/>
      <c r="E479" s="244"/>
      <c r="F479" s="268"/>
      <c r="G479" s="242">
        <f>SUM(F476:F477)</f>
        <v>0</v>
      </c>
      <c r="H479" s="204"/>
    </row>
    <row r="480" spans="2:8" ht="15.6" thickBot="1">
      <c r="B480" s="194"/>
      <c r="C480" s="208"/>
      <c r="D480" s="206"/>
      <c r="E480" s="248"/>
      <c r="F480" s="230"/>
      <c r="G480" s="231"/>
      <c r="H480" s="226"/>
    </row>
    <row r="481" spans="2:8" ht="15.6">
      <c r="B481" s="214">
        <v>3.3</v>
      </c>
      <c r="C481" s="232" t="s">
        <v>659</v>
      </c>
      <c r="D481" s="206"/>
      <c r="E481" s="216"/>
      <c r="F481" s="252"/>
      <c r="G481" s="228"/>
      <c r="H481" s="219"/>
    </row>
    <row r="482" spans="2:8" ht="15">
      <c r="B482" s="194" t="s">
        <v>660</v>
      </c>
      <c r="C482" s="195" t="s">
        <v>661</v>
      </c>
      <c r="D482" s="206"/>
      <c r="E482" s="197"/>
      <c r="F482" s="267">
        <v>0</v>
      </c>
      <c r="G482" s="242"/>
      <c r="H482" s="200"/>
    </row>
    <row r="483" spans="2:8" ht="15">
      <c r="B483" s="194" t="s">
        <v>662</v>
      </c>
      <c r="C483" s="195" t="s">
        <v>663</v>
      </c>
      <c r="D483" s="206"/>
      <c r="E483" s="197"/>
      <c r="F483" s="267"/>
      <c r="G483" s="242"/>
      <c r="H483" s="200"/>
    </row>
    <row r="484" spans="2:8" ht="15">
      <c r="B484" s="194" t="s">
        <v>664</v>
      </c>
      <c r="C484" s="195" t="s">
        <v>665</v>
      </c>
      <c r="D484" s="206"/>
      <c r="E484" s="197"/>
      <c r="F484" s="267"/>
      <c r="G484" s="242"/>
      <c r="H484" s="200"/>
    </row>
    <row r="485" spans="2:8" ht="15">
      <c r="B485" s="194"/>
      <c r="C485" s="208"/>
      <c r="D485" s="206"/>
      <c r="E485" s="244"/>
      <c r="F485" s="268"/>
      <c r="G485" s="242"/>
      <c r="H485" s="200"/>
    </row>
    <row r="486" spans="2:8" ht="15">
      <c r="B486" s="194"/>
      <c r="C486" s="208" t="s">
        <v>533</v>
      </c>
      <c r="D486" s="206"/>
      <c r="E486" s="244"/>
      <c r="F486" s="268"/>
      <c r="G486" s="242">
        <f>SUM(F482:F484)</f>
        <v>0</v>
      </c>
      <c r="H486" s="204"/>
    </row>
    <row r="487" spans="2:8" ht="15.6" thickBot="1">
      <c r="B487" s="194"/>
      <c r="C487" s="208"/>
      <c r="D487" s="206"/>
      <c r="E487" s="248"/>
      <c r="F487" s="230"/>
      <c r="G487" s="231"/>
      <c r="H487" s="226"/>
    </row>
    <row r="488" spans="2:8" ht="15.6">
      <c r="B488" s="214">
        <v>4</v>
      </c>
      <c r="C488" s="232" t="s">
        <v>666</v>
      </c>
      <c r="D488" s="206"/>
      <c r="E488" s="233"/>
      <c r="F488" s="234"/>
      <c r="G488" s="262"/>
      <c r="H488" s="236"/>
    </row>
    <row r="489" spans="2:8" ht="15.6">
      <c r="B489" s="272">
        <v>4.0999999999999996</v>
      </c>
      <c r="C489" s="273" t="s">
        <v>667</v>
      </c>
      <c r="D489" s="206"/>
      <c r="E489" s="239"/>
      <c r="F489" s="240"/>
      <c r="G489" s="264"/>
      <c r="H489" s="204"/>
    </row>
    <row r="490" spans="2:8" ht="15">
      <c r="B490" s="194" t="s">
        <v>668</v>
      </c>
      <c r="C490" s="195" t="s">
        <v>667</v>
      </c>
      <c r="D490" s="206"/>
      <c r="E490" s="197"/>
      <c r="F490" s="267"/>
      <c r="G490" s="242"/>
      <c r="H490" s="200"/>
    </row>
    <row r="491" spans="2:8" ht="15">
      <c r="B491" s="194" t="s">
        <v>669</v>
      </c>
      <c r="C491" s="195" t="s">
        <v>670</v>
      </c>
      <c r="D491" s="206"/>
      <c r="E491" s="197"/>
      <c r="F491" s="267"/>
      <c r="G491" s="242"/>
      <c r="H491" s="200"/>
    </row>
    <row r="492" spans="2:8" ht="15">
      <c r="B492" s="194" t="s">
        <v>671</v>
      </c>
      <c r="C492" s="195" t="s">
        <v>672</v>
      </c>
      <c r="D492" s="206"/>
      <c r="E492" s="197"/>
      <c r="F492" s="267">
        <v>0</v>
      </c>
      <c r="G492" s="242"/>
      <c r="H492" s="200"/>
    </row>
    <row r="493" spans="2:8" ht="15">
      <c r="B493" s="194" t="s">
        <v>673</v>
      </c>
      <c r="C493" s="195" t="s">
        <v>674</v>
      </c>
      <c r="D493" s="206"/>
      <c r="E493" s="197"/>
      <c r="F493" s="267">
        <v>0</v>
      </c>
      <c r="G493" s="242"/>
      <c r="H493" s="200"/>
    </row>
    <row r="494" spans="2:8" ht="15">
      <c r="B494" s="194" t="s">
        <v>675</v>
      </c>
      <c r="C494" s="195" t="s">
        <v>676</v>
      </c>
      <c r="D494" s="206"/>
      <c r="E494" s="197"/>
      <c r="F494" s="267">
        <v>0</v>
      </c>
      <c r="G494" s="242"/>
      <c r="H494" s="200"/>
    </row>
    <row r="495" spans="2:8" ht="15">
      <c r="B495" s="194"/>
      <c r="C495" s="208"/>
      <c r="D495" s="206"/>
      <c r="E495" s="244"/>
      <c r="F495" s="268"/>
      <c r="G495" s="242"/>
      <c r="H495" s="200"/>
    </row>
    <row r="496" spans="2:8" ht="15">
      <c r="B496" s="194"/>
      <c r="C496" s="208" t="s">
        <v>533</v>
      </c>
      <c r="D496" s="206"/>
      <c r="E496" s="244"/>
      <c r="F496" s="268"/>
      <c r="G496" s="242">
        <f>SUM(F490:F494)</f>
        <v>0</v>
      </c>
      <c r="H496" s="204"/>
    </row>
    <row r="497" spans="2:8" ht="15.6" thickBot="1">
      <c r="B497" s="194"/>
      <c r="C497" s="208"/>
      <c r="D497" s="206"/>
      <c r="E497" s="248"/>
      <c r="F497" s="230"/>
      <c r="G497" s="231"/>
      <c r="H497" s="226"/>
    </row>
    <row r="498" spans="2:8" ht="15.6">
      <c r="B498" s="214">
        <v>4.2</v>
      </c>
      <c r="C498" s="232" t="s">
        <v>677</v>
      </c>
      <c r="D498" s="206"/>
      <c r="E498" s="216"/>
      <c r="F498" s="252"/>
      <c r="G498" s="228"/>
      <c r="H498" s="219"/>
    </row>
    <row r="499" spans="2:8" ht="15">
      <c r="B499" s="194" t="s">
        <v>678</v>
      </c>
      <c r="C499" s="195" t="s">
        <v>679</v>
      </c>
      <c r="D499" s="206"/>
      <c r="E499" s="197"/>
      <c r="F499" s="267">
        <v>0</v>
      </c>
      <c r="G499" s="242">
        <f>F499</f>
        <v>0</v>
      </c>
      <c r="H499" s="204"/>
    </row>
    <row r="500" spans="2:8" ht="15.6" thickBot="1">
      <c r="B500" s="194"/>
      <c r="C500" s="208"/>
      <c r="D500" s="206"/>
      <c r="E500" s="210"/>
      <c r="F500" s="230"/>
      <c r="G500" s="231"/>
      <c r="H500" s="226"/>
    </row>
    <row r="501" spans="2:8" ht="15.6">
      <c r="B501" s="214">
        <v>4.3</v>
      </c>
      <c r="C501" s="232" t="s">
        <v>680</v>
      </c>
      <c r="D501" s="206"/>
      <c r="E501" s="216"/>
      <c r="F501" s="252"/>
      <c r="G501" s="228"/>
      <c r="H501" s="219"/>
    </row>
    <row r="502" spans="2:8" ht="15">
      <c r="B502" s="194" t="s">
        <v>681</v>
      </c>
      <c r="C502" s="195" t="s">
        <v>680</v>
      </c>
      <c r="D502" s="206"/>
      <c r="E502" s="197"/>
      <c r="F502" s="267">
        <v>0</v>
      </c>
      <c r="G502" s="242">
        <f>F502</f>
        <v>0</v>
      </c>
      <c r="H502" s="204"/>
    </row>
    <row r="503" spans="2:8" ht="15.6" thickBot="1">
      <c r="B503" s="194"/>
      <c r="C503" s="208"/>
      <c r="D503" s="206"/>
      <c r="E503" s="210"/>
      <c r="F503" s="230"/>
      <c r="G503" s="231"/>
      <c r="H503" s="226"/>
    </row>
    <row r="504" spans="2:8" ht="15.6">
      <c r="B504" s="214">
        <v>4.4000000000000004</v>
      </c>
      <c r="C504" s="232" t="s">
        <v>682</v>
      </c>
      <c r="D504" s="206"/>
      <c r="E504" s="216"/>
      <c r="F504" s="252"/>
      <c r="G504" s="228"/>
      <c r="H504" s="219"/>
    </row>
    <row r="505" spans="2:8" ht="15">
      <c r="B505" s="194" t="s">
        <v>683</v>
      </c>
      <c r="C505" s="195" t="s">
        <v>682</v>
      </c>
      <c r="D505" s="206"/>
      <c r="E505" s="197"/>
      <c r="F505" s="267">
        <v>0</v>
      </c>
      <c r="G505" s="242">
        <f>F505</f>
        <v>0</v>
      </c>
      <c r="H505" s="204"/>
    </row>
    <row r="506" spans="2:8" ht="15.6" thickBot="1">
      <c r="B506" s="246"/>
      <c r="C506" s="274"/>
      <c r="D506" s="206"/>
      <c r="E506" s="248"/>
      <c r="F506" s="249"/>
      <c r="G506" s="275"/>
      <c r="H506" s="256"/>
    </row>
    <row r="507" spans="2:8" ht="15.6">
      <c r="B507" s="214">
        <v>5</v>
      </c>
      <c r="C507" s="232" t="s">
        <v>684</v>
      </c>
      <c r="D507" s="206"/>
      <c r="E507" s="233"/>
      <c r="F507" s="234"/>
      <c r="G507" s="235"/>
      <c r="H507" s="236"/>
    </row>
    <row r="508" spans="2:8" ht="15.6">
      <c r="B508" s="276">
        <v>5.0999999999999996</v>
      </c>
      <c r="C508" s="238" t="s">
        <v>685</v>
      </c>
      <c r="D508" s="206"/>
      <c r="E508" s="239"/>
      <c r="F508" s="240"/>
      <c r="G508" s="241"/>
      <c r="H508" s="204"/>
    </row>
    <row r="509" spans="2:8" ht="15">
      <c r="B509" s="195" t="s">
        <v>686</v>
      </c>
      <c r="C509" s="205" t="s">
        <v>685</v>
      </c>
      <c r="D509" s="206"/>
      <c r="E509" s="197"/>
      <c r="F509" s="198"/>
      <c r="G509" s="199"/>
      <c r="H509" s="265"/>
    </row>
    <row r="510" spans="2:8" ht="15">
      <c r="B510" s="195" t="s">
        <v>687</v>
      </c>
      <c r="C510" s="205" t="s">
        <v>688</v>
      </c>
      <c r="D510" s="206"/>
      <c r="E510" s="197"/>
      <c r="F510" s="198">
        <v>0</v>
      </c>
      <c r="G510" s="199"/>
      <c r="H510" s="200"/>
    </row>
    <row r="511" spans="2:8" ht="15">
      <c r="B511" s="195" t="s">
        <v>689</v>
      </c>
      <c r="C511" s="205" t="s">
        <v>690</v>
      </c>
      <c r="D511" s="206"/>
      <c r="E511" s="197"/>
      <c r="F511" s="198">
        <v>0</v>
      </c>
      <c r="G511" s="199"/>
      <c r="H511" s="200"/>
    </row>
    <row r="512" spans="2:8" ht="15">
      <c r="B512" s="194"/>
      <c r="C512" s="205"/>
      <c r="D512" s="206"/>
      <c r="E512" s="201"/>
      <c r="F512" s="277"/>
      <c r="G512" s="199"/>
      <c r="H512" s="200"/>
    </row>
    <row r="513" spans="2:8" ht="15">
      <c r="B513" s="194"/>
      <c r="C513" s="208" t="s">
        <v>533</v>
      </c>
      <c r="D513" s="206"/>
      <c r="E513" s="201"/>
      <c r="F513" s="277"/>
      <c r="G513" s="242">
        <f>SUM(F509:F511)</f>
        <v>0</v>
      </c>
      <c r="H513" s="204"/>
    </row>
    <row r="514" spans="2:8" ht="15.6" thickBot="1">
      <c r="B514" s="194"/>
      <c r="C514" s="205"/>
      <c r="D514" s="206"/>
      <c r="E514" s="210"/>
      <c r="F514" s="278"/>
      <c r="G514" s="279"/>
      <c r="H514" s="226"/>
    </row>
    <row r="515" spans="2:8" ht="15.6">
      <c r="B515" s="214">
        <v>5.2</v>
      </c>
      <c r="C515" s="215" t="s">
        <v>691</v>
      </c>
      <c r="D515" s="206"/>
      <c r="E515" s="216"/>
      <c r="F515" s="217"/>
      <c r="G515" s="218"/>
      <c r="H515" s="219"/>
    </row>
    <row r="516" spans="2:8" ht="15">
      <c r="B516" s="194" t="s">
        <v>692</v>
      </c>
      <c r="C516" s="205" t="s">
        <v>691</v>
      </c>
      <c r="D516" s="206"/>
      <c r="E516" s="197"/>
      <c r="F516" s="267">
        <v>0</v>
      </c>
      <c r="G516" s="242">
        <f>F516</f>
        <v>0</v>
      </c>
      <c r="H516" s="204"/>
    </row>
    <row r="517" spans="2:8" ht="15.6" thickBot="1">
      <c r="B517" s="246"/>
      <c r="C517" s="274"/>
      <c r="D517" s="206"/>
      <c r="E517" s="280"/>
      <c r="F517" s="258"/>
      <c r="G517" s="275"/>
      <c r="H517" s="256"/>
    </row>
    <row r="518" spans="2:8" ht="15.75" customHeight="1">
      <c r="B518" s="281">
        <v>5.3</v>
      </c>
      <c r="C518" s="185" t="s">
        <v>693</v>
      </c>
      <c r="D518" s="206"/>
      <c r="E518" s="216"/>
      <c r="F518" s="252"/>
      <c r="G518" s="218"/>
      <c r="H518" s="219"/>
    </row>
    <row r="519" spans="2:8" ht="15">
      <c r="B519" s="195" t="s">
        <v>694</v>
      </c>
      <c r="C519" s="205" t="s">
        <v>695</v>
      </c>
      <c r="D519" s="206"/>
      <c r="E519" s="197"/>
      <c r="F519" s="198"/>
      <c r="G519" s="222"/>
      <c r="H519" s="266"/>
    </row>
    <row r="520" spans="2:8" ht="15">
      <c r="B520" s="195" t="s">
        <v>696</v>
      </c>
      <c r="C520" s="205" t="s">
        <v>697</v>
      </c>
      <c r="D520" s="206"/>
      <c r="E520" s="197"/>
      <c r="F520" s="243">
        <v>0</v>
      </c>
      <c r="G520" s="222"/>
      <c r="H520" s="266"/>
    </row>
    <row r="521" spans="2:8" ht="15">
      <c r="B521" s="195" t="s">
        <v>698</v>
      </c>
      <c r="C521" s="205" t="s">
        <v>699</v>
      </c>
      <c r="D521" s="206"/>
      <c r="E521" s="197"/>
      <c r="F521" s="243">
        <v>0</v>
      </c>
      <c r="G521" s="222"/>
      <c r="H521" s="266"/>
    </row>
    <row r="522" spans="2:8" ht="15">
      <c r="B522" s="195"/>
      <c r="C522" s="205"/>
      <c r="D522" s="206"/>
      <c r="E522" s="244"/>
      <c r="F522" s="211"/>
      <c r="G522" s="227"/>
      <c r="H522" s="266"/>
    </row>
    <row r="523" spans="2:8" ht="15">
      <c r="B523" s="195"/>
      <c r="C523" s="208" t="s">
        <v>533</v>
      </c>
      <c r="D523" s="206"/>
      <c r="E523" s="244"/>
      <c r="F523" s="211"/>
      <c r="G523" s="227">
        <f>SUM(F519:F521)</f>
        <v>0</v>
      </c>
      <c r="H523" s="204"/>
    </row>
    <row r="524" spans="2:8" ht="15.6" thickBot="1">
      <c r="B524" s="282"/>
      <c r="C524" s="247"/>
      <c r="D524" s="206"/>
      <c r="E524" s="248"/>
      <c r="F524" s="249"/>
      <c r="G524" s="275"/>
      <c r="H524" s="256"/>
    </row>
    <row r="525" spans="2:8" ht="15.75" customHeight="1">
      <c r="B525" s="281">
        <v>5.4</v>
      </c>
      <c r="C525" s="185" t="s">
        <v>700</v>
      </c>
      <c r="D525" s="206"/>
      <c r="E525" s="216"/>
      <c r="F525" s="252"/>
      <c r="G525" s="218"/>
      <c r="H525" s="219"/>
    </row>
    <row r="526" spans="2:8" ht="15">
      <c r="B526" s="195" t="s">
        <v>701</v>
      </c>
      <c r="C526" s="205" t="s">
        <v>702</v>
      </c>
      <c r="D526" s="206"/>
      <c r="E526" s="197"/>
      <c r="F526" s="198">
        <v>0</v>
      </c>
      <c r="G526" s="199"/>
      <c r="H526" s="200"/>
    </row>
    <row r="527" spans="2:8" ht="15">
      <c r="B527" s="195" t="s">
        <v>703</v>
      </c>
      <c r="C527" s="205" t="s">
        <v>704</v>
      </c>
      <c r="D527" s="206"/>
      <c r="E527" s="197"/>
      <c r="F527" s="202"/>
      <c r="G527" s="203"/>
      <c r="H527" s="266"/>
    </row>
    <row r="528" spans="2:8" ht="15">
      <c r="B528" s="195" t="s">
        <v>705</v>
      </c>
      <c r="C528" s="205" t="s">
        <v>706</v>
      </c>
      <c r="D528" s="206"/>
      <c r="E528" s="197"/>
      <c r="F528" s="198"/>
      <c r="G528" s="199"/>
      <c r="H528" s="200"/>
    </row>
    <row r="529" spans="2:8" ht="15">
      <c r="B529" s="195" t="s">
        <v>707</v>
      </c>
      <c r="C529" s="205" t="s">
        <v>708</v>
      </c>
      <c r="D529" s="206"/>
      <c r="E529" s="197"/>
      <c r="F529" s="198">
        <v>0</v>
      </c>
      <c r="G529" s="199"/>
      <c r="H529" s="200"/>
    </row>
    <row r="530" spans="2:8" ht="15">
      <c r="B530" s="195" t="s">
        <v>709</v>
      </c>
      <c r="C530" s="205" t="s">
        <v>710</v>
      </c>
      <c r="D530" s="206"/>
      <c r="E530" s="197"/>
      <c r="F530" s="198">
        <v>0</v>
      </c>
      <c r="G530" s="199"/>
      <c r="H530" s="266"/>
    </row>
    <row r="531" spans="2:8" ht="15">
      <c r="B531" s="195"/>
      <c r="C531" s="205"/>
      <c r="D531" s="206"/>
      <c r="E531" s="201"/>
      <c r="F531" s="277"/>
      <c r="G531" s="199"/>
      <c r="H531" s="200"/>
    </row>
    <row r="532" spans="2:8" ht="15">
      <c r="B532" s="195"/>
      <c r="C532" s="208" t="s">
        <v>533</v>
      </c>
      <c r="D532" s="206"/>
      <c r="E532" s="201"/>
      <c r="F532" s="277"/>
      <c r="G532" s="242"/>
      <c r="H532" s="204"/>
    </row>
    <row r="533" spans="2:8" ht="15.6" thickBot="1">
      <c r="B533" s="195"/>
      <c r="C533" s="205"/>
      <c r="D533" s="206"/>
      <c r="E533" s="210"/>
      <c r="F533" s="278"/>
      <c r="G533" s="279"/>
      <c r="H533" s="226"/>
    </row>
    <row r="534" spans="2:8" ht="15.6">
      <c r="B534" s="232">
        <v>5.5</v>
      </c>
      <c r="C534" s="215" t="s">
        <v>711</v>
      </c>
      <c r="D534" s="206"/>
      <c r="E534" s="216"/>
      <c r="F534" s="217"/>
      <c r="G534" s="218"/>
      <c r="H534" s="219"/>
    </row>
    <row r="535" spans="2:8" ht="15">
      <c r="B535" s="195" t="s">
        <v>712</v>
      </c>
      <c r="C535" s="205" t="s">
        <v>711</v>
      </c>
      <c r="D535" s="206"/>
      <c r="E535" s="197"/>
      <c r="F535" s="198">
        <v>0</v>
      </c>
      <c r="G535" s="242">
        <f>F535</f>
        <v>0</v>
      </c>
      <c r="H535" s="204"/>
    </row>
    <row r="536" spans="2:8" ht="15.6" thickBot="1">
      <c r="B536" s="195"/>
      <c r="C536" s="205"/>
      <c r="D536" s="206"/>
      <c r="E536" s="210"/>
      <c r="F536" s="278"/>
      <c r="G536" s="279"/>
      <c r="H536" s="226"/>
    </row>
    <row r="537" spans="2:8" ht="15.6">
      <c r="B537" s="232">
        <v>5.6</v>
      </c>
      <c r="C537" s="215" t="s">
        <v>713</v>
      </c>
      <c r="D537" s="206"/>
      <c r="E537" s="216"/>
      <c r="F537" s="217"/>
      <c r="G537" s="218"/>
      <c r="H537" s="219"/>
    </row>
    <row r="538" spans="2:8" ht="15">
      <c r="B538" s="195" t="s">
        <v>714</v>
      </c>
      <c r="C538" s="205" t="s">
        <v>715</v>
      </c>
      <c r="D538" s="206"/>
      <c r="E538" s="197"/>
      <c r="F538" s="198">
        <v>0</v>
      </c>
      <c r="G538" s="199"/>
      <c r="H538" s="200"/>
    </row>
    <row r="539" spans="2:8" ht="15">
      <c r="B539" s="195" t="s">
        <v>716</v>
      </c>
      <c r="C539" s="205" t="s">
        <v>717</v>
      </c>
      <c r="D539" s="206"/>
      <c r="E539" s="197"/>
      <c r="F539" s="198">
        <v>0</v>
      </c>
      <c r="G539" s="199"/>
      <c r="H539" s="200"/>
    </row>
    <row r="540" spans="2:8" ht="15">
      <c r="B540" s="195" t="s">
        <v>718</v>
      </c>
      <c r="C540" s="205" t="s">
        <v>719</v>
      </c>
      <c r="D540" s="206"/>
      <c r="E540" s="197"/>
      <c r="F540" s="198">
        <v>0</v>
      </c>
      <c r="G540" s="199"/>
      <c r="H540" s="200"/>
    </row>
    <row r="541" spans="2:8" ht="15">
      <c r="B541" s="195" t="s">
        <v>720</v>
      </c>
      <c r="C541" s="205" t="s">
        <v>721</v>
      </c>
      <c r="D541" s="206"/>
      <c r="E541" s="197"/>
      <c r="F541" s="198">
        <v>0</v>
      </c>
      <c r="G541" s="199"/>
      <c r="H541" s="200"/>
    </row>
    <row r="542" spans="2:8" ht="15">
      <c r="B542" s="195" t="s">
        <v>722</v>
      </c>
      <c r="C542" s="205" t="s">
        <v>723</v>
      </c>
      <c r="D542" s="206"/>
      <c r="E542" s="197"/>
      <c r="F542" s="198"/>
      <c r="G542" s="199"/>
      <c r="H542" s="200"/>
    </row>
    <row r="543" spans="2:8" ht="15">
      <c r="B543" s="195" t="s">
        <v>724</v>
      </c>
      <c r="C543" s="205" t="s">
        <v>725</v>
      </c>
      <c r="D543" s="206"/>
      <c r="E543" s="197"/>
      <c r="F543" s="198">
        <v>0</v>
      </c>
      <c r="G543" s="199"/>
      <c r="H543" s="200"/>
    </row>
    <row r="544" spans="2:8" ht="15">
      <c r="B544" s="195" t="s">
        <v>726</v>
      </c>
      <c r="C544" s="205" t="s">
        <v>727</v>
      </c>
      <c r="D544" s="206"/>
      <c r="E544" s="197"/>
      <c r="F544" s="198">
        <v>0</v>
      </c>
      <c r="G544" s="199"/>
      <c r="H544" s="200"/>
    </row>
    <row r="545" spans="2:8" ht="15">
      <c r="B545" s="195" t="s">
        <v>728</v>
      </c>
      <c r="C545" s="205" t="s">
        <v>729</v>
      </c>
      <c r="D545" s="206"/>
      <c r="E545" s="197"/>
      <c r="F545" s="198">
        <v>0</v>
      </c>
      <c r="G545" s="199"/>
      <c r="H545" s="200"/>
    </row>
    <row r="546" spans="2:8" ht="15">
      <c r="B546" s="195"/>
      <c r="C546" s="205"/>
      <c r="D546" s="206"/>
      <c r="E546" s="201"/>
      <c r="F546" s="277"/>
      <c r="G546" s="199"/>
      <c r="H546" s="200"/>
    </row>
    <row r="547" spans="2:8" ht="15">
      <c r="B547" s="195"/>
      <c r="C547" s="208" t="s">
        <v>533</v>
      </c>
      <c r="D547" s="206"/>
      <c r="E547" s="201"/>
      <c r="F547" s="277"/>
      <c r="G547" s="242">
        <f>SUM(F538:F545)</f>
        <v>0</v>
      </c>
      <c r="H547" s="204"/>
    </row>
    <row r="548" spans="2:8" ht="15.6" thickBot="1">
      <c r="B548" s="195"/>
      <c r="C548" s="205"/>
      <c r="D548" s="206"/>
      <c r="E548" s="210"/>
      <c r="F548" s="278"/>
      <c r="G548" s="279"/>
      <c r="H548" s="226"/>
    </row>
    <row r="549" spans="2:8" ht="15.6">
      <c r="B549" s="232">
        <v>5.7</v>
      </c>
      <c r="C549" s="215" t="s">
        <v>730</v>
      </c>
      <c r="D549" s="206"/>
      <c r="E549" s="216"/>
      <c r="F549" s="217"/>
      <c r="G549" s="218"/>
      <c r="H549" s="219"/>
    </row>
    <row r="550" spans="2:8" ht="15">
      <c r="B550" s="195" t="s">
        <v>731</v>
      </c>
      <c r="C550" s="205" t="s">
        <v>732</v>
      </c>
      <c r="D550" s="206"/>
      <c r="E550" s="197"/>
      <c r="F550" s="198"/>
      <c r="G550" s="199"/>
      <c r="H550" s="200"/>
    </row>
    <row r="551" spans="2:8" ht="15">
      <c r="B551" s="195" t="s">
        <v>733</v>
      </c>
      <c r="C551" s="205" t="s">
        <v>734</v>
      </c>
      <c r="D551" s="206"/>
      <c r="E551" s="197"/>
      <c r="F551" s="198">
        <v>0</v>
      </c>
      <c r="G551" s="199"/>
      <c r="H551" s="200"/>
    </row>
    <row r="552" spans="2:8" ht="15">
      <c r="B552" s="195" t="s">
        <v>735</v>
      </c>
      <c r="C552" s="205" t="s">
        <v>736</v>
      </c>
      <c r="D552" s="206"/>
      <c r="E552" s="197"/>
      <c r="F552" s="198">
        <v>0</v>
      </c>
      <c r="G552" s="199"/>
      <c r="H552" s="200"/>
    </row>
    <row r="553" spans="2:8" ht="15">
      <c r="B553" s="195"/>
      <c r="C553" s="205"/>
      <c r="D553" s="206"/>
      <c r="E553" s="201"/>
      <c r="F553" s="277"/>
      <c r="G553" s="199"/>
      <c r="H553" s="200"/>
    </row>
    <row r="554" spans="2:8" ht="15">
      <c r="B554" s="195"/>
      <c r="C554" s="208" t="s">
        <v>533</v>
      </c>
      <c r="D554" s="206"/>
      <c r="E554" s="201"/>
      <c r="F554" s="277"/>
      <c r="G554" s="242"/>
      <c r="H554" s="204"/>
    </row>
    <row r="555" spans="2:8" ht="15.6" thickBot="1">
      <c r="B555" s="195"/>
      <c r="C555" s="205"/>
      <c r="D555" s="206"/>
      <c r="E555" s="210"/>
      <c r="F555" s="278"/>
      <c r="G555" s="279"/>
      <c r="H555" s="226"/>
    </row>
    <row r="556" spans="2:8" ht="15.6">
      <c r="B556" s="232">
        <v>5.8</v>
      </c>
      <c r="C556" s="215" t="s">
        <v>737</v>
      </c>
      <c r="D556" s="206"/>
      <c r="E556" s="216"/>
      <c r="F556" s="217"/>
      <c r="G556" s="218"/>
      <c r="H556" s="219"/>
    </row>
    <row r="557" spans="2:8" ht="15">
      <c r="B557" s="195" t="s">
        <v>738</v>
      </c>
      <c r="C557" s="205" t="s">
        <v>739</v>
      </c>
      <c r="D557" s="206"/>
      <c r="E557" s="197"/>
      <c r="F557" s="198"/>
      <c r="G557" s="199"/>
      <c r="H557" s="200"/>
    </row>
    <row r="558" spans="2:8" ht="15">
      <c r="B558" s="195" t="s">
        <v>740</v>
      </c>
      <c r="C558" s="205" t="s">
        <v>741</v>
      </c>
      <c r="D558" s="206"/>
      <c r="E558" s="197"/>
      <c r="F558" s="198"/>
      <c r="G558" s="199"/>
      <c r="H558" s="200"/>
    </row>
    <row r="559" spans="2:8" ht="15">
      <c r="B559" s="195" t="s">
        <v>742</v>
      </c>
      <c r="C559" s="205" t="s">
        <v>743</v>
      </c>
      <c r="D559" s="206"/>
      <c r="E559" s="197"/>
      <c r="F559" s="198"/>
      <c r="G559" s="199"/>
      <c r="H559" s="200"/>
    </row>
    <row r="560" spans="2:8" ht="15">
      <c r="B560" s="195" t="s">
        <v>744</v>
      </c>
      <c r="C560" s="205" t="s">
        <v>745</v>
      </c>
      <c r="D560" s="206"/>
      <c r="E560" s="197"/>
      <c r="F560" s="198">
        <v>0</v>
      </c>
      <c r="G560" s="199"/>
      <c r="H560" s="200"/>
    </row>
    <row r="561" spans="2:8" ht="15">
      <c r="B561" s="195" t="s">
        <v>746</v>
      </c>
      <c r="C561" s="205" t="s">
        <v>747</v>
      </c>
      <c r="D561" s="206"/>
      <c r="E561" s="197"/>
      <c r="F561" s="198">
        <v>0</v>
      </c>
      <c r="G561" s="199"/>
      <c r="H561" s="200"/>
    </row>
    <row r="562" spans="2:8" ht="15">
      <c r="B562" s="195" t="s">
        <v>748</v>
      </c>
      <c r="C562" s="205" t="s">
        <v>749</v>
      </c>
      <c r="D562" s="206"/>
      <c r="E562" s="197"/>
      <c r="F562" s="198">
        <v>0</v>
      </c>
      <c r="G562" s="199"/>
      <c r="H562" s="200"/>
    </row>
    <row r="563" spans="2:8" ht="15">
      <c r="B563" s="195" t="s">
        <v>750</v>
      </c>
      <c r="C563" s="205" t="s">
        <v>751</v>
      </c>
      <c r="D563" s="206"/>
      <c r="E563" s="197"/>
      <c r="F563" s="198">
        <v>0</v>
      </c>
      <c r="G563" s="199"/>
      <c r="H563" s="200"/>
    </row>
    <row r="564" spans="2:8" ht="15">
      <c r="B564" s="195"/>
      <c r="C564" s="205"/>
      <c r="D564" s="206"/>
      <c r="E564" s="201"/>
      <c r="F564" s="277"/>
      <c r="G564" s="199"/>
      <c r="H564" s="200"/>
    </row>
    <row r="565" spans="2:8" ht="15">
      <c r="B565" s="195"/>
      <c r="C565" s="208" t="s">
        <v>533</v>
      </c>
      <c r="D565" s="206"/>
      <c r="E565" s="201"/>
      <c r="F565" s="277"/>
      <c r="G565" s="242">
        <f>SUM(F557:F563)</f>
        <v>0</v>
      </c>
      <c r="H565" s="204"/>
    </row>
    <row r="566" spans="2:8" ht="15.6" thickBot="1">
      <c r="B566" s="195"/>
      <c r="C566" s="205"/>
      <c r="D566" s="206"/>
      <c r="E566" s="210"/>
      <c r="F566" s="278"/>
      <c r="G566" s="279"/>
      <c r="H566" s="226"/>
    </row>
    <row r="567" spans="2:8" ht="15.6">
      <c r="B567" s="232">
        <v>5.9</v>
      </c>
      <c r="C567" s="215" t="s">
        <v>752</v>
      </c>
      <c r="D567" s="206"/>
      <c r="E567" s="216"/>
      <c r="F567" s="217"/>
      <c r="G567" s="218"/>
      <c r="H567" s="219"/>
    </row>
    <row r="568" spans="2:8" ht="15">
      <c r="B568" s="195" t="s">
        <v>753</v>
      </c>
      <c r="C568" s="205" t="s">
        <v>754</v>
      </c>
      <c r="D568" s="206"/>
      <c r="E568" s="197"/>
      <c r="F568" s="198">
        <v>0</v>
      </c>
      <c r="G568" s="199"/>
      <c r="H568" s="200"/>
    </row>
    <row r="569" spans="2:8" ht="15">
      <c r="B569" s="195" t="s">
        <v>755</v>
      </c>
      <c r="C569" s="205" t="s">
        <v>756</v>
      </c>
      <c r="D569" s="206"/>
      <c r="E569" s="197"/>
      <c r="F569" s="198">
        <v>0</v>
      </c>
      <c r="G569" s="199"/>
      <c r="H569" s="200"/>
    </row>
    <row r="570" spans="2:8" ht="15">
      <c r="B570" s="195"/>
      <c r="C570" s="205"/>
      <c r="D570" s="206"/>
      <c r="E570" s="201"/>
      <c r="F570" s="277"/>
      <c r="G570" s="199"/>
      <c r="H570" s="200"/>
    </row>
    <row r="571" spans="2:8" ht="15">
      <c r="B571" s="195"/>
      <c r="C571" s="208" t="s">
        <v>533</v>
      </c>
      <c r="D571" s="206"/>
      <c r="E571" s="201"/>
      <c r="F571" s="277"/>
      <c r="G571" s="242">
        <f>SUM(F568:F569)</f>
        <v>0</v>
      </c>
      <c r="H571" s="204"/>
    </row>
    <row r="572" spans="2:8" ht="15.6" thickBot="1">
      <c r="B572" s="195"/>
      <c r="C572" s="205"/>
      <c r="D572" s="206"/>
      <c r="E572" s="210"/>
      <c r="F572" s="278"/>
      <c r="G572" s="279"/>
      <c r="H572" s="226"/>
    </row>
    <row r="573" spans="2:8" ht="15.6">
      <c r="B573" s="283">
        <v>5.0999999999999996</v>
      </c>
      <c r="C573" s="215" t="s">
        <v>757</v>
      </c>
      <c r="D573" s="206"/>
      <c r="E573" s="216"/>
      <c r="F573" s="217"/>
      <c r="G573" s="218"/>
      <c r="H573" s="219"/>
    </row>
    <row r="574" spans="2:8" ht="15">
      <c r="B574" s="195" t="s">
        <v>758</v>
      </c>
      <c r="C574" s="205" t="s">
        <v>759</v>
      </c>
      <c r="D574" s="206"/>
      <c r="E574" s="197"/>
      <c r="F574" s="198">
        <v>0</v>
      </c>
      <c r="G574" s="199"/>
      <c r="H574" s="200"/>
    </row>
    <row r="575" spans="2:8" ht="15">
      <c r="B575" s="195" t="s">
        <v>760</v>
      </c>
      <c r="C575" s="205" t="s">
        <v>761</v>
      </c>
      <c r="D575" s="206"/>
      <c r="E575" s="197"/>
      <c r="F575" s="198">
        <v>0</v>
      </c>
      <c r="G575" s="199"/>
      <c r="H575" s="200"/>
    </row>
    <row r="576" spans="2:8" ht="15">
      <c r="B576" s="195" t="s">
        <v>762</v>
      </c>
      <c r="C576" s="205" t="s">
        <v>763</v>
      </c>
      <c r="D576" s="206"/>
      <c r="E576" s="197"/>
      <c r="F576" s="198">
        <v>0</v>
      </c>
      <c r="G576" s="199"/>
      <c r="H576" s="200"/>
    </row>
    <row r="577" spans="2:8" ht="15">
      <c r="B577" s="195" t="s">
        <v>764</v>
      </c>
      <c r="C577" s="205" t="s">
        <v>765</v>
      </c>
      <c r="D577" s="206"/>
      <c r="E577" s="197"/>
      <c r="F577" s="198">
        <v>0</v>
      </c>
      <c r="G577" s="199"/>
      <c r="H577" s="200"/>
    </row>
    <row r="578" spans="2:8" ht="15">
      <c r="B578" s="195" t="s">
        <v>766</v>
      </c>
      <c r="C578" s="205" t="s">
        <v>767</v>
      </c>
      <c r="D578" s="206"/>
      <c r="E578" s="197"/>
      <c r="F578" s="198">
        <v>0</v>
      </c>
      <c r="G578" s="199"/>
      <c r="H578" s="200"/>
    </row>
    <row r="579" spans="2:8" ht="15">
      <c r="B579" s="195" t="s">
        <v>768</v>
      </c>
      <c r="C579" s="205" t="s">
        <v>769</v>
      </c>
      <c r="D579" s="206"/>
      <c r="E579" s="197"/>
      <c r="F579" s="198">
        <v>0</v>
      </c>
      <c r="G579" s="199"/>
      <c r="H579" s="200"/>
    </row>
    <row r="580" spans="2:8" ht="15">
      <c r="B580" s="195" t="s">
        <v>770</v>
      </c>
      <c r="C580" s="205" t="s">
        <v>771</v>
      </c>
      <c r="D580" s="206"/>
      <c r="E580" s="197"/>
      <c r="F580" s="198">
        <v>0</v>
      </c>
      <c r="G580" s="199"/>
      <c r="H580" s="200"/>
    </row>
    <row r="581" spans="2:8" ht="15">
      <c r="B581" s="195" t="s">
        <v>772</v>
      </c>
      <c r="C581" s="205" t="s">
        <v>773</v>
      </c>
      <c r="D581" s="206"/>
      <c r="E581" s="197"/>
      <c r="F581" s="198">
        <v>0</v>
      </c>
      <c r="G581" s="199"/>
      <c r="H581" s="200"/>
    </row>
    <row r="582" spans="2:8" ht="15">
      <c r="B582" s="195" t="s">
        <v>774</v>
      </c>
      <c r="C582" s="205" t="s">
        <v>775</v>
      </c>
      <c r="D582" s="206"/>
      <c r="E582" s="197"/>
      <c r="F582" s="198">
        <v>0</v>
      </c>
      <c r="G582" s="199"/>
      <c r="H582" s="200"/>
    </row>
    <row r="583" spans="2:8" ht="15">
      <c r="B583" s="195" t="s">
        <v>776</v>
      </c>
      <c r="C583" s="205" t="s">
        <v>777</v>
      </c>
      <c r="D583" s="206"/>
      <c r="E583" s="197"/>
      <c r="F583" s="198">
        <v>0</v>
      </c>
      <c r="G583" s="199"/>
      <c r="H583" s="200"/>
    </row>
    <row r="584" spans="2:8" ht="15">
      <c r="B584" s="195" t="s">
        <v>778</v>
      </c>
      <c r="C584" s="205" t="s">
        <v>779</v>
      </c>
      <c r="D584" s="206"/>
      <c r="E584" s="197"/>
      <c r="F584" s="198">
        <v>0</v>
      </c>
      <c r="G584" s="199"/>
      <c r="H584" s="200"/>
    </row>
    <row r="585" spans="2:8" ht="15">
      <c r="B585" s="195"/>
      <c r="C585" s="205"/>
      <c r="D585" s="206"/>
      <c r="E585" s="201"/>
      <c r="F585" s="277"/>
      <c r="G585" s="199"/>
      <c r="H585" s="200"/>
    </row>
    <row r="586" spans="2:8" ht="15">
      <c r="B586" s="195"/>
      <c r="C586" s="208" t="s">
        <v>533</v>
      </c>
      <c r="D586" s="206"/>
      <c r="E586" s="201"/>
      <c r="F586" s="277"/>
      <c r="G586" s="242">
        <f>SUM(F574:F584)</f>
        <v>0</v>
      </c>
      <c r="H586" s="204"/>
    </row>
    <row r="587" spans="2:8" ht="15.6" thickBot="1">
      <c r="B587" s="195"/>
      <c r="C587" s="205"/>
      <c r="D587" s="206"/>
      <c r="E587" s="210"/>
      <c r="F587" s="278"/>
      <c r="G587" s="279"/>
      <c r="H587" s="226"/>
    </row>
    <row r="588" spans="2:8" ht="15.6">
      <c r="B588" s="232">
        <v>5.1100000000000003</v>
      </c>
      <c r="C588" s="215" t="s">
        <v>780</v>
      </c>
      <c r="D588" s="206"/>
      <c r="E588" s="216"/>
      <c r="F588" s="217"/>
      <c r="G588" s="218"/>
      <c r="H588" s="219"/>
    </row>
    <row r="589" spans="2:8" ht="15">
      <c r="B589" s="195" t="s">
        <v>781</v>
      </c>
      <c r="C589" s="205" t="s">
        <v>782</v>
      </c>
      <c r="D589" s="206"/>
      <c r="E589" s="197"/>
      <c r="F589" s="198">
        <v>0</v>
      </c>
      <c r="G589" s="199"/>
      <c r="H589" s="200"/>
    </row>
    <row r="590" spans="2:8" ht="15">
      <c r="B590" s="195" t="s">
        <v>783</v>
      </c>
      <c r="C590" s="205" t="s">
        <v>784</v>
      </c>
      <c r="D590" s="206"/>
      <c r="E590" s="197"/>
      <c r="F590" s="198"/>
      <c r="G590" s="199"/>
      <c r="H590" s="200"/>
    </row>
    <row r="591" spans="2:8" ht="15">
      <c r="B591" s="195"/>
      <c r="C591" s="205"/>
      <c r="D591" s="206"/>
      <c r="E591" s="201"/>
      <c r="F591" s="277"/>
      <c r="G591" s="199"/>
      <c r="H591" s="200"/>
    </row>
    <row r="592" spans="2:8" ht="15">
      <c r="B592" s="195"/>
      <c r="C592" s="208" t="s">
        <v>533</v>
      </c>
      <c r="D592" s="206"/>
      <c r="E592" s="201"/>
      <c r="F592" s="277"/>
      <c r="G592" s="242"/>
      <c r="H592" s="204"/>
    </row>
    <row r="593" spans="2:8" ht="15.6" thickBot="1">
      <c r="B593" s="195"/>
      <c r="C593" s="205"/>
      <c r="D593" s="206"/>
      <c r="E593" s="210"/>
      <c r="F593" s="278"/>
      <c r="G593" s="279"/>
      <c r="H593" s="226"/>
    </row>
    <row r="594" spans="2:8" ht="15.6">
      <c r="B594" s="232">
        <v>5.12</v>
      </c>
      <c r="C594" s="215" t="s">
        <v>785</v>
      </c>
      <c r="D594" s="206"/>
      <c r="E594" s="216"/>
      <c r="F594" s="217"/>
      <c r="G594" s="218"/>
      <c r="H594" s="219"/>
    </row>
    <row r="595" spans="2:8" ht="15">
      <c r="B595" s="195" t="s">
        <v>786</v>
      </c>
      <c r="C595" s="205" t="s">
        <v>787</v>
      </c>
      <c r="D595" s="206"/>
      <c r="E595" s="197"/>
      <c r="F595" s="198">
        <v>0</v>
      </c>
      <c r="G595" s="199"/>
      <c r="H595" s="200"/>
    </row>
    <row r="596" spans="2:8" ht="15">
      <c r="B596" s="195" t="s">
        <v>788</v>
      </c>
      <c r="C596" s="205" t="s">
        <v>789</v>
      </c>
      <c r="D596" s="206"/>
      <c r="E596" s="197"/>
      <c r="F596" s="198">
        <v>0</v>
      </c>
      <c r="G596" s="199"/>
      <c r="H596" s="200"/>
    </row>
    <row r="597" spans="2:8" ht="15">
      <c r="B597" s="195" t="s">
        <v>790</v>
      </c>
      <c r="C597" s="205" t="s">
        <v>791</v>
      </c>
      <c r="D597" s="206"/>
      <c r="E597" s="197"/>
      <c r="F597" s="198">
        <v>0</v>
      </c>
      <c r="G597" s="199"/>
      <c r="H597" s="200"/>
    </row>
    <row r="598" spans="2:8" ht="15">
      <c r="B598" s="195"/>
      <c r="C598" s="205"/>
      <c r="D598" s="206"/>
      <c r="E598" s="201"/>
      <c r="F598" s="277"/>
      <c r="G598" s="199"/>
      <c r="H598" s="200"/>
    </row>
    <row r="599" spans="2:8" ht="15">
      <c r="B599" s="195"/>
      <c r="C599" s="208" t="s">
        <v>533</v>
      </c>
      <c r="D599" s="206"/>
      <c r="E599" s="201"/>
      <c r="F599" s="277"/>
      <c r="G599" s="242">
        <f>SUM(F595:F597)</f>
        <v>0</v>
      </c>
      <c r="H599" s="204"/>
    </row>
    <row r="600" spans="2:8" ht="15.6" thickBot="1">
      <c r="B600" s="195"/>
      <c r="C600" s="205"/>
      <c r="D600" s="206"/>
      <c r="E600" s="210"/>
      <c r="F600" s="278"/>
      <c r="G600" s="279"/>
      <c r="H600" s="226"/>
    </row>
    <row r="601" spans="2:8" ht="15.6">
      <c r="B601" s="232">
        <v>5.13</v>
      </c>
      <c r="C601" s="215" t="s">
        <v>792</v>
      </c>
      <c r="D601" s="206"/>
      <c r="E601" s="216"/>
      <c r="F601" s="217"/>
      <c r="G601" s="218"/>
      <c r="H601" s="219"/>
    </row>
    <row r="602" spans="2:8" ht="15">
      <c r="B602" s="195" t="s">
        <v>793</v>
      </c>
      <c r="C602" s="205" t="s">
        <v>794</v>
      </c>
      <c r="D602" s="206"/>
      <c r="E602" s="197"/>
      <c r="F602" s="198">
        <v>0</v>
      </c>
      <c r="G602" s="199"/>
      <c r="H602" s="200"/>
    </row>
    <row r="603" spans="2:8" ht="15">
      <c r="B603" s="195" t="s">
        <v>795</v>
      </c>
      <c r="C603" s="205" t="s">
        <v>796</v>
      </c>
      <c r="D603" s="206"/>
      <c r="E603" s="197"/>
      <c r="F603" s="198">
        <v>0</v>
      </c>
      <c r="G603" s="199"/>
      <c r="H603" s="200"/>
    </row>
    <row r="604" spans="2:8" ht="15">
      <c r="B604" s="195" t="s">
        <v>797</v>
      </c>
      <c r="C604" s="205" t="s">
        <v>798</v>
      </c>
      <c r="D604" s="206"/>
      <c r="E604" s="197"/>
      <c r="F604" s="198">
        <v>0</v>
      </c>
      <c r="G604" s="199"/>
      <c r="H604" s="200"/>
    </row>
    <row r="605" spans="2:8" ht="15">
      <c r="B605" s="195" t="s">
        <v>799</v>
      </c>
      <c r="C605" s="205" t="s">
        <v>800</v>
      </c>
      <c r="D605" s="206"/>
      <c r="E605" s="197"/>
      <c r="F605" s="198">
        <v>0</v>
      </c>
      <c r="G605" s="199"/>
      <c r="H605" s="200"/>
    </row>
    <row r="606" spans="2:8" ht="15">
      <c r="B606" s="195" t="s">
        <v>801</v>
      </c>
      <c r="C606" s="205" t="s">
        <v>802</v>
      </c>
      <c r="D606" s="206"/>
      <c r="E606" s="197"/>
      <c r="F606" s="198">
        <v>0</v>
      </c>
      <c r="G606" s="199"/>
      <c r="H606" s="200"/>
    </row>
    <row r="607" spans="2:8" ht="15">
      <c r="B607" s="195"/>
      <c r="C607" s="205"/>
      <c r="D607" s="206"/>
      <c r="E607" s="201"/>
      <c r="F607" s="277"/>
      <c r="G607" s="199"/>
      <c r="H607" s="200"/>
    </row>
    <row r="608" spans="2:8" ht="15">
      <c r="B608" s="195"/>
      <c r="C608" s="208" t="s">
        <v>533</v>
      </c>
      <c r="D608" s="206"/>
      <c r="E608" s="201"/>
      <c r="F608" s="277"/>
      <c r="G608" s="242">
        <f>SUM(F602:F606)</f>
        <v>0</v>
      </c>
      <c r="H608" s="204"/>
    </row>
    <row r="609" spans="2:8" ht="15.6" thickBot="1">
      <c r="B609" s="195"/>
      <c r="C609" s="205"/>
      <c r="D609" s="206"/>
      <c r="E609" s="210"/>
      <c r="F609" s="278"/>
      <c r="G609" s="279"/>
      <c r="H609" s="226"/>
    </row>
    <row r="610" spans="2:8" ht="15.6">
      <c r="B610" s="232">
        <v>5.14</v>
      </c>
      <c r="C610" s="215" t="s">
        <v>803</v>
      </c>
      <c r="D610" s="206"/>
      <c r="E610" s="216"/>
      <c r="F610" s="217"/>
      <c r="G610" s="218"/>
      <c r="H610" s="219"/>
    </row>
    <row r="611" spans="2:8" ht="15">
      <c r="B611" s="195" t="s">
        <v>804</v>
      </c>
      <c r="C611" s="205" t="s">
        <v>805</v>
      </c>
      <c r="D611" s="206"/>
      <c r="E611" s="197"/>
      <c r="F611" s="198"/>
      <c r="G611" s="242"/>
      <c r="H611" s="204"/>
    </row>
    <row r="612" spans="2:8" ht="15.6" thickBot="1">
      <c r="B612" s="195"/>
      <c r="C612" s="205"/>
      <c r="D612" s="206"/>
      <c r="E612" s="210"/>
      <c r="F612" s="278"/>
      <c r="G612" s="279"/>
      <c r="H612" s="226"/>
    </row>
    <row r="613" spans="2:8" ht="15.6">
      <c r="B613" s="232">
        <v>5.15</v>
      </c>
      <c r="C613" s="215" t="s">
        <v>806</v>
      </c>
      <c r="D613" s="206"/>
      <c r="E613" s="216"/>
      <c r="F613" s="217"/>
      <c r="G613" s="218"/>
      <c r="H613" s="219"/>
    </row>
    <row r="614" spans="2:8" ht="15">
      <c r="B614" s="195" t="s">
        <v>807</v>
      </c>
      <c r="C614" s="205" t="s">
        <v>806</v>
      </c>
      <c r="D614" s="206"/>
      <c r="E614" s="197"/>
      <c r="F614" s="198"/>
      <c r="G614" s="242"/>
      <c r="H614" s="204"/>
    </row>
    <row r="615" spans="2:8" ht="15.6" thickBot="1">
      <c r="B615" s="195"/>
      <c r="C615" s="205"/>
      <c r="D615" s="206"/>
      <c r="E615" s="210"/>
      <c r="F615" s="278"/>
      <c r="G615" s="231"/>
      <c r="H615" s="226"/>
    </row>
    <row r="616" spans="2:8" ht="15.6">
      <c r="B616" s="232">
        <v>6</v>
      </c>
      <c r="C616" s="215" t="s">
        <v>808</v>
      </c>
      <c r="D616" s="206"/>
      <c r="E616" s="233"/>
      <c r="F616" s="284"/>
      <c r="G616" s="262"/>
      <c r="H616" s="236"/>
    </row>
    <row r="617" spans="2:8" ht="15.6">
      <c r="B617" s="273">
        <v>6.1</v>
      </c>
      <c r="C617" s="285" t="s">
        <v>809</v>
      </c>
      <c r="D617" s="206"/>
      <c r="E617" s="239"/>
      <c r="F617" s="286"/>
      <c r="G617" s="264"/>
      <c r="H617" s="204"/>
    </row>
    <row r="618" spans="2:8" ht="15">
      <c r="B618" s="195" t="s">
        <v>810</v>
      </c>
      <c r="C618" s="205" t="s">
        <v>811</v>
      </c>
      <c r="D618" s="206"/>
      <c r="E618" s="197"/>
      <c r="F618" s="198">
        <v>0</v>
      </c>
      <c r="G618" s="242"/>
      <c r="H618" s="200"/>
    </row>
    <row r="619" spans="2:8" ht="15">
      <c r="B619" s="195" t="s">
        <v>812</v>
      </c>
      <c r="C619" s="205" t="s">
        <v>813</v>
      </c>
      <c r="D619" s="206"/>
      <c r="E619" s="197"/>
      <c r="F619" s="198">
        <v>0</v>
      </c>
      <c r="G619" s="242"/>
      <c r="H619" s="200"/>
    </row>
    <row r="620" spans="2:8" ht="15">
      <c r="B620" s="195"/>
      <c r="C620" s="205"/>
      <c r="D620" s="206"/>
      <c r="E620" s="201"/>
      <c r="F620" s="277"/>
      <c r="G620" s="242"/>
      <c r="H620" s="200"/>
    </row>
    <row r="621" spans="2:8" ht="15">
      <c r="B621" s="195"/>
      <c r="C621" s="208" t="s">
        <v>533</v>
      </c>
      <c r="D621" s="206"/>
      <c r="E621" s="201"/>
      <c r="F621" s="277"/>
      <c r="G621" s="242">
        <f>SUM(F618:F619)</f>
        <v>0</v>
      </c>
      <c r="H621" s="204"/>
    </row>
    <row r="622" spans="2:8" ht="15.6" thickBot="1">
      <c r="B622" s="195"/>
      <c r="C622" s="205"/>
      <c r="D622" s="206"/>
      <c r="E622" s="210"/>
      <c r="F622" s="278"/>
      <c r="G622" s="231"/>
      <c r="H622" s="226"/>
    </row>
    <row r="623" spans="2:8" ht="15.6">
      <c r="B623" s="232">
        <v>7</v>
      </c>
      <c r="C623" s="215" t="s">
        <v>814</v>
      </c>
      <c r="D623" s="206"/>
      <c r="E623" s="233"/>
      <c r="F623" s="284"/>
      <c r="G623" s="262"/>
      <c r="H623" s="236"/>
    </row>
    <row r="624" spans="2:8" ht="15.6">
      <c r="B624" s="273">
        <v>7.1</v>
      </c>
      <c r="C624" s="285" t="s">
        <v>815</v>
      </c>
      <c r="D624" s="206"/>
      <c r="E624" s="239"/>
      <c r="F624" s="286"/>
      <c r="G624" s="264"/>
      <c r="H624" s="204"/>
    </row>
    <row r="625" spans="2:8" ht="15">
      <c r="B625" s="195" t="s">
        <v>816</v>
      </c>
      <c r="C625" s="205" t="s">
        <v>815</v>
      </c>
      <c r="D625" s="206"/>
      <c r="E625" s="197"/>
      <c r="F625" s="198">
        <v>0</v>
      </c>
      <c r="G625" s="242">
        <f>F625</f>
        <v>0</v>
      </c>
      <c r="H625" s="204"/>
    </row>
    <row r="626" spans="2:8" ht="15.6" thickBot="1">
      <c r="B626" s="195"/>
      <c r="C626" s="205"/>
      <c r="D626" s="206"/>
      <c r="E626" s="210"/>
      <c r="F626" s="278"/>
      <c r="G626" s="231"/>
      <c r="H626" s="226"/>
    </row>
    <row r="627" spans="2:8" ht="15.6">
      <c r="B627" s="232">
        <v>7.2</v>
      </c>
      <c r="C627" s="215" t="s">
        <v>817</v>
      </c>
      <c r="D627" s="206"/>
      <c r="E627" s="216"/>
      <c r="F627" s="217"/>
      <c r="G627" s="228"/>
      <c r="H627" s="219"/>
    </row>
    <row r="628" spans="2:8" ht="15">
      <c r="B628" s="195" t="s">
        <v>818</v>
      </c>
      <c r="C628" s="205" t="s">
        <v>819</v>
      </c>
      <c r="D628" s="206"/>
      <c r="E628" s="197"/>
      <c r="F628" s="198">
        <v>0</v>
      </c>
      <c r="G628" s="242">
        <f>F628</f>
        <v>0</v>
      </c>
      <c r="H628" s="204"/>
    </row>
    <row r="629" spans="2:8" ht="15.6" thickBot="1">
      <c r="B629" s="195"/>
      <c r="C629" s="205"/>
      <c r="D629" s="206"/>
      <c r="E629" s="210"/>
      <c r="F629" s="278"/>
      <c r="G629" s="231"/>
      <c r="H629" s="226"/>
    </row>
    <row r="630" spans="2:8" ht="15.6">
      <c r="B630" s="232">
        <v>7.3</v>
      </c>
      <c r="C630" s="215" t="s">
        <v>820</v>
      </c>
      <c r="D630" s="206"/>
      <c r="E630" s="216"/>
      <c r="F630" s="217"/>
      <c r="G630" s="228"/>
      <c r="H630" s="219"/>
    </row>
    <row r="631" spans="2:8" ht="15">
      <c r="B631" s="195" t="s">
        <v>821</v>
      </c>
      <c r="C631" s="205" t="s">
        <v>822</v>
      </c>
      <c r="D631" s="206"/>
      <c r="E631" s="197"/>
      <c r="F631" s="198">
        <v>0</v>
      </c>
      <c r="G631" s="242"/>
      <c r="H631" s="200"/>
    </row>
    <row r="632" spans="2:8" ht="15">
      <c r="B632" s="195" t="s">
        <v>823</v>
      </c>
      <c r="C632" s="205" t="s">
        <v>824</v>
      </c>
      <c r="D632" s="206"/>
      <c r="E632" s="197"/>
      <c r="F632" s="198">
        <v>0</v>
      </c>
      <c r="G632" s="242"/>
      <c r="H632" s="200"/>
    </row>
    <row r="633" spans="2:8" ht="15">
      <c r="B633" s="195"/>
      <c r="C633" s="205"/>
      <c r="D633" s="206"/>
      <c r="E633" s="201"/>
      <c r="F633" s="277"/>
      <c r="G633" s="242"/>
      <c r="H633" s="200"/>
    </row>
    <row r="634" spans="2:8" ht="15">
      <c r="B634" s="195"/>
      <c r="C634" s="208" t="s">
        <v>533</v>
      </c>
      <c r="D634" s="206"/>
      <c r="E634" s="201"/>
      <c r="F634" s="277"/>
      <c r="G634" s="242">
        <f>SUM(F631:F632)</f>
        <v>0</v>
      </c>
      <c r="H634" s="204"/>
    </row>
    <row r="635" spans="2:8" ht="15.6" thickBot="1">
      <c r="B635" s="195"/>
      <c r="C635" s="208"/>
      <c r="D635" s="206"/>
      <c r="E635" s="210"/>
      <c r="F635" s="278"/>
      <c r="G635" s="231"/>
      <c r="H635" s="226"/>
    </row>
    <row r="636" spans="2:8" ht="15.6">
      <c r="B636" s="232">
        <v>7.4</v>
      </c>
      <c r="C636" s="232" t="s">
        <v>825</v>
      </c>
      <c r="D636" s="206"/>
      <c r="E636" s="216"/>
      <c r="F636" s="217"/>
      <c r="G636" s="228"/>
      <c r="H636" s="219"/>
    </row>
    <row r="637" spans="2:8" ht="15">
      <c r="B637" s="195" t="s">
        <v>826</v>
      </c>
      <c r="C637" s="195" t="s">
        <v>825</v>
      </c>
      <c r="D637" s="206"/>
      <c r="E637" s="197"/>
      <c r="F637" s="198">
        <v>0</v>
      </c>
      <c r="G637" s="242">
        <f>F637</f>
        <v>0</v>
      </c>
      <c r="H637" s="204"/>
    </row>
    <row r="638" spans="2:8" ht="15.6" thickBot="1">
      <c r="B638" s="195"/>
      <c r="C638" s="208"/>
      <c r="D638" s="206"/>
      <c r="E638" s="210"/>
      <c r="F638" s="278"/>
      <c r="G638" s="231"/>
      <c r="H638" s="226"/>
    </row>
    <row r="639" spans="2:8" ht="15.6">
      <c r="B639" s="232">
        <v>7.5</v>
      </c>
      <c r="C639" s="232" t="s">
        <v>827</v>
      </c>
      <c r="D639" s="206"/>
      <c r="E639" s="216"/>
      <c r="F639" s="217"/>
      <c r="G639" s="228"/>
      <c r="H639" s="219"/>
    </row>
    <row r="640" spans="2:8" ht="15">
      <c r="B640" s="195" t="s">
        <v>828</v>
      </c>
      <c r="C640" s="195" t="s">
        <v>827</v>
      </c>
      <c r="D640" s="206"/>
      <c r="E640" s="197"/>
      <c r="F640" s="198">
        <v>0</v>
      </c>
      <c r="G640" s="242"/>
      <c r="H640" s="200"/>
    </row>
    <row r="641" spans="2:8" ht="15">
      <c r="B641" s="195" t="s">
        <v>829</v>
      </c>
      <c r="C641" s="195" t="s">
        <v>830</v>
      </c>
      <c r="D641" s="206"/>
      <c r="E641" s="197"/>
      <c r="F641" s="198">
        <v>0</v>
      </c>
      <c r="G641" s="242"/>
      <c r="H641" s="200"/>
    </row>
    <row r="642" spans="2:8" ht="15">
      <c r="B642" s="195"/>
      <c r="C642" s="208"/>
      <c r="D642" s="206"/>
      <c r="E642" s="201"/>
      <c r="F642" s="277"/>
      <c r="G642" s="242"/>
      <c r="H642" s="200"/>
    </row>
    <row r="643" spans="2:8" ht="15">
      <c r="B643" s="195"/>
      <c r="C643" s="208" t="s">
        <v>533</v>
      </c>
      <c r="D643" s="206"/>
      <c r="E643" s="201"/>
      <c r="F643" s="277"/>
      <c r="G643" s="242">
        <f>SUM(F640:F641)</f>
        <v>0</v>
      </c>
      <c r="H643" s="204"/>
    </row>
    <row r="644" spans="2:8" ht="15.6" thickBot="1">
      <c r="B644" s="195"/>
      <c r="C644" s="208"/>
      <c r="D644" s="206"/>
      <c r="E644" s="210"/>
      <c r="F644" s="278"/>
      <c r="G644" s="231"/>
      <c r="H644" s="226"/>
    </row>
    <row r="645" spans="2:8" ht="15.6">
      <c r="B645" s="232">
        <v>7.6</v>
      </c>
      <c r="C645" s="232" t="s">
        <v>831</v>
      </c>
      <c r="D645" s="206"/>
      <c r="E645" s="216"/>
      <c r="F645" s="217"/>
      <c r="G645" s="228"/>
      <c r="H645" s="219"/>
    </row>
    <row r="646" spans="2:8" ht="15">
      <c r="B646" s="195" t="s">
        <v>832</v>
      </c>
      <c r="C646" s="195" t="s">
        <v>833</v>
      </c>
      <c r="D646" s="206"/>
      <c r="E646" s="197"/>
      <c r="F646" s="198">
        <v>0</v>
      </c>
      <c r="G646" s="242"/>
      <c r="H646" s="200"/>
    </row>
    <row r="647" spans="2:8" ht="15">
      <c r="B647" s="195" t="s">
        <v>834</v>
      </c>
      <c r="C647" s="195" t="s">
        <v>835</v>
      </c>
      <c r="D647" s="206"/>
      <c r="E647" s="197"/>
      <c r="F647" s="198">
        <v>0</v>
      </c>
      <c r="G647" s="242"/>
      <c r="H647" s="200"/>
    </row>
    <row r="648" spans="2:8" ht="15">
      <c r="B648" s="195" t="s">
        <v>836</v>
      </c>
      <c r="C648" s="195" t="s">
        <v>837</v>
      </c>
      <c r="D648" s="206"/>
      <c r="E648" s="197"/>
      <c r="F648" s="198">
        <v>0</v>
      </c>
      <c r="G648" s="242"/>
      <c r="H648" s="200"/>
    </row>
    <row r="649" spans="2:8" ht="15">
      <c r="B649" s="195" t="s">
        <v>838</v>
      </c>
      <c r="C649" s="195" t="s">
        <v>839</v>
      </c>
      <c r="D649" s="206"/>
      <c r="E649" s="197"/>
      <c r="F649" s="198">
        <v>0</v>
      </c>
      <c r="G649" s="242"/>
      <c r="H649" s="200"/>
    </row>
    <row r="650" spans="2:8" ht="15">
      <c r="B650" s="195" t="s">
        <v>840</v>
      </c>
      <c r="C650" s="195" t="s">
        <v>841</v>
      </c>
      <c r="D650" s="206"/>
      <c r="E650" s="197"/>
      <c r="F650" s="198">
        <v>0</v>
      </c>
      <c r="G650" s="242"/>
      <c r="H650" s="200"/>
    </row>
    <row r="651" spans="2:8" ht="15">
      <c r="B651" s="195"/>
      <c r="C651" s="195"/>
      <c r="D651" s="206"/>
      <c r="E651" s="201"/>
      <c r="F651" s="277"/>
      <c r="G651" s="242"/>
      <c r="H651" s="200"/>
    </row>
    <row r="652" spans="2:8" ht="15">
      <c r="B652" s="195"/>
      <c r="C652" s="208" t="s">
        <v>533</v>
      </c>
      <c r="D652" s="206"/>
      <c r="E652" s="201"/>
      <c r="F652" s="277"/>
      <c r="G652" s="242">
        <f>SUM(F646:F650)</f>
        <v>0</v>
      </c>
      <c r="H652" s="204"/>
    </row>
    <row r="653" spans="2:8" ht="15.6" thickBot="1">
      <c r="B653" s="195"/>
      <c r="C653" s="195"/>
      <c r="D653" s="206"/>
      <c r="E653" s="210"/>
      <c r="F653" s="278"/>
      <c r="G653" s="231"/>
      <c r="H653" s="226"/>
    </row>
    <row r="654" spans="2:8" ht="15.6">
      <c r="B654" s="232">
        <v>8</v>
      </c>
      <c r="C654" s="232" t="s">
        <v>842</v>
      </c>
      <c r="D654" s="206"/>
      <c r="E654" s="287"/>
      <c r="F654" s="284"/>
      <c r="G654" s="288"/>
      <c r="H654" s="289"/>
    </row>
    <row r="655" spans="2:8" ht="15.6">
      <c r="B655" s="273">
        <v>8.1</v>
      </c>
      <c r="C655" s="273" t="s">
        <v>843</v>
      </c>
      <c r="D655" s="206"/>
      <c r="E655" s="290"/>
      <c r="F655" s="286"/>
      <c r="G655" s="291"/>
      <c r="H655" s="292"/>
    </row>
    <row r="656" spans="2:8" ht="15">
      <c r="B656" s="195" t="s">
        <v>844</v>
      </c>
      <c r="C656" s="195" t="s">
        <v>845</v>
      </c>
      <c r="D656" s="206"/>
      <c r="E656" s="197"/>
      <c r="F656" s="198"/>
      <c r="G656" s="294"/>
      <c r="H656" s="295"/>
    </row>
    <row r="657" spans="2:8" ht="15">
      <c r="B657" s="195" t="s">
        <v>846</v>
      </c>
      <c r="C657" s="195" t="s">
        <v>847</v>
      </c>
      <c r="D657" s="206"/>
      <c r="E657" s="197"/>
      <c r="F657" s="198"/>
      <c r="G657" s="294"/>
      <c r="H657" s="295"/>
    </row>
    <row r="658" spans="2:8" ht="15">
      <c r="B658" s="195"/>
      <c r="C658" s="195"/>
      <c r="D658" s="206"/>
      <c r="E658" s="296"/>
      <c r="F658" s="277"/>
      <c r="G658" s="294"/>
      <c r="H658" s="295"/>
    </row>
    <row r="659" spans="2:8" ht="15">
      <c r="B659" s="195"/>
      <c r="C659" s="208" t="s">
        <v>533</v>
      </c>
      <c r="D659" s="206"/>
      <c r="E659" s="296"/>
      <c r="F659" s="277"/>
      <c r="G659" s="294">
        <f>SUM(F656:F657)</f>
        <v>0</v>
      </c>
      <c r="H659" s="204"/>
    </row>
    <row r="660" spans="2:8" ht="15.6" thickBot="1">
      <c r="B660" s="195"/>
      <c r="C660" s="195"/>
      <c r="D660" s="206"/>
      <c r="E660" s="297"/>
      <c r="F660" s="278"/>
      <c r="G660" s="298"/>
      <c r="H660" s="299"/>
    </row>
    <row r="661" spans="2:8" ht="15.6">
      <c r="B661" s="232">
        <v>8.1999999999999993</v>
      </c>
      <c r="C661" s="232" t="s">
        <v>848</v>
      </c>
      <c r="D661" s="206"/>
      <c r="E661" s="300"/>
      <c r="F661" s="217"/>
      <c r="G661" s="301"/>
      <c r="H661" s="302"/>
    </row>
    <row r="662" spans="2:8" ht="15">
      <c r="B662" s="195" t="s">
        <v>849</v>
      </c>
      <c r="C662" s="195" t="s">
        <v>850</v>
      </c>
      <c r="D662" s="206"/>
      <c r="E662" s="197"/>
      <c r="F662" s="198"/>
      <c r="G662" s="294"/>
      <c r="H662" s="295"/>
    </row>
    <row r="663" spans="2:8" ht="15">
      <c r="B663" s="195"/>
      <c r="C663" s="195"/>
      <c r="D663" s="206"/>
      <c r="E663" s="296"/>
      <c r="F663" s="277"/>
      <c r="G663" s="294"/>
      <c r="H663" s="295"/>
    </row>
    <row r="664" spans="2:8" ht="15">
      <c r="B664" s="195"/>
      <c r="C664" s="208" t="s">
        <v>533</v>
      </c>
      <c r="D664" s="206"/>
      <c r="E664" s="296"/>
      <c r="F664" s="277"/>
      <c r="G664" s="294"/>
      <c r="H664" s="204"/>
    </row>
    <row r="665" spans="2:8" ht="15.6" thickBot="1">
      <c r="B665" s="195"/>
      <c r="C665" s="195"/>
      <c r="D665" s="206"/>
      <c r="E665" s="297"/>
      <c r="F665" s="278"/>
      <c r="G665" s="298"/>
      <c r="H665" s="299"/>
    </row>
    <row r="666" spans="2:8" ht="15.6">
      <c r="B666" s="232">
        <v>8.3000000000000007</v>
      </c>
      <c r="C666" s="232" t="s">
        <v>851</v>
      </c>
      <c r="D666" s="206"/>
      <c r="E666" s="300"/>
      <c r="F666" s="217"/>
      <c r="G666" s="301"/>
      <c r="H666" s="302"/>
    </row>
    <row r="667" spans="2:8" ht="15">
      <c r="B667" s="195" t="s">
        <v>852</v>
      </c>
      <c r="C667" s="195" t="s">
        <v>853</v>
      </c>
      <c r="D667" s="206"/>
      <c r="E667" s="197"/>
      <c r="F667" s="198"/>
      <c r="G667" s="294"/>
      <c r="H667" s="295"/>
    </row>
    <row r="668" spans="2:8" ht="15">
      <c r="B668" s="195"/>
      <c r="C668" s="195"/>
      <c r="D668" s="206"/>
      <c r="E668" s="296"/>
      <c r="F668" s="277"/>
      <c r="G668" s="294"/>
      <c r="H668" s="295"/>
    </row>
    <row r="669" spans="2:8" ht="15">
      <c r="B669" s="195"/>
      <c r="C669" s="208" t="s">
        <v>533</v>
      </c>
      <c r="D669" s="206"/>
      <c r="E669" s="296"/>
      <c r="F669" s="277"/>
      <c r="G669" s="294">
        <f>SUM(F667:F667)</f>
        <v>0</v>
      </c>
      <c r="H669" s="204"/>
    </row>
    <row r="670" spans="2:8" ht="15.6" thickBot="1">
      <c r="B670" s="195"/>
      <c r="C670" s="195"/>
      <c r="D670" s="206"/>
      <c r="E670" s="297"/>
      <c r="F670" s="278"/>
      <c r="G670" s="298"/>
      <c r="H670" s="299"/>
    </row>
    <row r="671" spans="2:8" ht="15.6">
      <c r="B671" s="232">
        <v>8.4</v>
      </c>
      <c r="C671" s="232" t="s">
        <v>854</v>
      </c>
      <c r="D671" s="206"/>
      <c r="E671" s="300"/>
      <c r="F671" s="217"/>
      <c r="G671" s="301"/>
      <c r="H671" s="302"/>
    </row>
    <row r="672" spans="2:8" ht="15">
      <c r="B672" s="195" t="s">
        <v>855</v>
      </c>
      <c r="C672" s="195" t="s">
        <v>856</v>
      </c>
      <c r="D672" s="206"/>
      <c r="E672" s="197"/>
      <c r="F672" s="198">
        <v>0</v>
      </c>
      <c r="G672" s="294"/>
      <c r="H672" s="295"/>
    </row>
    <row r="673" spans="2:8" ht="15">
      <c r="B673" s="195"/>
      <c r="C673" s="195"/>
      <c r="D673" s="206"/>
      <c r="E673" s="296"/>
      <c r="F673" s="277"/>
      <c r="G673" s="294"/>
      <c r="H673" s="295"/>
    </row>
    <row r="674" spans="2:8" ht="15">
      <c r="B674" s="195"/>
      <c r="C674" s="208" t="s">
        <v>533</v>
      </c>
      <c r="D674" s="206"/>
      <c r="E674" s="296"/>
      <c r="F674" s="277"/>
      <c r="G674" s="294">
        <f>SUM(F672:F672)</f>
        <v>0</v>
      </c>
      <c r="H674" s="204"/>
    </row>
    <row r="675" spans="2:8" ht="15.6" thickBot="1">
      <c r="B675" s="195"/>
      <c r="C675" s="195"/>
      <c r="D675" s="206"/>
      <c r="E675" s="297"/>
      <c r="F675" s="278"/>
      <c r="G675" s="298"/>
      <c r="H675" s="299"/>
    </row>
    <row r="676" spans="2:8" ht="15.6">
      <c r="B676" s="232">
        <v>8.5</v>
      </c>
      <c r="C676" s="232" t="s">
        <v>857</v>
      </c>
      <c r="D676" s="206"/>
      <c r="E676" s="300"/>
      <c r="F676" s="217"/>
      <c r="G676" s="301"/>
      <c r="H676" s="302"/>
    </row>
    <row r="677" spans="2:8" ht="15">
      <c r="B677" s="195" t="s">
        <v>858</v>
      </c>
      <c r="C677" s="195" t="s">
        <v>857</v>
      </c>
      <c r="D677" s="206"/>
      <c r="E677" s="197"/>
      <c r="F677" s="198">
        <v>0</v>
      </c>
      <c r="G677" s="294"/>
      <c r="H677" s="295"/>
    </row>
    <row r="678" spans="2:8" ht="15">
      <c r="B678" s="195"/>
      <c r="C678" s="195"/>
      <c r="D678" s="206"/>
      <c r="E678" s="296"/>
      <c r="F678" s="277"/>
      <c r="G678" s="294"/>
      <c r="H678" s="295"/>
    </row>
    <row r="679" spans="2:8" ht="15">
      <c r="B679" s="195"/>
      <c r="C679" s="208" t="s">
        <v>533</v>
      </c>
      <c r="D679" s="206"/>
      <c r="E679" s="296"/>
      <c r="F679" s="277"/>
      <c r="G679" s="294">
        <f>SUM(F677:F677)</f>
        <v>0</v>
      </c>
      <c r="H679" s="204"/>
    </row>
    <row r="680" spans="2:8" ht="15.6" thickBot="1">
      <c r="B680" s="195"/>
      <c r="C680" s="195"/>
      <c r="D680" s="206"/>
      <c r="E680" s="297"/>
      <c r="F680" s="278"/>
      <c r="G680" s="298"/>
      <c r="H680" s="299"/>
    </row>
    <row r="681" spans="2:8" ht="15.6">
      <c r="B681" s="232">
        <v>8.6</v>
      </c>
      <c r="C681" s="232" t="s">
        <v>859</v>
      </c>
      <c r="D681" s="206"/>
      <c r="E681" s="300"/>
      <c r="F681" s="217"/>
      <c r="G681" s="301"/>
      <c r="H681" s="302"/>
    </row>
    <row r="682" spans="2:8" ht="15">
      <c r="B682" s="195" t="s">
        <v>860</v>
      </c>
      <c r="C682" s="195" t="s">
        <v>861</v>
      </c>
      <c r="D682" s="206"/>
      <c r="E682" s="197"/>
      <c r="F682" s="198"/>
      <c r="G682" s="294"/>
      <c r="H682" s="295"/>
    </row>
    <row r="683" spans="2:8" ht="15">
      <c r="B683" s="195"/>
      <c r="C683" s="195"/>
      <c r="D683" s="206"/>
      <c r="E683" s="296"/>
      <c r="F683" s="277"/>
      <c r="G683" s="294"/>
      <c r="H683" s="295"/>
    </row>
    <row r="684" spans="2:8" ht="15">
      <c r="B684" s="195"/>
      <c r="C684" s="208" t="s">
        <v>533</v>
      </c>
      <c r="D684" s="206"/>
      <c r="E684" s="296"/>
      <c r="F684" s="277"/>
      <c r="G684" s="294"/>
      <c r="H684" s="204"/>
    </row>
    <row r="685" spans="2:8" ht="15.6" thickBot="1">
      <c r="B685" s="195"/>
      <c r="C685" s="195"/>
      <c r="D685" s="206"/>
      <c r="E685" s="297"/>
      <c r="F685" s="278"/>
      <c r="G685" s="298"/>
      <c r="H685" s="299"/>
    </row>
    <row r="686" spans="2:8" ht="15.6">
      <c r="B686" s="232">
        <v>8.6999999999999993</v>
      </c>
      <c r="C686" s="232" t="s">
        <v>862</v>
      </c>
      <c r="D686" s="206"/>
      <c r="E686" s="300"/>
      <c r="F686" s="217"/>
      <c r="G686" s="301"/>
      <c r="H686" s="302"/>
    </row>
    <row r="687" spans="2:8" ht="15">
      <c r="B687" s="195" t="s">
        <v>863</v>
      </c>
      <c r="C687" s="195" t="s">
        <v>864</v>
      </c>
      <c r="D687" s="206"/>
      <c r="E687" s="197"/>
      <c r="F687" s="198"/>
      <c r="G687" s="294"/>
      <c r="H687" s="295"/>
    </row>
    <row r="688" spans="2:8" ht="15">
      <c r="B688" s="195"/>
      <c r="C688" s="195"/>
      <c r="D688" s="206"/>
      <c r="E688" s="296"/>
      <c r="F688" s="277"/>
      <c r="G688" s="294"/>
      <c r="H688" s="295"/>
    </row>
    <row r="689" spans="2:8" ht="15">
      <c r="B689" s="195"/>
      <c r="C689" s="208" t="s">
        <v>533</v>
      </c>
      <c r="D689" s="206"/>
      <c r="E689" s="296"/>
      <c r="F689" s="277"/>
      <c r="G689" s="294">
        <f>SUM(F687:F687)</f>
        <v>0</v>
      </c>
      <c r="H689" s="204"/>
    </row>
    <row r="690" spans="2:8" ht="15.6" thickBot="1">
      <c r="B690" s="195"/>
      <c r="C690" s="195"/>
      <c r="D690" s="206"/>
      <c r="E690" s="297"/>
      <c r="F690" s="278"/>
      <c r="G690" s="298"/>
      <c r="H690" s="299"/>
    </row>
    <row r="691" spans="2:8" ht="15.6">
      <c r="B691" s="232">
        <v>8.8000000000000007</v>
      </c>
      <c r="C691" s="232" t="s">
        <v>865</v>
      </c>
      <c r="D691" s="206"/>
      <c r="E691" s="300"/>
      <c r="F691" s="217"/>
      <c r="G691" s="301"/>
      <c r="H691" s="302"/>
    </row>
    <row r="692" spans="2:8" ht="15">
      <c r="B692" s="195" t="s">
        <v>866</v>
      </c>
      <c r="C692" s="195" t="s">
        <v>867</v>
      </c>
      <c r="D692" s="206"/>
      <c r="E692" s="197"/>
      <c r="F692" s="198"/>
      <c r="G692" s="294"/>
      <c r="H692" s="295"/>
    </row>
    <row r="693" spans="2:8" ht="15">
      <c r="B693" s="195" t="s">
        <v>868</v>
      </c>
      <c r="C693" s="195" t="s">
        <v>869</v>
      </c>
      <c r="D693" s="206"/>
      <c r="E693" s="197"/>
      <c r="F693" s="198">
        <v>0</v>
      </c>
      <c r="G693" s="294"/>
      <c r="H693" s="295"/>
    </row>
    <row r="694" spans="2:8" ht="15">
      <c r="B694" s="195"/>
      <c r="C694" s="195"/>
      <c r="D694" s="206"/>
      <c r="E694" s="296"/>
      <c r="F694" s="277"/>
      <c r="G694" s="294"/>
      <c r="H694" s="295"/>
    </row>
    <row r="695" spans="2:8" ht="15">
      <c r="B695" s="195"/>
      <c r="C695" s="208" t="s">
        <v>533</v>
      </c>
      <c r="D695" s="206"/>
      <c r="E695" s="296"/>
      <c r="F695" s="277"/>
      <c r="G695" s="294"/>
      <c r="H695" s="204"/>
    </row>
    <row r="696" spans="2:8" ht="15.6" thickBot="1">
      <c r="B696" s="194"/>
      <c r="C696" s="208"/>
      <c r="D696" s="206"/>
      <c r="E696" s="297"/>
      <c r="F696" s="310"/>
      <c r="G696" s="298"/>
      <c r="H696" s="311"/>
    </row>
    <row r="697" spans="2:8" ht="36.6" customHeight="1">
      <c r="B697" s="312"/>
      <c r="C697" s="313" t="s">
        <v>871</v>
      </c>
      <c r="D697" s="206" t="s">
        <v>872</v>
      </c>
      <c r="E697" s="314"/>
      <c r="F697" s="315"/>
      <c r="G697" s="316">
        <f>SUM(G11:G696)</f>
        <v>0</v>
      </c>
      <c r="H697" s="317"/>
    </row>
    <row r="698" spans="2:8" ht="33.75" customHeight="1">
      <c r="B698" s="194">
        <v>9</v>
      </c>
      <c r="C698" s="195" t="s">
        <v>873</v>
      </c>
      <c r="D698" s="206" t="s">
        <v>874</v>
      </c>
      <c r="E698" s="293"/>
      <c r="F698" s="318"/>
      <c r="G698" s="294">
        <f>F698</f>
        <v>0</v>
      </c>
      <c r="H698" s="204"/>
    </row>
    <row r="699" spans="2:8" ht="15.6" thickBot="1">
      <c r="B699" s="194"/>
      <c r="C699" s="208"/>
      <c r="D699" s="206"/>
      <c r="E699" s="297"/>
      <c r="F699" s="310"/>
      <c r="G699" s="298"/>
      <c r="H699" s="319"/>
    </row>
    <row r="700" spans="2:8" ht="31.2">
      <c r="B700" s="320"/>
      <c r="C700" s="321" t="s">
        <v>875</v>
      </c>
      <c r="D700" s="206" t="s">
        <v>876</v>
      </c>
      <c r="E700" s="322"/>
      <c r="F700" s="323"/>
      <c r="G700" s="301">
        <f>SUM(G697:G698)</f>
        <v>0</v>
      </c>
      <c r="H700" s="200"/>
    </row>
    <row r="701" spans="2:8" ht="15.6">
      <c r="B701" s="324">
        <v>10</v>
      </c>
      <c r="C701" s="325" t="s">
        <v>877</v>
      </c>
      <c r="D701" s="326" t="s">
        <v>878</v>
      </c>
      <c r="E701" s="296"/>
      <c r="F701" s="327"/>
      <c r="G701" s="328">
        <f>G700*F701</f>
        <v>0</v>
      </c>
      <c r="H701" s="204"/>
    </row>
    <row r="702" spans="2:8" ht="16.2" thickBot="1">
      <c r="B702" s="194"/>
      <c r="C702" s="329" t="s">
        <v>879</v>
      </c>
      <c r="D702" s="330"/>
      <c r="E702" s="297"/>
      <c r="F702" s="310"/>
      <c r="G702" s="298"/>
      <c r="H702" s="311"/>
    </row>
    <row r="703" spans="2:8" ht="15.6">
      <c r="B703" s="312"/>
      <c r="C703" s="313" t="s">
        <v>880</v>
      </c>
      <c r="D703" s="331" t="s">
        <v>881</v>
      </c>
      <c r="E703" s="332">
        <f>E701+E700</f>
        <v>0</v>
      </c>
      <c r="F703" s="315"/>
      <c r="G703" s="316">
        <f>SUM(G700:G701)</f>
        <v>0</v>
      </c>
      <c r="H703" s="333"/>
    </row>
    <row r="704" spans="2:8" ht="15.6">
      <c r="B704" s="189">
        <v>11</v>
      </c>
      <c r="C704" s="334" t="s">
        <v>882</v>
      </c>
      <c r="D704" s="335" t="s">
        <v>883</v>
      </c>
      <c r="E704" s="336"/>
      <c r="F704" s="337"/>
      <c r="G704" s="338"/>
      <c r="H704" s="339"/>
    </row>
    <row r="705" spans="2:8" ht="15.6">
      <c r="B705" s="272">
        <v>11.1</v>
      </c>
      <c r="C705" s="273" t="s">
        <v>884</v>
      </c>
      <c r="D705" s="330"/>
      <c r="E705" s="220"/>
      <c r="F705" s="340"/>
      <c r="G705" s="341"/>
      <c r="H705" s="342"/>
    </row>
    <row r="706" spans="2:8" ht="15.6">
      <c r="B706" s="194" t="s">
        <v>885</v>
      </c>
      <c r="C706" s="195" t="s">
        <v>886</v>
      </c>
      <c r="D706" s="330"/>
      <c r="E706" s="197"/>
      <c r="F706" s="198">
        <v>0</v>
      </c>
      <c r="G706" s="242"/>
      <c r="H706" s="343"/>
    </row>
    <row r="707" spans="2:8" ht="15.6">
      <c r="B707" s="194" t="s">
        <v>887</v>
      </c>
      <c r="C707" s="195" t="s">
        <v>888</v>
      </c>
      <c r="D707" s="330"/>
      <c r="E707" s="197"/>
      <c r="F707" s="202">
        <v>0</v>
      </c>
      <c r="G707" s="209"/>
      <c r="H707" s="266"/>
    </row>
    <row r="708" spans="2:8" ht="15.6">
      <c r="B708" s="194" t="s">
        <v>889</v>
      </c>
      <c r="C708" s="195" t="s">
        <v>890</v>
      </c>
      <c r="D708" s="330"/>
      <c r="E708" s="197"/>
      <c r="F708" s="202">
        <v>0</v>
      </c>
      <c r="G708" s="209"/>
      <c r="H708" s="266"/>
    </row>
    <row r="709" spans="2:8" ht="15.6">
      <c r="B709" s="194" t="s">
        <v>891</v>
      </c>
      <c r="C709" s="195" t="s">
        <v>892</v>
      </c>
      <c r="D709" s="330"/>
      <c r="E709" s="197"/>
      <c r="F709" s="202">
        <v>0</v>
      </c>
      <c r="G709" s="209"/>
      <c r="H709" s="266"/>
    </row>
    <row r="710" spans="2:8" ht="15.6">
      <c r="B710" s="194"/>
      <c r="C710" s="195"/>
      <c r="D710" s="330"/>
      <c r="E710" s="244"/>
      <c r="F710" s="207"/>
      <c r="G710" s="209"/>
      <c r="H710" s="266"/>
    </row>
    <row r="711" spans="2:8" ht="15.6">
      <c r="B711" s="194"/>
      <c r="C711" s="208" t="s">
        <v>533</v>
      </c>
      <c r="D711" s="330"/>
      <c r="E711" s="244"/>
      <c r="F711" s="207"/>
      <c r="G711" s="209">
        <f>SUM(F706:F709)</f>
        <v>0</v>
      </c>
      <c r="H711" s="204"/>
    </row>
    <row r="712" spans="2:8" ht="16.2" thickBot="1">
      <c r="B712" s="194"/>
      <c r="C712" s="195"/>
      <c r="D712" s="330"/>
      <c r="E712" s="344"/>
      <c r="F712" s="211"/>
      <c r="G712" s="227"/>
      <c r="H712" s="345"/>
    </row>
    <row r="713" spans="2:8" ht="15.6">
      <c r="B713" s="214">
        <v>12</v>
      </c>
      <c r="C713" s="232" t="s">
        <v>893</v>
      </c>
      <c r="D713" s="330" t="s">
        <v>894</v>
      </c>
      <c r="E713" s="233"/>
      <c r="F713" s="284"/>
      <c r="G713" s="262"/>
      <c r="H713" s="236"/>
    </row>
    <row r="714" spans="2:8" ht="15.6">
      <c r="B714" s="272">
        <v>12.1</v>
      </c>
      <c r="C714" s="273" t="s">
        <v>893</v>
      </c>
      <c r="D714" s="330"/>
      <c r="E714" s="220"/>
      <c r="F714" s="340"/>
      <c r="G714" s="341"/>
      <c r="H714" s="200"/>
    </row>
    <row r="715" spans="2:8" ht="15.6">
      <c r="B715" s="194" t="s">
        <v>895</v>
      </c>
      <c r="C715" s="195" t="s">
        <v>896</v>
      </c>
      <c r="D715" s="330"/>
      <c r="E715" s="197"/>
      <c r="F715" s="202">
        <v>0</v>
      </c>
      <c r="G715" s="209"/>
      <c r="H715" s="266"/>
    </row>
    <row r="716" spans="2:8" ht="15.6">
      <c r="B716" s="194"/>
      <c r="C716" s="195"/>
      <c r="D716" s="330"/>
      <c r="E716" s="244"/>
      <c r="F716" s="207"/>
      <c r="G716" s="209"/>
      <c r="H716" s="266"/>
    </row>
    <row r="717" spans="2:8" ht="15.6">
      <c r="B717" s="194"/>
      <c r="C717" s="208" t="s">
        <v>533</v>
      </c>
      <c r="D717" s="330"/>
      <c r="E717" s="244"/>
      <c r="F717" s="207"/>
      <c r="G717" s="209">
        <f>SUM(F715:F715)</f>
        <v>0</v>
      </c>
      <c r="H717" s="204"/>
    </row>
    <row r="718" spans="2:8" ht="16.2" thickBot="1">
      <c r="B718" s="346"/>
      <c r="C718" s="208"/>
      <c r="D718" s="330"/>
      <c r="E718" s="210"/>
      <c r="F718" s="230"/>
      <c r="G718" s="231"/>
      <c r="H718" s="226"/>
    </row>
    <row r="719" spans="2:8" ht="31.8" thickBot="1">
      <c r="B719" s="347"/>
      <c r="C719" s="348" t="s">
        <v>897</v>
      </c>
      <c r="D719" s="331" t="s">
        <v>898</v>
      </c>
      <c r="E719" s="233">
        <f>SUM(E705:E717)</f>
        <v>0</v>
      </c>
      <c r="F719" s="234"/>
      <c r="G719" s="262">
        <f>SUM(G711:G717)</f>
        <v>0</v>
      </c>
      <c r="H719" s="236"/>
    </row>
    <row r="720" spans="2:8" ht="16.2" thickBot="1">
      <c r="B720" s="349"/>
      <c r="C720" s="350" t="s">
        <v>899</v>
      </c>
      <c r="D720" s="351" t="s">
        <v>900</v>
      </c>
      <c r="E720" s="332">
        <f>E703+E719</f>
        <v>0</v>
      </c>
      <c r="F720" s="315"/>
      <c r="G720" s="316">
        <f>G703+G719</f>
        <v>0</v>
      </c>
      <c r="H720" s="352"/>
    </row>
    <row r="721" spans="2:8" ht="15.6">
      <c r="B721" s="270">
        <v>13</v>
      </c>
      <c r="C721" s="271" t="s">
        <v>901</v>
      </c>
      <c r="D721" s="330" t="s">
        <v>902</v>
      </c>
      <c r="E721" s="239"/>
      <c r="F721" s="286"/>
      <c r="G721" s="264"/>
      <c r="H721" s="204"/>
    </row>
    <row r="722" spans="2:8" ht="15.6">
      <c r="B722" s="194">
        <v>13.1</v>
      </c>
      <c r="C722" s="195" t="s">
        <v>903</v>
      </c>
      <c r="D722" s="330"/>
      <c r="E722" s="197"/>
      <c r="F722" s="243">
        <v>0</v>
      </c>
      <c r="G722" s="222"/>
      <c r="H722" s="266"/>
    </row>
    <row r="723" spans="2:8" ht="15.6">
      <c r="B723" s="194">
        <v>13.2</v>
      </c>
      <c r="C723" s="195" t="s">
        <v>904</v>
      </c>
      <c r="D723" s="330"/>
      <c r="E723" s="197"/>
      <c r="F723" s="243">
        <v>0</v>
      </c>
      <c r="G723" s="222"/>
      <c r="H723" s="266"/>
    </row>
    <row r="724" spans="2:8" ht="15.6">
      <c r="B724" s="194"/>
      <c r="C724" s="195"/>
      <c r="D724" s="330"/>
      <c r="E724" s="201"/>
      <c r="F724" s="222"/>
      <c r="G724" s="222"/>
      <c r="H724" s="266"/>
    </row>
    <row r="725" spans="2:8" ht="15.6">
      <c r="B725" s="194"/>
      <c r="C725" s="195"/>
      <c r="D725" s="330"/>
      <c r="E725" s="201"/>
      <c r="F725" s="222"/>
      <c r="G725" s="222"/>
      <c r="H725" s="266"/>
    </row>
    <row r="726" spans="2:8" ht="15.6">
      <c r="B726" s="194"/>
      <c r="C726" s="195"/>
      <c r="D726" s="330"/>
      <c r="E726" s="244"/>
      <c r="F726" s="222"/>
      <c r="G726" s="222"/>
      <c r="H726" s="266"/>
    </row>
    <row r="727" spans="2:8" ht="15.6">
      <c r="B727" s="194"/>
      <c r="C727" s="208" t="s">
        <v>533</v>
      </c>
      <c r="D727" s="330"/>
      <c r="E727" s="244"/>
      <c r="F727" s="245"/>
      <c r="G727" s="222">
        <f>SUM(F722:F723)</f>
        <v>0</v>
      </c>
      <c r="H727" s="204"/>
    </row>
    <row r="728" spans="2:8" ht="16.2" thickBot="1">
      <c r="B728" s="346"/>
      <c r="C728" s="208"/>
      <c r="D728" s="330"/>
      <c r="E728" s="248"/>
      <c r="F728" s="258"/>
      <c r="G728" s="231"/>
      <c r="H728" s="226"/>
    </row>
    <row r="729" spans="2:8" ht="15.6">
      <c r="B729" s="349"/>
      <c r="C729" s="353" t="s">
        <v>905</v>
      </c>
      <c r="D729" s="331" t="s">
        <v>906</v>
      </c>
      <c r="E729" s="332">
        <f>SUM(E720:E723)</f>
        <v>0</v>
      </c>
      <c r="F729" s="315"/>
      <c r="G729" s="316">
        <f>SUM(G720:G727)</f>
        <v>0</v>
      </c>
      <c r="H729" s="352"/>
    </row>
    <row r="730" spans="2:8" ht="15.6">
      <c r="B730" s="354">
        <v>14</v>
      </c>
      <c r="C730" s="355" t="s">
        <v>907</v>
      </c>
      <c r="D730" s="335" t="s">
        <v>908</v>
      </c>
      <c r="E730" s="244"/>
      <c r="F730" s="356"/>
      <c r="G730" s="209"/>
      <c r="H730" s="204"/>
    </row>
    <row r="731" spans="2:8" ht="15.6">
      <c r="B731" s="194">
        <v>14.1</v>
      </c>
      <c r="C731" s="195" t="s">
        <v>909</v>
      </c>
      <c r="D731" s="330"/>
      <c r="E731" s="197"/>
      <c r="F731" s="356"/>
      <c r="G731" s="357"/>
      <c r="H731" s="266"/>
    </row>
    <row r="732" spans="2:8" ht="15.6">
      <c r="B732" s="194">
        <v>14.2</v>
      </c>
      <c r="C732" s="195" t="s">
        <v>910</v>
      </c>
      <c r="D732" s="330"/>
      <c r="E732" s="197"/>
      <c r="F732" s="356"/>
      <c r="G732" s="358">
        <v>0</v>
      </c>
      <c r="H732" s="266"/>
    </row>
    <row r="733" spans="2:8" ht="15.6">
      <c r="B733" s="346"/>
      <c r="C733" s="208"/>
      <c r="D733" s="330"/>
      <c r="E733" s="244"/>
      <c r="F733" s="356"/>
      <c r="G733" s="209"/>
      <c r="H733" s="266"/>
    </row>
    <row r="734" spans="2:8" ht="15.6">
      <c r="B734" s="346"/>
      <c r="C734" s="208" t="s">
        <v>533</v>
      </c>
      <c r="D734" s="330"/>
      <c r="E734" s="309"/>
      <c r="F734" s="356"/>
      <c r="G734" s="209">
        <f>SUM(G731:G732)</f>
        <v>0</v>
      </c>
      <c r="H734" s="204"/>
    </row>
    <row r="735" spans="2:8" ht="16.2" thickBot="1">
      <c r="B735" s="346"/>
      <c r="C735" s="208"/>
      <c r="D735" s="330"/>
      <c r="E735" s="210"/>
      <c r="F735" s="230"/>
      <c r="G735" s="231"/>
      <c r="H735" s="359"/>
    </row>
    <row r="736" spans="2:8" ht="31.5" customHeight="1" thickBot="1">
      <c r="B736" s="360"/>
      <c r="C736" s="361" t="s">
        <v>911</v>
      </c>
      <c r="D736" s="362" t="s">
        <v>912</v>
      </c>
      <c r="E736" s="363"/>
      <c r="F736" s="364"/>
      <c r="G736" s="365">
        <f>G729+G734</f>
        <v>0</v>
      </c>
      <c r="H736" s="366"/>
    </row>
    <row r="737" spans="2:8" ht="15">
      <c r="B737" s="367"/>
      <c r="C737" s="206"/>
      <c r="D737" s="206"/>
      <c r="E737" s="368"/>
      <c r="F737" s="368"/>
      <c r="G737" s="368"/>
      <c r="H737" s="369"/>
    </row>
  </sheetData>
  <mergeCells count="3">
    <mergeCell ref="B10:C10"/>
    <mergeCell ref="B353:C353"/>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3A072-8445-4E58-A90E-C2167A0351EC}">
  <dimension ref="B1:O45"/>
  <sheetViews>
    <sheetView workbookViewId="0">
      <selection activeCell="E40" sqref="E40"/>
    </sheetView>
  </sheetViews>
  <sheetFormatPr defaultColWidth="8.88671875" defaultRowHeight="13.2" outlineLevelCol="1"/>
  <cols>
    <col min="1" max="1" width="3.88671875" style="370" customWidth="1"/>
    <col min="2" max="2" width="4.88671875" style="370" customWidth="1"/>
    <col min="3" max="3" width="67.33203125" style="370" customWidth="1"/>
    <col min="4" max="4" width="16.33203125" style="379" customWidth="1"/>
    <col min="5" max="5" width="14" style="373" customWidth="1"/>
    <col min="6" max="6" width="5" style="370" hidden="1" customWidth="1" outlineLevel="1"/>
    <col min="7" max="7" width="15.109375" style="374" hidden="1" customWidth="1" outlineLevel="1"/>
    <col min="8" max="8" width="14.5546875" style="375" hidden="1" customWidth="1" outlineLevel="1"/>
    <col min="9" max="9" width="12.6640625" style="376" hidden="1" customWidth="1" outlineLevel="1"/>
    <col min="10" max="10" width="12.6640625" style="377" hidden="1" customWidth="1" outlineLevel="1"/>
    <col min="11" max="11" width="8.88671875" style="370" collapsed="1"/>
    <col min="12" max="12" width="11.33203125" style="370" bestFit="1" customWidth="1"/>
    <col min="13" max="13" width="9.33203125" style="370" bestFit="1" customWidth="1"/>
    <col min="14" max="16384" width="8.88671875" style="370"/>
  </cols>
  <sheetData>
    <row r="1" spans="2:15">
      <c r="B1" s="371"/>
      <c r="D1" s="372"/>
    </row>
    <row r="2" spans="2:15" ht="12.9" customHeight="1">
      <c r="B2" s="589" t="s">
        <v>512</v>
      </c>
      <c r="C2" s="589"/>
      <c r="D2" s="589"/>
      <c r="E2" s="589"/>
    </row>
    <row r="3" spans="2:15" ht="10.5" customHeight="1" thickBot="1">
      <c r="B3" s="378"/>
    </row>
    <row r="4" spans="2:15" ht="17.25" customHeight="1" thickBot="1">
      <c r="B4" s="590" t="s">
        <v>913</v>
      </c>
      <c r="C4" s="591"/>
      <c r="D4" s="591"/>
      <c r="E4" s="592"/>
    </row>
    <row r="5" spans="2:15" ht="3" customHeight="1" thickBot="1">
      <c r="B5" s="380"/>
      <c r="E5" s="381"/>
    </row>
    <row r="6" spans="2:15" ht="26.25" customHeight="1">
      <c r="B6" s="593" t="s">
        <v>914</v>
      </c>
      <c r="C6" s="595" t="s">
        <v>915</v>
      </c>
      <c r="D6" s="597" t="s">
        <v>916</v>
      </c>
      <c r="E6" s="599" t="s">
        <v>917</v>
      </c>
      <c r="G6" s="582"/>
    </row>
    <row r="7" spans="2:15" ht="15" customHeight="1">
      <c r="B7" s="594"/>
      <c r="C7" s="596"/>
      <c r="D7" s="598"/>
      <c r="E7" s="600"/>
      <c r="G7" s="582"/>
    </row>
    <row r="8" spans="2:15">
      <c r="B8" s="382" t="s">
        <v>918</v>
      </c>
      <c r="C8" s="383" t="s">
        <v>919</v>
      </c>
      <c r="D8" s="384" t="s">
        <v>920</v>
      </c>
      <c r="E8" s="385" t="s">
        <v>921</v>
      </c>
      <c r="G8" s="582"/>
    </row>
    <row r="9" spans="2:15" ht="52.8">
      <c r="B9" s="386">
        <v>1</v>
      </c>
      <c r="C9" s="387" t="s">
        <v>922</v>
      </c>
      <c r="D9" s="388"/>
      <c r="E9" s="389"/>
      <c r="G9" s="390" t="s">
        <v>923</v>
      </c>
      <c r="H9" s="391" t="s">
        <v>924</v>
      </c>
      <c r="I9" s="392" t="s">
        <v>925</v>
      </c>
      <c r="J9" s="393"/>
      <c r="L9" s="394"/>
      <c r="M9" s="394"/>
      <c r="N9" s="395"/>
      <c r="O9" s="395"/>
    </row>
    <row r="10" spans="2:15" ht="39.6">
      <c r="B10" s="583">
        <v>2</v>
      </c>
      <c r="C10" s="387" t="s">
        <v>926</v>
      </c>
      <c r="D10" s="586"/>
      <c r="E10" s="396"/>
      <c r="G10" s="397">
        <f>'[1]Fixed Price Offer'!F699</f>
        <v>354481.06</v>
      </c>
      <c r="H10" s="398">
        <v>116178.38</v>
      </c>
      <c r="I10" s="398">
        <f>G10-H10</f>
        <v>238302.68</v>
      </c>
      <c r="J10" s="393"/>
      <c r="K10" s="395"/>
      <c r="L10" s="395"/>
      <c r="M10" s="395"/>
      <c r="N10" s="395"/>
      <c r="O10" s="395"/>
    </row>
    <row r="11" spans="2:15" ht="39.6">
      <c r="B11" s="584"/>
      <c r="C11" s="387" t="s">
        <v>927</v>
      </c>
      <c r="D11" s="587"/>
      <c r="E11" s="396"/>
      <c r="J11" s="393"/>
    </row>
    <row r="12" spans="2:15" ht="39.6">
      <c r="B12" s="584"/>
      <c r="C12" s="387" t="s">
        <v>928</v>
      </c>
      <c r="D12" s="587"/>
      <c r="E12" s="396"/>
      <c r="J12" s="393"/>
    </row>
    <row r="13" spans="2:15" ht="39.6">
      <c r="B13" s="585"/>
      <c r="C13" s="387" t="s">
        <v>929</v>
      </c>
      <c r="D13" s="588"/>
      <c r="E13" s="396"/>
      <c r="J13" s="393"/>
    </row>
    <row r="14" spans="2:15" ht="26.4">
      <c r="B14" s="399">
        <v>3</v>
      </c>
      <c r="C14" s="400" t="s">
        <v>930</v>
      </c>
      <c r="D14" s="401"/>
      <c r="E14" s="396"/>
      <c r="G14" s="374">
        <f>E14/'[1]Fixed Price Offer'!G698</f>
        <v>0</v>
      </c>
      <c r="H14" s="375">
        <f>I14*I10</f>
        <v>7411.2133479999993</v>
      </c>
      <c r="I14" s="376">
        <v>3.1099999999999999E-2</v>
      </c>
      <c r="J14" s="393"/>
      <c r="N14" s="395"/>
      <c r="O14" s="395"/>
    </row>
    <row r="15" spans="2:15" ht="26.4">
      <c r="B15" s="402">
        <v>4</v>
      </c>
      <c r="C15" s="387" t="s">
        <v>931</v>
      </c>
      <c r="D15" s="401"/>
      <c r="E15" s="396"/>
      <c r="G15" s="374">
        <f>E15/'[1]Fixed Price Offer'!G698</f>
        <v>0</v>
      </c>
      <c r="H15" s="375">
        <f>I15*I10</f>
        <v>4051.1455600000004</v>
      </c>
      <c r="I15" s="376">
        <v>1.7000000000000001E-2</v>
      </c>
      <c r="J15" s="393"/>
    </row>
    <row r="16" spans="2:15" ht="26.4">
      <c r="B16" s="399">
        <v>5</v>
      </c>
      <c r="C16" s="400" t="s">
        <v>932</v>
      </c>
      <c r="D16" s="401"/>
      <c r="E16" s="396"/>
      <c r="G16" s="374">
        <f>E16/'[1]Fixed Price Offer'!G698</f>
        <v>0</v>
      </c>
      <c r="H16" s="375">
        <f>I16*I10</f>
        <v>3312.4072519999995</v>
      </c>
      <c r="I16" s="376">
        <v>1.3899999999999999E-2</v>
      </c>
      <c r="J16" s="393"/>
      <c r="N16" s="395"/>
      <c r="O16" s="395"/>
    </row>
    <row r="17" spans="2:10" ht="39.6">
      <c r="B17" s="386">
        <v>6</v>
      </c>
      <c r="C17" s="387" t="s">
        <v>933</v>
      </c>
      <c r="D17" s="388"/>
      <c r="E17" s="396"/>
      <c r="G17" s="374">
        <f>E17/'[1]Fixed Price Offer'!G698</f>
        <v>0</v>
      </c>
      <c r="H17" s="375">
        <f>I17*I10</f>
        <v>738.73830799999996</v>
      </c>
      <c r="I17" s="376">
        <v>3.0999999999999999E-3</v>
      </c>
      <c r="J17" s="393"/>
    </row>
    <row r="18" spans="2:10" ht="39.6">
      <c r="B18" s="386">
        <v>7</v>
      </c>
      <c r="C18" s="387" t="s">
        <v>934</v>
      </c>
      <c r="D18" s="388"/>
      <c r="E18" s="396"/>
      <c r="G18" s="374">
        <f>E18/'[1]Fixed Price Offer'!G698</f>
        <v>0</v>
      </c>
      <c r="H18" s="375">
        <f>I18*I10</f>
        <v>10342.336311999999</v>
      </c>
      <c r="I18" s="376">
        <v>4.3400000000000001E-2</v>
      </c>
      <c r="J18" s="393"/>
    </row>
    <row r="19" spans="2:10" ht="44.25" customHeight="1">
      <c r="B19" s="402">
        <v>8</v>
      </c>
      <c r="C19" s="387" t="s">
        <v>935</v>
      </c>
      <c r="D19" s="388"/>
      <c r="E19" s="396"/>
      <c r="G19" s="374">
        <f>E19/'[1]Fixed Price Offer'!G698</f>
        <v>0</v>
      </c>
      <c r="H19" s="375">
        <f>I19*I10</f>
        <v>3789.012612</v>
      </c>
      <c r="I19" s="376">
        <v>1.5900000000000001E-2</v>
      </c>
      <c r="J19" s="393"/>
    </row>
    <row r="20" spans="2:10" ht="26.4">
      <c r="B20" s="386">
        <v>9</v>
      </c>
      <c r="C20" s="387" t="s">
        <v>936</v>
      </c>
      <c r="D20" s="388"/>
      <c r="E20" s="396"/>
      <c r="G20" s="374">
        <f>E20/'[1]Fixed Price Offer'!G698</f>
        <v>0</v>
      </c>
      <c r="H20" s="375">
        <f>I20*I10</f>
        <v>5981.3972679999997</v>
      </c>
      <c r="I20" s="376">
        <v>2.5100000000000001E-2</v>
      </c>
      <c r="J20" s="393"/>
    </row>
    <row r="21" spans="2:10" ht="26.4">
      <c r="B21" s="386">
        <v>10</v>
      </c>
      <c r="C21" s="387" t="s">
        <v>937</v>
      </c>
      <c r="D21" s="388"/>
      <c r="E21" s="396"/>
      <c r="G21" s="374">
        <f>E21/'[1]Fixed Price Offer'!G698</f>
        <v>0</v>
      </c>
      <c r="H21" s="375">
        <f>I21*I10</f>
        <v>13130.477668</v>
      </c>
      <c r="I21" s="376">
        <v>5.5100000000000003E-2</v>
      </c>
      <c r="J21" s="393"/>
    </row>
    <row r="22" spans="2:10" ht="26.4">
      <c r="B22" s="386">
        <v>11</v>
      </c>
      <c r="C22" s="387" t="s">
        <v>938</v>
      </c>
      <c r="D22" s="388"/>
      <c r="E22" s="396"/>
      <c r="G22" s="374">
        <f>E22/'[1]Fixed Price Offer'!G698</f>
        <v>0</v>
      </c>
      <c r="H22" s="375">
        <f>I22*I10</f>
        <v>15060.729376000001</v>
      </c>
      <c r="I22" s="376">
        <v>6.3200000000000006E-2</v>
      </c>
      <c r="J22" s="393"/>
    </row>
    <row r="23" spans="2:10" ht="26.4">
      <c r="B23" s="386">
        <v>12</v>
      </c>
      <c r="C23" s="387" t="s">
        <v>939</v>
      </c>
      <c r="D23" s="388"/>
      <c r="E23" s="396"/>
      <c r="G23" s="374">
        <f>E23/'[1]Fixed Price Offer'!G698</f>
        <v>0</v>
      </c>
      <c r="H23" s="375">
        <f>I23*I10</f>
        <v>14893.9175</v>
      </c>
      <c r="I23" s="376">
        <v>6.25E-2</v>
      </c>
      <c r="J23" s="393"/>
    </row>
    <row r="24" spans="2:10" ht="32.25" customHeight="1">
      <c r="B24" s="403">
        <v>13</v>
      </c>
      <c r="C24" s="404" t="s">
        <v>940</v>
      </c>
      <c r="D24" s="405"/>
      <c r="E24" s="406"/>
      <c r="G24" s="374">
        <f>(E24/'[1]Fixed Price Offer'!G698)</f>
        <v>0</v>
      </c>
      <c r="H24" s="375">
        <f>I24*I10</f>
        <v>28763.133475999999</v>
      </c>
      <c r="I24" s="376">
        <v>0.1207</v>
      </c>
      <c r="J24" s="393"/>
    </row>
    <row r="25" spans="2:10" ht="39.6">
      <c r="B25" s="403">
        <v>14</v>
      </c>
      <c r="C25" s="404" t="s">
        <v>941</v>
      </c>
      <c r="D25" s="405"/>
      <c r="E25" s="406"/>
      <c r="G25" s="374">
        <f>E25/'[1]Fixed Price Offer'!G698</f>
        <v>0</v>
      </c>
      <c r="H25" s="375">
        <f>I25*I10</f>
        <v>19040.384131999999</v>
      </c>
      <c r="I25" s="376">
        <v>7.9899999999999999E-2</v>
      </c>
      <c r="J25" s="393"/>
    </row>
    <row r="26" spans="2:10" ht="27" thickBot="1">
      <c r="B26" s="407">
        <v>15</v>
      </c>
      <c r="C26" s="408" t="s">
        <v>942</v>
      </c>
      <c r="D26" s="409"/>
      <c r="E26" s="410"/>
      <c r="G26" s="374">
        <f>E26/'[1]Fixed Price Offer'!G698</f>
        <v>0</v>
      </c>
      <c r="H26" s="375">
        <f>I26*I10</f>
        <v>22305.130848000001</v>
      </c>
      <c r="I26" s="376">
        <v>9.3600000000000003E-2</v>
      </c>
      <c r="J26" s="393"/>
    </row>
    <row r="27" spans="2:10" ht="26.4">
      <c r="B27" s="402">
        <v>16</v>
      </c>
      <c r="C27" s="400" t="s">
        <v>943</v>
      </c>
      <c r="D27" s="401"/>
      <c r="E27" s="411"/>
      <c r="G27" s="374">
        <f>E27/'[1]Fixed Price Offer'!G698</f>
        <v>0</v>
      </c>
      <c r="H27" s="375">
        <f>I27*I10</f>
        <v>8984.0110359999999</v>
      </c>
      <c r="I27" s="376">
        <v>3.7699999999999997E-2</v>
      </c>
      <c r="J27" s="393"/>
    </row>
    <row r="28" spans="2:10" ht="29.25" customHeight="1">
      <c r="B28" s="402">
        <v>17</v>
      </c>
      <c r="C28" s="400" t="s">
        <v>944</v>
      </c>
      <c r="D28" s="401"/>
      <c r="E28" s="411"/>
      <c r="G28" s="374">
        <f>E28/'[1]Fixed Price Offer'!G698</f>
        <v>0</v>
      </c>
      <c r="H28" s="375">
        <f>I28*I10</f>
        <v>24330.703627999999</v>
      </c>
      <c r="I28" s="376">
        <v>0.1021</v>
      </c>
      <c r="J28" s="393"/>
    </row>
    <row r="29" spans="2:10" ht="26.4">
      <c r="B29" s="386">
        <v>18</v>
      </c>
      <c r="C29" s="387" t="s">
        <v>945</v>
      </c>
      <c r="D29" s="388"/>
      <c r="E29" s="396"/>
      <c r="G29" s="374">
        <f>E29/'[1]Fixed Price Offer'!G698</f>
        <v>0</v>
      </c>
      <c r="H29" s="375">
        <f>I29*I10</f>
        <v>20922.975304</v>
      </c>
      <c r="I29" s="376">
        <v>8.7800000000000003E-2</v>
      </c>
      <c r="J29" s="393"/>
    </row>
    <row r="30" spans="2:10">
      <c r="B30" s="386">
        <v>19</v>
      </c>
      <c r="C30" s="387" t="s">
        <v>946</v>
      </c>
      <c r="D30" s="388"/>
      <c r="E30" s="396"/>
      <c r="G30" s="374">
        <f>E30/'[1]Fixed Price Offer'!G698</f>
        <v>0</v>
      </c>
      <c r="H30" s="375">
        <f>I30*I10</f>
        <v>2954.9532319999998</v>
      </c>
      <c r="I30" s="376">
        <v>1.24E-2</v>
      </c>
      <c r="J30" s="393"/>
    </row>
    <row r="31" spans="2:10">
      <c r="B31" s="386">
        <v>20</v>
      </c>
      <c r="C31" s="387" t="s">
        <v>947</v>
      </c>
      <c r="D31" s="388"/>
      <c r="E31" s="396"/>
      <c r="G31" s="374">
        <f>E31/'[1]Fixed Price Offer'!G698</f>
        <v>0</v>
      </c>
      <c r="H31" s="375">
        <f>I31*I10</f>
        <v>14798.596428000001</v>
      </c>
      <c r="I31" s="376">
        <v>6.2100000000000002E-2</v>
      </c>
      <c r="J31" s="393"/>
    </row>
    <row r="32" spans="2:10" ht="26.4">
      <c r="B32" s="386">
        <v>21</v>
      </c>
      <c r="C32" s="387" t="s">
        <v>948</v>
      </c>
      <c r="D32" s="388"/>
      <c r="E32" s="389"/>
      <c r="G32" s="374">
        <f>E32/'[1]Fixed Price Offer'!G698</f>
        <v>0</v>
      </c>
      <c r="H32" s="375">
        <f>I32*I10</f>
        <v>17491.416712000002</v>
      </c>
      <c r="I32" s="376">
        <v>7.3400000000000007E-2</v>
      </c>
      <c r="J32" s="393"/>
    </row>
    <row r="33" spans="2:10" ht="13.8" thickBot="1">
      <c r="B33" s="386"/>
      <c r="C33" s="412"/>
      <c r="D33" s="388"/>
      <c r="E33" s="413"/>
      <c r="G33" s="374">
        <f>SUM(G14:G32)</f>
        <v>0</v>
      </c>
      <c r="H33" s="414">
        <f>SUM(H14:H32)</f>
        <v>238302.68</v>
      </c>
      <c r="I33" s="415">
        <f>SUM(I14:I32)</f>
        <v>1</v>
      </c>
      <c r="J33" s="416"/>
    </row>
    <row r="34" spans="2:10" ht="13.8" thickTop="1">
      <c r="B34" s="386"/>
      <c r="C34" s="412"/>
      <c r="D34" s="388"/>
      <c r="E34" s="413"/>
    </row>
    <row r="35" spans="2:10" ht="13.8" thickBot="1">
      <c r="B35" s="417"/>
      <c r="C35" s="418"/>
      <c r="D35" s="419"/>
      <c r="E35" s="420"/>
    </row>
    <row r="36" spans="2:10" ht="8.25" customHeight="1" thickTop="1">
      <c r="B36" s="402"/>
      <c r="C36" s="421"/>
      <c r="D36" s="401"/>
      <c r="E36" s="422"/>
    </row>
    <row r="37" spans="2:10">
      <c r="B37" s="403"/>
      <c r="C37" s="423"/>
      <c r="D37" s="424" t="s">
        <v>949</v>
      </c>
      <c r="E37" s="425"/>
      <c r="F37" s="426"/>
      <c r="G37" s="427"/>
      <c r="I37" s="377"/>
    </row>
    <row r="38" spans="2:10" ht="6" customHeight="1" thickBot="1">
      <c r="B38" s="417"/>
      <c r="C38" s="428"/>
      <c r="D38" s="429"/>
      <c r="E38" s="430"/>
      <c r="F38" s="426"/>
      <c r="G38" s="427"/>
      <c r="I38" s="377"/>
    </row>
    <row r="39" spans="2:10" ht="12" customHeight="1" thickTop="1" thickBot="1">
      <c r="B39" s="431"/>
      <c r="C39" s="432"/>
      <c r="D39" s="433"/>
      <c r="E39" s="434"/>
      <c r="G39" s="435"/>
    </row>
    <row r="40" spans="2:10">
      <c r="G40" s="436"/>
    </row>
    <row r="42" spans="2:10">
      <c r="D42" s="435"/>
      <c r="E42" s="426"/>
    </row>
    <row r="45" spans="2:10">
      <c r="D45" s="437"/>
      <c r="F45" s="426"/>
    </row>
  </sheetData>
  <mergeCells count="9">
    <mergeCell ref="G6:G8"/>
    <mergeCell ref="B10:B13"/>
    <mergeCell ref="D10:D13"/>
    <mergeCell ref="B2:E2"/>
    <mergeCell ref="B4:E4"/>
    <mergeCell ref="B6:B7"/>
    <mergeCell ref="C6:C7"/>
    <mergeCell ref="D6:D7"/>
    <mergeCell ref="E6: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5A1E-AD7F-4F67-AC77-A0EDE263BB67}">
  <dimension ref="B1:Q156"/>
  <sheetViews>
    <sheetView workbookViewId="0">
      <selection activeCell="F1" sqref="F1"/>
    </sheetView>
  </sheetViews>
  <sheetFormatPr defaultColWidth="9.109375" defaultRowHeight="13.2"/>
  <cols>
    <col min="1" max="1" width="4.33203125" style="499" customWidth="1"/>
    <col min="2" max="2" width="4" style="543" customWidth="1"/>
    <col min="3" max="3" width="58.33203125" style="543" customWidth="1"/>
    <col min="4" max="4" width="12.6640625" style="544" customWidth="1"/>
    <col min="5" max="5" width="13.44140625" style="544" customWidth="1"/>
    <col min="6" max="6" width="13.6640625" style="545" customWidth="1"/>
    <col min="7" max="7" width="3.109375" style="499" customWidth="1"/>
    <col min="8" max="8" width="12.5546875" style="499" customWidth="1"/>
    <col min="9" max="9" width="12.6640625" style="499" customWidth="1"/>
    <col min="10" max="11" width="9.33203125" style="499" bestFit="1" customWidth="1"/>
    <col min="12" max="12" width="9.88671875" style="499" bestFit="1" customWidth="1"/>
    <col min="13" max="13" width="10.88671875" style="499" customWidth="1"/>
    <col min="14" max="14" width="11.88671875" style="499" customWidth="1"/>
    <col min="15" max="15" width="9.33203125" style="499" bestFit="1" customWidth="1"/>
    <col min="16" max="16" width="12" style="509" bestFit="1" customWidth="1"/>
    <col min="17" max="16384" width="9.109375" style="499"/>
  </cols>
  <sheetData>
    <row r="1" spans="2:10" s="444" customFormat="1">
      <c r="B1" s="438"/>
      <c r="C1" s="439"/>
      <c r="D1" s="440"/>
      <c r="E1" s="441"/>
      <c r="F1" s="442"/>
      <c r="G1" s="443"/>
      <c r="H1" s="443"/>
      <c r="I1" s="443"/>
      <c r="J1" s="443"/>
    </row>
    <row r="2" spans="2:10" s="444" customFormat="1" ht="14.25" customHeight="1">
      <c r="B2" s="616" t="s">
        <v>512</v>
      </c>
      <c r="C2" s="616"/>
      <c r="D2" s="616"/>
      <c r="E2" s="616"/>
      <c r="F2" s="616"/>
      <c r="G2" s="439"/>
      <c r="H2" s="439"/>
      <c r="I2" s="439"/>
      <c r="J2" s="439"/>
    </row>
    <row r="3" spans="2:10" s="444" customFormat="1" ht="14.25" customHeight="1">
      <c r="B3" s="445"/>
      <c r="D3" s="446"/>
      <c r="E3" s="448"/>
      <c r="F3" s="447"/>
      <c r="G3" s="439"/>
      <c r="H3" s="439"/>
      <c r="I3" s="439"/>
      <c r="J3" s="439"/>
    </row>
    <row r="4" spans="2:10" s="444" customFormat="1" ht="15.9" customHeight="1">
      <c r="B4" s="610" t="s">
        <v>950</v>
      </c>
      <c r="C4" s="611"/>
      <c r="D4" s="611"/>
      <c r="E4" s="611"/>
      <c r="F4" s="612"/>
      <c r="G4" s="601"/>
      <c r="H4" s="602"/>
      <c r="I4" s="449"/>
      <c r="J4" s="449"/>
    </row>
    <row r="5" spans="2:10" s="450" customFormat="1" ht="15.75" customHeight="1">
      <c r="B5" s="603" t="s">
        <v>951</v>
      </c>
      <c r="C5" s="605" t="s">
        <v>16</v>
      </c>
      <c r="D5" s="546" t="s">
        <v>952</v>
      </c>
      <c r="E5" s="547" t="s">
        <v>952</v>
      </c>
      <c r="F5" s="548" t="s">
        <v>952</v>
      </c>
    </row>
    <row r="6" spans="2:10" s="450" customFormat="1" ht="15.75" customHeight="1">
      <c r="B6" s="604"/>
      <c r="C6" s="606"/>
      <c r="D6" s="549" t="s">
        <v>953</v>
      </c>
      <c r="E6" s="550" t="s">
        <v>953</v>
      </c>
      <c r="F6" s="551" t="s">
        <v>953</v>
      </c>
    </row>
    <row r="7" spans="2:10" s="450" customFormat="1">
      <c r="B7" s="451" t="s">
        <v>954</v>
      </c>
      <c r="C7" s="452" t="s">
        <v>955</v>
      </c>
      <c r="D7" s="453"/>
      <c r="E7" s="454"/>
      <c r="F7" s="607"/>
      <c r="H7" s="455"/>
    </row>
    <row r="8" spans="2:10" s="450" customFormat="1" ht="15.75" customHeight="1">
      <c r="B8" s="456" t="s">
        <v>956</v>
      </c>
      <c r="C8" s="457" t="s">
        <v>957</v>
      </c>
      <c r="D8" s="458"/>
      <c r="E8" s="459"/>
      <c r="F8" s="608"/>
      <c r="G8" s="460"/>
      <c r="H8" s="460"/>
    </row>
    <row r="9" spans="2:10" s="450" customFormat="1">
      <c r="B9" s="456" t="s">
        <v>958</v>
      </c>
      <c r="C9" s="461" t="s">
        <v>959</v>
      </c>
      <c r="D9" s="458"/>
      <c r="E9" s="462"/>
      <c r="F9" s="608"/>
      <c r="G9" s="460"/>
      <c r="H9" s="460"/>
    </row>
    <row r="10" spans="2:10" s="450" customFormat="1">
      <c r="B10" s="456" t="s">
        <v>960</v>
      </c>
      <c r="C10" s="461" t="s">
        <v>961</v>
      </c>
      <c r="D10" s="458"/>
      <c r="E10" s="462"/>
      <c r="F10" s="608"/>
      <c r="G10" s="460"/>
      <c r="H10" s="460"/>
    </row>
    <row r="11" spans="2:10" s="450" customFormat="1">
      <c r="B11" s="456" t="s">
        <v>962</v>
      </c>
      <c r="C11" s="461" t="s">
        <v>963</v>
      </c>
      <c r="D11" s="458"/>
      <c r="E11" s="462"/>
      <c r="F11" s="608"/>
      <c r="G11" s="460"/>
      <c r="H11" s="460"/>
    </row>
    <row r="12" spans="2:10" s="450" customFormat="1">
      <c r="B12" s="456" t="s">
        <v>964</v>
      </c>
      <c r="C12" s="461" t="s">
        <v>965</v>
      </c>
      <c r="D12" s="463"/>
      <c r="E12" s="464"/>
      <c r="F12" s="608"/>
      <c r="G12" s="460"/>
      <c r="H12" s="460"/>
    </row>
    <row r="13" spans="2:10" s="450" customFormat="1">
      <c r="B13" s="456" t="s">
        <v>966</v>
      </c>
      <c r="C13" s="457" t="s">
        <v>967</v>
      </c>
      <c r="D13" s="458"/>
      <c r="E13" s="459"/>
      <c r="F13" s="608"/>
      <c r="G13" s="460"/>
      <c r="H13" s="460"/>
    </row>
    <row r="14" spans="2:10" s="450" customFormat="1">
      <c r="B14" s="465" t="s">
        <v>968</v>
      </c>
      <c r="C14" s="466" t="s">
        <v>969</v>
      </c>
      <c r="D14" s="467"/>
      <c r="E14" s="468"/>
      <c r="F14" s="609"/>
      <c r="G14" s="460"/>
      <c r="H14" s="460"/>
    </row>
    <row r="15" spans="2:10" s="450" customFormat="1" ht="6" customHeight="1">
      <c r="B15" s="469"/>
      <c r="C15" s="470"/>
      <c r="D15" s="471"/>
      <c r="E15" s="472"/>
      <c r="F15" s="473"/>
      <c r="G15" s="460"/>
      <c r="H15" s="460"/>
    </row>
    <row r="16" spans="2:10" s="450" customFormat="1">
      <c r="B16" s="474" t="s">
        <v>970</v>
      </c>
      <c r="C16" s="475" t="s">
        <v>971</v>
      </c>
      <c r="D16" s="476"/>
      <c r="E16" s="477"/>
      <c r="F16" s="607"/>
      <c r="H16" s="478"/>
    </row>
    <row r="17" spans="2:8" s="450" customFormat="1">
      <c r="B17" s="456" t="s">
        <v>956</v>
      </c>
      <c r="C17" s="457" t="s">
        <v>972</v>
      </c>
      <c r="D17" s="458"/>
      <c r="E17" s="462"/>
      <c r="F17" s="608"/>
      <c r="G17" s="460"/>
      <c r="H17" s="460"/>
    </row>
    <row r="18" spans="2:8" s="450" customFormat="1">
      <c r="B18" s="456" t="s">
        <v>958</v>
      </c>
      <c r="C18" s="457" t="s">
        <v>973</v>
      </c>
      <c r="D18" s="479"/>
      <c r="E18" s="459"/>
      <c r="F18" s="608"/>
      <c r="G18" s="460"/>
      <c r="H18" s="460"/>
    </row>
    <row r="19" spans="2:8" s="450" customFormat="1" ht="15.75" customHeight="1">
      <c r="B19" s="456" t="s">
        <v>960</v>
      </c>
      <c r="C19" s="457" t="s">
        <v>974</v>
      </c>
      <c r="D19" s="458"/>
      <c r="E19" s="459"/>
      <c r="F19" s="608"/>
      <c r="G19" s="460"/>
      <c r="H19" s="460"/>
    </row>
    <row r="20" spans="2:8" s="450" customFormat="1" ht="15.75" customHeight="1">
      <c r="B20" s="456" t="s">
        <v>962</v>
      </c>
      <c r="C20" s="457" t="s">
        <v>975</v>
      </c>
      <c r="D20" s="458"/>
      <c r="E20" s="462"/>
      <c r="F20" s="608"/>
      <c r="G20" s="460"/>
      <c r="H20" s="460"/>
    </row>
    <row r="21" spans="2:8" s="450" customFormat="1" ht="15.75" customHeight="1">
      <c r="B21" s="456" t="s">
        <v>964</v>
      </c>
      <c r="C21" s="457" t="s">
        <v>976</v>
      </c>
      <c r="D21" s="480"/>
      <c r="E21" s="459"/>
      <c r="F21" s="608"/>
      <c r="G21" s="460"/>
      <c r="H21" s="460"/>
    </row>
    <row r="22" spans="2:8" s="450" customFormat="1" ht="15.75" customHeight="1">
      <c r="B22" s="456" t="s">
        <v>966</v>
      </c>
      <c r="C22" s="457" t="s">
        <v>977</v>
      </c>
      <c r="D22" s="481"/>
      <c r="E22" s="462"/>
      <c r="F22" s="608"/>
      <c r="G22" s="460"/>
      <c r="H22" s="460"/>
    </row>
    <row r="23" spans="2:8" s="450" customFormat="1" ht="15.75" customHeight="1">
      <c r="B23" s="456" t="s">
        <v>968</v>
      </c>
      <c r="C23" s="457" t="s">
        <v>978</v>
      </c>
      <c r="D23" s="482"/>
      <c r="E23" s="462"/>
      <c r="F23" s="608"/>
      <c r="G23" s="460"/>
      <c r="H23" s="460"/>
    </row>
    <row r="24" spans="2:8" s="450" customFormat="1" ht="15.75" customHeight="1">
      <c r="B24" s="456" t="s">
        <v>979</v>
      </c>
      <c r="C24" s="457" t="s">
        <v>980</v>
      </c>
      <c r="D24" s="458"/>
      <c r="E24" s="459"/>
      <c r="F24" s="608"/>
      <c r="G24" s="460"/>
      <c r="H24" s="460"/>
    </row>
    <row r="25" spans="2:8" s="450" customFormat="1" ht="15.75" customHeight="1">
      <c r="B25" s="456" t="s">
        <v>981</v>
      </c>
      <c r="C25" s="457" t="s">
        <v>982</v>
      </c>
      <c r="D25" s="467"/>
      <c r="E25" s="459"/>
      <c r="F25" s="608"/>
      <c r="G25" s="460"/>
      <c r="H25" s="460"/>
    </row>
    <row r="26" spans="2:8" s="450" customFormat="1" ht="26.4">
      <c r="B26" s="456" t="s">
        <v>983</v>
      </c>
      <c r="C26" s="483" t="s">
        <v>984</v>
      </c>
      <c r="D26" s="481"/>
      <c r="E26" s="459"/>
      <c r="F26" s="608"/>
      <c r="G26" s="460"/>
      <c r="H26" s="460"/>
    </row>
    <row r="27" spans="2:8" s="450" customFormat="1">
      <c r="B27" s="456" t="s">
        <v>985</v>
      </c>
      <c r="C27" s="457" t="s">
        <v>986</v>
      </c>
      <c r="D27" s="458"/>
      <c r="E27" s="459"/>
      <c r="F27" s="608"/>
      <c r="G27" s="460"/>
      <c r="H27" s="460"/>
    </row>
    <row r="28" spans="2:8" s="450" customFormat="1">
      <c r="B28" s="456" t="s">
        <v>987</v>
      </c>
      <c r="C28" s="457" t="s">
        <v>988</v>
      </c>
      <c r="D28" s="484"/>
      <c r="E28" s="459"/>
      <c r="F28" s="608"/>
      <c r="G28" s="460"/>
      <c r="H28" s="460"/>
    </row>
    <row r="29" spans="2:8" s="450" customFormat="1" ht="15.75" customHeight="1">
      <c r="B29" s="456" t="s">
        <v>989</v>
      </c>
      <c r="C29" s="457" t="s">
        <v>990</v>
      </c>
      <c r="D29" s="481"/>
      <c r="E29" s="459"/>
      <c r="F29" s="608"/>
      <c r="G29" s="460"/>
      <c r="H29" s="460"/>
    </row>
    <row r="30" spans="2:8" s="450" customFormat="1" ht="15.75" customHeight="1">
      <c r="B30" s="456" t="s">
        <v>991</v>
      </c>
      <c r="C30" s="457" t="s">
        <v>992</v>
      </c>
      <c r="D30" s="485"/>
      <c r="E30" s="462"/>
      <c r="F30" s="608"/>
      <c r="G30" s="460"/>
      <c r="H30" s="460"/>
    </row>
    <row r="31" spans="2:8" s="450" customFormat="1">
      <c r="B31" s="465" t="s">
        <v>993</v>
      </c>
      <c r="C31" s="486" t="s">
        <v>994</v>
      </c>
      <c r="D31" s="487"/>
      <c r="E31" s="488"/>
      <c r="F31" s="609"/>
      <c r="G31" s="460"/>
      <c r="H31" s="460"/>
    </row>
    <row r="32" spans="2:8" s="450" customFormat="1" ht="6" customHeight="1">
      <c r="B32" s="469"/>
      <c r="C32" s="470"/>
      <c r="D32" s="489"/>
      <c r="E32" s="490"/>
      <c r="F32" s="491"/>
      <c r="G32" s="460"/>
      <c r="H32" s="460"/>
    </row>
    <row r="33" spans="2:17" s="450" customFormat="1" ht="15.75" customHeight="1">
      <c r="B33" s="474" t="s">
        <v>995</v>
      </c>
      <c r="C33" s="475" t="s">
        <v>996</v>
      </c>
      <c r="D33" s="492"/>
      <c r="E33" s="493"/>
      <c r="F33" s="613"/>
      <c r="G33" s="460"/>
      <c r="H33" s="460"/>
    </row>
    <row r="34" spans="2:17" s="450" customFormat="1">
      <c r="B34" s="456" t="s">
        <v>956</v>
      </c>
      <c r="C34" s="457" t="s">
        <v>997</v>
      </c>
      <c r="D34" s="458"/>
      <c r="E34" s="459"/>
      <c r="F34" s="614"/>
      <c r="G34" s="460"/>
      <c r="H34" s="460"/>
    </row>
    <row r="35" spans="2:17" s="450" customFormat="1" ht="15.75" customHeight="1">
      <c r="B35" s="456" t="s">
        <v>958</v>
      </c>
      <c r="C35" s="457" t="s">
        <v>998</v>
      </c>
      <c r="D35" s="458"/>
      <c r="E35" s="462"/>
      <c r="F35" s="614"/>
      <c r="G35" s="460"/>
      <c r="H35" s="460"/>
    </row>
    <row r="36" spans="2:17">
      <c r="B36" s="465" t="s">
        <v>960</v>
      </c>
      <c r="C36" s="494" t="s">
        <v>999</v>
      </c>
      <c r="D36" s="495"/>
      <c r="E36" s="496"/>
      <c r="F36" s="615"/>
      <c r="G36" s="497"/>
      <c r="H36" s="497"/>
      <c r="I36" s="498"/>
      <c r="J36" s="498"/>
      <c r="K36" s="498"/>
      <c r="L36" s="498"/>
      <c r="M36" s="498"/>
      <c r="N36" s="498"/>
      <c r="O36" s="498"/>
      <c r="P36" s="498"/>
      <c r="Q36" s="498"/>
    </row>
    <row r="37" spans="2:17" ht="6" customHeight="1">
      <c r="B37" s="500"/>
      <c r="C37" s="501"/>
      <c r="D37" s="502"/>
      <c r="E37" s="503"/>
      <c r="F37" s="504"/>
      <c r="G37" s="498"/>
      <c r="H37" s="498"/>
      <c r="I37" s="498"/>
      <c r="J37" s="498"/>
      <c r="K37" s="498"/>
      <c r="L37" s="498"/>
      <c r="M37" s="498"/>
      <c r="N37" s="498"/>
      <c r="O37" s="498"/>
      <c r="P37" s="498"/>
      <c r="Q37" s="498"/>
    </row>
    <row r="38" spans="2:17" s="450" customFormat="1" ht="15.75" customHeight="1">
      <c r="B38" s="474" t="s">
        <v>1000</v>
      </c>
      <c r="C38" s="475" t="s">
        <v>1001</v>
      </c>
      <c r="D38" s="492"/>
      <c r="E38" s="493"/>
      <c r="F38" s="613"/>
      <c r="G38" s="460"/>
      <c r="H38" s="460"/>
    </row>
    <row r="39" spans="2:17" s="450" customFormat="1">
      <c r="B39" s="456" t="s">
        <v>956</v>
      </c>
      <c r="C39" s="457" t="s">
        <v>1002</v>
      </c>
      <c r="D39" s="458"/>
      <c r="E39" s="459"/>
      <c r="F39" s="614"/>
      <c r="G39" s="460"/>
      <c r="H39" s="460"/>
    </row>
    <row r="40" spans="2:17" s="450" customFormat="1" ht="15.75" customHeight="1">
      <c r="B40" s="456" t="s">
        <v>958</v>
      </c>
      <c r="C40" s="457" t="s">
        <v>1003</v>
      </c>
      <c r="D40" s="458"/>
      <c r="E40" s="462"/>
      <c r="F40" s="614"/>
      <c r="G40" s="460"/>
      <c r="H40" s="460"/>
    </row>
    <row r="41" spans="2:17">
      <c r="B41" s="465" t="s">
        <v>960</v>
      </c>
      <c r="C41" s="494" t="s">
        <v>1004</v>
      </c>
      <c r="D41" s="495"/>
      <c r="E41" s="496"/>
      <c r="F41" s="615"/>
      <c r="G41" s="497"/>
      <c r="H41" s="497"/>
      <c r="I41" s="498"/>
      <c r="J41" s="498"/>
      <c r="K41" s="498"/>
      <c r="L41" s="498"/>
      <c r="M41" s="498"/>
      <c r="N41" s="498"/>
      <c r="O41" s="498"/>
      <c r="P41" s="498"/>
      <c r="Q41" s="498"/>
    </row>
    <row r="42" spans="2:17" ht="6" customHeight="1">
      <c r="B42" s="500"/>
      <c r="C42" s="501"/>
      <c r="D42" s="502"/>
      <c r="E42" s="503"/>
      <c r="F42" s="504"/>
      <c r="G42" s="498"/>
      <c r="H42" s="498"/>
      <c r="I42" s="498"/>
      <c r="J42" s="498"/>
      <c r="K42" s="498"/>
      <c r="L42" s="498"/>
      <c r="M42" s="498"/>
      <c r="N42" s="498"/>
      <c r="O42" s="498"/>
      <c r="P42" s="498"/>
      <c r="Q42" s="498"/>
    </row>
    <row r="43" spans="2:17" s="450" customFormat="1" ht="15.75" customHeight="1">
      <c r="B43" s="474" t="s">
        <v>1005</v>
      </c>
      <c r="C43" s="475" t="s">
        <v>1006</v>
      </c>
      <c r="D43" s="492"/>
      <c r="E43" s="493"/>
      <c r="F43" s="613"/>
      <c r="G43" s="460"/>
      <c r="H43" s="460"/>
    </row>
    <row r="44" spans="2:17" s="450" customFormat="1">
      <c r="B44" s="456" t="s">
        <v>956</v>
      </c>
      <c r="C44" s="457" t="s">
        <v>1007</v>
      </c>
      <c r="D44" s="458"/>
      <c r="E44" s="459"/>
      <c r="F44" s="614"/>
      <c r="G44" s="460"/>
      <c r="H44" s="460"/>
    </row>
    <row r="45" spans="2:17" s="450" customFormat="1" ht="15.75" customHeight="1">
      <c r="B45" s="456" t="s">
        <v>958</v>
      </c>
      <c r="C45" s="457" t="s">
        <v>1008</v>
      </c>
      <c r="D45" s="458"/>
      <c r="E45" s="462"/>
      <c r="F45" s="614"/>
      <c r="G45" s="460"/>
      <c r="H45" s="460"/>
    </row>
    <row r="46" spans="2:17" s="450" customFormat="1" ht="15.75" customHeight="1">
      <c r="B46" s="456" t="s">
        <v>960</v>
      </c>
      <c r="C46" s="457" t="s">
        <v>1009</v>
      </c>
      <c r="D46" s="458"/>
      <c r="E46" s="462"/>
      <c r="F46" s="614"/>
      <c r="G46" s="460"/>
      <c r="H46" s="460"/>
    </row>
    <row r="47" spans="2:17">
      <c r="B47" s="465" t="s">
        <v>962</v>
      </c>
      <c r="C47" s="494" t="s">
        <v>1010</v>
      </c>
      <c r="D47" s="495"/>
      <c r="E47" s="496"/>
      <c r="F47" s="615"/>
      <c r="G47" s="497"/>
      <c r="H47" s="497"/>
      <c r="I47" s="498"/>
      <c r="J47" s="498"/>
      <c r="K47" s="498"/>
      <c r="L47" s="498"/>
      <c r="M47" s="498"/>
      <c r="N47" s="498"/>
      <c r="O47" s="498"/>
      <c r="P47" s="498"/>
      <c r="Q47" s="498"/>
    </row>
    <row r="48" spans="2:17" ht="6" customHeight="1">
      <c r="B48" s="505"/>
      <c r="C48" s="506"/>
      <c r="D48" s="507"/>
      <c r="E48" s="508"/>
      <c r="F48" s="504"/>
    </row>
    <row r="49" spans="2:17" s="450" customFormat="1" ht="15.75" customHeight="1">
      <c r="B49" s="474" t="s">
        <v>1011</v>
      </c>
      <c r="C49" s="475" t="s">
        <v>1012</v>
      </c>
      <c r="D49" s="492"/>
      <c r="E49" s="493"/>
      <c r="F49" s="613"/>
      <c r="G49" s="460"/>
      <c r="H49" s="460"/>
    </row>
    <row r="50" spans="2:17" s="450" customFormat="1">
      <c r="B50" s="456" t="s">
        <v>956</v>
      </c>
      <c r="C50" s="457" t="s">
        <v>1013</v>
      </c>
      <c r="D50" s="458"/>
      <c r="E50" s="459"/>
      <c r="F50" s="614"/>
      <c r="G50" s="460"/>
      <c r="H50" s="460"/>
    </row>
    <row r="51" spans="2:17" s="450" customFormat="1" ht="26.4">
      <c r="B51" s="456" t="s">
        <v>958</v>
      </c>
      <c r="C51" s="483" t="s">
        <v>1014</v>
      </c>
      <c r="D51" s="458"/>
      <c r="E51" s="462"/>
      <c r="F51" s="614"/>
      <c r="G51" s="460"/>
      <c r="H51" s="460"/>
    </row>
    <row r="52" spans="2:17" s="450" customFormat="1">
      <c r="B52" s="456" t="s">
        <v>960</v>
      </c>
      <c r="C52" s="483" t="s">
        <v>1015</v>
      </c>
      <c r="D52" s="458"/>
      <c r="E52" s="462"/>
      <c r="F52" s="614"/>
      <c r="G52" s="460"/>
      <c r="H52" s="460"/>
    </row>
    <row r="53" spans="2:17" ht="13.8" thickBot="1">
      <c r="B53" s="510" t="s">
        <v>962</v>
      </c>
      <c r="C53" s="511" t="s">
        <v>1016</v>
      </c>
      <c r="D53" s="512"/>
      <c r="E53" s="513"/>
      <c r="F53" s="617"/>
      <c r="G53" s="497"/>
      <c r="H53" s="497"/>
      <c r="I53" s="498"/>
      <c r="J53" s="498"/>
      <c r="K53" s="498"/>
      <c r="L53" s="498"/>
      <c r="M53" s="498"/>
      <c r="N53" s="498"/>
      <c r="O53" s="498"/>
      <c r="P53" s="498"/>
      <c r="Q53" s="498"/>
    </row>
    <row r="54" spans="2:17" ht="6" customHeight="1">
      <c r="B54" s="505"/>
      <c r="C54" s="506"/>
      <c r="D54" s="507"/>
      <c r="E54" s="508"/>
      <c r="F54" s="504"/>
    </row>
    <row r="55" spans="2:17" s="450" customFormat="1" ht="15.75" customHeight="1">
      <c r="B55" s="474" t="s">
        <v>1017</v>
      </c>
      <c r="C55" s="475" t="s">
        <v>1018</v>
      </c>
      <c r="D55" s="492"/>
      <c r="E55" s="493"/>
      <c r="F55" s="613"/>
      <c r="G55" s="460"/>
      <c r="H55" s="460"/>
    </row>
    <row r="56" spans="2:17" s="450" customFormat="1">
      <c r="B56" s="456" t="s">
        <v>956</v>
      </c>
      <c r="C56" s="457" t="s">
        <v>1019</v>
      </c>
      <c r="D56" s="458"/>
      <c r="E56" s="459"/>
      <c r="F56" s="614"/>
      <c r="G56" s="460"/>
      <c r="H56" s="460"/>
    </row>
    <row r="57" spans="2:17" s="450" customFormat="1">
      <c r="B57" s="456" t="s">
        <v>958</v>
      </c>
      <c r="C57" s="457" t="s">
        <v>1020</v>
      </c>
      <c r="D57" s="458"/>
      <c r="E57" s="462"/>
      <c r="F57" s="614"/>
      <c r="G57" s="460"/>
      <c r="H57" s="460"/>
    </row>
    <row r="58" spans="2:17" s="450" customFormat="1">
      <c r="B58" s="456" t="s">
        <v>960</v>
      </c>
      <c r="C58" s="514" t="s">
        <v>1021</v>
      </c>
      <c r="D58" s="458"/>
      <c r="E58" s="462"/>
      <c r="F58" s="614"/>
      <c r="G58" s="460"/>
      <c r="H58" s="460"/>
    </row>
    <row r="59" spans="2:17">
      <c r="B59" s="465" t="s">
        <v>962</v>
      </c>
      <c r="C59" s="494" t="s">
        <v>1022</v>
      </c>
      <c r="D59" s="495"/>
      <c r="E59" s="496"/>
      <c r="F59" s="615"/>
      <c r="G59" s="497"/>
      <c r="H59" s="497"/>
      <c r="I59" s="498"/>
      <c r="J59" s="498"/>
      <c r="K59" s="498"/>
      <c r="L59" s="498"/>
      <c r="M59" s="498"/>
      <c r="N59" s="498"/>
      <c r="O59" s="498"/>
      <c r="P59" s="498"/>
      <c r="Q59" s="498"/>
    </row>
    <row r="60" spans="2:17" ht="6" customHeight="1">
      <c r="B60" s="505"/>
      <c r="C60" s="506"/>
      <c r="D60" s="507"/>
      <c r="E60" s="508"/>
      <c r="F60" s="504"/>
    </row>
    <row r="61" spans="2:17" s="450" customFormat="1" ht="15.75" customHeight="1">
      <c r="B61" s="451" t="s">
        <v>1023</v>
      </c>
      <c r="C61" s="452" t="s">
        <v>1024</v>
      </c>
      <c r="D61" s="515"/>
      <c r="E61" s="516"/>
      <c r="F61" s="613"/>
      <c r="G61" s="460"/>
      <c r="H61" s="460"/>
    </row>
    <row r="62" spans="2:17" s="450" customFormat="1">
      <c r="B62" s="456" t="s">
        <v>956</v>
      </c>
      <c r="C62" s="483" t="s">
        <v>1025</v>
      </c>
      <c r="D62" s="458"/>
      <c r="E62" s="459"/>
      <c r="F62" s="614"/>
      <c r="G62" s="460"/>
      <c r="H62" s="460"/>
    </row>
    <row r="63" spans="2:17" s="450" customFormat="1">
      <c r="B63" s="456" t="s">
        <v>958</v>
      </c>
      <c r="C63" s="483" t="s">
        <v>1026</v>
      </c>
      <c r="D63" s="458"/>
      <c r="E63" s="459"/>
      <c r="F63" s="614"/>
      <c r="G63" s="460"/>
      <c r="H63" s="460"/>
    </row>
    <row r="64" spans="2:17" s="450" customFormat="1">
      <c r="B64" s="456" t="s">
        <v>960</v>
      </c>
      <c r="C64" s="483" t="s">
        <v>1027</v>
      </c>
      <c r="D64" s="458"/>
      <c r="E64" s="462"/>
      <c r="F64" s="614"/>
      <c r="G64" s="460"/>
      <c r="H64" s="460"/>
    </row>
    <row r="65" spans="2:17" s="450" customFormat="1">
      <c r="B65" s="456" t="s">
        <v>962</v>
      </c>
      <c r="C65" s="483" t="s">
        <v>1028</v>
      </c>
      <c r="D65" s="458"/>
      <c r="E65" s="462"/>
      <c r="F65" s="614"/>
      <c r="G65" s="460"/>
      <c r="H65" s="460"/>
    </row>
    <row r="66" spans="2:17" s="450" customFormat="1">
      <c r="B66" s="456" t="s">
        <v>964</v>
      </c>
      <c r="C66" s="514" t="s">
        <v>1029</v>
      </c>
      <c r="D66" s="458"/>
      <c r="E66" s="462"/>
      <c r="F66" s="614"/>
      <c r="G66" s="460"/>
      <c r="H66" s="460"/>
    </row>
    <row r="67" spans="2:17">
      <c r="B67" s="517" t="s">
        <v>966</v>
      </c>
      <c r="C67" s="518" t="s">
        <v>1030</v>
      </c>
      <c r="D67" s="519"/>
      <c r="E67" s="520"/>
      <c r="F67" s="615"/>
      <c r="G67" s="497"/>
      <c r="H67" s="497"/>
      <c r="I67" s="498"/>
      <c r="J67" s="498"/>
      <c r="K67" s="498"/>
      <c r="L67" s="498"/>
      <c r="M67" s="498"/>
      <c r="N67" s="498"/>
      <c r="O67" s="498"/>
      <c r="P67" s="498"/>
      <c r="Q67" s="498"/>
    </row>
    <row r="68" spans="2:17" ht="6" customHeight="1">
      <c r="B68" s="505"/>
      <c r="C68" s="506"/>
      <c r="D68" s="507"/>
      <c r="E68" s="508"/>
      <c r="F68" s="504"/>
    </row>
    <row r="69" spans="2:17" s="450" customFormat="1" ht="15.75" customHeight="1">
      <c r="B69" s="451" t="s">
        <v>1031</v>
      </c>
      <c r="C69" s="452" t="s">
        <v>1032</v>
      </c>
      <c r="D69" s="515"/>
      <c r="E69" s="516"/>
      <c r="F69" s="613"/>
      <c r="G69" s="460"/>
      <c r="H69" s="460"/>
    </row>
    <row r="70" spans="2:17" s="450" customFormat="1">
      <c r="B70" s="456" t="s">
        <v>956</v>
      </c>
      <c r="C70" s="483" t="s">
        <v>1033</v>
      </c>
      <c r="D70" s="458"/>
      <c r="E70" s="459"/>
      <c r="F70" s="614"/>
      <c r="G70" s="460"/>
      <c r="H70" s="460"/>
    </row>
    <row r="71" spans="2:17" s="450" customFormat="1">
      <c r="B71" s="456" t="s">
        <v>958</v>
      </c>
      <c r="C71" s="483" t="s">
        <v>1034</v>
      </c>
      <c r="D71" s="458"/>
      <c r="E71" s="459"/>
      <c r="F71" s="614"/>
      <c r="G71" s="460"/>
      <c r="H71" s="460"/>
    </row>
    <row r="72" spans="2:17" s="450" customFormat="1">
      <c r="B72" s="456" t="s">
        <v>960</v>
      </c>
      <c r="C72" s="483" t="s">
        <v>1035</v>
      </c>
      <c r="D72" s="458"/>
      <c r="E72" s="462"/>
      <c r="F72" s="614"/>
      <c r="G72" s="460"/>
      <c r="H72" s="460"/>
    </row>
    <row r="73" spans="2:17" s="450" customFormat="1">
      <c r="B73" s="456" t="s">
        <v>962</v>
      </c>
      <c r="C73" s="483" t="s">
        <v>1036</v>
      </c>
      <c r="D73" s="458"/>
      <c r="E73" s="462"/>
      <c r="F73" s="614"/>
      <c r="G73" s="460"/>
      <c r="H73" s="460"/>
    </row>
    <row r="74" spans="2:17">
      <c r="B74" s="517" t="s">
        <v>964</v>
      </c>
      <c r="C74" s="518" t="s">
        <v>1037</v>
      </c>
      <c r="D74" s="519"/>
      <c r="E74" s="520"/>
      <c r="F74" s="615"/>
      <c r="G74" s="497"/>
      <c r="H74" s="497"/>
      <c r="I74" s="498"/>
      <c r="J74" s="498"/>
      <c r="K74" s="498"/>
      <c r="L74" s="498"/>
      <c r="M74" s="498"/>
      <c r="N74" s="498"/>
      <c r="O74" s="498"/>
      <c r="P74" s="498"/>
      <c r="Q74" s="498"/>
    </row>
    <row r="75" spans="2:17" ht="6" customHeight="1">
      <c r="B75" s="505"/>
      <c r="C75" s="506"/>
      <c r="D75" s="507"/>
      <c r="E75" s="508"/>
      <c r="F75" s="504"/>
    </row>
    <row r="76" spans="2:17" s="450" customFormat="1" ht="15.75" customHeight="1">
      <c r="B76" s="451" t="s">
        <v>1038</v>
      </c>
      <c r="C76" s="452" t="s">
        <v>1039</v>
      </c>
      <c r="D76" s="515"/>
      <c r="E76" s="516"/>
      <c r="F76" s="613"/>
      <c r="G76" s="460"/>
      <c r="H76" s="460"/>
    </row>
    <row r="77" spans="2:17" s="450" customFormat="1">
      <c r="B77" s="456" t="s">
        <v>956</v>
      </c>
      <c r="C77" s="483" t="s">
        <v>1040</v>
      </c>
      <c r="D77" s="458"/>
      <c r="E77" s="459"/>
      <c r="F77" s="614"/>
      <c r="G77" s="460"/>
      <c r="H77" s="460"/>
    </row>
    <row r="78" spans="2:17" s="450" customFormat="1">
      <c r="B78" s="456" t="s">
        <v>958</v>
      </c>
      <c r="C78" s="483" t="s">
        <v>1041</v>
      </c>
      <c r="D78" s="458"/>
      <c r="E78" s="459"/>
      <c r="F78" s="614"/>
      <c r="G78" s="460"/>
      <c r="H78" s="460"/>
    </row>
    <row r="79" spans="2:17">
      <c r="B79" s="517" t="s">
        <v>960</v>
      </c>
      <c r="C79" s="518" t="s">
        <v>1042</v>
      </c>
      <c r="D79" s="519"/>
      <c r="E79" s="520"/>
      <c r="F79" s="615"/>
      <c r="G79" s="497"/>
      <c r="H79" s="497"/>
      <c r="I79" s="498"/>
      <c r="J79" s="498"/>
      <c r="K79" s="498"/>
      <c r="L79" s="498"/>
      <c r="M79" s="498"/>
      <c r="N79" s="498"/>
      <c r="O79" s="498"/>
      <c r="P79" s="498"/>
      <c r="Q79" s="498"/>
    </row>
    <row r="80" spans="2:17" ht="6" customHeight="1">
      <c r="B80" s="505"/>
      <c r="C80" s="506"/>
      <c r="D80" s="507"/>
      <c r="E80" s="508"/>
      <c r="F80" s="504"/>
    </row>
    <row r="81" spans="2:17" s="450" customFormat="1" ht="15.75" customHeight="1">
      <c r="B81" s="451" t="s">
        <v>1043</v>
      </c>
      <c r="C81" s="452" t="s">
        <v>1044</v>
      </c>
      <c r="D81" s="515"/>
      <c r="E81" s="516"/>
      <c r="F81" s="613"/>
      <c r="G81" s="460"/>
      <c r="H81" s="460"/>
    </row>
    <row r="82" spans="2:17" s="450" customFormat="1">
      <c r="B82" s="456" t="s">
        <v>956</v>
      </c>
      <c r="C82" s="483" t="s">
        <v>1045</v>
      </c>
      <c r="D82" s="458"/>
      <c r="E82" s="459"/>
      <c r="F82" s="614"/>
      <c r="G82" s="460"/>
      <c r="H82" s="460"/>
    </row>
    <row r="83" spans="2:17" s="450" customFormat="1">
      <c r="B83" s="456" t="s">
        <v>958</v>
      </c>
      <c r="C83" s="483" t="s">
        <v>1046</v>
      </c>
      <c r="D83" s="458"/>
      <c r="E83" s="459"/>
      <c r="F83" s="614"/>
      <c r="G83" s="460"/>
      <c r="H83" s="460"/>
    </row>
    <row r="84" spans="2:17">
      <c r="B84" s="517" t="s">
        <v>960</v>
      </c>
      <c r="C84" s="518" t="s">
        <v>1047</v>
      </c>
      <c r="D84" s="519"/>
      <c r="E84" s="520"/>
      <c r="F84" s="615"/>
      <c r="G84" s="497"/>
      <c r="H84" s="497"/>
      <c r="I84" s="498"/>
      <c r="J84" s="498"/>
      <c r="K84" s="498"/>
      <c r="L84" s="498"/>
      <c r="M84" s="498"/>
      <c r="N84" s="498"/>
      <c r="O84" s="498"/>
      <c r="P84" s="498"/>
      <c r="Q84" s="498"/>
    </row>
    <row r="85" spans="2:17" ht="6" customHeight="1">
      <c r="B85" s="505"/>
      <c r="C85" s="506"/>
      <c r="D85" s="507"/>
      <c r="E85" s="508"/>
      <c r="F85" s="504"/>
    </row>
    <row r="86" spans="2:17" s="450" customFormat="1" ht="15.75" customHeight="1">
      <c r="B86" s="451" t="s">
        <v>1048</v>
      </c>
      <c r="C86" s="452" t="s">
        <v>1049</v>
      </c>
      <c r="D86" s="515"/>
      <c r="E86" s="516"/>
      <c r="F86" s="613"/>
      <c r="G86" s="460"/>
      <c r="H86" s="460"/>
    </row>
    <row r="87" spans="2:17" s="450" customFormat="1">
      <c r="B87" s="456" t="s">
        <v>956</v>
      </c>
      <c r="C87" s="483" t="s">
        <v>1050</v>
      </c>
      <c r="D87" s="458"/>
      <c r="E87" s="459"/>
      <c r="F87" s="614"/>
      <c r="G87" s="460"/>
      <c r="H87" s="460"/>
    </row>
    <row r="88" spans="2:17" s="450" customFormat="1">
      <c r="B88" s="456" t="s">
        <v>958</v>
      </c>
      <c r="C88" s="483" t="s">
        <v>1051</v>
      </c>
      <c r="D88" s="458"/>
      <c r="E88" s="459"/>
      <c r="F88" s="614"/>
      <c r="G88" s="460"/>
      <c r="H88" s="460"/>
    </row>
    <row r="89" spans="2:17">
      <c r="B89" s="517" t="s">
        <v>960</v>
      </c>
      <c r="C89" s="518" t="s">
        <v>1052</v>
      </c>
      <c r="D89" s="519"/>
      <c r="E89" s="520"/>
      <c r="F89" s="615"/>
      <c r="G89" s="497"/>
      <c r="H89" s="497"/>
      <c r="I89" s="498"/>
      <c r="J89" s="498"/>
      <c r="K89" s="498"/>
      <c r="L89" s="498"/>
      <c r="M89" s="498"/>
      <c r="N89" s="498"/>
      <c r="O89" s="498"/>
      <c r="P89" s="498"/>
      <c r="Q89" s="498"/>
    </row>
    <row r="90" spans="2:17" ht="6" customHeight="1">
      <c r="B90" s="505"/>
      <c r="C90" s="506"/>
      <c r="D90" s="507"/>
      <c r="E90" s="508"/>
      <c r="F90" s="504"/>
    </row>
    <row r="91" spans="2:17" s="450" customFormat="1" ht="15.75" customHeight="1">
      <c r="B91" s="451" t="s">
        <v>1053</v>
      </c>
      <c r="C91" s="452" t="s">
        <v>1054</v>
      </c>
      <c r="D91" s="515"/>
      <c r="E91" s="516"/>
      <c r="F91" s="613"/>
      <c r="G91" s="460"/>
      <c r="H91" s="460"/>
    </row>
    <row r="92" spans="2:17" s="450" customFormat="1">
      <c r="B92" s="456" t="s">
        <v>956</v>
      </c>
      <c r="C92" s="483" t="s">
        <v>1055</v>
      </c>
      <c r="D92" s="458"/>
      <c r="E92" s="459"/>
      <c r="F92" s="614"/>
      <c r="G92" s="460"/>
      <c r="H92" s="460"/>
    </row>
    <row r="93" spans="2:17" s="450" customFormat="1">
      <c r="B93" s="456" t="s">
        <v>958</v>
      </c>
      <c r="C93" s="483" t="s">
        <v>1056</v>
      </c>
      <c r="D93" s="458"/>
      <c r="E93" s="459"/>
      <c r="F93" s="614"/>
      <c r="G93" s="460"/>
      <c r="H93" s="460"/>
    </row>
    <row r="94" spans="2:17" s="450" customFormat="1">
      <c r="B94" s="456" t="s">
        <v>960</v>
      </c>
      <c r="C94" s="483" t="s">
        <v>1057</v>
      </c>
      <c r="D94" s="458"/>
      <c r="E94" s="459"/>
      <c r="F94" s="614"/>
      <c r="G94" s="460"/>
      <c r="H94" s="460"/>
    </row>
    <row r="95" spans="2:17" s="450" customFormat="1">
      <c r="B95" s="456" t="s">
        <v>962</v>
      </c>
      <c r="C95" s="483" t="s">
        <v>1058</v>
      </c>
      <c r="D95" s="458"/>
      <c r="E95" s="459"/>
      <c r="F95" s="614"/>
      <c r="G95" s="460"/>
      <c r="H95" s="460"/>
    </row>
    <row r="96" spans="2:17">
      <c r="B96" s="517" t="s">
        <v>964</v>
      </c>
      <c r="C96" s="518" t="s">
        <v>1059</v>
      </c>
      <c r="D96" s="519"/>
      <c r="E96" s="520"/>
      <c r="F96" s="615"/>
      <c r="G96" s="497"/>
      <c r="H96" s="497"/>
      <c r="I96" s="498"/>
      <c r="J96" s="498"/>
      <c r="K96" s="498"/>
      <c r="L96" s="498"/>
      <c r="M96" s="498"/>
      <c r="N96" s="498"/>
      <c r="O96" s="498"/>
      <c r="P96" s="498"/>
      <c r="Q96" s="498"/>
    </row>
    <row r="97" spans="2:17" ht="6" customHeight="1">
      <c r="B97" s="505"/>
      <c r="C97" s="506"/>
      <c r="D97" s="507"/>
      <c r="E97" s="508"/>
      <c r="F97" s="504"/>
    </row>
    <row r="98" spans="2:17" s="450" customFormat="1">
      <c r="B98" s="474" t="s">
        <v>1060</v>
      </c>
      <c r="C98" s="475" t="s">
        <v>1061</v>
      </c>
      <c r="D98" s="492"/>
      <c r="E98" s="493"/>
      <c r="F98" s="613"/>
      <c r="G98" s="460"/>
      <c r="H98" s="460"/>
    </row>
    <row r="99" spans="2:17" s="450" customFormat="1">
      <c r="B99" s="456" t="s">
        <v>956</v>
      </c>
      <c r="C99" s="457" t="s">
        <v>1062</v>
      </c>
      <c r="D99" s="458"/>
      <c r="E99" s="459"/>
      <c r="F99" s="614"/>
      <c r="G99" s="460"/>
      <c r="H99" s="460"/>
    </row>
    <row r="100" spans="2:17" s="450" customFormat="1">
      <c r="B100" s="456" t="s">
        <v>958</v>
      </c>
      <c r="C100" s="457" t="s">
        <v>1063</v>
      </c>
      <c r="D100" s="458"/>
      <c r="E100" s="459"/>
      <c r="F100" s="614"/>
      <c r="G100" s="460"/>
      <c r="H100" s="460"/>
    </row>
    <row r="101" spans="2:17" s="450" customFormat="1">
      <c r="B101" s="456" t="s">
        <v>960</v>
      </c>
      <c r="C101" s="457" t="s">
        <v>1064</v>
      </c>
      <c r="D101" s="458"/>
      <c r="E101" s="459"/>
      <c r="F101" s="614"/>
      <c r="G101" s="460"/>
      <c r="H101" s="460"/>
    </row>
    <row r="102" spans="2:17" s="450" customFormat="1">
      <c r="B102" s="456" t="s">
        <v>962</v>
      </c>
      <c r="C102" s="457" t="s">
        <v>1065</v>
      </c>
      <c r="D102" s="458"/>
      <c r="E102" s="459"/>
      <c r="F102" s="614"/>
      <c r="G102" s="460"/>
      <c r="H102" s="460"/>
    </row>
    <row r="103" spans="2:17">
      <c r="B103" s="465" t="s">
        <v>964</v>
      </c>
      <c r="C103" s="494" t="s">
        <v>1066</v>
      </c>
      <c r="D103" s="495"/>
      <c r="E103" s="496"/>
      <c r="F103" s="615"/>
      <c r="G103" s="497"/>
      <c r="H103" s="497"/>
      <c r="I103" s="498"/>
      <c r="J103" s="498"/>
      <c r="K103" s="498"/>
      <c r="L103" s="498"/>
      <c r="M103" s="498"/>
      <c r="N103" s="498"/>
      <c r="O103" s="498"/>
      <c r="P103" s="498"/>
      <c r="Q103" s="498"/>
    </row>
    <row r="104" spans="2:17" ht="6" customHeight="1">
      <c r="B104" s="505"/>
      <c r="C104" s="506"/>
      <c r="D104" s="507"/>
      <c r="E104" s="508"/>
      <c r="F104" s="504"/>
    </row>
    <row r="105" spans="2:17" s="450" customFormat="1">
      <c r="B105" s="474" t="s">
        <v>1067</v>
      </c>
      <c r="C105" s="475" t="s">
        <v>1068</v>
      </c>
      <c r="D105" s="492"/>
      <c r="E105" s="493"/>
      <c r="F105" s="613"/>
      <c r="G105" s="460"/>
      <c r="H105" s="460"/>
    </row>
    <row r="106" spans="2:17" s="450" customFormat="1">
      <c r="B106" s="456" t="s">
        <v>956</v>
      </c>
      <c r="C106" s="457" t="s">
        <v>1069</v>
      </c>
      <c r="D106" s="458"/>
      <c r="E106" s="459"/>
      <c r="F106" s="614"/>
      <c r="G106" s="460"/>
      <c r="H106" s="460"/>
    </row>
    <row r="107" spans="2:17" s="450" customFormat="1">
      <c r="B107" s="456" t="s">
        <v>958</v>
      </c>
      <c r="C107" s="457" t="s">
        <v>1070</v>
      </c>
      <c r="D107" s="458"/>
      <c r="E107" s="459"/>
      <c r="F107" s="614"/>
      <c r="G107" s="460"/>
      <c r="H107" s="460"/>
    </row>
    <row r="108" spans="2:17" s="450" customFormat="1">
      <c r="B108" s="456" t="s">
        <v>960</v>
      </c>
      <c r="C108" s="457" t="s">
        <v>1071</v>
      </c>
      <c r="D108" s="458"/>
      <c r="E108" s="459"/>
      <c r="F108" s="614"/>
      <c r="G108" s="460"/>
      <c r="H108" s="460"/>
    </row>
    <row r="109" spans="2:17" s="450" customFormat="1">
      <c r="B109" s="456" t="s">
        <v>962</v>
      </c>
      <c r="C109" s="457" t="s">
        <v>1072</v>
      </c>
      <c r="D109" s="458"/>
      <c r="E109" s="459"/>
      <c r="F109" s="614"/>
      <c r="G109" s="460"/>
      <c r="H109" s="460"/>
    </row>
    <row r="110" spans="2:17">
      <c r="B110" s="465" t="s">
        <v>964</v>
      </c>
      <c r="C110" s="494" t="s">
        <v>1073</v>
      </c>
      <c r="D110" s="495"/>
      <c r="E110" s="496"/>
      <c r="F110" s="615"/>
      <c r="G110" s="497"/>
      <c r="H110" s="497"/>
      <c r="I110" s="498"/>
      <c r="J110" s="498"/>
      <c r="K110" s="498"/>
      <c r="L110" s="498"/>
      <c r="M110" s="498"/>
      <c r="N110" s="498"/>
      <c r="O110" s="498"/>
      <c r="P110" s="498"/>
      <c r="Q110" s="498"/>
    </row>
    <row r="111" spans="2:17" ht="6" customHeight="1">
      <c r="B111" s="505"/>
      <c r="C111" s="506"/>
      <c r="D111" s="507"/>
      <c r="E111" s="508"/>
      <c r="F111" s="504"/>
    </row>
    <row r="112" spans="2:17" s="450" customFormat="1" ht="15.75" customHeight="1">
      <c r="B112" s="474" t="s">
        <v>1074</v>
      </c>
      <c r="C112" s="475" t="s">
        <v>1075</v>
      </c>
      <c r="D112" s="492"/>
      <c r="E112" s="493"/>
      <c r="F112" s="613"/>
      <c r="G112" s="460"/>
      <c r="H112" s="460"/>
    </row>
    <row r="113" spans="2:17" s="450" customFormat="1">
      <c r="B113" s="456" t="s">
        <v>956</v>
      </c>
      <c r="C113" s="457" t="s">
        <v>1076</v>
      </c>
      <c r="D113" s="458"/>
      <c r="E113" s="459"/>
      <c r="F113" s="614"/>
      <c r="G113" s="460"/>
      <c r="H113" s="460"/>
    </row>
    <row r="114" spans="2:17" s="450" customFormat="1">
      <c r="B114" s="456" t="s">
        <v>958</v>
      </c>
      <c r="C114" s="457" t="s">
        <v>1077</v>
      </c>
      <c r="D114" s="458"/>
      <c r="E114" s="459"/>
      <c r="F114" s="614"/>
      <c r="G114" s="460"/>
      <c r="H114" s="460"/>
    </row>
    <row r="115" spans="2:17" s="450" customFormat="1">
      <c r="B115" s="456" t="s">
        <v>960</v>
      </c>
      <c r="C115" s="457" t="s">
        <v>1078</v>
      </c>
      <c r="D115" s="458"/>
      <c r="E115" s="459"/>
      <c r="F115" s="614"/>
      <c r="G115" s="460"/>
      <c r="H115" s="460"/>
    </row>
    <row r="116" spans="2:17" s="450" customFormat="1">
      <c r="B116" s="456" t="s">
        <v>962</v>
      </c>
      <c r="C116" s="457" t="s">
        <v>1079</v>
      </c>
      <c r="D116" s="458"/>
      <c r="E116" s="459"/>
      <c r="F116" s="614"/>
      <c r="G116" s="460"/>
      <c r="H116" s="460"/>
    </row>
    <row r="117" spans="2:17">
      <c r="B117" s="465" t="s">
        <v>964</v>
      </c>
      <c r="C117" s="494" t="s">
        <v>1080</v>
      </c>
      <c r="D117" s="495"/>
      <c r="E117" s="496"/>
      <c r="F117" s="615"/>
      <c r="G117" s="497"/>
      <c r="H117" s="497"/>
      <c r="I117" s="498"/>
      <c r="J117" s="498"/>
      <c r="K117" s="498"/>
      <c r="L117" s="498"/>
      <c r="M117" s="498"/>
      <c r="N117" s="498"/>
      <c r="O117" s="498"/>
      <c r="P117" s="498"/>
      <c r="Q117" s="498"/>
    </row>
    <row r="118" spans="2:17" ht="6" customHeight="1">
      <c r="B118" s="505"/>
      <c r="C118" s="506"/>
      <c r="D118" s="507"/>
      <c r="E118" s="508"/>
      <c r="F118" s="504"/>
    </row>
    <row r="119" spans="2:17" s="450" customFormat="1" ht="15.75" customHeight="1">
      <c r="B119" s="474" t="s">
        <v>1081</v>
      </c>
      <c r="C119" s="475" t="s">
        <v>1082</v>
      </c>
      <c r="D119" s="492"/>
      <c r="E119" s="493"/>
      <c r="F119" s="613"/>
      <c r="G119" s="460"/>
      <c r="H119" s="460"/>
    </row>
    <row r="120" spans="2:17" s="450" customFormat="1">
      <c r="B120" s="456" t="s">
        <v>956</v>
      </c>
      <c r="C120" s="457" t="s">
        <v>1083</v>
      </c>
      <c r="D120" s="458"/>
      <c r="E120" s="459"/>
      <c r="F120" s="614"/>
      <c r="G120" s="460"/>
      <c r="H120" s="460"/>
    </row>
    <row r="121" spans="2:17" s="450" customFormat="1">
      <c r="B121" s="456" t="s">
        <v>958</v>
      </c>
      <c r="C121" s="457" t="s">
        <v>1084</v>
      </c>
      <c r="D121" s="458"/>
      <c r="E121" s="459"/>
      <c r="F121" s="614"/>
      <c r="G121" s="460"/>
      <c r="H121" s="460"/>
    </row>
    <row r="122" spans="2:17" s="450" customFormat="1">
      <c r="B122" s="456" t="s">
        <v>960</v>
      </c>
      <c r="C122" s="457" t="s">
        <v>1085</v>
      </c>
      <c r="D122" s="458"/>
      <c r="E122" s="459"/>
      <c r="F122" s="614"/>
      <c r="G122" s="460"/>
      <c r="H122" s="460"/>
    </row>
    <row r="123" spans="2:17" s="450" customFormat="1">
      <c r="B123" s="456" t="s">
        <v>962</v>
      </c>
      <c r="C123" s="457" t="s">
        <v>1086</v>
      </c>
      <c r="D123" s="458"/>
      <c r="E123" s="459"/>
      <c r="F123" s="614"/>
      <c r="G123" s="460"/>
      <c r="H123" s="460"/>
    </row>
    <row r="124" spans="2:17" s="450" customFormat="1">
      <c r="B124" s="456" t="s">
        <v>964</v>
      </c>
      <c r="C124" s="457" t="s">
        <v>1087</v>
      </c>
      <c r="D124" s="458"/>
      <c r="E124" s="459"/>
      <c r="F124" s="614"/>
      <c r="G124" s="460"/>
      <c r="H124" s="460"/>
    </row>
    <row r="125" spans="2:17" s="450" customFormat="1">
      <c r="B125" s="456" t="s">
        <v>966</v>
      </c>
      <c r="C125" s="457" t="s">
        <v>1088</v>
      </c>
      <c r="D125" s="458"/>
      <c r="E125" s="459"/>
      <c r="F125" s="614"/>
      <c r="G125" s="460"/>
      <c r="H125" s="460"/>
    </row>
    <row r="126" spans="2:17">
      <c r="B126" s="465" t="s">
        <v>968</v>
      </c>
      <c r="C126" s="494" t="s">
        <v>1089</v>
      </c>
      <c r="D126" s="495"/>
      <c r="E126" s="496"/>
      <c r="F126" s="615"/>
      <c r="G126" s="497"/>
      <c r="H126" s="497"/>
      <c r="I126" s="498"/>
      <c r="J126" s="498"/>
      <c r="K126" s="498"/>
      <c r="L126" s="498"/>
      <c r="M126" s="498"/>
      <c r="N126" s="498"/>
      <c r="O126" s="498"/>
      <c r="P126" s="498"/>
      <c r="Q126" s="498"/>
    </row>
    <row r="127" spans="2:17" ht="6" customHeight="1">
      <c r="B127" s="505"/>
      <c r="C127" s="506"/>
      <c r="D127" s="507"/>
      <c r="E127" s="508"/>
      <c r="F127" s="504"/>
    </row>
    <row r="128" spans="2:17" s="450" customFormat="1" ht="15.75" customHeight="1">
      <c r="B128" s="474" t="s">
        <v>1090</v>
      </c>
      <c r="C128" s="475" t="s">
        <v>1091</v>
      </c>
      <c r="D128" s="492"/>
      <c r="E128" s="493"/>
      <c r="F128" s="613"/>
      <c r="G128" s="460"/>
      <c r="H128" s="460"/>
    </row>
    <row r="129" spans="2:17" s="450" customFormat="1">
      <c r="B129" s="456" t="s">
        <v>956</v>
      </c>
      <c r="C129" s="457" t="s">
        <v>1092</v>
      </c>
      <c r="D129" s="458"/>
      <c r="E129" s="459"/>
      <c r="F129" s="614"/>
      <c r="G129" s="460"/>
      <c r="H129" s="460"/>
    </row>
    <row r="130" spans="2:17" s="450" customFormat="1">
      <c r="B130" s="456" t="s">
        <v>958</v>
      </c>
      <c r="C130" s="457" t="s">
        <v>1093</v>
      </c>
      <c r="D130" s="458"/>
      <c r="E130" s="459"/>
      <c r="F130" s="614"/>
      <c r="G130" s="460"/>
      <c r="H130" s="460"/>
    </row>
    <row r="131" spans="2:17" s="450" customFormat="1">
      <c r="B131" s="456" t="s">
        <v>960</v>
      </c>
      <c r="C131" s="457" t="s">
        <v>1094</v>
      </c>
      <c r="D131" s="458"/>
      <c r="E131" s="459"/>
      <c r="F131" s="614"/>
      <c r="G131" s="460"/>
      <c r="H131" s="460"/>
    </row>
    <row r="132" spans="2:17" s="450" customFormat="1">
      <c r="B132" s="456" t="s">
        <v>962</v>
      </c>
      <c r="C132" s="457" t="s">
        <v>1095</v>
      </c>
      <c r="D132" s="458"/>
      <c r="E132" s="459"/>
      <c r="F132" s="614"/>
      <c r="G132" s="460"/>
      <c r="H132" s="460"/>
    </row>
    <row r="133" spans="2:17" s="450" customFormat="1">
      <c r="B133" s="456" t="s">
        <v>964</v>
      </c>
      <c r="C133" s="457" t="s">
        <v>1096</v>
      </c>
      <c r="D133" s="458"/>
      <c r="E133" s="459"/>
      <c r="F133" s="614"/>
      <c r="G133" s="460"/>
      <c r="H133" s="460"/>
    </row>
    <row r="134" spans="2:17" s="450" customFormat="1">
      <c r="B134" s="456" t="s">
        <v>966</v>
      </c>
      <c r="C134" s="457" t="s">
        <v>1097</v>
      </c>
      <c r="D134" s="458"/>
      <c r="E134" s="459"/>
      <c r="F134" s="614"/>
      <c r="G134" s="460"/>
      <c r="H134" s="460"/>
    </row>
    <row r="135" spans="2:17">
      <c r="B135" s="465" t="s">
        <v>968</v>
      </c>
      <c r="C135" s="494" t="s">
        <v>1098</v>
      </c>
      <c r="D135" s="495"/>
      <c r="E135" s="496"/>
      <c r="F135" s="615"/>
      <c r="G135" s="497"/>
      <c r="H135" s="497"/>
      <c r="I135" s="498"/>
      <c r="J135" s="498"/>
      <c r="K135" s="498"/>
      <c r="L135" s="498"/>
      <c r="M135" s="498"/>
      <c r="N135" s="498"/>
      <c r="O135" s="498"/>
      <c r="P135" s="498"/>
      <c r="Q135" s="498"/>
    </row>
    <row r="136" spans="2:17" ht="6" customHeight="1">
      <c r="B136" s="505"/>
      <c r="C136" s="506"/>
      <c r="D136" s="507"/>
      <c r="E136" s="508"/>
      <c r="F136" s="504"/>
    </row>
    <row r="137" spans="2:17" s="450" customFormat="1" ht="15.75" customHeight="1">
      <c r="B137" s="474" t="s">
        <v>1099</v>
      </c>
      <c r="C137" s="475" t="s">
        <v>1100</v>
      </c>
      <c r="D137" s="492"/>
      <c r="E137" s="493"/>
      <c r="F137" s="613"/>
      <c r="G137" s="460"/>
      <c r="H137" s="460"/>
    </row>
    <row r="138" spans="2:17" s="450" customFormat="1">
      <c r="B138" s="456" t="s">
        <v>956</v>
      </c>
      <c r="C138" s="483" t="s">
        <v>1101</v>
      </c>
      <c r="D138" s="458"/>
      <c r="E138" s="459"/>
      <c r="F138" s="614"/>
      <c r="G138" s="460"/>
      <c r="H138" s="460"/>
    </row>
    <row r="139" spans="2:17" s="450" customFormat="1">
      <c r="B139" s="456" t="s">
        <v>958</v>
      </c>
      <c r="C139" s="483" t="s">
        <v>1102</v>
      </c>
      <c r="D139" s="458"/>
      <c r="E139" s="459"/>
      <c r="F139" s="614"/>
      <c r="G139" s="460"/>
      <c r="H139" s="460"/>
    </row>
    <row r="140" spans="2:17">
      <c r="B140" s="465" t="s">
        <v>960</v>
      </c>
      <c r="C140" s="494" t="s">
        <v>1103</v>
      </c>
      <c r="D140" s="495"/>
      <c r="E140" s="496"/>
      <c r="F140" s="615"/>
      <c r="G140" s="497"/>
      <c r="H140" s="497"/>
      <c r="I140" s="498"/>
      <c r="J140" s="498"/>
      <c r="K140" s="498"/>
      <c r="L140" s="498"/>
      <c r="M140" s="498"/>
      <c r="N140" s="498"/>
      <c r="O140" s="498"/>
      <c r="P140" s="498"/>
      <c r="Q140" s="498"/>
    </row>
    <row r="141" spans="2:17" ht="6" customHeight="1">
      <c r="B141" s="505"/>
      <c r="C141" s="506"/>
      <c r="D141" s="507"/>
      <c r="E141" s="508"/>
      <c r="F141" s="504"/>
    </row>
    <row r="142" spans="2:17" s="450" customFormat="1" ht="15.75" customHeight="1">
      <c r="B142" s="474" t="s">
        <v>1104</v>
      </c>
      <c r="C142" s="475" t="s">
        <v>1105</v>
      </c>
      <c r="D142" s="492"/>
      <c r="E142" s="493"/>
      <c r="F142" s="613"/>
      <c r="G142" s="460"/>
      <c r="H142" s="460"/>
    </row>
    <row r="143" spans="2:17" s="450" customFormat="1">
      <c r="B143" s="456" t="s">
        <v>956</v>
      </c>
      <c r="C143" s="483" t="s">
        <v>1106</v>
      </c>
      <c r="D143" s="458"/>
      <c r="E143" s="459"/>
      <c r="F143" s="614"/>
      <c r="G143" s="460"/>
      <c r="H143" s="460"/>
    </row>
    <row r="144" spans="2:17" s="450" customFormat="1">
      <c r="B144" s="456" t="s">
        <v>958</v>
      </c>
      <c r="C144" s="483" t="s">
        <v>1107</v>
      </c>
      <c r="D144" s="458"/>
      <c r="E144" s="459"/>
      <c r="F144" s="614"/>
      <c r="G144" s="460"/>
      <c r="H144" s="460"/>
    </row>
    <row r="145" spans="2:17">
      <c r="B145" s="465" t="s">
        <v>960</v>
      </c>
      <c r="C145" s="494" t="s">
        <v>1108</v>
      </c>
      <c r="D145" s="495"/>
      <c r="E145" s="496"/>
      <c r="F145" s="615"/>
      <c r="G145" s="497"/>
      <c r="H145" s="497"/>
      <c r="I145" s="498"/>
      <c r="J145" s="498"/>
      <c r="K145" s="498"/>
      <c r="L145" s="498"/>
      <c r="M145" s="498"/>
      <c r="N145" s="498"/>
      <c r="O145" s="498"/>
      <c r="P145" s="498"/>
      <c r="Q145" s="498"/>
    </row>
    <row r="146" spans="2:17" ht="6" customHeight="1">
      <c r="B146" s="505"/>
      <c r="C146" s="506"/>
      <c r="D146" s="507"/>
      <c r="E146" s="508"/>
      <c r="F146" s="504"/>
    </row>
    <row r="147" spans="2:17" s="450" customFormat="1" ht="15.75" customHeight="1">
      <c r="B147" s="474" t="s">
        <v>1109</v>
      </c>
      <c r="C147" s="475" t="s">
        <v>1110</v>
      </c>
      <c r="D147" s="492"/>
      <c r="E147" s="493"/>
      <c r="F147" s="613"/>
      <c r="G147" s="460"/>
      <c r="H147" s="460"/>
    </row>
    <row r="148" spans="2:17" s="450" customFormat="1">
      <c r="B148" s="456" t="s">
        <v>956</v>
      </c>
      <c r="C148" s="483" t="s">
        <v>1111</v>
      </c>
      <c r="D148" s="458"/>
      <c r="E148" s="459"/>
      <c r="F148" s="614"/>
      <c r="G148" s="460"/>
      <c r="H148" s="460"/>
      <c r="L148" s="521"/>
    </row>
    <row r="149" spans="2:17" s="450" customFormat="1">
      <c r="B149" s="456" t="s">
        <v>958</v>
      </c>
      <c r="C149" s="483" t="s">
        <v>1112</v>
      </c>
      <c r="D149" s="458"/>
      <c r="E149" s="459"/>
      <c r="F149" s="614"/>
      <c r="G149" s="460"/>
      <c r="H149" s="460"/>
    </row>
    <row r="150" spans="2:17">
      <c r="B150" s="465" t="s">
        <v>960</v>
      </c>
      <c r="C150" s="494" t="s">
        <v>1113</v>
      </c>
      <c r="D150" s="495"/>
      <c r="E150" s="496"/>
      <c r="F150" s="615"/>
      <c r="G150" s="497"/>
      <c r="H150" s="497"/>
      <c r="I150" s="498"/>
      <c r="J150" s="498"/>
      <c r="K150" s="498"/>
      <c r="L150" s="498"/>
      <c r="M150" s="498"/>
      <c r="N150" s="498"/>
      <c r="O150" s="498"/>
      <c r="P150" s="498"/>
      <c r="Q150" s="498"/>
    </row>
    <row r="151" spans="2:17" ht="6" customHeight="1">
      <c r="B151" s="522"/>
      <c r="C151" s="523"/>
      <c r="D151" s="524"/>
      <c r="E151" s="525"/>
      <c r="F151" s="526"/>
    </row>
    <row r="152" spans="2:17" ht="15" customHeight="1">
      <c r="B152" s="527"/>
      <c r="C152" s="528" t="s">
        <v>949</v>
      </c>
      <c r="D152" s="529"/>
      <c r="E152" s="530"/>
      <c r="F152" s="531"/>
      <c r="H152" s="532"/>
      <c r="I152" s="532"/>
    </row>
    <row r="153" spans="2:17" ht="6.75" customHeight="1" thickBot="1">
      <c r="B153" s="533"/>
      <c r="C153" s="534"/>
      <c r="D153" s="535"/>
      <c r="E153" s="536"/>
      <c r="F153" s="537"/>
      <c r="H153" s="532"/>
      <c r="I153" s="532"/>
    </row>
    <row r="154" spans="2:17" ht="6.75" customHeight="1" thickTop="1" thickBot="1">
      <c r="B154" s="538"/>
      <c r="C154" s="539"/>
      <c r="D154" s="540"/>
      <c r="E154" s="541"/>
      <c r="F154" s="542"/>
    </row>
    <row r="156" spans="2:17">
      <c r="H156" s="532"/>
    </row>
  </sheetData>
  <mergeCells count="26">
    <mergeCell ref="B2:F2"/>
    <mergeCell ref="F112:F117"/>
    <mergeCell ref="F119:F126"/>
    <mergeCell ref="F128:F135"/>
    <mergeCell ref="F137:F140"/>
    <mergeCell ref="F38:F41"/>
    <mergeCell ref="F43:F47"/>
    <mergeCell ref="F49:F53"/>
    <mergeCell ref="F55:F59"/>
    <mergeCell ref="F61:F67"/>
    <mergeCell ref="F69:F74"/>
    <mergeCell ref="F33:F36"/>
    <mergeCell ref="F142:F145"/>
    <mergeCell ref="F147:F150"/>
    <mergeCell ref="F76:F79"/>
    <mergeCell ref="F81:F84"/>
    <mergeCell ref="F86:F89"/>
    <mergeCell ref="F91:F96"/>
    <mergeCell ref="F98:F103"/>
    <mergeCell ref="F105:F110"/>
    <mergeCell ref="G4:H4"/>
    <mergeCell ref="B5:B6"/>
    <mergeCell ref="C5:C6"/>
    <mergeCell ref="F7:F14"/>
    <mergeCell ref="F16:F31"/>
    <mergeCell ref="B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02C140F2E5FB4288F9429017149677" ma:contentTypeVersion="4" ma:contentTypeDescription="Create a new document." ma:contentTypeScope="" ma:versionID="8f77c3b250dd339d5e828f75d6691325">
  <xsd:schema xmlns:xsd="http://www.w3.org/2001/XMLSchema" xmlns:xs="http://www.w3.org/2001/XMLSchema" xmlns:p="http://schemas.microsoft.com/office/2006/metadata/properties" xmlns:ns2="cd94df97-a6a2-49f4-9488-fef68295ad7a" targetNamespace="http://schemas.microsoft.com/office/2006/metadata/properties" ma:root="true" ma:fieldsID="87d45296f61caf645b20e1d5fc5c11bd" ns2:_="">
    <xsd:import namespace="cd94df97-a6a2-49f4-9488-fef68295ad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4df97-a6a2-49f4-9488-fef68295a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AA576-869D-4C69-B35E-3AB3B666E6E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88B8B7-B52D-4011-9042-1E6D9ACFE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4df97-a6a2-49f4-9488-fef68295a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60834D-F843-47F3-991A-3BA31F3BFD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Works Services - HQ</vt:lpstr>
      <vt:lpstr>Works Services - MC</vt:lpstr>
      <vt:lpstr>Preliminaries - OH&amp;P</vt:lpstr>
      <vt:lpstr>Fixed Price Offer</vt:lpstr>
      <vt:lpstr>MPS</vt:lpstr>
      <vt:lpstr>MPS Build 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McDonald, Scott Mr (DIO Comrcl-O T Ops AH)</dc:creator>
  <cp:keywords/>
  <dc:description/>
  <cp:lastModifiedBy>Morven McRorie</cp:lastModifiedBy>
  <cp:revision/>
  <dcterms:created xsi:type="dcterms:W3CDTF">2025-01-17T14:58:03Z</dcterms:created>
  <dcterms:modified xsi:type="dcterms:W3CDTF">2025-02-25T15:09:14Z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2025-01-17T15:56:00Z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61d57e39-2697-4251-8506-86f19ad4d8e9</vt:lpwstr>
  </property>
  <property fmtid="{D5CDD505-2E9C-101B-9397-08002B2CF9AE}" pid="8" name="MSIP_Label_d8a60473-494b-4586-a1bb-b0e663054676_ContentBits">
    <vt:lpwstr>0</vt:lpwstr>
  </property>
  <property fmtid="{D5CDD505-2E9C-101B-9397-08002B2CF9AE}" pid="9" name="ContentTypeId">
    <vt:lpwstr>0x010100C802C140F2E5FB4288F9429017149677</vt:lpwstr>
  </property>
</Properties>
</file>