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mc:AlternateContent xmlns:mc="http://schemas.openxmlformats.org/markup-compatibility/2006">
    <mc:Choice Requires="x15">
      <x15ac:absPath xmlns:x15ac="http://schemas.microsoft.com/office/spreadsheetml/2010/11/ac" url="https://chemonics.sharepoint.com/sites/PRJ6093/700/710-719 Local_Procurement/713 Project Procurements/PFRU2-2025-091_Cargo Vans/02 Solicitation/"/>
    </mc:Choice>
  </mc:AlternateContent>
  <xr:revisionPtr revIDLastSave="91" documentId="6_{80C86804-721C-4D60-B8DC-6DA0827E8964}" xr6:coauthVersionLast="47" xr6:coauthVersionMax="47" xr10:uidLastSave="{0F3A6E3E-7744-44FD-96F4-AAD07F4F183F}"/>
  <bookViews>
    <workbookView xWindow="28680" yWindow="-120" windowWidth="29040" windowHeight="15720" xr2:uid="{00000000-000D-0000-FFFF-FFFF00000000}"/>
  </bookViews>
  <sheets>
    <sheet name="ToR" sheetId="13" r:id="rId1"/>
    <sheet name="Sheet2" sheetId="15" state="hidden" r:id="rId2"/>
    <sheet name="Sheet1" sheetId="14" state="hidden" r:id="rId3"/>
  </sheets>
  <definedNames>
    <definedName name="_xlnm._FilterDatabase" localSheetId="0" hidden="1">ToR!$A$3:$F$5</definedName>
    <definedName name="_xlnm.Print_Area" localSheetId="0">ToR!$A$1:$J$5</definedName>
    <definedName name="solver_adj" localSheetId="1" hidden="1">Sheet2!$E$4:$E$5</definedName>
    <definedName name="solver_cvg" localSheetId="1" hidden="1">0.0001</definedName>
    <definedName name="solver_drv" localSheetId="1" hidden="1">1</definedName>
    <definedName name="solver_eng" localSheetId="1" hidden="1">1</definedName>
    <definedName name="solver_est" localSheetId="1" hidden="1">1</definedName>
    <definedName name="solver_itr" localSheetId="1" hidden="1">2147483647</definedName>
    <definedName name="solver_lhs1" localSheetId="1" hidden="1">Sheet2!$E$4</definedName>
    <definedName name="solver_lhs2" localSheetId="1" hidden="1">Sheet2!$E$5</definedName>
    <definedName name="solver_lhs3" localSheetId="1" hidden="1">Sheet2!$E$5</definedName>
    <definedName name="solver_mip" localSheetId="1" hidden="1">2147483647</definedName>
    <definedName name="solver_mni" localSheetId="1" hidden="1">30</definedName>
    <definedName name="solver_mrt" localSheetId="1" hidden="1">0.075</definedName>
    <definedName name="solver_msl" localSheetId="1" hidden="1">2</definedName>
    <definedName name="solver_neg" localSheetId="1" hidden="1">1</definedName>
    <definedName name="solver_nod" localSheetId="1" hidden="1">2147483647</definedName>
    <definedName name="solver_num" localSheetId="1" hidden="1">3</definedName>
    <definedName name="solver_nwt" localSheetId="1" hidden="1">1</definedName>
    <definedName name="solver_opt" localSheetId="1" hidden="1">Sheet2!$E$7</definedName>
    <definedName name="solver_pre" localSheetId="1" hidden="1">0.000001</definedName>
    <definedName name="solver_rbv" localSheetId="1" hidden="1">1</definedName>
    <definedName name="solver_rel1" localSheetId="1" hidden="1">3</definedName>
    <definedName name="solver_rel2" localSheetId="1" hidden="1">3</definedName>
    <definedName name="solver_rel3" localSheetId="1" hidden="1">3</definedName>
    <definedName name="solver_rhs1" localSheetId="1" hidden="1">1</definedName>
    <definedName name="solver_rhs2" localSheetId="1" hidden="1">Sheet2!$E$4</definedName>
    <definedName name="solver_rhs3" localSheetId="1" hidden="1">1</definedName>
    <definedName name="solver_rlx" localSheetId="1" hidden="1">2</definedName>
    <definedName name="solver_rsd" localSheetId="1" hidden="1">0</definedName>
    <definedName name="solver_scl" localSheetId="1" hidden="1">1</definedName>
    <definedName name="solver_sho" localSheetId="1" hidden="1">2</definedName>
    <definedName name="solver_ssz" localSheetId="1" hidden="1">100</definedName>
    <definedName name="solver_tim" localSheetId="1" hidden="1">2147483647</definedName>
    <definedName name="solver_tol" localSheetId="1" hidden="1">0.01</definedName>
    <definedName name="solver_typ" localSheetId="1" hidden="1">3</definedName>
    <definedName name="solver_val" localSheetId="1" hidden="1">3590</definedName>
    <definedName name="solver_ver" localSheetId="1" hidden="1">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3" l="1"/>
  <c r="K5" i="13"/>
  <c r="J55" i="15"/>
  <c r="J54" i="15"/>
  <c r="J53" i="15"/>
  <c r="J51" i="15"/>
  <c r="J50" i="15"/>
  <c r="J49" i="15"/>
  <c r="J16" i="15"/>
  <c r="J15" i="15"/>
  <c r="J17" i="15"/>
  <c r="I5" i="15"/>
  <c r="I4" i="15"/>
  <c r="E7" i="15"/>
  <c r="I6" i="15"/>
</calcChain>
</file>

<file path=xl/sharedStrings.xml><?xml version="1.0" encoding="utf-8"?>
<sst xmlns="http://schemas.openxmlformats.org/spreadsheetml/2006/main" count="74" uniqueCount="65">
  <si>
    <t>№</t>
  </si>
  <si>
    <t>Name according to the procurement - Description and Specifications of Item
|
(It is allowed to submit analogues for any positions)</t>
  </si>
  <si>
    <t>Назва згідно закупівлі - Опис і специфікації предмету закупівлі
|
(Дозволяється подача аналогів на будь-які позиції)</t>
  </si>
  <si>
    <t>Name according to the proposal 
| 
Назва згідно пропозиції</t>
  </si>
  <si>
    <t>Total amount VAT excl. |
Загальна сума без ПДВ</t>
  </si>
  <si>
    <t>Bidder to complete | Для заповненя постачальнику:</t>
  </si>
  <si>
    <t>Payment terms (Chemonics requirement - 100% post-payment, NET within 30 c.d.): | 
Умови оплати (вимога Chemonics - 100% післяплата, NET протягом 30 к.д.):</t>
  </si>
  <si>
    <t>Bid validity (c.d.) | 
Термін дії пропозиції (к.д.)</t>
  </si>
  <si>
    <t xml:space="preserve">Bid currency: | 
Валюта пропозиції: </t>
  </si>
  <si>
    <t>Company name according to the Charter: | 
Назва компанії згідно Статуту:</t>
  </si>
  <si>
    <t>EDRPOU | ЄДРПОУ:</t>
  </si>
  <si>
    <t>Signature of the company representative and Stamp | 
Підпис представника підприємства та Печатка</t>
  </si>
  <si>
    <t>Date | Дата:</t>
  </si>
  <si>
    <t>Contact person of the company (whith role): | 
Контактна особа компанії (із зазначенням посади):</t>
  </si>
  <si>
    <t>Mobile: | Мобільний:</t>
  </si>
  <si>
    <t>x</t>
  </si>
  <si>
    <t>Пропозиція по тендеру</t>
  </si>
  <si>
    <t>Запропоновано</t>
  </si>
  <si>
    <t>Ціна</t>
  </si>
  <si>
    <t>Кількість</t>
  </si>
  <si>
    <t>Сума</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</si>
  <si>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Висота 2700 см (з кромкою)
Ширина 30 см (з кромкою)</t>
  </si>
  <si>
    <t>ДСП U963 ST9 Діамант сірий 2800х2070х25 мм EGGER (2024-26)
Висота 2700 см (з кромкою)
Ширина 30 см (з кромкою)</t>
  </si>
  <si>
    <t>ДСП Egger U 963 ST9 Діамант сірий (Антрацит) 2800х2070х25 мм Нарізані ДСП плити товщина 25 мл. Темно сірого або чорного кольору з матавим покриттям з кромкою чорного кольору. Довжина 900 см (з кромкою)
Ширина 30 см (без кромки)</t>
  </si>
  <si>
    <t>ДСП U963 ST9 Діамант сірий 2800х2070х25 мм EGGER (2024-26)
Довжина 900 см (з кромкою)
Ширина 30 см (без кромки)</t>
  </si>
  <si>
    <t>Before</t>
  </si>
  <si>
    <t>Description</t>
  </si>
  <si>
    <t>UoM</t>
  </si>
  <si>
    <t>Qty</t>
  </si>
  <si>
    <t>Price</t>
  </si>
  <si>
    <t>Amount</t>
  </si>
  <si>
    <r>
      <t xml:space="preserve">Egger chipboard U 963 ST9 Diamond gray (Anthracite) 2800x2070x25 mm Sliced chipboard boards 25 ml thick. Dark gray or black with a matte finish with a black edge banding. Height </t>
    </r>
    <r>
      <rPr>
        <b/>
        <sz val="11"/>
        <color theme="1"/>
        <rFont val="Calibri"/>
        <family val="2"/>
        <scheme val="minor"/>
      </rPr>
      <t>2700</t>
    </r>
    <r>
      <rPr>
        <sz val="11"/>
        <color theme="1"/>
        <rFont val="Calibri"/>
        <family val="2"/>
        <scheme val="minor"/>
      </rPr>
      <t xml:space="preserve"> mm (with edge banding) Width </t>
    </r>
    <r>
      <rPr>
        <b/>
        <sz val="11"/>
        <color theme="1"/>
        <rFont val="Calibri"/>
        <family val="2"/>
        <scheme val="minor"/>
      </rPr>
      <t>300</t>
    </r>
    <r>
      <rPr>
        <sz val="11"/>
        <color theme="1"/>
        <rFont val="Calibri"/>
        <family val="2"/>
        <scheme val="minor"/>
      </rPr>
      <t xml:space="preserve"> mm (with edge banding)</t>
    </r>
  </si>
  <si>
    <t>sheet</t>
  </si>
  <si>
    <t>Edge ABS U963 ST9 Diamond Gray 43*2 mm (75 m/p) EGGER Щ(2024-26)</t>
  </si>
  <si>
    <t>linear meter</t>
  </si>
  <si>
    <t>Now</t>
  </si>
  <si>
    <t>Chipboard U963 ST9 Diamond gray 2800x2070x25 mm EGGER (2024-26) Height 2700 mm (with edge) Width 300 mm (with edge)</t>
  </si>
  <si>
    <t>pcs</t>
  </si>
  <si>
    <t>Chipboard U963 ST9 Diamond gray 2800x2070x25 mm EGGER (2024-26) Length 900 mm (with edge banding) Width 300 mm (without edge banding)</t>
  </si>
  <si>
    <t>Плити мінераловатні ТЕХНОБЛОК СТАНДАРТ 1200*600*100мм (6 плит)</t>
  </si>
  <si>
    <t>м2</t>
  </si>
  <si>
    <t>Високопілля, вул. Енергетична (Гагаріна), 7</t>
  </si>
  <si>
    <t>Утеплювач Техноблок Стандарт 1200х600х50мм (5,76/8пл) МП</t>
  </si>
  <si>
    <t>Плити теплоізоляційні з минеральної вати на синтетичному зв'язуючому Izovat-LS(1000x600x100 мм)</t>
  </si>
  <si>
    <t>Shkilna 104, Kalynivske village, 74131 , Beryslav district, Kherson Oblast 
(47.11839256223751, 32.982446441864816)</t>
  </si>
  <si>
    <t>Shkilna 120, Kalynivske village, 74131 , Beryslav district, Kherson Oblast (47.11650667082786, 32.97544873404343)</t>
  </si>
  <si>
    <t>Order Qty
|
Об'єм замовлення</t>
  </si>
  <si>
    <t>Delivery Terms (INCOTERMS 2020): | 
Умови постачання (ІНКОТЕРМС 2020):</t>
  </si>
  <si>
    <t>E-mail: |
Електронна пошта:</t>
  </si>
  <si>
    <t>Після заповнення, вимога Chemonics - надати цей документ у підписаному/завіреному печаткою форматі PDF та Excel. |
Once completed, Chemonics requirement - provide this document in both signed/stamped PDF and Excel formats.</t>
  </si>
  <si>
    <t>Delivery time - calendar days (after PO signing) 
|
Термін поставки - календарні дні (після підписання Договору на поставку)</t>
  </si>
  <si>
    <t>DDP Kyiv</t>
  </si>
  <si>
    <t>GBP | Фунти Стерлінги</t>
  </si>
  <si>
    <t xml:space="preserve">Quantity of vehicles proposed in this ITT, pcs. 
| 
Кількість авто запропонована у даному ITT, шт. </t>
  </si>
  <si>
    <t>Country of Origin 
|
Країна походження</t>
  </si>
  <si>
    <t>Unit Price, GBP excl. VAT
| 
Ціна за од-цю, Фунти Стерлінги без ПДВ</t>
  </si>
  <si>
    <t>Total Price, GBP excl. VAT
|
 Загальна ціна, фунтів стерлінгів без ПДВ</t>
  </si>
  <si>
    <t xml:space="preserve">Warranty on offered item:
Гарантія на запропонований товар: 		 </t>
  </si>
  <si>
    <t>Proposed description &amp; technical specifications (include brand &amp; model (if applicable), etc.) 
|
Пропонований опис і технічні характеристики (включаючи марку та модель (за наявності), тощо)</t>
  </si>
  <si>
    <t>ITT No. PFRU2-2025-091 Procurement of Cargo Vans | ITT № PFRU2-2025-091 Закупівля вантажних фургонів
Volume 3 - Terms of Reference (ToR)/Specifications | Розділ 3 - Технічне завдання (ТЗ)/Специфікації</t>
  </si>
  <si>
    <r>
      <rPr>
        <b/>
        <sz val="14"/>
        <color rgb="FF000000"/>
        <rFont val="Calibri"/>
        <family val="2"/>
        <scheme val="minor"/>
      </rPr>
      <t>Core note 1:</t>
    </r>
    <r>
      <rPr>
        <sz val="14"/>
        <color rgb="FF000000"/>
        <rFont val="Calibri"/>
        <family val="2"/>
        <scheme val="minor"/>
      </rPr>
      <t xml:space="preserve"> Delivery destination - Kyiv.The contractual delivery address will be provided to the successful bidder in the purchase order. /
</t>
    </r>
    <r>
      <rPr>
        <b/>
        <sz val="14"/>
        <color rgb="FF000000"/>
        <rFont val="Calibri"/>
        <family val="2"/>
        <scheme val="minor"/>
      </rPr>
      <t>Основна примітка 1:</t>
    </r>
    <r>
      <rPr>
        <sz val="14"/>
        <color rgb="FF000000"/>
        <rFont val="Calibri"/>
        <family val="2"/>
        <scheme val="minor"/>
      </rPr>
      <t xml:space="preserve"> Місце доставки - м. Київ. Контрактна адреса доставки буде надана переможцю тендеру в договорі про закупівлю.
</t>
    </r>
    <r>
      <rPr>
        <b/>
        <sz val="14"/>
        <color rgb="FF000000"/>
        <rFont val="Calibri"/>
        <family val="2"/>
        <scheme val="minor"/>
      </rPr>
      <t>Core note 2:</t>
    </r>
    <r>
      <rPr>
        <sz val="14"/>
        <color rgb="FF000000"/>
        <rFont val="Calibri"/>
        <family val="2"/>
        <scheme val="minor"/>
      </rPr>
      <t xml:space="preserve"> Fixed Price in GBP (the price should be calculated based on the exchange rate of GBP to UAH, according to the OANDA rate ( https://fxds-hcc.oanda.com/ ) on the Friday immediately preceding the date on which the invoice was issued). The exchange rate for this ITT as of the issue date - </t>
    </r>
    <r>
      <rPr>
        <b/>
        <u/>
        <sz val="14"/>
        <color rgb="FF000000"/>
        <rFont val="Calibri"/>
        <family val="2"/>
        <scheme val="minor"/>
      </rPr>
      <t>56.0362 UAH.</t>
    </r>
    <r>
      <rPr>
        <sz val="14"/>
        <color rgb="FF000000"/>
        <rFont val="Calibri"/>
        <family val="2"/>
        <scheme val="minor"/>
      </rPr>
      <t xml:space="preserve">/ 
</t>
    </r>
    <r>
      <rPr>
        <b/>
        <sz val="14"/>
        <color rgb="FF000000"/>
        <rFont val="Calibri"/>
        <family val="2"/>
        <scheme val="minor"/>
      </rPr>
      <t>Основна примітка 2:</t>
    </r>
    <r>
      <rPr>
        <sz val="14"/>
        <color rgb="FF000000"/>
        <rFont val="Calibri"/>
        <family val="2"/>
        <scheme val="minor"/>
      </rPr>
      <t xml:space="preserve"> Фіксована ціна у фунтах стерлінгів (ціна повинна бути розрахована на основі обмінного курсу фунта стерлінгів до гривні, згідно з курсом OANDA ( https://fxds-hcc.oanda.com/ ) у п'ятницю, що безпосередньо передує даті виставлення рахунку-фактури). Обмінний курс для цієї ІТТ на дату публікації - </t>
    </r>
    <r>
      <rPr>
        <b/>
        <u/>
        <sz val="14"/>
        <color rgb="FF000000"/>
        <rFont val="Calibri"/>
        <family val="2"/>
        <scheme val="minor"/>
      </rPr>
      <t>56.0362 грн.</t>
    </r>
    <r>
      <rPr>
        <sz val="14"/>
        <color rgb="FF000000"/>
        <rFont val="Calibri"/>
        <family val="2"/>
        <scheme val="minor"/>
      </rPr>
      <t xml:space="preserve">
</t>
    </r>
    <r>
      <rPr>
        <b/>
        <sz val="14"/>
        <color rgb="FF000000"/>
        <rFont val="Calibri"/>
        <family val="2"/>
        <scheme val="minor"/>
      </rPr>
      <t xml:space="preserve">General notes: / Загальні примітки:
</t>
    </r>
    <r>
      <rPr>
        <sz val="14"/>
        <color rgb="FF000000"/>
        <rFont val="Calibri"/>
        <family val="2"/>
        <scheme val="minor"/>
      </rPr>
      <t xml:space="preserve">1•	All Goods offered in response to this ITT must be new and unused. / 
1•	Усі Товари, що пропонуються у відповідь на цю ITT, повинні бути новими та невикористаними.
2•	All electrical Goods must operate on 240V, 50Hz.  [ignore if not applicable] / 
2•	Всі електричні товари повинні працювати від мережі 240 В, 50 Гц.  [ігнорувати, якщо не застосовується]
</t>
    </r>
    <r>
      <rPr>
        <sz val="14"/>
        <rFont val="Calibri"/>
        <family val="2"/>
        <scheme val="minor"/>
      </rPr>
      <t>3•</t>
    </r>
    <r>
      <rPr>
        <sz val="14"/>
        <color rgb="FF000000"/>
        <rFont val="Calibri"/>
        <family val="2"/>
        <scheme val="minor"/>
      </rPr>
      <t xml:space="preserve">	</t>
    </r>
    <r>
      <rPr>
        <sz val="14"/>
        <rFont val="Calibri"/>
        <family val="2"/>
        <scheme val="minor"/>
      </rPr>
      <t xml:space="preserve">Unit prices must include applicable transportation/delivery/unloading costs and local taxes, excluding VAT.  / 
3•	Ціни повинні включати відповідні витрати на транспортування/доставку/розвантаження та місцеві податки, без урахування ПДВ. 
</t>
    </r>
    <r>
      <rPr>
        <sz val="14"/>
        <color rgb="FF000000"/>
        <rFont val="Calibri"/>
        <family val="2"/>
        <scheme val="minor"/>
      </rPr>
      <t>4•	Unless otherwise indicated, stated brand names or models are for illustrative description only.  An equivalent substitute, as determined by the specifications, is acceptable. / 
4•	Якщо не вказано інше, зазначені торгові марки або моделі слугують лише для ілюстративного опису.  Допускається еквівалентна заміна, визначена технічними характеристиками.
5•	Warranty service and repair within the country of performance is required for all Goods under this ITT. The warranty coverage must be valid on all Goods for a minimum of thirty six (36) months after delivery and acceptance of the Goods, unless otherwise specified in the technical specifications. / 
5•	Гарантійне обслуговування та ремонт у країні виконання робіт є обов'язковим для всіх Товарів за цією ІТТ. Гарантійне покриття має бути дійсним для всіх Товарів протягом щонайменше тридцяти шести (36) місяців після доставки та приймання Товарів, якщо інше не зазначено в технічних специфікаціях.</t>
    </r>
  </si>
  <si>
    <r>
      <rPr>
        <b/>
        <i/>
        <sz val="12"/>
        <rFont val="Calibri"/>
        <family val="2"/>
        <scheme val="minor"/>
      </rPr>
      <t>Вантажний фургон</t>
    </r>
    <r>
      <rPr>
        <sz val="12"/>
        <rFont val="Calibri"/>
        <family val="2"/>
        <scheme val="minor"/>
      </rPr>
      <t xml:space="preserve">
Van Peugeot Boxer/ Citroen JUMPER fourgon/ Opel Movano/  Renault Master або еквівалент
</t>
    </r>
    <r>
      <rPr>
        <b/>
        <u/>
        <sz val="12"/>
        <rFont val="Calibri"/>
        <family val="2"/>
        <scheme val="minor"/>
      </rPr>
      <t>Технічні вимоги:</t>
    </r>
    <r>
      <rPr>
        <sz val="12"/>
        <rFont val="Calibri"/>
        <family val="2"/>
        <scheme val="minor"/>
      </rPr>
      <t xml:space="preserve">
1) Тип палива: Дизель/бензин.
2) Тип КПП: Механічна коробка передач 6+.
3) Габаритні розміри фургона: від L2H2 до L4H3.
4) Робочий об'єм двигуна: від 2 л.
5) Колір: згідно палітри заводу виробника, за винятком зеленого, хакі чи інших військових кольорів.
Мінімальні вимоги до гарантії:
3 роки або 100 000 км пробігу.
</t>
    </r>
    <r>
      <rPr>
        <b/>
        <u/>
        <sz val="12"/>
        <rFont val="Calibri"/>
        <family val="2"/>
        <scheme val="minor"/>
      </rPr>
      <t>Додаткові вимоги:</t>
    </r>
    <r>
      <rPr>
        <sz val="12"/>
        <rFont val="Calibri"/>
        <family val="2"/>
        <scheme val="minor"/>
      </rPr>
      <t xml:space="preserve">
Базові шини - літні, додатковий комплект зимових шин (або навпаки).</t>
    </r>
  </si>
  <si>
    <r>
      <rPr>
        <b/>
        <i/>
        <sz val="12"/>
        <rFont val="Calibri"/>
        <family val="2"/>
        <scheme val="minor"/>
      </rPr>
      <t>Cargo Van</t>
    </r>
    <r>
      <rPr>
        <sz val="12"/>
        <rFont val="Calibri"/>
        <family val="2"/>
        <scheme val="minor"/>
      </rPr>
      <t xml:space="preserve">
Van Peugeot Boxer/ Citroen JUMPER fourgon/ Opel Movano/  Renault Master or equivalent
</t>
    </r>
    <r>
      <rPr>
        <b/>
        <u/>
        <sz val="12"/>
        <rFont val="Calibri"/>
        <family val="2"/>
        <scheme val="minor"/>
      </rPr>
      <t xml:space="preserve">Technical requirements:
</t>
    </r>
    <r>
      <rPr>
        <sz val="12"/>
        <rFont val="Calibri"/>
        <family val="2"/>
        <scheme val="minor"/>
      </rPr>
      <t xml:space="preserve">1) Fuel type: Diesel/Gasoline.
2) Transmission type: MANUAL TRANSMISSION 6+.
3) The overall dimensions of the van range: from L2H2 to L4H3;
4) Engine size: from 2 litres.
5) Color: according to the manufacturer's palette, except for green, khaki, or other military colors.
Minimum warranty requirements:
3 years or 100 000 km mileage.
</t>
    </r>
    <r>
      <rPr>
        <b/>
        <u/>
        <sz val="12"/>
        <rFont val="Calibri"/>
        <family val="2"/>
        <scheme val="minor"/>
      </rPr>
      <t>Additional requirements:</t>
    </r>
    <r>
      <rPr>
        <sz val="12"/>
        <rFont val="Calibri"/>
        <family val="2"/>
        <scheme val="minor"/>
      </rPr>
      <t xml:space="preserve">
Base tires - summer tires, additional tires - a set of winter tires (or vice versa).</t>
    </r>
  </si>
  <si>
    <t>Consent to enter into a tripartite Purchase Order (Vendor – Chemonics/Payer – Final Recipient/Buyer): |
Згода на укладення тристороннього Договору на закупівлю (Постачальник - Кімонікс/Платник - Кінцевий реципієнт/Покупець):</t>
  </si>
  <si>
    <t>Consent to install a GPS tracker on a vehicle: |
Згода на встановлення GPS-трекера на транспортний засіб: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</si>
</sst>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10"/>
      <name val="Calibri"/>
      <family val="2"/>
      <scheme val="minor"/>
    </font>
    <font>
      <sz val="11"/>
      <color theme="1"/>
      <name val="Calibri"/>
      <family val="2"/>
      <scheme val="minor"/>
    </font>
    <font>
      <b/>
      <sz val="11"/>
      <color theme="0"/>
      <name val="Calibri"/>
      <family val="2"/>
      <scheme val="minor"/>
    </font>
    <font>
      <b/>
      <sz val="16"/>
      <name val="Calibri"/>
      <family val="2"/>
      <scheme val="minor"/>
    </font>
    <font>
      <u/>
      <sz val="11"/>
      <color theme="10"/>
      <name val="Calibri"/>
      <family val="2"/>
      <scheme val="minor"/>
    </font>
    <font>
      <b/>
      <sz val="11"/>
      <color theme="1"/>
      <name val="Calibri"/>
      <family val="2"/>
      <scheme val="minor"/>
    </font>
    <font>
      <sz val="11"/>
      <color theme="1"/>
      <name val="Calibri"/>
      <family val="2"/>
      <charset val="134"/>
      <scheme val="minor"/>
    </font>
    <font>
      <b/>
      <sz val="12"/>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8"/>
      <name val="Calibri"/>
      <family val="2"/>
      <scheme val="minor"/>
    </font>
    <font>
      <b/>
      <sz val="14"/>
      <color theme="1"/>
      <name val="Calibri"/>
      <family val="2"/>
      <scheme val="minor"/>
    </font>
    <font>
      <sz val="14"/>
      <color theme="1"/>
      <name val="Calibri"/>
      <family val="2"/>
      <scheme val="minor"/>
    </font>
    <font>
      <b/>
      <i/>
      <sz val="16"/>
      <color rgb="FFFF0000"/>
      <name val="Calibri"/>
      <family val="2"/>
      <scheme val="minor"/>
    </font>
    <font>
      <sz val="14"/>
      <color rgb="FF000000"/>
      <name val="Calibri"/>
      <family val="2"/>
      <scheme val="minor"/>
    </font>
    <font>
      <b/>
      <sz val="14"/>
      <name val="Calibri"/>
      <family val="2"/>
      <scheme val="minor"/>
    </font>
    <font>
      <b/>
      <sz val="14"/>
      <color rgb="FF000000"/>
      <name val="Calibri"/>
      <family val="2"/>
      <scheme val="minor"/>
    </font>
    <font>
      <sz val="14"/>
      <name val="Calibri"/>
      <family val="2"/>
      <scheme val="minor"/>
    </font>
    <font>
      <b/>
      <i/>
      <sz val="12"/>
      <name val="Calibri"/>
      <family val="2"/>
      <scheme val="minor"/>
    </font>
    <font>
      <b/>
      <u/>
      <sz val="14"/>
      <color rgb="FF000000"/>
      <name val="Calibri"/>
      <family val="2"/>
      <scheme val="minor"/>
    </font>
    <font>
      <b/>
      <u/>
      <sz val="12"/>
      <name val="Calibri"/>
      <family val="2"/>
      <scheme val="minor"/>
    </font>
  </fonts>
  <fills count="6">
    <fill>
      <patternFill patternType="none"/>
    </fill>
    <fill>
      <patternFill patternType="gray125"/>
    </fill>
    <fill>
      <patternFill patternType="solid">
        <fgColor rgb="FF005065"/>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top style="thin">
        <color auto="1"/>
      </top>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diagonal/>
    </border>
    <border>
      <left style="thin">
        <color auto="1"/>
      </left>
      <right style="medium">
        <color indexed="64"/>
      </right>
      <top style="thin">
        <color auto="1"/>
      </top>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bottom/>
      <diagonal/>
    </border>
    <border>
      <left/>
      <right style="medium">
        <color indexed="64"/>
      </right>
      <top/>
      <bottom/>
      <diagonal/>
    </border>
    <border>
      <left/>
      <right style="medium">
        <color indexed="64"/>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4" fontId="8"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4" fillId="0" borderId="0"/>
    <xf numFmtId="0" fontId="2" fillId="0" borderId="0"/>
    <xf numFmtId="164" fontId="2" fillId="0" borderId="0" applyFont="0" applyFill="0" applyBorder="0" applyAlignment="0" applyProtection="0"/>
  </cellStyleXfs>
  <cellXfs count="86">
    <xf numFmtId="0" fontId="0" fillId="0" borderId="0" xfId="0"/>
    <xf numFmtId="0" fontId="5" fillId="0" borderId="0" xfId="0" applyFont="1" applyAlignment="1">
      <alignment horizontal="center" vertical="center"/>
    </xf>
    <xf numFmtId="0" fontId="6" fillId="0" borderId="0" xfId="0" applyFont="1" applyAlignment="1">
      <alignment vertical="top"/>
    </xf>
    <xf numFmtId="0" fontId="6" fillId="0" borderId="0" xfId="0" applyFont="1" applyAlignment="1">
      <alignment horizontal="left" vertical="top" wrapText="1"/>
    </xf>
    <xf numFmtId="0" fontId="6" fillId="0" borderId="0" xfId="0" applyFont="1" applyAlignment="1">
      <alignment horizontal="center" vertical="center" wrapText="1"/>
    </xf>
    <xf numFmtId="0" fontId="0" fillId="0" borderId="1" xfId="0" applyBorder="1"/>
    <xf numFmtId="164" fontId="6" fillId="0" borderId="0" xfId="1" applyFont="1" applyBorder="1" applyAlignment="1">
      <alignment vertical="top"/>
    </xf>
    <xf numFmtId="0" fontId="0" fillId="0" borderId="0" xfId="0" applyAlignment="1">
      <alignment wrapText="1"/>
    </xf>
    <xf numFmtId="4" fontId="0" fillId="0" borderId="0" xfId="0" applyNumberFormat="1"/>
    <xf numFmtId="4" fontId="0" fillId="0" borderId="1" xfId="0" applyNumberFormat="1" applyBorder="1"/>
    <xf numFmtId="0" fontId="12" fillId="5" borderId="1" xfId="0" applyFont="1" applyFill="1" applyBorder="1" applyAlignment="1">
      <alignment horizontal="center" vertical="center"/>
    </xf>
    <xf numFmtId="4" fontId="14" fillId="0" borderId="0" xfId="0" applyNumberFormat="1" applyFont="1"/>
    <xf numFmtId="4" fontId="12" fillId="0" borderId="1" xfId="0" applyNumberFormat="1" applyFont="1" applyBorder="1"/>
    <xf numFmtId="0" fontId="10" fillId="3" borderId="7" xfId="0" applyFont="1" applyFill="1" applyBorder="1" applyAlignment="1">
      <alignment horizontal="centerContinuous" vertical="center" wrapText="1"/>
    </xf>
    <xf numFmtId="0" fontId="7" fillId="3" borderId="7" xfId="0" applyFont="1" applyFill="1" applyBorder="1" applyAlignment="1">
      <alignment horizontal="centerContinuous" vertical="center"/>
    </xf>
    <xf numFmtId="0" fontId="6" fillId="0" borderId="7" xfId="0" applyFont="1" applyBorder="1" applyAlignment="1">
      <alignment vertical="top"/>
    </xf>
    <xf numFmtId="0" fontId="3" fillId="0" borderId="0" xfId="0" applyFont="1"/>
    <xf numFmtId="0" fontId="3" fillId="0" borderId="1" xfId="0" applyFont="1" applyBorder="1" applyAlignment="1">
      <alignment wrapText="1"/>
    </xf>
    <xf numFmtId="0" fontId="3" fillId="0" borderId="1" xfId="0" applyFont="1" applyBorder="1"/>
    <xf numFmtId="0" fontId="3" fillId="0" borderId="1" xfId="0" applyFont="1" applyBorder="1" applyAlignment="1">
      <alignment vertical="center" wrapText="1"/>
    </xf>
    <xf numFmtId="0" fontId="9" fillId="2" borderId="8" xfId="0" applyFont="1" applyFill="1" applyBorder="1" applyAlignment="1">
      <alignment horizontal="center" vertical="center" wrapText="1"/>
    </xf>
    <xf numFmtId="0" fontId="9" fillId="2" borderId="10" xfId="0" applyFont="1" applyFill="1" applyBorder="1" applyAlignment="1">
      <alignment horizontal="center" vertical="center" wrapText="1"/>
    </xf>
    <xf numFmtId="164" fontId="9" fillId="2" borderId="8" xfId="1" applyFont="1" applyFill="1" applyBorder="1" applyAlignment="1">
      <alignment horizontal="center" vertical="center" wrapText="1"/>
    </xf>
    <xf numFmtId="0" fontId="17" fillId="4" borderId="8" xfId="0" applyFont="1" applyFill="1" applyBorder="1" applyAlignment="1">
      <alignment horizontal="left" vertical="top" wrapText="1"/>
    </xf>
    <xf numFmtId="0" fontId="17" fillId="4" borderId="8" xfId="0" applyFont="1" applyFill="1" applyBorder="1" applyAlignment="1">
      <alignment horizontal="center" vertical="center" wrapText="1"/>
    </xf>
    <xf numFmtId="0" fontId="13"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2" fontId="16" fillId="3" borderId="11" xfId="1" applyNumberFormat="1" applyFont="1" applyFill="1" applyBorder="1" applyAlignment="1">
      <alignment horizontal="center" vertical="center"/>
    </xf>
    <xf numFmtId="0" fontId="2" fillId="0" borderId="0" xfId="5"/>
    <xf numFmtId="0" fontId="20" fillId="3" borderId="0" xfId="5" applyFont="1" applyFill="1" applyAlignment="1">
      <alignment vertical="top"/>
    </xf>
    <xf numFmtId="0" fontId="6" fillId="0" borderId="14" xfId="0" applyFont="1" applyBorder="1" applyAlignment="1">
      <alignment vertical="top"/>
    </xf>
    <xf numFmtId="0" fontId="10" fillId="3" borderId="15" xfId="0" applyFont="1" applyFill="1" applyBorder="1" applyAlignment="1">
      <alignment horizontal="centerContinuous" vertical="center" wrapText="1"/>
    </xf>
    <xf numFmtId="0" fontId="6" fillId="0" borderId="16" xfId="0" applyFont="1" applyBorder="1" applyAlignment="1">
      <alignment vertical="top"/>
    </xf>
    <xf numFmtId="0" fontId="9" fillId="2" borderId="17" xfId="0" applyFont="1" applyFill="1" applyBorder="1" applyAlignment="1">
      <alignment horizontal="center" vertical="center" wrapText="1"/>
    </xf>
    <xf numFmtId="0" fontId="17" fillId="4" borderId="17" xfId="0" applyFont="1" applyFill="1" applyBorder="1" applyAlignment="1">
      <alignment horizontal="center" vertical="center" wrapText="1"/>
    </xf>
    <xf numFmtId="2" fontId="16" fillId="3" borderId="18" xfId="1" applyNumberFormat="1" applyFont="1" applyFill="1" applyBorder="1" applyAlignment="1">
      <alignment horizontal="center" vertical="center"/>
    </xf>
    <xf numFmtId="2" fontId="15" fillId="2" borderId="20" xfId="1" applyNumberFormat="1" applyFont="1" applyFill="1" applyBorder="1" applyAlignment="1">
      <alignment horizontal="center" vertical="center"/>
    </xf>
    <xf numFmtId="0" fontId="6" fillId="0" borderId="21" xfId="0" applyFont="1" applyBorder="1" applyAlignment="1">
      <alignment vertical="top"/>
    </xf>
    <xf numFmtId="0" fontId="6" fillId="0" borderId="22" xfId="0" applyFont="1" applyBorder="1" applyAlignment="1">
      <alignment vertical="top"/>
    </xf>
    <xf numFmtId="164" fontId="9" fillId="2" borderId="11" xfId="1" applyFont="1" applyFill="1" applyBorder="1" applyAlignment="1">
      <alignment horizontal="center" vertical="center" wrapText="1"/>
    </xf>
    <xf numFmtId="164" fontId="9" fillId="2" borderId="18" xfId="1" applyFont="1" applyFill="1" applyBorder="1" applyAlignment="1">
      <alignment horizontal="center" vertical="center" wrapText="1"/>
    </xf>
    <xf numFmtId="0" fontId="17" fillId="0" borderId="8" xfId="0" applyFont="1" applyBorder="1" applyAlignment="1">
      <alignment horizontal="center" vertical="center" wrapText="1"/>
    </xf>
    <xf numFmtId="0" fontId="6" fillId="0" borderId="11" xfId="0" applyFont="1" applyBorder="1" applyAlignment="1">
      <alignment horizontal="center" vertical="top"/>
    </xf>
    <xf numFmtId="0" fontId="6" fillId="0" borderId="18" xfId="0" applyFont="1" applyBorder="1" applyAlignment="1">
      <alignment horizontal="center" vertical="top"/>
    </xf>
    <xf numFmtId="39" fontId="15" fillId="2" borderId="19" xfId="1" applyNumberFormat="1" applyFont="1" applyFill="1" applyBorder="1" applyAlignment="1">
      <alignment horizontal="right" vertical="center"/>
    </xf>
    <xf numFmtId="39" fontId="15" fillId="2" borderId="3" xfId="1" applyNumberFormat="1" applyFont="1" applyFill="1" applyBorder="1" applyAlignment="1">
      <alignment horizontal="right" vertical="center"/>
    </xf>
    <xf numFmtId="39" fontId="15" fillId="2" borderId="4" xfId="1" applyNumberFormat="1" applyFont="1" applyFill="1" applyBorder="1" applyAlignment="1">
      <alignment horizontal="right" vertical="center"/>
    </xf>
    <xf numFmtId="0" fontId="19" fillId="3" borderId="1" xfId="5" applyFont="1" applyFill="1" applyBorder="1" applyAlignment="1">
      <alignment horizontal="center" vertical="center" wrapText="1"/>
    </xf>
    <xf numFmtId="0" fontId="19" fillId="3" borderId="24" xfId="5" applyFont="1" applyFill="1" applyBorder="1" applyAlignment="1">
      <alignment horizontal="center" vertical="center" wrapText="1"/>
    </xf>
    <xf numFmtId="0" fontId="19" fillId="3" borderId="1" xfId="5" applyFont="1" applyFill="1" applyBorder="1" applyAlignment="1">
      <alignment horizontal="center" vertical="center"/>
    </xf>
    <xf numFmtId="0" fontId="19" fillId="3" borderId="24" xfId="5" applyFont="1" applyFill="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22" fillId="0" borderId="19" xfId="5" applyFont="1" applyBorder="1" applyAlignment="1">
      <alignment horizontal="left" vertical="top" wrapText="1"/>
    </xf>
    <xf numFmtId="0" fontId="22" fillId="0" borderId="3" xfId="5" applyFont="1" applyBorder="1" applyAlignment="1">
      <alignment horizontal="left" vertical="top" wrapText="1"/>
    </xf>
    <xf numFmtId="0" fontId="22" fillId="0" borderId="20" xfId="5" applyFont="1" applyBorder="1" applyAlignment="1">
      <alignment horizontal="left" vertical="top" wrapText="1"/>
    </xf>
    <xf numFmtId="0" fontId="15" fillId="2" borderId="17" xfId="5" applyFont="1" applyFill="1" applyBorder="1" applyAlignment="1">
      <alignment horizontal="right" vertical="top"/>
    </xf>
    <xf numFmtId="0" fontId="15" fillId="2" borderId="9" xfId="5" applyFont="1" applyFill="1" applyBorder="1" applyAlignment="1">
      <alignment horizontal="right" vertical="top"/>
    </xf>
    <xf numFmtId="0" fontId="15" fillId="2" borderId="23" xfId="5" applyFont="1" applyFill="1" applyBorder="1" applyAlignment="1">
      <alignment horizontal="right" vertical="top"/>
    </xf>
    <xf numFmtId="0" fontId="23" fillId="3" borderId="1" xfId="5" applyFont="1" applyFill="1" applyBorder="1" applyAlignment="1">
      <alignment horizontal="center" vertical="center" wrapText="1"/>
    </xf>
    <xf numFmtId="0" fontId="23" fillId="3" borderId="24" xfId="5" applyFont="1" applyFill="1" applyBorder="1" applyAlignment="1">
      <alignment horizontal="center" vertical="center" wrapText="1"/>
    </xf>
    <xf numFmtId="0" fontId="19" fillId="0" borderId="1" xfId="5" applyFont="1" applyBorder="1" applyAlignment="1">
      <alignment horizontal="center" vertical="center"/>
    </xf>
    <xf numFmtId="0" fontId="19" fillId="0" borderId="24" xfId="5" applyFont="1" applyBorder="1" applyAlignment="1">
      <alignment horizontal="center" vertical="center"/>
    </xf>
    <xf numFmtId="0" fontId="21" fillId="0" borderId="25" xfId="5" applyFont="1" applyBorder="1" applyAlignment="1">
      <alignment horizontal="left" vertical="center" wrapText="1"/>
    </xf>
    <xf numFmtId="0" fontId="21" fillId="0" borderId="26" xfId="5" applyFont="1" applyBorder="1" applyAlignment="1">
      <alignment horizontal="left" vertical="center" wrapText="1"/>
    </xf>
    <xf numFmtId="0" fontId="21" fillId="0" borderId="27" xfId="5" applyFont="1" applyBorder="1" applyAlignment="1">
      <alignment horizontal="left" vertical="center" wrapText="1"/>
    </xf>
    <xf numFmtId="0" fontId="19" fillId="3" borderId="21" xfId="5" applyFont="1" applyFill="1" applyBorder="1" applyAlignment="1">
      <alignment horizontal="right" vertical="center" wrapText="1"/>
    </xf>
    <xf numFmtId="0" fontId="19" fillId="3" borderId="0" xfId="5" applyFont="1" applyFill="1" applyAlignment="1">
      <alignment horizontal="right" vertical="center" wrapText="1"/>
    </xf>
    <xf numFmtId="0" fontId="19" fillId="3" borderId="6" xfId="5" applyFont="1" applyFill="1" applyBorder="1" applyAlignment="1">
      <alignment horizontal="right" vertical="center" wrapText="1"/>
    </xf>
    <xf numFmtId="0" fontId="23" fillId="3" borderId="21" xfId="5" applyFont="1" applyFill="1" applyBorder="1" applyAlignment="1">
      <alignment horizontal="right" vertical="center" wrapText="1"/>
    </xf>
    <xf numFmtId="0" fontId="23" fillId="3" borderId="0" xfId="5" applyFont="1" applyFill="1" applyAlignment="1">
      <alignment horizontal="right" vertical="center" wrapText="1"/>
    </xf>
    <xf numFmtId="0" fontId="23" fillId="3" borderId="6" xfId="5" applyFont="1" applyFill="1" applyBorder="1" applyAlignment="1">
      <alignment horizontal="right" vertical="center" wrapText="1"/>
    </xf>
    <xf numFmtId="0" fontId="19" fillId="3" borderId="21" xfId="5" applyFont="1" applyFill="1" applyBorder="1" applyAlignment="1">
      <alignment horizontal="right" vertical="center"/>
    </xf>
    <xf numFmtId="0" fontId="19" fillId="3" borderId="0" xfId="5" applyFont="1" applyFill="1" applyAlignment="1">
      <alignment horizontal="right" vertical="center"/>
    </xf>
    <xf numFmtId="0" fontId="19" fillId="3" borderId="6" xfId="5" applyFont="1" applyFill="1" applyBorder="1" applyAlignment="1">
      <alignment horizontal="right" vertical="center"/>
    </xf>
    <xf numFmtId="0" fontId="19" fillId="3" borderId="15" xfId="5" applyFont="1" applyFill="1" applyBorder="1" applyAlignment="1">
      <alignment horizontal="right" vertical="center" wrapText="1"/>
    </xf>
    <xf numFmtId="0" fontId="19" fillId="3" borderId="7" xfId="5" applyFont="1" applyFill="1" applyBorder="1" applyAlignment="1">
      <alignment horizontal="right" vertical="center" wrapText="1"/>
    </xf>
    <xf numFmtId="0" fontId="19" fillId="3" borderId="5" xfId="5" applyFont="1" applyFill="1" applyBorder="1" applyAlignment="1">
      <alignment horizontal="right" vertical="center" wrapText="1"/>
    </xf>
    <xf numFmtId="0" fontId="3" fillId="5" borderId="2" xfId="0" applyFont="1"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19" fillId="3" borderId="2" xfId="5" applyFont="1" applyFill="1" applyBorder="1" applyAlignment="1">
      <alignment horizontal="center" vertical="center" wrapText="1"/>
    </xf>
    <xf numFmtId="0" fontId="19" fillId="3" borderId="20" xfId="5" applyFont="1" applyFill="1" applyBorder="1" applyAlignment="1">
      <alignment horizontal="center" vertical="center" wrapText="1"/>
    </xf>
    <xf numFmtId="0" fontId="19" fillId="3" borderId="0" xfId="5" applyFont="1" applyFill="1" applyBorder="1" applyAlignment="1">
      <alignment horizontal="right" vertical="center" wrapText="1"/>
    </xf>
    <xf numFmtId="0" fontId="19" fillId="3" borderId="2" xfId="5" applyFont="1" applyFill="1" applyBorder="1" applyAlignment="1">
      <alignment horizontal="center" vertical="center" wrapText="1"/>
    </xf>
    <xf numFmtId="0" fontId="19" fillId="3" borderId="20" xfId="5" applyFont="1" applyFill="1" applyBorder="1" applyAlignment="1">
      <alignment horizontal="center" vertical="center" wrapText="1"/>
    </xf>
  </cellXfs>
  <cellStyles count="7">
    <cellStyle name="Comma" xfId="1" builtinId="3"/>
    <cellStyle name="Comma 2" xfId="6" xr:uid="{F64FDDF6-3F70-43FA-833B-146C5EDDB1AB}"/>
    <cellStyle name="Hyperlink 2" xfId="2" xr:uid="{00000000-0005-0000-0000-000000000000}"/>
    <cellStyle name="Normal" xfId="0" builtinId="0"/>
    <cellStyle name="Normal 2" xfId="4" xr:uid="{6E72F082-D191-4B8F-A7F2-5B4BF619607D}"/>
    <cellStyle name="Normal 3" xfId="5" xr:uid="{752B3E9D-E024-4419-AD22-3183366377BC}"/>
    <cellStyle name="Гіперпосилання 2" xfId="3" xr:uid="{00000000-0005-0000-0000-000002000000}"/>
  </cellStyles>
  <dxfs count="0"/>
  <tableStyles count="0" defaultTableStyle="TableStyleMedium2" defaultPivotStyle="PivotStyleLight16"/>
  <colors>
    <mruColors>
      <color rgb="FFA70000"/>
      <color rgb="FFF38500"/>
      <color rgb="FF005065"/>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5</xdr:row>
      <xdr:rowOff>0</xdr:rowOff>
    </xdr:from>
    <xdr:to>
      <xdr:col>8</xdr:col>
      <xdr:colOff>304800</xdr:colOff>
      <xdr:row>6</xdr:row>
      <xdr:rowOff>132582</xdr:rowOff>
    </xdr:to>
    <xdr:sp macro="" textlink="">
      <xdr:nvSpPr>
        <xdr:cNvPr id="4" name="AutoShape 18" descr="https://trivita.ua/media/mf_webp/jpg/media/catalog/product/cache/dd95bbeaba6420773a0013f62f7a35ef/p/e/pesok_mesh.webp">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25641300" y="1750237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8" name="AutoShape 26" descr="Колено Georg Fischer d40 45 град.">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25641300" y="1786813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3" name="AutoShape 29" descr="Корпус пластиковий 12-модульний e.plbox.stand.n.12k, навісний (s029104)">
          <a:extLst>
            <a:ext uri="{FF2B5EF4-FFF2-40B4-BE49-F238E27FC236}">
              <a16:creationId xmlns:a16="http://schemas.microsoft.com/office/drawing/2014/main" id="{00000000-0008-0000-0000-00001D040000}"/>
            </a:ext>
          </a:extLst>
        </xdr:cNvPr>
        <xdr:cNvSpPr>
          <a:spLocks noChangeAspect="1" noChangeArrowheads="1"/>
        </xdr:cNvSpPr>
      </xdr:nvSpPr>
      <xdr:spPr bwMode="auto">
        <a:xfrm>
          <a:off x="25641300" y="245798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5" name="AutoShape 31" descr="ВВГ-П нг 3х2,5 кабель ЗЗЦМ (бухта 100м., Різати кратно 10 м.) (ВВГНГ-П 3X2,5 ECG / 707235)">
          <a:extLst>
            <a:ext uri="{FF2B5EF4-FFF2-40B4-BE49-F238E27FC236}">
              <a16:creationId xmlns:a16="http://schemas.microsoft.com/office/drawing/2014/main" id="{00000000-0008-0000-0000-00001F040000}"/>
            </a:ext>
          </a:extLst>
        </xdr:cNvPr>
        <xdr:cNvSpPr>
          <a:spLocks noChangeAspect="1" noChangeArrowheads="1"/>
        </xdr:cNvSpPr>
      </xdr:nvSpPr>
      <xdr:spPr bwMode="auto">
        <a:xfrm>
          <a:off x="25641300" y="246712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58" name="AutoShape 34" descr="Коробка монтажна универсальна набірна ПВХ сіра Ø73,5х43мм, Kopos (KU 68-1901_KA) - придбати">
          <a:extLst>
            <a:ext uri="{FF2B5EF4-FFF2-40B4-BE49-F238E27FC236}">
              <a16:creationId xmlns:a16="http://schemas.microsoft.com/office/drawing/2014/main" id="{00000000-0008-0000-0000-000022040000}"/>
            </a:ext>
          </a:extLst>
        </xdr:cNvPr>
        <xdr:cNvSpPr>
          <a:spLocks noChangeAspect="1" noChangeArrowheads="1"/>
        </xdr:cNvSpPr>
      </xdr:nvSpPr>
      <xdr:spPr bwMode="auto">
        <a:xfrm>
          <a:off x="25641300" y="250370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61" name="AutoShape 37" descr="Саморіз 3,5х9,5 мм &quot;блоха&quot; гострий, цинк, 1000 шт/уп">
          <a:extLst>
            <a:ext uri="{FF2B5EF4-FFF2-40B4-BE49-F238E27FC236}">
              <a16:creationId xmlns:a16="http://schemas.microsoft.com/office/drawing/2014/main" id="{00000000-0008-0000-0000-000025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62" name="AutoShape 38" descr="Саморіз 3,5х9,5 мм &quot;блоха&quot; гострий, цинк, 1000 шт/уп">
          <a:extLst>
            <a:ext uri="{FF2B5EF4-FFF2-40B4-BE49-F238E27FC236}">
              <a16:creationId xmlns:a16="http://schemas.microsoft.com/office/drawing/2014/main" id="{00000000-0008-0000-0000-000026040000}"/>
            </a:ext>
          </a:extLst>
        </xdr:cNvPr>
        <xdr:cNvSpPr>
          <a:spLocks noChangeAspect="1" noChangeArrowheads="1"/>
        </xdr:cNvSpPr>
      </xdr:nvSpPr>
      <xdr:spPr bwMode="auto">
        <a:xfrm>
          <a:off x="25641300" y="2549423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 name="AutoShape 41" descr="Кутик 100х100х7 мм; ст.3пс, міра; 12 м 029К фото">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25641300" y="2567711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2"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3" name="AutoShape 44" descr="gallery-image">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5641300" y="227144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206" name="AutoShape 43" descr="Купити Профіль-ріжок для підвісної стелі периметральний 3.0 м фото та ціна">
          <a:extLst>
            <a:ext uri="{FF2B5EF4-FFF2-40B4-BE49-F238E27FC236}">
              <a16:creationId xmlns:a16="http://schemas.microsoft.com/office/drawing/2014/main" id="{00000000-0008-0000-0000-0000CE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207" name="AutoShape 44" descr="gallery-image">
          <a:extLst>
            <a:ext uri="{FF2B5EF4-FFF2-40B4-BE49-F238E27FC236}">
              <a16:creationId xmlns:a16="http://schemas.microsoft.com/office/drawing/2014/main" id="{00000000-0008-0000-0000-0000CF000000}"/>
            </a:ext>
          </a:extLst>
        </xdr:cNvPr>
        <xdr:cNvSpPr>
          <a:spLocks noChangeAspect="1" noChangeArrowheads="1"/>
        </xdr:cNvSpPr>
      </xdr:nvSpPr>
      <xdr:spPr bwMode="auto">
        <a:xfrm>
          <a:off x="25657629" y="227195743"/>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5</xdr:row>
      <xdr:rowOff>0</xdr:rowOff>
    </xdr:from>
    <xdr:to>
      <xdr:col>8</xdr:col>
      <xdr:colOff>304800</xdr:colOff>
      <xdr:row>6</xdr:row>
      <xdr:rowOff>132582</xdr:rowOff>
    </xdr:to>
    <xdr:sp macro="" textlink="">
      <xdr:nvSpPr>
        <xdr:cNvPr id="1088" name="AutoShape 64" descr="Клей Kreisel EXPERT ММ27 для кладки газоблоків, 25 кг">
          <a:extLst>
            <a:ext uri="{FF2B5EF4-FFF2-40B4-BE49-F238E27FC236}">
              <a16:creationId xmlns:a16="http://schemas.microsoft.com/office/drawing/2014/main" id="{00000000-0008-0000-0000-000040040000}"/>
            </a:ext>
          </a:extLst>
        </xdr:cNvPr>
        <xdr:cNvSpPr>
          <a:spLocks noChangeAspect="1" noChangeArrowheads="1"/>
        </xdr:cNvSpPr>
      </xdr:nvSpPr>
      <xdr:spPr bwMode="auto">
        <a:xfrm>
          <a:off x="25641300" y="1611858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
  <sheetViews>
    <sheetView tabSelected="1" topLeftCell="A4" zoomScale="70" zoomScaleNormal="70" zoomScaleSheetLayoutView="85" zoomScalePageLayoutView="55" workbookViewId="0">
      <selection activeCell="L17" sqref="L17"/>
    </sheetView>
  </sheetViews>
  <sheetFormatPr defaultColWidth="9.109375" defaultRowHeight="13.8"/>
  <cols>
    <col min="1" max="1" width="5.6640625" style="2" customWidth="1"/>
    <col min="2" max="3" width="60.6640625" style="3" customWidth="1"/>
    <col min="4" max="4" width="30.6640625" style="4" customWidth="1"/>
    <col min="5" max="5" width="37.6640625" style="2" customWidth="1"/>
    <col min="6" max="6" width="60.6640625" style="2" customWidth="1"/>
    <col min="7" max="7" width="25.6640625" style="2" customWidth="1"/>
    <col min="8" max="8" width="21.33203125" style="2" customWidth="1"/>
    <col min="9" max="9" width="25.6640625" style="6" customWidth="1"/>
    <col min="10" max="11" width="21.33203125" style="2" customWidth="1"/>
    <col min="12" max="16384" width="9.109375" style="2"/>
  </cols>
  <sheetData>
    <row r="1" spans="1:18" ht="63.75" customHeight="1">
      <c r="A1" s="51" t="s">
        <v>59</v>
      </c>
      <c r="B1" s="52"/>
      <c r="C1" s="52"/>
      <c r="D1" s="52"/>
      <c r="E1" s="52"/>
      <c r="F1" s="52"/>
      <c r="G1" s="52"/>
      <c r="H1" s="52"/>
      <c r="I1" s="52"/>
      <c r="J1" s="52"/>
      <c r="K1" s="30"/>
    </row>
    <row r="2" spans="1:18" ht="7.5" customHeight="1">
      <c r="A2" s="31"/>
      <c r="B2" s="14"/>
      <c r="C2" s="13"/>
      <c r="D2" s="14"/>
      <c r="E2" s="14"/>
      <c r="F2" s="14"/>
      <c r="G2" s="14"/>
      <c r="H2" s="14"/>
      <c r="I2" s="14"/>
      <c r="J2" s="15"/>
      <c r="K2" s="32"/>
    </row>
    <row r="3" spans="1:18" s="1" customFormat="1" ht="120.6" customHeight="1">
      <c r="A3" s="33" t="s">
        <v>0</v>
      </c>
      <c r="B3" s="20" t="s">
        <v>1</v>
      </c>
      <c r="C3" s="20" t="s">
        <v>2</v>
      </c>
      <c r="D3" s="20" t="s">
        <v>46</v>
      </c>
      <c r="E3" s="21" t="s">
        <v>3</v>
      </c>
      <c r="F3" s="20" t="s">
        <v>58</v>
      </c>
      <c r="G3" s="20" t="s">
        <v>54</v>
      </c>
      <c r="H3" s="20" t="s">
        <v>53</v>
      </c>
      <c r="I3" s="22" t="s">
        <v>50</v>
      </c>
      <c r="J3" s="39" t="s">
        <v>55</v>
      </c>
      <c r="K3" s="40" t="s">
        <v>56</v>
      </c>
    </row>
    <row r="4" spans="1:18" ht="324.75" customHeight="1">
      <c r="A4" s="34">
        <v>1</v>
      </c>
      <c r="B4" s="23" t="s">
        <v>62</v>
      </c>
      <c r="C4" s="23" t="s">
        <v>61</v>
      </c>
      <c r="D4" s="24">
        <v>7</v>
      </c>
      <c r="E4" s="25"/>
      <c r="F4" s="26"/>
      <c r="G4" s="26"/>
      <c r="H4" s="41"/>
      <c r="I4" s="41"/>
      <c r="J4" s="27">
        <v>0</v>
      </c>
      <c r="K4" s="35">
        <f>H4*J4</f>
        <v>0</v>
      </c>
    </row>
    <row r="5" spans="1:18" ht="15.6">
      <c r="A5" s="44" t="s">
        <v>4</v>
      </c>
      <c r="B5" s="45"/>
      <c r="C5" s="45"/>
      <c r="D5" s="45"/>
      <c r="E5" s="45"/>
      <c r="F5" s="45"/>
      <c r="G5" s="45"/>
      <c r="H5" s="45"/>
      <c r="I5" s="45"/>
      <c r="J5" s="46"/>
      <c r="K5" s="36">
        <f>K4</f>
        <v>0</v>
      </c>
    </row>
    <row r="6" spans="1:18">
      <c r="A6" s="37"/>
      <c r="K6" s="38"/>
    </row>
    <row r="7" spans="1:18" ht="358.5" customHeight="1">
      <c r="A7" s="53" t="s">
        <v>60</v>
      </c>
      <c r="B7" s="54"/>
      <c r="C7" s="54"/>
      <c r="D7" s="54"/>
      <c r="E7" s="54"/>
      <c r="F7" s="54"/>
      <c r="G7" s="54"/>
      <c r="H7" s="54"/>
      <c r="I7" s="54"/>
      <c r="J7" s="54"/>
      <c r="K7" s="55"/>
      <c r="O7" s="28"/>
      <c r="P7" s="28"/>
      <c r="Q7" s="28"/>
      <c r="R7" s="28"/>
    </row>
    <row r="8" spans="1:18" ht="15.6">
      <c r="A8" s="56" t="s">
        <v>5</v>
      </c>
      <c r="B8" s="57"/>
      <c r="C8" s="57"/>
      <c r="D8" s="57"/>
      <c r="E8" s="57"/>
      <c r="F8" s="57"/>
      <c r="G8" s="57"/>
      <c r="H8" s="57"/>
      <c r="I8" s="57"/>
      <c r="J8" s="57"/>
      <c r="K8" s="58"/>
      <c r="O8" s="28"/>
      <c r="P8" s="28"/>
      <c r="Q8" s="28"/>
      <c r="R8" s="28"/>
    </row>
    <row r="9" spans="1:18" ht="37.950000000000003" customHeight="1">
      <c r="A9" s="66" t="s">
        <v>47</v>
      </c>
      <c r="B9" s="67"/>
      <c r="C9" s="67"/>
      <c r="D9" s="67"/>
      <c r="E9" s="67"/>
      <c r="F9" s="67"/>
      <c r="G9" s="67"/>
      <c r="H9" s="67"/>
      <c r="I9" s="68"/>
      <c r="J9" s="49" t="s">
        <v>51</v>
      </c>
      <c r="K9" s="50"/>
      <c r="O9" s="29"/>
      <c r="P9" s="29"/>
      <c r="Q9" s="29"/>
      <c r="R9" s="29"/>
    </row>
    <row r="10" spans="1:18" ht="37.950000000000003" customHeight="1">
      <c r="A10" s="66" t="s">
        <v>6</v>
      </c>
      <c r="B10" s="67"/>
      <c r="C10" s="67"/>
      <c r="D10" s="67"/>
      <c r="E10" s="67"/>
      <c r="F10" s="67"/>
      <c r="G10" s="67"/>
      <c r="H10" s="67"/>
      <c r="I10" s="68"/>
      <c r="J10" s="47"/>
      <c r="K10" s="48"/>
      <c r="O10" s="29"/>
      <c r="P10" s="29"/>
      <c r="Q10" s="29"/>
      <c r="R10" s="29"/>
    </row>
    <row r="11" spans="1:18" ht="37.950000000000003" customHeight="1">
      <c r="A11" s="69" t="s">
        <v>7</v>
      </c>
      <c r="B11" s="70"/>
      <c r="C11" s="70"/>
      <c r="D11" s="70"/>
      <c r="E11" s="70"/>
      <c r="F11" s="70"/>
      <c r="G11" s="70"/>
      <c r="H11" s="70"/>
      <c r="I11" s="71"/>
      <c r="J11" s="59"/>
      <c r="K11" s="60"/>
      <c r="O11" s="29"/>
      <c r="P11" s="29"/>
      <c r="Q11" s="29"/>
      <c r="R11" s="29"/>
    </row>
    <row r="12" spans="1:18" ht="36.6" customHeight="1">
      <c r="A12" s="66" t="s">
        <v>63</v>
      </c>
      <c r="B12" s="83"/>
      <c r="C12" s="83"/>
      <c r="D12" s="83"/>
      <c r="E12" s="83"/>
      <c r="F12" s="83"/>
      <c r="G12" s="83"/>
      <c r="H12" s="83"/>
      <c r="I12" s="68"/>
      <c r="J12" s="81"/>
      <c r="K12" s="82"/>
    </row>
    <row r="13" spans="1:18" ht="36.6" customHeight="1">
      <c r="A13" s="66" t="s">
        <v>64</v>
      </c>
      <c r="B13" s="83"/>
      <c r="C13" s="83"/>
      <c r="D13" s="83"/>
      <c r="E13" s="83"/>
      <c r="F13" s="83"/>
      <c r="G13" s="83"/>
      <c r="H13" s="83"/>
      <c r="I13" s="68"/>
      <c r="J13" s="84"/>
      <c r="K13" s="85"/>
    </row>
    <row r="14" spans="1:18" ht="37.950000000000003" customHeight="1">
      <c r="A14" s="66" t="s">
        <v>8</v>
      </c>
      <c r="B14" s="67"/>
      <c r="C14" s="67"/>
      <c r="D14" s="67"/>
      <c r="E14" s="67"/>
      <c r="F14" s="67"/>
      <c r="G14" s="67"/>
      <c r="H14" s="67"/>
      <c r="I14" s="68"/>
      <c r="J14" s="61" t="s">
        <v>52</v>
      </c>
      <c r="K14" s="62"/>
      <c r="O14" s="29"/>
      <c r="P14" s="29"/>
      <c r="Q14" s="29"/>
      <c r="R14" s="29"/>
    </row>
    <row r="15" spans="1:18" ht="37.950000000000003" customHeight="1">
      <c r="A15" s="66" t="s">
        <v>57</v>
      </c>
      <c r="B15" s="67"/>
      <c r="C15" s="67"/>
      <c r="D15" s="67"/>
      <c r="E15" s="67"/>
      <c r="F15" s="67"/>
      <c r="G15" s="67"/>
      <c r="H15" s="67"/>
      <c r="I15" s="68"/>
      <c r="J15" s="47"/>
      <c r="K15" s="48"/>
    </row>
    <row r="16" spans="1:18" ht="37.950000000000003" customHeight="1">
      <c r="A16" s="66" t="s">
        <v>9</v>
      </c>
      <c r="B16" s="67"/>
      <c r="C16" s="67"/>
      <c r="D16" s="67"/>
      <c r="E16" s="67"/>
      <c r="F16" s="67"/>
      <c r="G16" s="67"/>
      <c r="H16" s="67"/>
      <c r="I16" s="68"/>
      <c r="J16" s="47"/>
      <c r="K16" s="48"/>
    </row>
    <row r="17" spans="1:11" ht="37.950000000000003" customHeight="1">
      <c r="A17" s="72" t="s">
        <v>10</v>
      </c>
      <c r="B17" s="73"/>
      <c r="C17" s="73"/>
      <c r="D17" s="73"/>
      <c r="E17" s="73"/>
      <c r="F17" s="73"/>
      <c r="G17" s="73"/>
      <c r="H17" s="73"/>
      <c r="I17" s="74"/>
      <c r="J17" s="49"/>
      <c r="K17" s="50"/>
    </row>
    <row r="18" spans="1:11" ht="108" customHeight="1">
      <c r="A18" s="66" t="s">
        <v>11</v>
      </c>
      <c r="B18" s="67"/>
      <c r="C18" s="67"/>
      <c r="D18" s="67"/>
      <c r="E18" s="67"/>
      <c r="F18" s="67"/>
      <c r="G18" s="67"/>
      <c r="H18" s="67"/>
      <c r="I18" s="68"/>
      <c r="J18" s="47"/>
      <c r="K18" s="48"/>
    </row>
    <row r="19" spans="1:11" ht="37.950000000000003" customHeight="1">
      <c r="A19" s="72" t="s">
        <v>12</v>
      </c>
      <c r="B19" s="73"/>
      <c r="C19" s="73"/>
      <c r="D19" s="73"/>
      <c r="E19" s="73"/>
      <c r="F19" s="73"/>
      <c r="G19" s="73"/>
      <c r="H19" s="73"/>
      <c r="I19" s="74"/>
      <c r="J19" s="49"/>
      <c r="K19" s="50"/>
    </row>
    <row r="20" spans="1:11" ht="37.950000000000003" customHeight="1">
      <c r="A20" s="66" t="s">
        <v>13</v>
      </c>
      <c r="B20" s="67"/>
      <c r="C20" s="67"/>
      <c r="D20" s="67"/>
      <c r="E20" s="67"/>
      <c r="F20" s="67"/>
      <c r="G20" s="67"/>
      <c r="H20" s="67"/>
      <c r="I20" s="68"/>
      <c r="J20" s="47"/>
      <c r="K20" s="48"/>
    </row>
    <row r="21" spans="1:11" ht="37.950000000000003" customHeight="1">
      <c r="A21" s="72" t="s">
        <v>14</v>
      </c>
      <c r="B21" s="73"/>
      <c r="C21" s="73"/>
      <c r="D21" s="73"/>
      <c r="E21" s="73"/>
      <c r="F21" s="73"/>
      <c r="G21" s="73"/>
      <c r="H21" s="73"/>
      <c r="I21" s="74"/>
      <c r="J21" s="49"/>
      <c r="K21" s="50"/>
    </row>
    <row r="22" spans="1:11" ht="37.950000000000003" customHeight="1">
      <c r="A22" s="75" t="s">
        <v>48</v>
      </c>
      <c r="B22" s="76"/>
      <c r="C22" s="76"/>
      <c r="D22" s="76"/>
      <c r="E22" s="76"/>
      <c r="F22" s="76"/>
      <c r="G22" s="76"/>
      <c r="H22" s="76"/>
      <c r="I22" s="77"/>
      <c r="J22" s="42"/>
      <c r="K22" s="43"/>
    </row>
    <row r="23" spans="1:11" ht="39" customHeight="1" thickBot="1">
      <c r="A23" s="63" t="s">
        <v>49</v>
      </c>
      <c r="B23" s="64"/>
      <c r="C23" s="64"/>
      <c r="D23" s="64"/>
      <c r="E23" s="64"/>
      <c r="F23" s="64"/>
      <c r="G23" s="64"/>
      <c r="H23" s="64"/>
      <c r="I23" s="64"/>
      <c r="J23" s="64"/>
      <c r="K23" s="65"/>
    </row>
  </sheetData>
  <protectedRanges>
    <protectedRange sqref="I4" name="data_1"/>
  </protectedRanges>
  <mergeCells count="32">
    <mergeCell ref="A23:K23"/>
    <mergeCell ref="A9:I9"/>
    <mergeCell ref="A10:I10"/>
    <mergeCell ref="A11:I11"/>
    <mergeCell ref="A14:I14"/>
    <mergeCell ref="A15:I15"/>
    <mergeCell ref="A16:I16"/>
    <mergeCell ref="A17:I17"/>
    <mergeCell ref="A18:I18"/>
    <mergeCell ref="A19:I19"/>
    <mergeCell ref="A20:I20"/>
    <mergeCell ref="A21:I21"/>
    <mergeCell ref="J19:K19"/>
    <mergeCell ref="J16:K16"/>
    <mergeCell ref="A22:I22"/>
    <mergeCell ref="J9:K9"/>
    <mergeCell ref="A1:J1"/>
    <mergeCell ref="J15:K15"/>
    <mergeCell ref="A7:K7"/>
    <mergeCell ref="A8:K8"/>
    <mergeCell ref="J10:K10"/>
    <mergeCell ref="J11:K11"/>
    <mergeCell ref="J14:K14"/>
    <mergeCell ref="A13:I13"/>
    <mergeCell ref="J22:K22"/>
    <mergeCell ref="A5:J5"/>
    <mergeCell ref="J20:K20"/>
    <mergeCell ref="J21:K21"/>
    <mergeCell ref="J17:K17"/>
    <mergeCell ref="J18:K18"/>
    <mergeCell ref="J12:K12"/>
    <mergeCell ref="A12:I12"/>
  </mergeCells>
  <phoneticPr fontId="18" type="noConversion"/>
  <pageMargins left="0.25" right="0.25" top="0.75" bottom="0.75" header="0.3" footer="0.3"/>
  <pageSetup paperSize="9" scale="37" fitToHeight="0" orientation="landscape" r:id="rId1"/>
  <headerFooter>
    <oddFooter>&amp;CITT # PFRU2-2025-051-2&amp;RVolume 3 - Terms of Reference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9B7F-A61F-460B-91C3-A783FC28117F}">
  <dimension ref="D3:J55"/>
  <sheetViews>
    <sheetView topLeftCell="A41" workbookViewId="0">
      <selection activeCell="E47" sqref="E47:J55"/>
    </sheetView>
  </sheetViews>
  <sheetFormatPr defaultRowHeight="14.4"/>
  <cols>
    <col min="5" max="5" width="4.6640625" customWidth="1"/>
    <col min="6" max="6" width="33.33203125" customWidth="1"/>
    <col min="7" max="7" width="12.33203125" customWidth="1"/>
    <col min="8" max="8" width="5.6640625" bestFit="1" customWidth="1"/>
    <col min="10" max="10" width="9" bestFit="1" customWidth="1"/>
    <col min="11" max="11" width="2.88671875" customWidth="1"/>
  </cols>
  <sheetData>
    <row r="3" spans="4:10">
      <c r="E3" s="16" t="s">
        <v>15</v>
      </c>
    </row>
    <row r="4" spans="4:10">
      <c r="D4">
        <v>150</v>
      </c>
      <c r="E4">
        <v>19.420782939910104</v>
      </c>
      <c r="G4">
        <v>19.420000000000002</v>
      </c>
      <c r="I4" s="8">
        <f>D4*G4</f>
        <v>2913.0000000000005</v>
      </c>
    </row>
    <row r="5" spans="4:10">
      <c r="D5">
        <v>30</v>
      </c>
      <c r="E5">
        <v>22.562751967112074</v>
      </c>
      <c r="G5">
        <v>22.57</v>
      </c>
      <c r="I5" s="8">
        <f>G5*D5</f>
        <v>677.1</v>
      </c>
    </row>
    <row r="6" spans="4:10">
      <c r="I6" s="8">
        <f>SUM(I4:I5)</f>
        <v>3590.1000000000004</v>
      </c>
    </row>
    <row r="7" spans="4:10">
      <c r="E7">
        <f>(D4*E4)+(D5*E5)</f>
        <v>3589.9999999998781</v>
      </c>
    </row>
    <row r="8" spans="4:10">
      <c r="E8" s="8"/>
    </row>
    <row r="14" spans="4:10">
      <c r="F14" s="10" t="s">
        <v>16</v>
      </c>
      <c r="G14" s="10" t="s">
        <v>17</v>
      </c>
      <c r="H14" s="10" t="s">
        <v>18</v>
      </c>
      <c r="I14" s="10" t="s">
        <v>19</v>
      </c>
      <c r="J14" s="10" t="s">
        <v>20</v>
      </c>
    </row>
    <row r="15" spans="4:10" ht="172.8">
      <c r="F15" s="17" t="s">
        <v>21</v>
      </c>
      <c r="G15" s="17" t="s">
        <v>22</v>
      </c>
      <c r="H15" s="9">
        <v>22.57</v>
      </c>
      <c r="I15" s="9">
        <v>30</v>
      </c>
      <c r="J15" s="9">
        <f>H15*I15</f>
        <v>677.1</v>
      </c>
    </row>
    <row r="16" spans="4:10" ht="172.8">
      <c r="F16" s="17" t="s">
        <v>23</v>
      </c>
      <c r="G16" s="17" t="s">
        <v>24</v>
      </c>
      <c r="H16" s="9">
        <v>19.420000000000002</v>
      </c>
      <c r="I16" s="9">
        <v>150</v>
      </c>
      <c r="J16" s="9">
        <f>H16*I16</f>
        <v>2913.0000000000005</v>
      </c>
    </row>
    <row r="17" spans="10:10" ht="15.6">
      <c r="J17" s="11">
        <f>SUM(J15:J16)</f>
        <v>3590.1000000000004</v>
      </c>
    </row>
    <row r="47" spans="5:10">
      <c r="E47" s="78" t="s">
        <v>25</v>
      </c>
      <c r="F47" s="79"/>
      <c r="G47" s="79"/>
      <c r="H47" s="79"/>
      <c r="I47" s="79"/>
      <c r="J47" s="80"/>
    </row>
    <row r="48" spans="5:10">
      <c r="E48" s="5"/>
      <c r="F48" s="18" t="s">
        <v>26</v>
      </c>
      <c r="G48" s="18" t="s">
        <v>27</v>
      </c>
      <c r="H48" s="18" t="s">
        <v>28</v>
      </c>
      <c r="I48" s="18" t="s">
        <v>29</v>
      </c>
      <c r="J48" s="18" t="s">
        <v>30</v>
      </c>
    </row>
    <row r="49" spans="5:10" ht="100.8">
      <c r="E49" s="5">
        <v>227</v>
      </c>
      <c r="F49" s="19" t="s">
        <v>31</v>
      </c>
      <c r="G49" s="18" t="s">
        <v>32</v>
      </c>
      <c r="H49" s="5">
        <v>14</v>
      </c>
      <c r="I49" s="5">
        <v>188.3</v>
      </c>
      <c r="J49" s="9">
        <f>H49*I49</f>
        <v>2636.2000000000003</v>
      </c>
    </row>
    <row r="50" spans="5:10" ht="28.8">
      <c r="E50" s="5">
        <v>228</v>
      </c>
      <c r="F50" s="19" t="s">
        <v>33</v>
      </c>
      <c r="G50" s="18" t="s">
        <v>34</v>
      </c>
      <c r="H50" s="5">
        <v>510</v>
      </c>
      <c r="I50" s="5">
        <v>1.87</v>
      </c>
      <c r="J50" s="9">
        <f>H50*I50</f>
        <v>953.7</v>
      </c>
    </row>
    <row r="51" spans="5:10">
      <c r="E51" s="5"/>
      <c r="F51" s="5"/>
      <c r="G51" s="5"/>
      <c r="H51" s="5"/>
      <c r="I51" s="5"/>
      <c r="J51" s="12">
        <f>SUM(J49:J50)</f>
        <v>3589.9000000000005</v>
      </c>
    </row>
    <row r="52" spans="5:10">
      <c r="E52" s="78" t="s">
        <v>35</v>
      </c>
      <c r="F52" s="79"/>
      <c r="G52" s="79"/>
      <c r="H52" s="79"/>
      <c r="I52" s="79"/>
      <c r="J52" s="80"/>
    </row>
    <row r="53" spans="5:10" ht="57.6">
      <c r="E53" s="5">
        <v>227</v>
      </c>
      <c r="F53" s="19" t="s">
        <v>36</v>
      </c>
      <c r="G53" s="18" t="s">
        <v>37</v>
      </c>
      <c r="H53" s="5">
        <v>30</v>
      </c>
      <c r="I53" s="5">
        <v>22.57</v>
      </c>
      <c r="J53" s="9">
        <f>H53*I53</f>
        <v>677.1</v>
      </c>
    </row>
    <row r="54" spans="5:10" ht="57.6">
      <c r="E54" s="5">
        <v>228</v>
      </c>
      <c r="F54" s="19" t="s">
        <v>38</v>
      </c>
      <c r="G54" s="18" t="s">
        <v>37</v>
      </c>
      <c r="H54" s="5">
        <v>150</v>
      </c>
      <c r="I54" s="5">
        <v>19.41</v>
      </c>
      <c r="J54" s="9">
        <f>H54*I54</f>
        <v>2911.5</v>
      </c>
    </row>
    <row r="55" spans="5:10">
      <c r="E55" s="5"/>
      <c r="F55" s="5"/>
      <c r="G55" s="5"/>
      <c r="H55" s="5"/>
      <c r="I55" s="5"/>
      <c r="J55" s="12">
        <f>SUM(J53:J54)</f>
        <v>3588.6</v>
      </c>
    </row>
  </sheetData>
  <mergeCells count="2">
    <mergeCell ref="E47:J47"/>
    <mergeCell ref="E52:J5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22E62-2791-4A71-885E-F72B7AA62F3B}">
  <dimension ref="E2:H6"/>
  <sheetViews>
    <sheetView topLeftCell="A6" workbookViewId="0">
      <selection activeCell="E47" sqref="E47:J55"/>
    </sheetView>
  </sheetViews>
  <sheetFormatPr defaultRowHeight="14.4"/>
  <cols>
    <col min="5" max="5" width="26.33203125" customWidth="1"/>
    <col min="8" max="8" width="50.6640625" customWidth="1"/>
  </cols>
  <sheetData>
    <row r="2" spans="5:8" ht="43.2">
      <c r="E2" s="7" t="s">
        <v>39</v>
      </c>
      <c r="F2">
        <v>411</v>
      </c>
      <c r="G2" t="s">
        <v>40</v>
      </c>
      <c r="H2" t="s">
        <v>41</v>
      </c>
    </row>
    <row r="3" spans="5:8" ht="43.2">
      <c r="E3" s="7" t="s">
        <v>42</v>
      </c>
      <c r="F3">
        <v>186</v>
      </c>
      <c r="G3" t="s">
        <v>40</v>
      </c>
      <c r="H3" t="s">
        <v>41</v>
      </c>
    </row>
    <row r="4" spans="5:8" ht="57.6">
      <c r="E4" s="7" t="s">
        <v>43</v>
      </c>
      <c r="F4">
        <v>33</v>
      </c>
      <c r="G4" t="s">
        <v>40</v>
      </c>
      <c r="H4" t="s">
        <v>41</v>
      </c>
    </row>
    <row r="5" spans="5:8" ht="43.2">
      <c r="E5" s="7" t="s">
        <v>39</v>
      </c>
      <c r="F5">
        <v>250</v>
      </c>
      <c r="G5" t="s">
        <v>40</v>
      </c>
      <c r="H5" s="7" t="s">
        <v>44</v>
      </c>
    </row>
    <row r="6" spans="5:8" ht="43.2">
      <c r="E6" s="7" t="s">
        <v>39</v>
      </c>
      <c r="F6">
        <v>300</v>
      </c>
      <c r="G6" t="s">
        <v>40</v>
      </c>
      <c r="H6" s="7"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hbf0c10381aa4bd59932b5b7da857fed xmlns="8d7096d6-fc66-4344-9e3f-2445529a09f6">
      <Terms xmlns="http://schemas.microsoft.com/office/infopath/2007/PartnerControls"/>
    </hbf0c10381aa4bd59932b5b7da857fed>
    <TaxCatchAll xmlns="8d7096d6-fc66-4344-9e3f-2445529a09f6" xsi:nil="true"/>
    <lcf76f155ced4ddcb4097134ff3c332f xmlns="c7a56a3d-16e2-4b65-9c40-9ed138b763d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6DDCE359699F43BC567D05A0F48266" ma:contentTypeVersion="15" ma:contentTypeDescription="Create a new document." ma:contentTypeScope="" ma:versionID="6518cbed8fda2ed0d2683cb6a5cb91d6">
  <xsd:schema xmlns:xsd="http://www.w3.org/2001/XMLSchema" xmlns:xs="http://www.w3.org/2001/XMLSchema" xmlns:p="http://schemas.microsoft.com/office/2006/metadata/properties" xmlns:ns2="8d7096d6-fc66-4344-9e3f-2445529a09f6" xmlns:ns3="c7a56a3d-16e2-4b65-9c40-9ed138b763d7" targetNamespace="http://schemas.microsoft.com/office/2006/metadata/properties" ma:root="true" ma:fieldsID="e955312906d9ed15de91566998fc829b" ns2:_="" ns3:_="">
    <xsd:import namespace="8d7096d6-fc66-4344-9e3f-2445529a09f6"/>
    <xsd:import namespace="c7a56a3d-16e2-4b65-9c40-9ed138b763d7"/>
    <xsd:element name="properties">
      <xsd:complexType>
        <xsd:sequence>
          <xsd:element name="documentManagement">
            <xsd:complexType>
              <xsd:all>
                <xsd:element ref="ns2:hbf0c10381aa4bd59932b5b7da857fed" minOccurs="0"/>
                <xsd:element ref="ns2:TaxCatchAll"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7096d6-fc66-4344-9e3f-2445529a09f6" elementFormDefault="qualified">
    <xsd:import namespace="http://schemas.microsoft.com/office/2006/documentManagement/types"/>
    <xsd:import namespace="http://schemas.microsoft.com/office/infopath/2007/PartnerControls"/>
    <xsd:element name="hbf0c10381aa4bd59932b5b7da857fed" ma:index="8" nillable="true" ma:taxonomy="true" ma:internalName="hbf0c10381aa4bd59932b5b7da857fed" ma:taxonomyFieldName="Project_x0020_Document_x0020_Type" ma:displayName="Project Document Type" ma:default="" ma:fieldId="{1bf0c103-81aa-4bd5-9932-b5b7da857fed}" ma:sspId="822e118f-d533-465d-b5ca-7beed2256e09" ma:termSetId="d8a5acf7-091c-4877-b363-b3708ae07044"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96f5e10-a829-489c-b1ae-5e69d5cf9a50}" ma:internalName="TaxCatchAll" ma:showField="CatchAllData" ma:web="7e2fc169-96f2-4e68-a0e3-230bbeb7e2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a56a3d-16e2-4b65-9c40-9ed138b763d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822e118f-d533-465d-b5ca-7beed2256e0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D7ACC4-3813-47CE-9045-F5F77E2C8017}">
  <ds:schemaRefs>
    <ds:schemaRef ds:uri="http://purl.org/dc/dcmitype/"/>
    <ds:schemaRef ds:uri="http://schemas.microsoft.com/office/2006/documentManagement/types"/>
    <ds:schemaRef ds:uri="http://purl.org/dc/elements/1.1/"/>
    <ds:schemaRef ds:uri="http://schemas.openxmlformats.org/package/2006/metadata/core-properties"/>
    <ds:schemaRef ds:uri="http://purl.org/dc/terms/"/>
    <ds:schemaRef ds:uri="http://schemas.microsoft.com/office/infopath/2007/PartnerControls"/>
    <ds:schemaRef ds:uri="http://www.w3.org/XML/1998/namespace"/>
    <ds:schemaRef ds:uri="c7a56a3d-16e2-4b65-9c40-9ed138b763d7"/>
    <ds:schemaRef ds:uri="8d7096d6-fc66-4344-9e3f-2445529a09f6"/>
    <ds:schemaRef ds:uri="http://schemas.microsoft.com/office/2006/metadata/properties"/>
  </ds:schemaRefs>
</ds:datastoreItem>
</file>

<file path=customXml/itemProps2.xml><?xml version="1.0" encoding="utf-8"?>
<ds:datastoreItem xmlns:ds="http://schemas.openxmlformats.org/officeDocument/2006/customXml" ds:itemID="{9C7FB13F-C403-4B38-B0F2-D95B86DE34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7096d6-fc66-4344-9e3f-2445529a09f6"/>
    <ds:schemaRef ds:uri="c7a56a3d-16e2-4b65-9c40-9ed138b763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218FAE-8103-4EFF-9A95-75FB37175E5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ToR</vt:lpstr>
      <vt:lpstr>Sheet2</vt:lpstr>
      <vt:lpstr>Sheet1</vt:lpstr>
      <vt:lpstr>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Fatima Afonso</dc:creator>
  <cp:keywords/>
  <dc:description/>
  <cp:lastModifiedBy>Anna Bachynska</cp:lastModifiedBy>
  <cp:revision/>
  <dcterms:created xsi:type="dcterms:W3CDTF">2022-10-12T13:36:00Z</dcterms:created>
  <dcterms:modified xsi:type="dcterms:W3CDTF">2025-08-13T08:32:24Z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0x010100C66DDCE359699F43BC567D05A0F48266</vt:lpwstr>
  </property>
  <property fmtid="{D5CDD505-2E9C-101B-9397-08002B2CF9AE}" pid="3" name="Project Document Type">
    <vt:lpwstr/>
  </property>
  <property fmtid="{D5CDD505-2E9C-101B-9397-08002B2CF9AE}" pid="4" name="MediaServiceImageTags">
    <vt:lpwstr/>
  </property>
  <property fmtid="{D5CDD505-2E9C-101B-9397-08002B2CF9AE}" pid="5" name="lcf76f155ced4ddcb4097134ff3c332f">
    <vt:lpwstr/>
  </property>
  <property fmtid="{D5CDD505-2E9C-101B-9397-08002B2CF9AE}" pid="6" name="ICV">
    <vt:lpwstr>F92DCFBADA064D3292213C73C476099D</vt:lpwstr>
  </property>
  <property fmtid="{D5CDD505-2E9C-101B-9397-08002B2CF9AE}" pid="7" name="KSOProductBuildVer">
    <vt:lpwstr>1033-11.2.0.11537</vt:lpwstr>
  </property>
  <property fmtid="{D5CDD505-2E9C-101B-9397-08002B2CF9AE}" pid="8" name="Project_x0020_Document_x0020_Type">
    <vt:lpwstr/>
  </property>
</Properties>
</file>