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.skewis\Dropbox (London Stadium)\London Stadium's shared workspace\LS Projects\Service\LS019 - Uniforms\Docs onto Contract Finder\"/>
    </mc:Choice>
  </mc:AlternateContent>
  <xr:revisionPtr revIDLastSave="0" documentId="13_ncr:1_{AEE6A0A5-C73C-44E8-B2A8-B116144D25D5}" xr6:coauthVersionLast="47" xr6:coauthVersionMax="47" xr10:uidLastSave="{00000000-0000-0000-0000-000000000000}"/>
  <bookViews>
    <workbookView xWindow="-110" yWindow="-110" windowWidth="19420" windowHeight="10420" xr2:uid="{1F5EE393-9E2F-4E83-984C-429480CAB2E0}"/>
  </bookViews>
  <sheets>
    <sheet name="Hi-Vis" sheetId="1" r:id="rId1"/>
    <sheet name="Coats" sheetId="2" r:id="rId2"/>
  </sheets>
  <definedNames>
    <definedName name="_xlnm._FilterDatabase" localSheetId="1" hidden="1">Coats!$A$2:$AA$2</definedName>
    <definedName name="_xlnm._FilterDatabase" localSheetId="0" hidden="1">'Hi-Vis'!$A$2:$AD$2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9" i="1" l="1"/>
  <c r="L23" i="2"/>
  <c r="L18" i="2"/>
  <c r="L17" i="2"/>
  <c r="L8" i="2"/>
  <c r="L9" i="2"/>
  <c r="L10" i="2"/>
  <c r="L11" i="2"/>
  <c r="L12" i="2"/>
  <c r="L13" i="2"/>
  <c r="L7" i="2"/>
  <c r="L6" i="2"/>
  <c r="L5" i="2"/>
  <c r="L4" i="2"/>
  <c r="L3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3" i="1"/>
  <c r="D14" i="2" l="1"/>
  <c r="AA11" i="2"/>
  <c r="AA10" i="2"/>
  <c r="AD11" i="1"/>
  <c r="C18" i="1"/>
  <c r="AD3" i="1"/>
  <c r="C69" i="1" l="1"/>
  <c r="D27" i="2"/>
  <c r="D24" i="2" l="1"/>
  <c r="AA26" i="2" l="1"/>
  <c r="AA17" i="2"/>
  <c r="AA18" i="2"/>
  <c r="AA23" i="2"/>
  <c r="AA24" i="2" s="1"/>
  <c r="AA4" i="2"/>
  <c r="AA5" i="2"/>
  <c r="AA8" i="2"/>
  <c r="AA9" i="2"/>
  <c r="AA12" i="2"/>
  <c r="AA13" i="2"/>
  <c r="AA3" i="2"/>
  <c r="AA19" i="2" l="1"/>
  <c r="AA27" i="2"/>
  <c r="AD4" i="1"/>
  <c r="AD5" i="1"/>
  <c r="AD6" i="1"/>
  <c r="AD7" i="1"/>
  <c r="AD8" i="1"/>
  <c r="AD9" i="1"/>
  <c r="AD10" i="1"/>
  <c r="AD12" i="1"/>
  <c r="AD13" i="1"/>
  <c r="AD14" i="1"/>
  <c r="D19" i="2"/>
  <c r="AA7" i="2"/>
  <c r="AA6" i="2" l="1"/>
  <c r="AA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Graham Harris</author>
  </authors>
  <commentList>
    <comment ref="C61" authorId="0" shapeId="0" xr:uid="{6D25DD70-A3A4-40AE-A471-9A9AF896D33F}">
      <text>
        <r>
          <rPr>
            <b/>
            <sz val="9"/>
            <color indexed="81"/>
            <rFont val="Tahoma"/>
            <family val="2"/>
          </rPr>
          <t>Graham Harris:</t>
        </r>
        <r>
          <rPr>
            <sz val="9"/>
            <color indexed="81"/>
            <rFont val="Tahoma"/>
            <family val="2"/>
          </rPr>
          <t xml:space="preserve">
STADIUM STEWARDS + EGRESS STEWARDS 
from 450 to 200 to just cover egress
</t>
        </r>
      </text>
    </comment>
    <comment ref="C64" authorId="0" shapeId="0" xr:uid="{F362D794-DF1C-45A8-A6B4-B25D13F8B15B}">
      <text>
        <r>
          <rPr>
            <b/>
            <sz val="9"/>
            <color indexed="81"/>
            <rFont val="Tahoma"/>
            <family val="2"/>
          </rPr>
          <t>Graham Harris:</t>
        </r>
        <r>
          <rPr>
            <sz val="9"/>
            <color indexed="81"/>
            <rFont val="Tahoma"/>
            <family val="2"/>
          </rPr>
          <t xml:space="preserve">
stadium SIA + ERESS+ Search 
300 from 750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Graham Harris</author>
  </authors>
  <commentList>
    <comment ref="D12" authorId="0" shapeId="0" xr:uid="{2B1C862F-AF5C-4DCD-95D7-79BE60CDA6DA}">
      <text>
        <r>
          <rPr>
            <b/>
            <sz val="9"/>
            <color indexed="81"/>
            <rFont val="Tahoma"/>
            <family val="2"/>
          </rPr>
          <t>Graham Harris:</t>
        </r>
        <r>
          <rPr>
            <sz val="9"/>
            <color indexed="81"/>
            <rFont val="Tahoma"/>
            <family val="2"/>
          </rPr>
          <t xml:space="preserve">
from 60 to 40</t>
        </r>
      </text>
    </comment>
    <comment ref="D13" authorId="0" shapeId="0" xr:uid="{4B356FD9-0DBF-4318-BD38-6EFC8251F6F9}">
      <text>
        <r>
          <rPr>
            <b/>
            <sz val="9"/>
            <color indexed="81"/>
            <rFont val="Tahoma"/>
            <family val="2"/>
          </rPr>
          <t xml:space="preserve">Graham Harris: XL </t>
        </r>
        <r>
          <rPr>
            <sz val="9"/>
            <color indexed="81"/>
            <rFont val="Tahoma"/>
            <family val="2"/>
          </rPr>
          <t xml:space="preserve">
Jason Eglash - Large 
Peter Swordy - Large 
New Health and Safety Manger .T.B.C </t>
        </r>
      </text>
    </comment>
  </commentList>
</comments>
</file>

<file path=xl/sharedStrings.xml><?xml version="1.0" encoding="utf-8"?>
<sst xmlns="http://schemas.openxmlformats.org/spreadsheetml/2006/main" count="372" uniqueCount="153">
  <si>
    <t>Role</t>
  </si>
  <si>
    <t>Fire</t>
  </si>
  <si>
    <t>Logistics</t>
  </si>
  <si>
    <t>Safety Officer</t>
  </si>
  <si>
    <t>SIA General</t>
  </si>
  <si>
    <t>Steward</t>
  </si>
  <si>
    <t>Proposed #s</t>
  </si>
  <si>
    <t>Black</t>
  </si>
  <si>
    <t>Colour</t>
  </si>
  <si>
    <t>Type</t>
  </si>
  <si>
    <t>Navy</t>
  </si>
  <si>
    <t>Senior Supervisor</t>
  </si>
  <si>
    <t>Yellow/Grey</t>
  </si>
  <si>
    <t>Yellow</t>
  </si>
  <si>
    <t>Red</t>
  </si>
  <si>
    <t>Orange</t>
  </si>
  <si>
    <t>Logo</t>
  </si>
  <si>
    <t>Number</t>
  </si>
  <si>
    <t>Back</t>
  </si>
  <si>
    <t>LB</t>
  </si>
  <si>
    <t>RB</t>
  </si>
  <si>
    <t>Total</t>
  </si>
  <si>
    <t>Logo + Numbering</t>
  </si>
  <si>
    <t>Numbering</t>
  </si>
  <si>
    <t>Link to product</t>
  </si>
  <si>
    <t>Logo + Number</t>
  </si>
  <si>
    <t>Product Code</t>
  </si>
  <si>
    <t>Executive Hi-Vis</t>
  </si>
  <si>
    <t>Standard Hi-Vis</t>
  </si>
  <si>
    <t>Black Tie (Clip On)</t>
  </si>
  <si>
    <t>Category A: Hi Vis Clothing</t>
  </si>
  <si>
    <t>ID Card Pocket</t>
  </si>
  <si>
    <t>Yes</t>
  </si>
  <si>
    <t>Spec No</t>
  </si>
  <si>
    <t xml:space="preserve">Back wording Top </t>
  </si>
  <si>
    <t xml:space="preserve">Observer </t>
  </si>
  <si>
    <t>Steward + Number</t>
  </si>
  <si>
    <t xml:space="preserve">IT </t>
  </si>
  <si>
    <t xml:space="preserve">White </t>
  </si>
  <si>
    <t>Orange /Yellow</t>
  </si>
  <si>
    <t xml:space="preserve">Crowd Safety Management jacket </t>
  </si>
  <si>
    <t xml:space="preserve">Taxi Marshal </t>
  </si>
  <si>
    <t>Hospitality Jacket</t>
  </si>
  <si>
    <t xml:space="preserve">Lime Green </t>
  </si>
  <si>
    <t>NAVY</t>
  </si>
  <si>
    <t>https://issuu.com/portwestltd/docs/fr_cat_english</t>
  </si>
  <si>
    <t xml:space="preserve">Portwest - Red Bizflame Rain Anti-Static FR Jacket </t>
  </si>
  <si>
    <t>Portwest Bizflame Anti Static Flame Retardant Jacket</t>
  </si>
  <si>
    <t xml:space="preserve">Safety Officer </t>
  </si>
  <si>
    <t>MV70 YELLOW MODAFLAME RAIN PPE JACKET</t>
  </si>
  <si>
    <t xml:space="preserve">Bomber Jacket WATERPROOF </t>
  </si>
  <si>
    <t xml:space="preserve">Parka Jacket WATERPROOF </t>
  </si>
  <si>
    <t xml:space="preserve">Logo </t>
  </si>
  <si>
    <t>Logo +Senior Supervisor+ Number</t>
  </si>
  <si>
    <t xml:space="preserve">LB COST </t>
  </si>
  <si>
    <t>RB COST</t>
  </si>
  <si>
    <t>H.F.S Cost</t>
  </si>
  <si>
    <t>Back Cost</t>
  </si>
  <si>
    <t xml:space="preserve">cost </t>
  </si>
  <si>
    <t xml:space="preserve">yes </t>
  </si>
  <si>
    <t xml:space="preserve">Back Number </t>
  </si>
  <si>
    <t>Back w Cost</t>
  </si>
  <si>
    <t xml:space="preserve">Safety </t>
  </si>
  <si>
    <t>Initial</t>
  </si>
  <si>
    <t>No</t>
  </si>
  <si>
    <t>Supervisor</t>
  </si>
  <si>
    <t xml:space="preserve">Senior Supervisor </t>
  </si>
  <si>
    <t>Small</t>
  </si>
  <si>
    <t>Large Logo</t>
  </si>
  <si>
    <t>IT01-IT10</t>
  </si>
  <si>
    <t>TM01-TM10</t>
  </si>
  <si>
    <t xml:space="preserve">Steward </t>
  </si>
  <si>
    <t>Total Price</t>
  </si>
  <si>
    <t>Logistics &amp; Support Staff</t>
  </si>
  <si>
    <t>n/a</t>
  </si>
  <si>
    <t>N/A</t>
  </si>
  <si>
    <t>C1</t>
  </si>
  <si>
    <t>C2</t>
  </si>
  <si>
    <t>yes</t>
  </si>
  <si>
    <t xml:space="preserve">Small Logo </t>
  </si>
  <si>
    <t>LB Cost</t>
  </si>
  <si>
    <t>RB Cost</t>
  </si>
  <si>
    <t>Cost Per Item</t>
  </si>
  <si>
    <t>Fire &amp; Safety + Number</t>
  </si>
  <si>
    <t>Link</t>
  </si>
  <si>
    <t>pitch runner T shirt -Long Sleeve</t>
  </si>
  <si>
    <t xml:space="preserve">Category B: Coats &amp; Equipment </t>
  </si>
  <si>
    <t>Fire Retardant Jacket</t>
  </si>
  <si>
    <t xml:space="preserve">Jacket- Corporate </t>
  </si>
  <si>
    <t>Pitch Runner Tracksuit top+ Bottom</t>
  </si>
  <si>
    <t>Number PR01-PR25</t>
  </si>
  <si>
    <t>Number F01-F30</t>
  </si>
  <si>
    <t xml:space="preserve">Logo + Supervisor + Number </t>
  </si>
  <si>
    <t>Number L001-L015</t>
  </si>
  <si>
    <t>Number H001-H060</t>
  </si>
  <si>
    <t>Item Price</t>
  </si>
  <si>
    <t xml:space="preserve">Back Logo </t>
  </si>
  <si>
    <t>BLogo Cost</t>
  </si>
  <si>
    <t>Life Cycle Years</t>
  </si>
  <si>
    <t>3-in-1 jacket</t>
  </si>
  <si>
    <t xml:space="preserve">Safety Manager </t>
  </si>
  <si>
    <t xml:space="preserve">Deputy Safety Manager </t>
  </si>
  <si>
    <t xml:space="preserve">Assistant Safety Manager </t>
  </si>
  <si>
    <t>QA Team</t>
  </si>
  <si>
    <t xml:space="preserve">Supervisor </t>
  </si>
  <si>
    <t>Orange/Yellow</t>
  </si>
  <si>
    <t>Manager</t>
  </si>
  <si>
    <t>Ordered</t>
  </si>
  <si>
    <t>Yellow/ Royal Blue</t>
  </si>
  <si>
    <t>Response Team Leader</t>
  </si>
  <si>
    <t xml:space="preserve">Response </t>
  </si>
  <si>
    <t>Navy / Yellow</t>
  </si>
  <si>
    <t>SM01 - SM10</t>
  </si>
  <si>
    <t>Orange/Grey</t>
  </si>
  <si>
    <t>SO1-SO5</t>
  </si>
  <si>
    <t>M33 - M40</t>
  </si>
  <si>
    <t>L01-L15</t>
  </si>
  <si>
    <t>LS030-LS600</t>
  </si>
  <si>
    <t xml:space="preserve">Number </t>
  </si>
  <si>
    <t>SS022 - SS59</t>
  </si>
  <si>
    <t>S071 - S0150</t>
  </si>
  <si>
    <t>SI323 - SI822</t>
  </si>
  <si>
    <t>Observer</t>
  </si>
  <si>
    <t>OB01-OB20</t>
  </si>
  <si>
    <t>Yellow/ with Orange Stripe</t>
  </si>
  <si>
    <t>Segregation Line SIA</t>
  </si>
  <si>
    <t>Yellow/Black</t>
  </si>
  <si>
    <t>Large</t>
  </si>
  <si>
    <t>SEG1 - SEG200</t>
  </si>
  <si>
    <t>Taxi Marshal</t>
  </si>
  <si>
    <t>Number LS001-LS300</t>
  </si>
  <si>
    <t>Number -SI001 -SI600</t>
  </si>
  <si>
    <t>Number S001 - S150</t>
  </si>
  <si>
    <t>Yellow /Grey</t>
  </si>
  <si>
    <t>Number SS01-SS60</t>
  </si>
  <si>
    <t>Safety</t>
  </si>
  <si>
    <t>Yellow /Royal Blue</t>
  </si>
  <si>
    <t>Yellow / Royal Blue</t>
  </si>
  <si>
    <t>RS28 -RS50</t>
  </si>
  <si>
    <t>R120 -R170</t>
  </si>
  <si>
    <t>Number RS01 - RS50</t>
  </si>
  <si>
    <t>Number R001 - R150</t>
  </si>
  <si>
    <t xml:space="preserve">Logo + Number </t>
  </si>
  <si>
    <t xml:space="preserve"> Senior Crowd Safety Manager</t>
  </si>
  <si>
    <t>Sizes</t>
  </si>
  <si>
    <t>S</t>
  </si>
  <si>
    <t>M</t>
  </si>
  <si>
    <t>L</t>
  </si>
  <si>
    <t>XL</t>
  </si>
  <si>
    <t>2XL</t>
  </si>
  <si>
    <t>3XL</t>
  </si>
  <si>
    <t>4XL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</si>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</sst>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82A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78B0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 applyNumberFormat="0" applyFill="0" applyBorder="0" applyAlignment="0" applyProtection="0"/>
  </cellStyleXfs>
  <cellXfs count="295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9" fillId="0" borderId="7" xfId="0" applyFont="1" applyBorder="1"/>
    <xf numFmtId="0" fontId="0" fillId="2" borderId="7" xfId="0" applyFill="1" applyBorder="1"/>
    <xf numFmtId="0" fontId="8" fillId="0" borderId="7" xfId="3" applyBorder="1"/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11" borderId="7" xfId="0" applyFont="1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3" borderId="7" xfId="0" applyFill="1" applyBorder="1"/>
    <xf numFmtId="0" fontId="1" fillId="12" borderId="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6" fontId="0" fillId="0" borderId="0" xfId="0" applyNumberFormat="1"/>
    <xf numFmtId="0" fontId="5" fillId="0" borderId="7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15" borderId="19" xfId="0" applyFont="1" applyFill="1" applyBorder="1" applyAlignment="1">
      <alignment horizontal="center"/>
    </xf>
    <xf numFmtId="0" fontId="0" fillId="12" borderId="7" xfId="0" applyFill="1" applyBorder="1"/>
    <xf numFmtId="0" fontId="1" fillId="16" borderId="20" xfId="0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/>
    </xf>
    <xf numFmtId="0" fontId="0" fillId="0" borderId="11" xfId="0" applyBorder="1"/>
    <xf numFmtId="0" fontId="0" fillId="11" borderId="14" xfId="0" applyFill="1" applyBorder="1" applyAlignment="1">
      <alignment horizontal="center"/>
    </xf>
    <xf numFmtId="0" fontId="1" fillId="12" borderId="0" xfId="0" applyFont="1" applyFill="1"/>
    <xf numFmtId="0" fontId="0" fillId="12" borderId="3" xfId="0" applyFill="1" applyBorder="1" applyAlignment="1">
      <alignment horizontal="left"/>
    </xf>
    <xf numFmtId="0" fontId="1" fillId="15" borderId="0" xfId="0" applyFont="1" applyFill="1" applyBorder="1"/>
    <xf numFmtId="0" fontId="1" fillId="13" borderId="2" xfId="0" applyFont="1" applyFill="1" applyBorder="1"/>
    <xf numFmtId="0" fontId="1" fillId="13" borderId="8" xfId="0" applyFont="1" applyFill="1" applyBorder="1"/>
    <xf numFmtId="0" fontId="1" fillId="13" borderId="9" xfId="0" applyFont="1" applyFill="1" applyBorder="1" applyAlignment="1">
      <alignment horizontal="center"/>
    </xf>
    <xf numFmtId="0" fontId="1" fillId="13" borderId="9" xfId="0" applyFont="1" applyFill="1" applyBorder="1"/>
    <xf numFmtId="0" fontId="1" fillId="13" borderId="2" xfId="0" applyFont="1" applyFill="1" applyBorder="1" applyAlignment="1">
      <alignment horizontal="center"/>
    </xf>
    <xf numFmtId="164" fontId="0" fillId="11" borderId="7" xfId="0" applyNumberFormat="1" applyFill="1" applyBorder="1" applyAlignment="1">
      <alignment horizontal="center"/>
    </xf>
    <xf numFmtId="164" fontId="0" fillId="11" borderId="14" xfId="0" applyNumberForma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164" fontId="0" fillId="11" borderId="3" xfId="0" applyNumberFormat="1" applyFill="1" applyBorder="1" applyAlignment="1">
      <alignment horizontal="center"/>
    </xf>
    <xf numFmtId="0" fontId="1" fillId="13" borderId="24" xfId="0" applyFont="1" applyFill="1" applyBorder="1"/>
    <xf numFmtId="0" fontId="1" fillId="13" borderId="6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" fillId="13" borderId="26" xfId="0" applyFont="1" applyFill="1" applyBorder="1"/>
    <xf numFmtId="0" fontId="1" fillId="13" borderId="6" xfId="0" applyFont="1" applyFill="1" applyBorder="1"/>
    <xf numFmtId="0" fontId="1" fillId="13" borderId="26" xfId="0" applyFont="1" applyFill="1" applyBorder="1" applyAlignment="1">
      <alignment horizontal="center"/>
    </xf>
    <xf numFmtId="0" fontId="0" fillId="0" borderId="13" xfId="0" applyBorder="1"/>
    <xf numFmtId="0" fontId="1" fillId="11" borderId="14" xfId="0" applyFont="1" applyFill="1" applyBorder="1" applyAlignment="1">
      <alignment horizontal="center"/>
    </xf>
    <xf numFmtId="0" fontId="0" fillId="12" borderId="14" xfId="0" applyFill="1" applyBorder="1"/>
    <xf numFmtId="0" fontId="0" fillId="12" borderId="14" xfId="0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164" fontId="0" fillId="18" borderId="7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5" fillId="11" borderId="7" xfId="0" applyNumberFormat="1" applyFont="1" applyFill="1" applyBorder="1" applyAlignment="1">
      <alignment horizontal="center"/>
    </xf>
    <xf numFmtId="6" fontId="0" fillId="9" borderId="7" xfId="0" applyNumberFormat="1" applyFill="1" applyBorder="1" applyAlignment="1">
      <alignment horizontal="center"/>
    </xf>
    <xf numFmtId="6" fontId="0" fillId="11" borderId="7" xfId="0" applyNumberFormat="1" applyFill="1" applyBorder="1" applyAlignment="1">
      <alignment horizontal="center"/>
    </xf>
    <xf numFmtId="0" fontId="1" fillId="13" borderId="27" xfId="0" applyFont="1" applyFill="1" applyBorder="1"/>
    <xf numFmtId="0" fontId="0" fillId="0" borderId="18" xfId="0" applyBorder="1" applyAlignment="1">
      <alignment horizontal="left"/>
    </xf>
    <xf numFmtId="0" fontId="0" fillId="0" borderId="28" xfId="0" applyBorder="1"/>
    <xf numFmtId="0" fontId="1" fillId="17" borderId="1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7" borderId="14" xfId="0" applyFont="1" applyFill="1" applyBorder="1" applyAlignment="1">
      <alignment horizontal="center"/>
    </xf>
    <xf numFmtId="0" fontId="0" fillId="10" borderId="17" xfId="0" applyFill="1" applyBorder="1"/>
    <xf numFmtId="0" fontId="1" fillId="0" borderId="17" xfId="0" applyFont="1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164" fontId="0" fillId="18" borderId="17" xfId="0" applyNumberFormat="1" applyFill="1" applyBorder="1" applyAlignment="1">
      <alignment horizontal="center"/>
    </xf>
    <xf numFmtId="164" fontId="0" fillId="18" borderId="30" xfId="0" applyNumberFormat="1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1" fillId="15" borderId="5" xfId="0" applyFont="1" applyFill="1" applyBorder="1"/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1" fillId="3" borderId="7" xfId="0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6" fontId="0" fillId="3" borderId="7" xfId="0" applyNumberFormat="1" applyFill="1" applyBorder="1" applyAlignment="1">
      <alignment horizontal="center"/>
    </xf>
    <xf numFmtId="0" fontId="0" fillId="3" borderId="17" xfId="0" quotePrefix="1" applyFill="1" applyBorder="1"/>
    <xf numFmtId="0" fontId="0" fillId="3" borderId="7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4" fontId="0" fillId="3" borderId="14" xfId="0" applyNumberFormat="1" applyFill="1" applyBorder="1"/>
    <xf numFmtId="164" fontId="0" fillId="3" borderId="14" xfId="0" applyNumberFormat="1" applyFill="1" applyBorder="1" applyAlignment="1">
      <alignment horizontal="left"/>
    </xf>
    <xf numFmtId="164" fontId="0" fillId="3" borderId="14" xfId="0" applyNumberFormat="1" applyFill="1" applyBorder="1" applyAlignment="1">
      <alignment horizontal="center"/>
    </xf>
    <xf numFmtId="0" fontId="0" fillId="3" borderId="14" xfId="0" applyNumberForma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164" fontId="0" fillId="3" borderId="21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/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9" xfId="0" applyFont="1" applyFill="1" applyBorder="1"/>
    <xf numFmtId="0" fontId="0" fillId="3" borderId="9" xfId="0" applyFont="1" applyFill="1" applyBorder="1" applyAlignment="1">
      <alignment horizontal="left"/>
    </xf>
    <xf numFmtId="164" fontId="0" fillId="3" borderId="9" xfId="0" applyNumberFormat="1" applyFont="1" applyFill="1" applyBorder="1" applyAlignment="1">
      <alignment horizontal="center"/>
    </xf>
    <xf numFmtId="164" fontId="0" fillId="3" borderId="1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17" borderId="32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17" borderId="33" xfId="0" applyFont="1" applyFill="1" applyBorder="1" applyAlignment="1">
      <alignment horizontal="center"/>
    </xf>
    <xf numFmtId="0" fontId="1" fillId="0" borderId="34" xfId="0" applyFont="1" applyBorder="1"/>
    <xf numFmtId="0" fontId="0" fillId="3" borderId="35" xfId="0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37" xfId="0" applyFill="1" applyBorder="1"/>
    <xf numFmtId="0" fontId="0" fillId="0" borderId="37" xfId="0" applyBorder="1"/>
    <xf numFmtId="164" fontId="0" fillId="11" borderId="37" xfId="0" applyNumberFormat="1" applyFill="1" applyBorder="1" applyAlignment="1">
      <alignment horizontal="center"/>
    </xf>
    <xf numFmtId="0" fontId="0" fillId="0" borderId="37" xfId="0" applyFill="1" applyBorder="1"/>
    <xf numFmtId="0" fontId="1" fillId="0" borderId="37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4" fontId="5" fillId="11" borderId="37" xfId="0" applyNumberFormat="1" applyFont="1" applyFill="1" applyBorder="1" applyAlignment="1">
      <alignment horizontal="center"/>
    </xf>
    <xf numFmtId="6" fontId="0" fillId="11" borderId="37" xfId="0" applyNumberFormat="1" applyFill="1" applyBorder="1" applyAlignment="1">
      <alignment horizontal="center"/>
    </xf>
    <xf numFmtId="6" fontId="0" fillId="9" borderId="37" xfId="0" applyNumberFormat="1" applyFill="1" applyBorder="1" applyAlignment="1">
      <alignment horizontal="center"/>
    </xf>
    <xf numFmtId="0" fontId="0" fillId="0" borderId="38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164" fontId="0" fillId="11" borderId="1" xfId="0" applyNumberForma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11" borderId="1" xfId="0" applyNumberFormat="1" applyFont="1" applyFill="1" applyBorder="1" applyAlignment="1">
      <alignment horizontal="center"/>
    </xf>
    <xf numFmtId="6" fontId="0" fillId="11" borderId="1" xfId="0" applyNumberFormat="1" applyFill="1" applyBorder="1" applyAlignment="1">
      <alignment horizontal="center"/>
    </xf>
    <xf numFmtId="6" fontId="0" fillId="9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9" xfId="0" applyFont="1" applyBorder="1"/>
    <xf numFmtId="0" fontId="4" fillId="0" borderId="39" xfId="0" applyFont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9" xfId="0" applyFont="1" applyFill="1" applyBorder="1"/>
    <xf numFmtId="0" fontId="1" fillId="0" borderId="40" xfId="0" applyFont="1" applyFill="1" applyBorder="1"/>
    <xf numFmtId="0" fontId="1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/>
    <xf numFmtId="164" fontId="0" fillId="11" borderId="45" xfId="0" applyNumberFormat="1" applyFill="1" applyBorder="1" applyAlignment="1">
      <alignment horizontal="center"/>
    </xf>
    <xf numFmtId="0" fontId="0" fillId="0" borderId="45" xfId="0" applyFill="1" applyBorder="1"/>
    <xf numFmtId="0" fontId="1" fillId="0" borderId="4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164" fontId="5" fillId="11" borderId="45" xfId="0" applyNumberFormat="1" applyFont="1" applyFill="1" applyBorder="1" applyAlignment="1">
      <alignment horizontal="center"/>
    </xf>
    <xf numFmtId="6" fontId="0" fillId="11" borderId="45" xfId="0" applyNumberFormat="1" applyFill="1" applyBorder="1" applyAlignment="1">
      <alignment horizontal="center"/>
    </xf>
    <xf numFmtId="6" fontId="0" fillId="9" borderId="45" xfId="0" applyNumberForma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20" borderId="7" xfId="0" applyFont="1" applyFill="1" applyBorder="1"/>
    <xf numFmtId="0" fontId="0" fillId="21" borderId="1" xfId="0" applyFill="1" applyBorder="1"/>
    <xf numFmtId="0" fontId="0" fillId="21" borderId="45" xfId="0" applyFill="1" applyBorder="1"/>
    <xf numFmtId="0" fontId="0" fillId="14" borderId="1" xfId="0" applyFill="1" applyBorder="1"/>
    <xf numFmtId="0" fontId="0" fillId="3" borderId="47" xfId="0" applyFont="1" applyFill="1" applyBorder="1" applyAlignment="1">
      <alignment horizontal="left"/>
    </xf>
    <xf numFmtId="0" fontId="0" fillId="3" borderId="48" xfId="0" applyFont="1" applyFill="1" applyBorder="1" applyAlignment="1">
      <alignment horizontal="left"/>
    </xf>
    <xf numFmtId="0" fontId="0" fillId="3" borderId="49" xfId="0" applyFont="1" applyFill="1" applyBorder="1" applyAlignment="1">
      <alignment horizontal="left"/>
    </xf>
    <xf numFmtId="0" fontId="0" fillId="0" borderId="7" xfId="0" applyFont="1" applyBorder="1"/>
    <xf numFmtId="0" fontId="0" fillId="0" borderId="0" xfId="0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59" xfId="0" applyFont="1" applyBorder="1"/>
    <xf numFmtId="0" fontId="0" fillId="4" borderId="18" xfId="0" applyFill="1" applyBorder="1"/>
    <xf numFmtId="0" fontId="0" fillId="22" borderId="18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3" borderId="50" xfId="0" applyFill="1" applyBorder="1"/>
    <xf numFmtId="0" fontId="0" fillId="2" borderId="51" xfId="0" applyFill="1" applyBorder="1"/>
    <xf numFmtId="0" fontId="0" fillId="2" borderId="52" xfId="0" applyFill="1" applyBorder="1"/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0" borderId="70" xfId="0" applyBorder="1" applyAlignment="1">
      <alignment horizontal="left"/>
    </xf>
    <xf numFmtId="0" fontId="0" fillId="0" borderId="50" xfId="0" applyBorder="1" applyAlignment="1">
      <alignment horizontal="left"/>
    </xf>
    <xf numFmtId="0" fontId="1" fillId="17" borderId="37" xfId="0" applyFont="1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9" fillId="0" borderId="37" xfId="0" applyFont="1" applyBorder="1" applyAlignment="1">
      <alignment vertical="center"/>
    </xf>
    <xf numFmtId="0" fontId="8" fillId="0" borderId="37" xfId="3" applyBorder="1"/>
    <xf numFmtId="164" fontId="0" fillId="18" borderId="38" xfId="0" applyNumberForma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11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11" borderId="1" xfId="0" applyNumberFormat="1" applyFont="1" applyFill="1" applyBorder="1" applyAlignment="1">
      <alignment horizontal="center"/>
    </xf>
    <xf numFmtId="0" fontId="0" fillId="19" borderId="1" xfId="0" applyFill="1" applyBorder="1"/>
    <xf numFmtId="0" fontId="0" fillId="0" borderId="1" xfId="0" applyFill="1" applyBorder="1" applyAlignment="1">
      <alignment horizontal="left"/>
    </xf>
    <xf numFmtId="164" fontId="0" fillId="18" borderId="1" xfId="0" applyNumberFormat="1" applyFill="1" applyBorder="1" applyAlignment="1">
      <alignment horizontal="center"/>
    </xf>
    <xf numFmtId="0" fontId="11" fillId="2" borderId="1" xfId="0" applyFont="1" applyFill="1" applyBorder="1"/>
    <xf numFmtId="0" fontId="1" fillId="14" borderId="1" xfId="0" applyFont="1" applyFill="1" applyBorder="1"/>
    <xf numFmtId="0" fontId="1" fillId="7" borderId="1" xfId="0" applyFont="1" applyFill="1" applyBorder="1"/>
    <xf numFmtId="0" fontId="0" fillId="3" borderId="72" xfId="0" applyFill="1" applyBorder="1" applyAlignment="1">
      <alignment horizontal="left"/>
    </xf>
    <xf numFmtId="0" fontId="0" fillId="3" borderId="61" xfId="0" applyFill="1" applyBorder="1" applyAlignment="1">
      <alignment horizontal="left"/>
    </xf>
    <xf numFmtId="0" fontId="1" fillId="3" borderId="61" xfId="0" applyFont="1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0" borderId="61" xfId="0" applyBorder="1" applyAlignment="1">
      <alignment horizontal="center"/>
    </xf>
    <xf numFmtId="164" fontId="0" fillId="3" borderId="61" xfId="0" applyNumberFormat="1" applyFill="1" applyBorder="1" applyAlignment="1">
      <alignment horizontal="center"/>
    </xf>
    <xf numFmtId="0" fontId="0" fillId="3" borderId="61" xfId="0" applyFill="1" applyBorder="1"/>
    <xf numFmtId="0" fontId="0" fillId="3" borderId="69" xfId="0" applyFill="1" applyBorder="1" applyAlignment="1">
      <alignment horizontal="center"/>
    </xf>
    <xf numFmtId="0" fontId="0" fillId="3" borderId="63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63" xfId="0" applyFill="1" applyBorder="1" applyAlignment="1">
      <alignment horizontal="left"/>
    </xf>
    <xf numFmtId="0" fontId="0" fillId="0" borderId="67" xfId="0" applyFill="1" applyBorder="1" applyAlignment="1">
      <alignment horizontal="left"/>
    </xf>
    <xf numFmtId="0" fontId="0" fillId="0" borderId="45" xfId="0" applyFill="1" applyBorder="1" applyAlignment="1">
      <alignment horizontal="left"/>
    </xf>
    <xf numFmtId="0" fontId="1" fillId="17" borderId="45" xfId="0" applyFont="1" applyFill="1" applyBorder="1" applyAlignment="1">
      <alignment horizontal="center"/>
    </xf>
    <xf numFmtId="0" fontId="0" fillId="11" borderId="45" xfId="0" applyFill="1" applyBorder="1" applyAlignment="1">
      <alignment horizontal="center"/>
    </xf>
    <xf numFmtId="164" fontId="0" fillId="18" borderId="45" xfId="0" applyNumberFormat="1" applyFill="1" applyBorder="1" applyAlignment="1">
      <alignment horizontal="center"/>
    </xf>
    <xf numFmtId="0" fontId="1" fillId="13" borderId="7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13" borderId="74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61" xfId="0" applyFill="1" applyBorder="1" applyAlignment="1">
      <alignment horizontal="center"/>
    </xf>
  </cellXfs>
  <cellStyles count="4">
    <cellStyle name="Hyperlink" xfId="3" builtinId="8"/>
    <cellStyle name="Hyperlink 2" xfId="1" xr:uid="{0F8ED313-C032-462D-89A1-D087935A6194}"/>
    <cellStyle name="Normal" xfId="0" builtinId="0"/>
    <cellStyle name="Normal 2" xfId="2" xr:uid="{6EA40616-CE9E-477D-B318-7CA9B2DAC30C}"/>
  </cellStyles>
  <dxfs count="0"/>
  <tableStyles count="0" defaultTableStyle="TableStyleMedium2" defaultPivotStyle="PivotStyleLight16"/>
  <colors>
    <mruColors>
      <color rgb="FF0066FF"/>
      <color rgb="FFF78B09"/>
      <color rgb="FFFFFF00"/>
      <color rgb="FF382AA0"/>
      <color rgb="FFFFCC66"/>
      <color rgb="FFFFFFCC"/>
      <color rgb="FFFF00FF"/>
      <color rgb="FF99FF33"/>
      <color rgb="FF00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1948329</xdr:colOff>
      <xdr:row>19</xdr:row>
      <xdr:rowOff>79188</xdr:rowOff>
    </xdr:from>
    <xdr:to>
      <xdr:col>21</xdr:col>
      <xdr:colOff>202081</xdr:colOff>
      <xdr:row>28</xdr:row>
      <xdr:rowOff>164913</xdr:rowOff>
    </xdr:to>
    <xdr:pic>
      <xdr:nvPicPr>
        <xdr:cNvPr id="2" name="Picture 1" descr="Image result for hi viz waste coat back ">
          <a:extLst>
            <a:ext uri="{FF2B5EF4-FFF2-40B4-BE49-F238E27FC236}">
              <a16:creationId xmlns:a16="http://schemas.microsoft.com/office/drawing/2014/main" id="{223843CC-4CAA-4FC4-AEF7-23C9475C5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211" y="4942541"/>
          <a:ext cx="1967754" cy="169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276226</xdr:colOff>
      <xdr:row>20</xdr:row>
      <xdr:rowOff>76200</xdr:rowOff>
    </xdr:from>
    <xdr:to>
      <xdr:col>21</xdr:col>
      <xdr:colOff>1095376</xdr:colOff>
      <xdr:row>24</xdr:row>
      <xdr:rowOff>142875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A84B513D-93D8-4E6C-BAA2-8076EF20386A}"/>
            </a:ext>
          </a:extLst>
        </xdr:cNvPr>
        <xdr:cNvSpPr/>
      </xdr:nvSpPr>
      <xdr:spPr>
        <a:xfrm>
          <a:off x="15068551" y="6105525"/>
          <a:ext cx="819150" cy="828675"/>
        </a:xfrm>
        <a:custGeom>
          <a:avLst/>
          <a:gdLst>
            <a:gd name="connsiteX0" fmla="*/ 38100 w 790575"/>
            <a:gd name="connsiteY0" fmla="*/ 838200 h 838200"/>
            <a:gd name="connsiteX1" fmla="*/ 771525 w 790575"/>
            <a:gd name="connsiteY1" fmla="*/ 828675 h 838200"/>
            <a:gd name="connsiteX2" fmla="*/ 790575 w 790575"/>
            <a:gd name="connsiteY2" fmla="*/ 123825 h 838200"/>
            <a:gd name="connsiteX3" fmla="*/ 504825 w 790575"/>
            <a:gd name="connsiteY3" fmla="*/ 0 h 838200"/>
            <a:gd name="connsiteX4" fmla="*/ 247650 w 790575"/>
            <a:gd name="connsiteY4" fmla="*/ 0 h 838200"/>
            <a:gd name="connsiteX5" fmla="*/ 0 w 790575"/>
            <a:gd name="connsiteY5" fmla="*/ 133350 h 838200"/>
            <a:gd name="connsiteX6" fmla="*/ 38100 w 790575"/>
            <a:gd name="connsiteY6" fmla="*/ 838200 h 838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790575" h="838200">
              <a:moveTo>
                <a:pt x="38100" y="838200"/>
              </a:moveTo>
              <a:lnTo>
                <a:pt x="771525" y="828675"/>
              </a:lnTo>
              <a:lnTo>
                <a:pt x="790575" y="123825"/>
              </a:lnTo>
              <a:lnTo>
                <a:pt x="504825" y="0"/>
              </a:lnTo>
              <a:lnTo>
                <a:pt x="247650" y="0"/>
              </a:lnTo>
              <a:lnTo>
                <a:pt x="0" y="133350"/>
              </a:lnTo>
              <a:lnTo>
                <a:pt x="38100" y="83820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  <a:p>
          <a:pPr algn="ctr"/>
          <a:r>
            <a:rPr lang="en-GB" sz="1100"/>
            <a:t>TOP</a:t>
          </a:r>
        </a:p>
      </xdr:txBody>
    </xdr:sp>
    <xdr:clientData/>
  </xdr:twoCellAnchor>
  <xdr:twoCellAnchor>
    <xdr:from>
      <xdr:col>21</xdr:col>
      <xdr:colOff>180975</xdr:colOff>
      <xdr:row>25</xdr:row>
      <xdr:rowOff>9525</xdr:rowOff>
    </xdr:from>
    <xdr:to>
      <xdr:col>21</xdr:col>
      <xdr:colOff>1095375</xdr:colOff>
      <xdr:row>26</xdr:row>
      <xdr:rowOff>133350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id="{F09738FB-AAC3-4026-BB68-A2C7D6CB5D1D}"/>
            </a:ext>
          </a:extLst>
        </xdr:cNvPr>
        <xdr:cNvSpPr/>
      </xdr:nvSpPr>
      <xdr:spPr>
        <a:xfrm>
          <a:off x="14973300" y="6991350"/>
          <a:ext cx="914400" cy="314325"/>
        </a:xfrm>
        <a:custGeom>
          <a:avLst/>
          <a:gdLst>
            <a:gd name="connsiteX0" fmla="*/ 0 w 914400"/>
            <a:gd name="connsiteY0" fmla="*/ 276225 h 314325"/>
            <a:gd name="connsiteX1" fmla="*/ 19050 w 914400"/>
            <a:gd name="connsiteY1" fmla="*/ 19050 h 314325"/>
            <a:gd name="connsiteX2" fmla="*/ 885825 w 914400"/>
            <a:gd name="connsiteY2" fmla="*/ 0 h 314325"/>
            <a:gd name="connsiteX3" fmla="*/ 914400 w 914400"/>
            <a:gd name="connsiteY3" fmla="*/ 314325 h 314325"/>
            <a:gd name="connsiteX4" fmla="*/ 0 w 914400"/>
            <a:gd name="connsiteY4" fmla="*/ 276225 h 314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4400" h="314325">
              <a:moveTo>
                <a:pt x="0" y="276225"/>
              </a:moveTo>
              <a:lnTo>
                <a:pt x="19050" y="19050"/>
              </a:lnTo>
              <a:lnTo>
                <a:pt x="885825" y="0"/>
              </a:lnTo>
              <a:lnTo>
                <a:pt x="914400" y="314325"/>
              </a:lnTo>
              <a:lnTo>
                <a:pt x="0" y="276225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/>
            <a:t>Middle</a:t>
          </a:r>
          <a:r>
            <a:rPr lang="en-GB" sz="1100" baseline="0"/>
            <a:t> </a:t>
          </a:r>
          <a:endParaRPr lang="en-GB" sz="1100"/>
        </a:p>
      </xdr:txBody>
    </xdr:sp>
    <xdr:clientData/>
  </xdr:twoCellAnchor>
  <xdr:twoCellAnchor>
    <xdr:from>
      <xdr:col>21</xdr:col>
      <xdr:colOff>228600</xdr:colOff>
      <xdr:row>26</xdr:row>
      <xdr:rowOff>180976</xdr:rowOff>
    </xdr:from>
    <xdr:to>
      <xdr:col>21</xdr:col>
      <xdr:colOff>1123950</xdr:colOff>
      <xdr:row>28</xdr:row>
      <xdr:rowOff>123826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89325E7B-8558-4E6D-A166-8C76BC8068FC}"/>
            </a:ext>
          </a:extLst>
        </xdr:cNvPr>
        <xdr:cNvSpPr/>
      </xdr:nvSpPr>
      <xdr:spPr>
        <a:xfrm>
          <a:off x="15020925" y="7353301"/>
          <a:ext cx="895350" cy="323850"/>
        </a:xfrm>
        <a:custGeom>
          <a:avLst/>
          <a:gdLst>
            <a:gd name="connsiteX0" fmla="*/ 0 w 914400"/>
            <a:gd name="connsiteY0" fmla="*/ 276225 h 314325"/>
            <a:gd name="connsiteX1" fmla="*/ 19050 w 914400"/>
            <a:gd name="connsiteY1" fmla="*/ 19050 h 314325"/>
            <a:gd name="connsiteX2" fmla="*/ 885825 w 914400"/>
            <a:gd name="connsiteY2" fmla="*/ 0 h 314325"/>
            <a:gd name="connsiteX3" fmla="*/ 914400 w 914400"/>
            <a:gd name="connsiteY3" fmla="*/ 314325 h 314325"/>
            <a:gd name="connsiteX4" fmla="*/ 0 w 914400"/>
            <a:gd name="connsiteY4" fmla="*/ 276225 h 314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4400" h="314325">
              <a:moveTo>
                <a:pt x="0" y="276225"/>
              </a:moveTo>
              <a:lnTo>
                <a:pt x="19050" y="19050"/>
              </a:lnTo>
              <a:lnTo>
                <a:pt x="885825" y="0"/>
              </a:lnTo>
              <a:lnTo>
                <a:pt x="914400" y="314325"/>
              </a:lnTo>
              <a:lnTo>
                <a:pt x="0" y="276225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/>
            <a:t>Bottom </a:t>
          </a:r>
        </a:p>
      </xdr:txBody>
    </xdr:sp>
    <xdr:clientData/>
  </xdr:twoCellAnchor>
  <xdr:twoCellAnchor editAs="oneCell">
    <xdr:from>
      <xdr:col>14</xdr:col>
      <xdr:colOff>838200</xdr:colOff>
      <xdr:row>18</xdr:row>
      <xdr:rowOff>123825</xdr:rowOff>
    </xdr:from>
    <xdr:to>
      <xdr:col>19</xdr:col>
      <xdr:colOff>362130</xdr:colOff>
      <xdr:row>38</xdr:row>
      <xdr:rowOff>83187</xdr:rowOff>
    </xdr:to>
    <xdr:pic>
      <xdr:nvPicPr>
        <xdr:cNvPr id="8" name="Picture 7" descr="See the source image">
          <a:extLst>
            <a:ext uri="{FF2B5EF4-FFF2-40B4-BE49-F238E27FC236}">
              <a16:creationId xmlns:a16="http://schemas.microsoft.com/office/drawing/2014/main" id="{8AAC87FF-532D-4B9C-865D-6381C58136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772150"/>
          <a:ext cx="3769360" cy="3769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561974</xdr:colOff>
      <xdr:row>20</xdr:row>
      <xdr:rowOff>104775</xdr:rowOff>
    </xdr:from>
    <xdr:to>
      <xdr:col>17</xdr:col>
      <xdr:colOff>752476</xdr:colOff>
      <xdr:row>24</xdr:row>
      <xdr:rowOff>161925</xdr:rowOff>
    </xdr:to>
    <xdr:pic>
      <xdr:nvPicPr>
        <xdr:cNvPr id="10" name="Picture 9" descr="Shape, logo, company name, circle&#10;&#10;Description automatically generated">
          <a:extLst>
            <a:ext uri="{FF2B5EF4-FFF2-40B4-BE49-F238E27FC236}">
              <a16:creationId xmlns:a16="http://schemas.microsoft.com/office/drawing/2014/main" id="{1C1DE700-797B-4040-A064-FC3BCE25E8BA}"/>
            </a:ext>
          </a:extLst>
        </xdr:cNvPr>
        <xdr:cNvPicPr/>
      </xdr:nvPicPr>
      <xdr:blipFill>
        <a:blip xmlns:r="http://schemas.openxmlformats.org/officeDocument/2006/relationships" r:embed="rId3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4" y="6134100"/>
          <a:ext cx="904876" cy="819151"/>
        </a:xfrm>
        <a:prstGeom prst="rect">
          <a:avLst/>
        </a:prstGeom>
      </xdr:spPr>
    </xdr:pic>
    <xdr:clientData/>
  </xdr:twoCellAnchor>
  <xdr:twoCellAnchor>
    <xdr:from>
      <xdr:col>15</xdr:col>
      <xdr:colOff>533400</xdr:colOff>
      <xdr:row>25</xdr:row>
      <xdr:rowOff>47625</xdr:rowOff>
    </xdr:from>
    <xdr:to>
      <xdr:col>18</xdr:col>
      <xdr:colOff>561975</xdr:colOff>
      <xdr:row>27</xdr:row>
      <xdr:rowOff>0</xdr:rowOff>
    </xdr:to>
    <xdr:sp macro="" textlink="">
      <xdr:nvSpPr>
        <xdr:cNvPr id="11" name="Text Box 24">
          <a:extLst>
            <a:ext uri="{FF2B5EF4-FFF2-40B4-BE49-F238E27FC236}">
              <a16:creationId xmlns:a16="http://schemas.microsoft.com/office/drawing/2014/main" id="{8F71F17C-3728-4D38-85B6-F8965E080D1E}"/>
            </a:ext>
          </a:extLst>
        </xdr:cNvPr>
        <xdr:cNvSpPr txBox="1"/>
      </xdr:nvSpPr>
      <xdr:spPr>
        <a:xfrm>
          <a:off x="8743950" y="7029450"/>
          <a:ext cx="2352675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S001</a:t>
          </a:r>
          <a:endParaRPr lang="en-GB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546662</xdr:colOff>
      <xdr:row>16</xdr:row>
      <xdr:rowOff>180041</xdr:rowOff>
    </xdr:from>
    <xdr:to>
      <xdr:col>14</xdr:col>
      <xdr:colOff>1007673</xdr:colOff>
      <xdr:row>36</xdr:row>
      <xdr:rowOff>86734</xdr:rowOff>
    </xdr:to>
    <xdr:pic>
      <xdr:nvPicPr>
        <xdr:cNvPr id="13" name="Picture 12" descr="See the source image">
          <a:extLst>
            <a:ext uri="{FF2B5EF4-FFF2-40B4-BE49-F238E27FC236}">
              <a16:creationId xmlns:a16="http://schemas.microsoft.com/office/drawing/2014/main" id="{1B487CAF-B685-458E-972A-E02B0B962DD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986" y="4471894"/>
          <a:ext cx="3934833" cy="35293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2086163</xdr:colOff>
      <xdr:row>19</xdr:row>
      <xdr:rowOff>90767</xdr:rowOff>
    </xdr:from>
    <xdr:to>
      <xdr:col>12</xdr:col>
      <xdr:colOff>295463</xdr:colOff>
      <xdr:row>22</xdr:row>
      <xdr:rowOff>35299</xdr:rowOff>
    </xdr:to>
    <xdr:pic>
      <xdr:nvPicPr>
        <xdr:cNvPr id="14" name="Picture 13" descr="Shape, logo, company name, circle&#10;&#10;Description automatically generated">
          <a:extLst>
            <a:ext uri="{FF2B5EF4-FFF2-40B4-BE49-F238E27FC236}">
              <a16:creationId xmlns:a16="http://schemas.microsoft.com/office/drawing/2014/main" id="{DA667A72-9E25-4BD6-99D1-2A2B14B3360C}"/>
            </a:ext>
          </a:extLst>
        </xdr:cNvPr>
        <xdr:cNvPicPr/>
      </xdr:nvPicPr>
      <xdr:blipFill>
        <a:blip xmlns:r="http://schemas.openxmlformats.org/officeDocument/2006/relationships" r:embed="rId3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487" y="4954120"/>
          <a:ext cx="621739" cy="482414"/>
        </a:xfrm>
        <a:prstGeom prst="rect">
          <a:avLst/>
        </a:prstGeom>
      </xdr:spPr>
    </xdr:pic>
    <xdr:clientData/>
  </xdr:twoCellAnchor>
  <xdr:twoCellAnchor>
    <xdr:from>
      <xdr:col>11</xdr:col>
      <xdr:colOff>1171575</xdr:colOff>
      <xdr:row>25</xdr:row>
      <xdr:rowOff>133350</xdr:rowOff>
    </xdr:from>
    <xdr:to>
      <xdr:col>14</xdr:col>
      <xdr:colOff>209550</xdr:colOff>
      <xdr:row>27</xdr:row>
      <xdr:rowOff>85725</xdr:rowOff>
    </xdr:to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69E48085-9747-4D08-A6DB-0A25D7E90BFC}"/>
            </a:ext>
          </a:extLst>
        </xdr:cNvPr>
        <xdr:cNvSpPr txBox="1"/>
      </xdr:nvSpPr>
      <xdr:spPr>
        <a:xfrm>
          <a:off x="5029200" y="7115175"/>
          <a:ext cx="2352675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S001</a:t>
          </a:r>
          <a:endParaRPr lang="en-GB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1181100</xdr:colOff>
      <xdr:row>22</xdr:row>
      <xdr:rowOff>95250</xdr:rowOff>
    </xdr:from>
    <xdr:to>
      <xdr:col>14</xdr:col>
      <xdr:colOff>219075</xdr:colOff>
      <xdr:row>24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E6D0FE22-2F89-4256-8A2C-280363C89B3A}"/>
            </a:ext>
          </a:extLst>
        </xdr:cNvPr>
        <xdr:cNvSpPr txBox="1"/>
      </xdr:nvSpPr>
      <xdr:spPr>
        <a:xfrm>
          <a:off x="5038725" y="6505575"/>
          <a:ext cx="2352675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SAFETY</a:t>
          </a:r>
          <a:endParaRPr lang="en-GB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ssuu.com/portwestltd/docs/fr_cat_english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313F-2C10-4483-9D5B-8F581333CBC0}">
  <dimension ref="A1:AI69"/>
  <sheetViews>
    <sheetView tabSelected="1" topLeftCell="AB1" zoomScale="85" zoomScaleNormal="85" workbookViewId="0">
      <selection activeCell="AD12" sqref="AD12"/>
    </sheetView>
  </sheetViews>
  <sheetFormatPr defaultRowHeight="14.5" x14ac:dyDescent="0.35"/>
  <cols>
    <col min="1" max="1" width="30.1796875" bestFit="1" customWidth="1"/>
    <col min="2" max="2" width="12.7265625" style="5" bestFit="1" customWidth="1"/>
    <col min="3" max="3" width="15" style="6" customWidth="1"/>
    <col min="4" max="4" width="7.26953125" style="192" bestFit="1" customWidth="1"/>
    <col min="5" max="5" width="8.08984375" style="192" bestFit="1" customWidth="1"/>
    <col min="6" max="6" width="7.1796875" style="192" bestFit="1" customWidth="1"/>
    <col min="7" max="7" width="8.1796875" style="192" bestFit="1" customWidth="1"/>
    <col min="8" max="10" width="9.26953125" style="192" bestFit="1" customWidth="1"/>
    <col min="11" max="11" width="11.36328125" style="192" bestFit="1" customWidth="1"/>
    <col min="12" max="12" width="34.54296875" style="6" bestFit="1" customWidth="1"/>
    <col min="13" max="13" width="8" customWidth="1"/>
    <col min="14" max="14" width="7.1796875" customWidth="1"/>
    <col min="15" max="15" width="15.54296875" customWidth="1"/>
    <col min="16" max="16" width="10.54296875" customWidth="1"/>
    <col min="17" max="17" width="10.7265625" style="6" bestFit="1" customWidth="1"/>
    <col min="18" max="18" width="14.54296875" bestFit="1" customWidth="1"/>
    <col min="19" max="19" width="12.453125" style="6" customWidth="1"/>
    <col min="20" max="20" width="36.7265625" style="5" customWidth="1"/>
    <col min="21" max="21" width="16.453125" style="6" customWidth="1"/>
    <col min="22" max="22" width="24.26953125" style="6" bestFit="1" customWidth="1"/>
    <col min="23" max="23" width="12.7265625" style="6" customWidth="1"/>
    <col min="24" max="24" width="17.1796875" style="6" bestFit="1" customWidth="1"/>
    <col min="25" max="25" width="10.54296875" style="6" customWidth="1"/>
    <col min="26" max="26" width="10.26953125" style="6" customWidth="1"/>
    <col min="27" max="27" width="16.81640625" style="6" customWidth="1"/>
    <col min="28" max="28" width="17.54296875" customWidth="1"/>
    <col min="29" max="29" width="12.1796875" style="6" bestFit="1" customWidth="1"/>
    <col min="30" max="30" width="11.26953125" customWidth="1"/>
    <col min="31" max="31" width="13.7265625" customWidth="1"/>
    <col min="32" max="32" width="26.453125" bestFit="1" customWidth="1"/>
    <col min="33" max="38" width="20.7265625" customWidth="1"/>
    <col min="39" max="39" width="18.1796875" customWidth="1"/>
  </cols>
  <sheetData>
    <row r="1" spans="1:35" ht="15" thickBot="1" x14ac:dyDescent="0.4">
      <c r="A1" s="3" t="s">
        <v>30</v>
      </c>
      <c r="D1" s="273" t="s">
        <v>144</v>
      </c>
      <c r="E1" s="273"/>
      <c r="F1" s="273"/>
      <c r="G1" s="273"/>
      <c r="H1" s="273"/>
      <c r="I1" s="273"/>
      <c r="J1" s="273"/>
    </row>
    <row r="2" spans="1:35" ht="16" thickBot="1" x14ac:dyDescent="0.4">
      <c r="A2" s="128" t="s">
        <v>0</v>
      </c>
      <c r="B2" s="183" t="s">
        <v>33</v>
      </c>
      <c r="C2" s="219" t="s">
        <v>6</v>
      </c>
      <c r="D2" s="219" t="s">
        <v>145</v>
      </c>
      <c r="E2" s="183" t="s">
        <v>146</v>
      </c>
      <c r="F2" s="183" t="s">
        <v>147</v>
      </c>
      <c r="G2" s="183" t="s">
        <v>148</v>
      </c>
      <c r="H2" s="183" t="s">
        <v>149</v>
      </c>
      <c r="I2" s="183" t="s">
        <v>150</v>
      </c>
      <c r="J2" s="183" t="s">
        <v>151</v>
      </c>
      <c r="K2" s="227" t="s">
        <v>152</v>
      </c>
      <c r="L2" s="220" t="s">
        <v>8</v>
      </c>
      <c r="M2" s="211"/>
      <c r="N2" s="162"/>
      <c r="O2" s="162" t="s">
        <v>9</v>
      </c>
      <c r="P2" s="162" t="s">
        <v>19</v>
      </c>
      <c r="Q2" s="161" t="s">
        <v>54</v>
      </c>
      <c r="R2" s="162" t="s">
        <v>20</v>
      </c>
      <c r="S2" s="161" t="s">
        <v>55</v>
      </c>
      <c r="T2" s="163" t="s">
        <v>34</v>
      </c>
      <c r="U2" s="163" t="s">
        <v>61</v>
      </c>
      <c r="V2" s="163" t="s">
        <v>96</v>
      </c>
      <c r="W2" s="163" t="s">
        <v>97</v>
      </c>
      <c r="X2" s="163" t="s">
        <v>60</v>
      </c>
      <c r="Y2" s="163" t="s">
        <v>58</v>
      </c>
      <c r="Z2" s="161" t="s">
        <v>56</v>
      </c>
      <c r="AA2" s="161" t="s">
        <v>31</v>
      </c>
      <c r="AB2" s="162" t="s">
        <v>26</v>
      </c>
      <c r="AC2" s="164" t="s">
        <v>95</v>
      </c>
      <c r="AD2" s="165" t="s">
        <v>21</v>
      </c>
      <c r="AE2" s="165" t="s">
        <v>24</v>
      </c>
      <c r="AF2" s="166" t="s">
        <v>23</v>
      </c>
      <c r="AG2" s="167" t="s">
        <v>98</v>
      </c>
      <c r="AH2" s="1" t="s">
        <v>19</v>
      </c>
      <c r="AI2" s="2" t="s">
        <v>16</v>
      </c>
    </row>
    <row r="3" spans="1:35" ht="15.5" x14ac:dyDescent="0.35">
      <c r="A3" s="188" t="s">
        <v>100</v>
      </c>
      <c r="B3" s="193">
        <v>2</v>
      </c>
      <c r="C3" s="203">
        <v>10</v>
      </c>
      <c r="D3" s="8"/>
      <c r="E3" s="8">
        <v>2</v>
      </c>
      <c r="F3" s="8">
        <v>3</v>
      </c>
      <c r="G3" s="8">
        <v>1</v>
      </c>
      <c r="H3" s="8">
        <v>2</v>
      </c>
      <c r="I3" s="8">
        <v>1</v>
      </c>
      <c r="J3" s="8">
        <v>1</v>
      </c>
      <c r="K3" s="228">
        <f>SUM(D3:J3)-C3</f>
        <v>0</v>
      </c>
      <c r="L3" s="221" t="s">
        <v>113</v>
      </c>
      <c r="M3" s="212"/>
      <c r="N3" s="187"/>
      <c r="O3" s="33" t="s">
        <v>27</v>
      </c>
      <c r="P3" s="13" t="s">
        <v>16</v>
      </c>
      <c r="Q3" s="56"/>
      <c r="R3" s="13" t="s">
        <v>17</v>
      </c>
      <c r="S3" s="56"/>
      <c r="T3" s="23" t="s">
        <v>143</v>
      </c>
      <c r="U3" s="74"/>
      <c r="V3" s="40" t="s">
        <v>67</v>
      </c>
      <c r="W3" s="74"/>
      <c r="X3" s="40" t="s">
        <v>59</v>
      </c>
      <c r="Y3" s="74"/>
      <c r="Z3" s="74"/>
      <c r="AA3" s="12" t="s">
        <v>32</v>
      </c>
      <c r="AB3" s="11"/>
      <c r="AC3" s="76"/>
      <c r="AD3" s="75">
        <f t="shared" ref="AD3:AD14" si="0">AC3+Z3+Y3+W3+U3+S3+Q3*C3</f>
        <v>0</v>
      </c>
      <c r="AE3" s="10"/>
      <c r="AF3" s="27" t="s">
        <v>112</v>
      </c>
      <c r="AG3" s="168">
        <v>3</v>
      </c>
      <c r="AH3" s="3" t="s">
        <v>18</v>
      </c>
      <c r="AI3" t="s">
        <v>22</v>
      </c>
    </row>
    <row r="4" spans="1:35" ht="15.5" x14ac:dyDescent="0.35">
      <c r="A4" s="188" t="s">
        <v>3</v>
      </c>
      <c r="B4" s="193">
        <v>5</v>
      </c>
      <c r="C4" s="204">
        <v>5</v>
      </c>
      <c r="D4" s="145"/>
      <c r="E4" s="145">
        <v>1</v>
      </c>
      <c r="F4" s="145">
        <v>2</v>
      </c>
      <c r="G4" s="145">
        <v>1</v>
      </c>
      <c r="H4" s="145">
        <v>1</v>
      </c>
      <c r="I4" s="145"/>
      <c r="J4" s="145"/>
      <c r="K4" s="228">
        <f t="shared" ref="K4:K16" si="1">SUM(D4:J4)-C4</f>
        <v>0</v>
      </c>
      <c r="L4" s="222" t="s">
        <v>111</v>
      </c>
      <c r="M4" s="213"/>
      <c r="N4" s="17"/>
      <c r="O4" s="33" t="s">
        <v>27</v>
      </c>
      <c r="P4" s="13" t="s">
        <v>16</v>
      </c>
      <c r="Q4" s="56"/>
      <c r="R4" s="13" t="s">
        <v>63</v>
      </c>
      <c r="S4" s="56"/>
      <c r="T4" s="23" t="s">
        <v>62</v>
      </c>
      <c r="U4" s="74"/>
      <c r="V4" s="40" t="s">
        <v>67</v>
      </c>
      <c r="W4" s="74"/>
      <c r="X4" s="40" t="s">
        <v>64</v>
      </c>
      <c r="Y4" s="74"/>
      <c r="Z4" s="74"/>
      <c r="AA4" s="12" t="s">
        <v>32</v>
      </c>
      <c r="AB4" s="11"/>
      <c r="AC4" s="76"/>
      <c r="AD4" s="75">
        <f t="shared" si="0"/>
        <v>0</v>
      </c>
      <c r="AE4" s="10"/>
      <c r="AF4" s="83" t="s">
        <v>114</v>
      </c>
      <c r="AG4" s="168">
        <v>3</v>
      </c>
    </row>
    <row r="5" spans="1:35" ht="15.5" x14ac:dyDescent="0.35">
      <c r="A5" s="188" t="s">
        <v>106</v>
      </c>
      <c r="B5" s="193">
        <v>6</v>
      </c>
      <c r="C5" s="204">
        <v>8</v>
      </c>
      <c r="D5" s="145"/>
      <c r="E5" s="145">
        <v>2</v>
      </c>
      <c r="F5" s="145">
        <v>2</v>
      </c>
      <c r="G5" s="145">
        <v>1</v>
      </c>
      <c r="H5" s="145">
        <v>1</v>
      </c>
      <c r="I5" s="145">
        <v>1</v>
      </c>
      <c r="J5" s="145">
        <v>1</v>
      </c>
      <c r="K5" s="228">
        <f t="shared" si="1"/>
        <v>0</v>
      </c>
      <c r="L5" s="222" t="s">
        <v>38</v>
      </c>
      <c r="M5" s="277"/>
      <c r="N5" s="278"/>
      <c r="O5" s="10" t="s">
        <v>27</v>
      </c>
      <c r="P5" s="13" t="s">
        <v>16</v>
      </c>
      <c r="Q5" s="56"/>
      <c r="R5" s="13" t="s">
        <v>17</v>
      </c>
      <c r="S5" s="56"/>
      <c r="T5" s="121" t="s">
        <v>106</v>
      </c>
      <c r="U5" s="74"/>
      <c r="V5" s="40" t="s">
        <v>67</v>
      </c>
      <c r="W5" s="74"/>
      <c r="X5" s="40" t="s">
        <v>59</v>
      </c>
      <c r="Y5" s="74"/>
      <c r="Z5" s="74"/>
      <c r="AA5" s="12" t="s">
        <v>32</v>
      </c>
      <c r="AB5" s="14"/>
      <c r="AC5" s="76"/>
      <c r="AD5" s="75">
        <f t="shared" si="0"/>
        <v>0</v>
      </c>
      <c r="AE5" s="10"/>
      <c r="AF5" s="27" t="s">
        <v>115</v>
      </c>
      <c r="AG5" s="168">
        <v>3</v>
      </c>
    </row>
    <row r="6" spans="1:35" ht="15.5" x14ac:dyDescent="0.35">
      <c r="A6" s="188" t="s">
        <v>2</v>
      </c>
      <c r="B6" s="193">
        <v>8</v>
      </c>
      <c r="C6" s="205">
        <v>15</v>
      </c>
      <c r="D6" s="8">
        <v>2</v>
      </c>
      <c r="E6" s="8">
        <v>2</v>
      </c>
      <c r="F6" s="8">
        <v>4</v>
      </c>
      <c r="G6" s="8">
        <v>4</v>
      </c>
      <c r="H6" s="8">
        <v>1</v>
      </c>
      <c r="I6" s="8">
        <v>1</v>
      </c>
      <c r="J6" s="8">
        <v>1</v>
      </c>
      <c r="K6" s="228">
        <f t="shared" si="1"/>
        <v>0</v>
      </c>
      <c r="L6" s="221" t="s">
        <v>10</v>
      </c>
      <c r="M6" s="283"/>
      <c r="N6" s="284"/>
      <c r="O6" s="33" t="s">
        <v>27</v>
      </c>
      <c r="P6" s="33" t="s">
        <v>16</v>
      </c>
      <c r="Q6" s="56"/>
      <c r="R6" s="33" t="s">
        <v>17</v>
      </c>
      <c r="S6" s="56"/>
      <c r="T6" s="95" t="s">
        <v>2</v>
      </c>
      <c r="U6" s="74"/>
      <c r="V6" s="97" t="s">
        <v>67</v>
      </c>
      <c r="W6" s="74"/>
      <c r="X6" s="97" t="s">
        <v>59</v>
      </c>
      <c r="Y6" s="96"/>
      <c r="Z6" s="96"/>
      <c r="AA6" s="41" t="s">
        <v>32</v>
      </c>
      <c r="AB6" s="100"/>
      <c r="AC6" s="98"/>
      <c r="AD6" s="98">
        <f t="shared" si="0"/>
        <v>0</v>
      </c>
      <c r="AE6" s="33"/>
      <c r="AF6" s="112" t="s">
        <v>116</v>
      </c>
      <c r="AG6" s="169">
        <v>3</v>
      </c>
    </row>
    <row r="7" spans="1:35" ht="15.5" x14ac:dyDescent="0.35">
      <c r="A7" s="188" t="s">
        <v>5</v>
      </c>
      <c r="B7" s="193">
        <v>10</v>
      </c>
      <c r="C7" s="205">
        <v>570</v>
      </c>
      <c r="D7" s="145">
        <v>100</v>
      </c>
      <c r="E7" s="145">
        <v>150</v>
      </c>
      <c r="F7" s="145">
        <v>150</v>
      </c>
      <c r="G7" s="145">
        <v>100</v>
      </c>
      <c r="H7" s="145">
        <v>40</v>
      </c>
      <c r="I7" s="145">
        <v>20</v>
      </c>
      <c r="J7" s="145">
        <v>10</v>
      </c>
      <c r="K7" s="228">
        <f t="shared" si="1"/>
        <v>0</v>
      </c>
      <c r="L7" s="221" t="s">
        <v>15</v>
      </c>
      <c r="M7" s="285"/>
      <c r="N7" s="286"/>
      <c r="O7" s="17" t="s">
        <v>28</v>
      </c>
      <c r="P7" s="33" t="s">
        <v>16</v>
      </c>
      <c r="Q7" s="56"/>
      <c r="R7" s="33" t="s">
        <v>118</v>
      </c>
      <c r="S7" s="56"/>
      <c r="T7" s="95" t="s">
        <v>71</v>
      </c>
      <c r="U7" s="74"/>
      <c r="V7" s="97" t="s">
        <v>67</v>
      </c>
      <c r="W7" s="74"/>
      <c r="X7" s="97" t="s">
        <v>59</v>
      </c>
      <c r="Y7" s="96"/>
      <c r="Z7" s="96"/>
      <c r="AA7" s="41" t="s">
        <v>32</v>
      </c>
      <c r="AB7" s="33"/>
      <c r="AC7" s="98"/>
      <c r="AD7" s="98">
        <f t="shared" si="0"/>
        <v>0</v>
      </c>
      <c r="AE7" s="33"/>
      <c r="AF7" s="99" t="s">
        <v>117</v>
      </c>
      <c r="AG7" s="169">
        <v>3</v>
      </c>
    </row>
    <row r="8" spans="1:35" ht="15.5" x14ac:dyDescent="0.35">
      <c r="A8" s="188" t="s">
        <v>11</v>
      </c>
      <c r="B8" s="193">
        <v>20</v>
      </c>
      <c r="C8" s="204">
        <v>27</v>
      </c>
      <c r="D8" s="145">
        <v>2</v>
      </c>
      <c r="E8" s="145">
        <v>4</v>
      </c>
      <c r="F8" s="145">
        <v>6</v>
      </c>
      <c r="G8" s="145">
        <v>5</v>
      </c>
      <c r="H8" s="145">
        <v>5</v>
      </c>
      <c r="I8" s="145">
        <v>3</v>
      </c>
      <c r="J8" s="145">
        <v>2</v>
      </c>
      <c r="K8" s="228">
        <f t="shared" si="1"/>
        <v>0</v>
      </c>
      <c r="L8" s="222" t="s">
        <v>12</v>
      </c>
      <c r="M8" s="214"/>
      <c r="N8" s="184"/>
      <c r="O8" s="10" t="s">
        <v>27</v>
      </c>
      <c r="P8" s="13" t="s">
        <v>16</v>
      </c>
      <c r="Q8" s="56"/>
      <c r="R8" s="13" t="s">
        <v>17</v>
      </c>
      <c r="S8" s="56"/>
      <c r="T8" s="121" t="s">
        <v>66</v>
      </c>
      <c r="U8" s="74"/>
      <c r="V8" s="40" t="s">
        <v>67</v>
      </c>
      <c r="W8" s="74"/>
      <c r="X8" s="40" t="s">
        <v>59</v>
      </c>
      <c r="Y8" s="74"/>
      <c r="Z8" s="74"/>
      <c r="AA8" s="12" t="s">
        <v>32</v>
      </c>
      <c r="AB8" s="14"/>
      <c r="AC8" s="76"/>
      <c r="AD8" s="75">
        <f t="shared" si="0"/>
        <v>0</v>
      </c>
      <c r="AE8" s="10"/>
      <c r="AF8" s="84" t="s">
        <v>119</v>
      </c>
      <c r="AG8" s="168">
        <v>3</v>
      </c>
    </row>
    <row r="9" spans="1:35" ht="15.5" x14ac:dyDescent="0.35">
      <c r="A9" s="188" t="s">
        <v>104</v>
      </c>
      <c r="B9" s="193">
        <v>11</v>
      </c>
      <c r="C9" s="206">
        <v>80</v>
      </c>
      <c r="D9" s="145">
        <v>4</v>
      </c>
      <c r="E9" s="145">
        <v>10</v>
      </c>
      <c r="F9" s="145">
        <v>20</v>
      </c>
      <c r="G9" s="145">
        <v>15</v>
      </c>
      <c r="H9" s="145">
        <v>17</v>
      </c>
      <c r="I9" s="145">
        <v>10</v>
      </c>
      <c r="J9" s="145">
        <v>4</v>
      </c>
      <c r="K9" s="228">
        <f t="shared" si="1"/>
        <v>0</v>
      </c>
      <c r="L9" s="222" t="s">
        <v>105</v>
      </c>
      <c r="M9" s="212"/>
      <c r="N9" s="17"/>
      <c r="O9" s="10" t="s">
        <v>27</v>
      </c>
      <c r="P9" s="13" t="s">
        <v>16</v>
      </c>
      <c r="Q9" s="56"/>
      <c r="R9" s="13" t="s">
        <v>17</v>
      </c>
      <c r="S9" s="56"/>
      <c r="T9" s="121" t="s">
        <v>65</v>
      </c>
      <c r="U9" s="74"/>
      <c r="V9" s="40" t="s">
        <v>67</v>
      </c>
      <c r="W9" s="74"/>
      <c r="X9" s="40" t="s">
        <v>59</v>
      </c>
      <c r="Y9" s="74"/>
      <c r="Z9" s="74"/>
      <c r="AA9" s="12" t="s">
        <v>32</v>
      </c>
      <c r="AB9" s="14"/>
      <c r="AC9" s="76"/>
      <c r="AD9" s="75">
        <f t="shared" si="0"/>
        <v>0</v>
      </c>
      <c r="AE9" s="10"/>
      <c r="AF9" s="27" t="s">
        <v>120</v>
      </c>
      <c r="AG9" s="168">
        <v>3</v>
      </c>
    </row>
    <row r="10" spans="1:35" ht="15.5" x14ac:dyDescent="0.35">
      <c r="A10" s="188" t="s">
        <v>4</v>
      </c>
      <c r="B10" s="193">
        <v>17</v>
      </c>
      <c r="C10" s="206">
        <v>500</v>
      </c>
      <c r="D10" s="145">
        <v>75</v>
      </c>
      <c r="E10" s="145">
        <v>40</v>
      </c>
      <c r="F10" s="145">
        <v>150</v>
      </c>
      <c r="G10" s="145">
        <v>165</v>
      </c>
      <c r="H10" s="145">
        <v>40</v>
      </c>
      <c r="I10" s="145">
        <v>20</v>
      </c>
      <c r="J10" s="145">
        <v>10</v>
      </c>
      <c r="K10" s="228">
        <f t="shared" si="1"/>
        <v>0</v>
      </c>
      <c r="L10" s="222" t="s">
        <v>13</v>
      </c>
      <c r="M10" s="279"/>
      <c r="N10" s="280"/>
      <c r="O10" s="17" t="s">
        <v>28</v>
      </c>
      <c r="P10" s="13" t="s">
        <v>16</v>
      </c>
      <c r="Q10" s="56"/>
      <c r="R10" s="13" t="s">
        <v>17</v>
      </c>
      <c r="S10" s="56"/>
      <c r="T10" s="95" t="s">
        <v>62</v>
      </c>
      <c r="U10" s="74"/>
      <c r="V10" s="40" t="s">
        <v>67</v>
      </c>
      <c r="W10" s="74"/>
      <c r="X10" s="40" t="s">
        <v>59</v>
      </c>
      <c r="Y10" s="74"/>
      <c r="Z10" s="74"/>
      <c r="AA10" s="12" t="s">
        <v>32</v>
      </c>
      <c r="AB10" s="10"/>
      <c r="AC10" s="76"/>
      <c r="AD10" s="75">
        <f t="shared" si="0"/>
        <v>0</v>
      </c>
      <c r="AE10" s="10"/>
      <c r="AF10" s="84" t="s">
        <v>121</v>
      </c>
      <c r="AG10" s="168">
        <v>3</v>
      </c>
    </row>
    <row r="11" spans="1:35" ht="15.5" x14ac:dyDescent="0.35">
      <c r="A11" s="188" t="s">
        <v>125</v>
      </c>
      <c r="B11" s="193">
        <v>18</v>
      </c>
      <c r="C11" s="206">
        <v>250</v>
      </c>
      <c r="D11" s="145">
        <v>15</v>
      </c>
      <c r="E11" s="145">
        <v>40</v>
      </c>
      <c r="F11" s="145">
        <v>50</v>
      </c>
      <c r="G11" s="145">
        <v>65</v>
      </c>
      <c r="H11" s="145">
        <v>55</v>
      </c>
      <c r="I11" s="145">
        <v>15</v>
      </c>
      <c r="J11" s="145">
        <v>10</v>
      </c>
      <c r="K11" s="228">
        <f t="shared" si="1"/>
        <v>0</v>
      </c>
      <c r="L11" s="222" t="s">
        <v>126</v>
      </c>
      <c r="M11" s="215"/>
      <c r="N11" s="122"/>
      <c r="O11" s="17" t="s">
        <v>28</v>
      </c>
      <c r="P11" s="13" t="s">
        <v>16</v>
      </c>
      <c r="Q11" s="56"/>
      <c r="R11" s="13" t="s">
        <v>17</v>
      </c>
      <c r="S11" s="56"/>
      <c r="T11" s="95"/>
      <c r="U11" s="74"/>
      <c r="V11" s="40" t="s">
        <v>127</v>
      </c>
      <c r="W11" s="74"/>
      <c r="X11" s="40" t="s">
        <v>59</v>
      </c>
      <c r="Y11" s="74"/>
      <c r="Z11" s="74"/>
      <c r="AA11" s="12" t="s">
        <v>32</v>
      </c>
      <c r="AB11" s="10"/>
      <c r="AC11" s="76"/>
      <c r="AD11" s="75">
        <f t="shared" si="0"/>
        <v>0</v>
      </c>
      <c r="AE11" s="10"/>
      <c r="AF11" s="84" t="s">
        <v>128</v>
      </c>
      <c r="AG11" s="168">
        <v>3</v>
      </c>
    </row>
    <row r="12" spans="1:35" ht="15.5" x14ac:dyDescent="0.35">
      <c r="A12" s="188" t="s">
        <v>35</v>
      </c>
      <c r="B12" s="193">
        <v>24</v>
      </c>
      <c r="C12" s="204">
        <v>20</v>
      </c>
      <c r="D12" s="145">
        <v>4</v>
      </c>
      <c r="E12" s="145">
        <v>4</v>
      </c>
      <c r="F12" s="145">
        <v>5</v>
      </c>
      <c r="G12" s="145">
        <v>4</v>
      </c>
      <c r="H12" s="145">
        <v>1</v>
      </c>
      <c r="I12" s="145">
        <v>1</v>
      </c>
      <c r="J12" s="145">
        <v>1</v>
      </c>
      <c r="K12" s="228">
        <f t="shared" si="1"/>
        <v>0</v>
      </c>
      <c r="L12" s="222" t="s">
        <v>43</v>
      </c>
      <c r="M12" s="281"/>
      <c r="N12" s="282"/>
      <c r="O12" s="191" t="s">
        <v>27</v>
      </c>
      <c r="P12" s="10" t="s">
        <v>16</v>
      </c>
      <c r="Q12" s="56"/>
      <c r="R12" s="13" t="s">
        <v>17</v>
      </c>
      <c r="S12" s="56"/>
      <c r="T12" s="23" t="s">
        <v>122</v>
      </c>
      <c r="U12" s="56"/>
      <c r="V12" s="40" t="s">
        <v>67</v>
      </c>
      <c r="W12" s="56"/>
      <c r="X12" s="40" t="s">
        <v>59</v>
      </c>
      <c r="Y12" s="56"/>
      <c r="Z12" s="74"/>
      <c r="AA12" s="12" t="s">
        <v>32</v>
      </c>
      <c r="AB12" s="10"/>
      <c r="AC12" s="76"/>
      <c r="AD12" s="75">
        <f t="shared" si="0"/>
        <v>0</v>
      </c>
      <c r="AE12" s="10"/>
      <c r="AF12" s="27" t="s">
        <v>123</v>
      </c>
      <c r="AG12" s="168">
        <v>3</v>
      </c>
    </row>
    <row r="13" spans="1:35" ht="15.5" x14ac:dyDescent="0.35">
      <c r="A13" s="188" t="s">
        <v>37</v>
      </c>
      <c r="B13" s="193">
        <v>25</v>
      </c>
      <c r="C13" s="206">
        <v>10</v>
      </c>
      <c r="D13" s="210">
        <v>1</v>
      </c>
      <c r="E13" s="210">
        <v>3</v>
      </c>
      <c r="F13" s="210">
        <v>4</v>
      </c>
      <c r="G13" s="210">
        <v>1</v>
      </c>
      <c r="H13" s="210">
        <v>1</v>
      </c>
      <c r="I13" s="210"/>
      <c r="J13" s="210"/>
      <c r="K13" s="228">
        <f t="shared" si="1"/>
        <v>0</v>
      </c>
      <c r="L13" s="222" t="s">
        <v>7</v>
      </c>
      <c r="M13" s="275"/>
      <c r="N13" s="276"/>
      <c r="O13" s="10" t="s">
        <v>27</v>
      </c>
      <c r="P13" s="10" t="s">
        <v>16</v>
      </c>
      <c r="Q13" s="56"/>
      <c r="R13" s="13" t="s">
        <v>17</v>
      </c>
      <c r="S13" s="56"/>
      <c r="T13" s="123"/>
      <c r="U13" s="56"/>
      <c r="V13" s="40" t="s">
        <v>127</v>
      </c>
      <c r="W13" s="56"/>
      <c r="X13" s="40" t="s">
        <v>59</v>
      </c>
      <c r="Y13" s="56"/>
      <c r="Z13" s="74"/>
      <c r="AA13" s="12" t="s">
        <v>32</v>
      </c>
      <c r="AB13" s="10"/>
      <c r="AC13" s="76"/>
      <c r="AD13" s="75">
        <f t="shared" si="0"/>
        <v>0</v>
      </c>
      <c r="AE13" s="10"/>
      <c r="AF13" s="27" t="s">
        <v>69</v>
      </c>
      <c r="AG13" s="168">
        <v>3</v>
      </c>
    </row>
    <row r="14" spans="1:35" ht="15.5" x14ac:dyDescent="0.35">
      <c r="A14" s="189" t="s">
        <v>41</v>
      </c>
      <c r="B14" s="194">
        <v>26</v>
      </c>
      <c r="C14" s="207">
        <v>10</v>
      </c>
      <c r="D14" s="210"/>
      <c r="E14" s="210">
        <v>2</v>
      </c>
      <c r="F14" s="210">
        <v>3</v>
      </c>
      <c r="G14" s="210">
        <v>2</v>
      </c>
      <c r="H14" s="210">
        <v>2</v>
      </c>
      <c r="I14" s="210">
        <v>1</v>
      </c>
      <c r="J14" s="210"/>
      <c r="K14" s="228">
        <f t="shared" si="1"/>
        <v>0</v>
      </c>
      <c r="L14" s="223" t="s">
        <v>124</v>
      </c>
      <c r="M14" s="216"/>
      <c r="N14" s="135"/>
      <c r="O14" s="135" t="s">
        <v>28</v>
      </c>
      <c r="P14" s="136" t="s">
        <v>16</v>
      </c>
      <c r="Q14" s="137"/>
      <c r="R14" s="138" t="s">
        <v>17</v>
      </c>
      <c r="S14" s="137"/>
      <c r="T14" s="139" t="s">
        <v>129</v>
      </c>
      <c r="U14" s="137"/>
      <c r="V14" s="140" t="s">
        <v>67</v>
      </c>
      <c r="W14" s="137"/>
      <c r="X14" s="140" t="s">
        <v>59</v>
      </c>
      <c r="Y14" s="137"/>
      <c r="Z14" s="141"/>
      <c r="AA14" s="134" t="s">
        <v>32</v>
      </c>
      <c r="AB14" s="136"/>
      <c r="AC14" s="142"/>
      <c r="AD14" s="143">
        <f t="shared" si="0"/>
        <v>0</v>
      </c>
      <c r="AE14" s="136"/>
      <c r="AF14" s="144" t="s">
        <v>70</v>
      </c>
      <c r="AG14" s="170">
        <v>3</v>
      </c>
    </row>
    <row r="15" spans="1:35" ht="15.5" x14ac:dyDescent="0.35">
      <c r="A15" s="188" t="s">
        <v>109</v>
      </c>
      <c r="B15" s="195">
        <v>14</v>
      </c>
      <c r="C15" s="208">
        <v>23</v>
      </c>
      <c r="D15" s="145">
        <v>2</v>
      </c>
      <c r="E15" s="145">
        <v>2</v>
      </c>
      <c r="F15" s="145">
        <v>9</v>
      </c>
      <c r="G15" s="145">
        <v>3</v>
      </c>
      <c r="H15" s="145">
        <v>3</v>
      </c>
      <c r="I15" s="145">
        <v>3</v>
      </c>
      <c r="J15" s="145">
        <v>1</v>
      </c>
      <c r="K15" s="228">
        <f t="shared" si="1"/>
        <v>0</v>
      </c>
      <c r="L15" s="224" t="s">
        <v>108</v>
      </c>
      <c r="M15" s="217"/>
      <c r="N15" s="185"/>
      <c r="O15" s="191" t="s">
        <v>27</v>
      </c>
      <c r="P15" s="147" t="s">
        <v>16</v>
      </c>
      <c r="Q15" s="148"/>
      <c r="R15" s="149" t="s">
        <v>17</v>
      </c>
      <c r="S15" s="148"/>
      <c r="T15" s="150" t="s">
        <v>109</v>
      </c>
      <c r="U15" s="148"/>
      <c r="V15" s="151"/>
      <c r="W15" s="148"/>
      <c r="X15" s="151"/>
      <c r="Y15" s="148"/>
      <c r="Z15" s="152"/>
      <c r="AA15" s="145" t="s">
        <v>32</v>
      </c>
      <c r="AB15" s="147"/>
      <c r="AC15" s="153"/>
      <c r="AD15" s="154">
        <v>0</v>
      </c>
      <c r="AE15" s="147"/>
      <c r="AF15" s="147" t="s">
        <v>138</v>
      </c>
      <c r="AG15" s="171">
        <v>3</v>
      </c>
    </row>
    <row r="16" spans="1:35" ht="16" thickBot="1" x14ac:dyDescent="0.4">
      <c r="A16" s="190" t="s">
        <v>110</v>
      </c>
      <c r="B16" s="196">
        <v>14</v>
      </c>
      <c r="C16" s="209">
        <v>50</v>
      </c>
      <c r="D16" s="172">
        <v>2</v>
      </c>
      <c r="E16" s="172">
        <v>4</v>
      </c>
      <c r="F16" s="172">
        <v>16</v>
      </c>
      <c r="G16" s="172">
        <v>17</v>
      </c>
      <c r="H16" s="172">
        <v>8</v>
      </c>
      <c r="I16" s="172">
        <v>2</v>
      </c>
      <c r="J16" s="172">
        <v>1</v>
      </c>
      <c r="K16" s="229">
        <f t="shared" si="1"/>
        <v>0</v>
      </c>
      <c r="L16" s="226" t="s">
        <v>108</v>
      </c>
      <c r="M16" s="218"/>
      <c r="N16" s="186"/>
      <c r="O16" s="191" t="s">
        <v>27</v>
      </c>
      <c r="P16" s="173" t="s">
        <v>16</v>
      </c>
      <c r="Q16" s="174"/>
      <c r="R16" s="175" t="s">
        <v>17</v>
      </c>
      <c r="S16" s="174"/>
      <c r="T16" s="176" t="s">
        <v>110</v>
      </c>
      <c r="U16" s="174"/>
      <c r="V16" s="177"/>
      <c r="W16" s="174"/>
      <c r="X16" s="177"/>
      <c r="Y16" s="174"/>
      <c r="Z16" s="178"/>
      <c r="AA16" s="172" t="s">
        <v>32</v>
      </c>
      <c r="AB16" s="173"/>
      <c r="AC16" s="179"/>
      <c r="AD16" s="180">
        <v>0</v>
      </c>
      <c r="AE16" s="173"/>
      <c r="AF16" s="173" t="s">
        <v>139</v>
      </c>
      <c r="AG16" s="181">
        <v>3</v>
      </c>
    </row>
    <row r="17" spans="2:33" s="155" customFormat="1" ht="16" thickBot="1" x14ac:dyDescent="0.4">
      <c r="B17" s="133"/>
      <c r="C17" s="197"/>
      <c r="D17" s="156"/>
      <c r="E17" s="156"/>
      <c r="F17" s="156"/>
      <c r="G17" s="156"/>
      <c r="H17" s="156"/>
      <c r="I17" s="156"/>
      <c r="J17" s="156"/>
      <c r="K17" s="156"/>
      <c r="L17" s="156"/>
      <c r="M17" s="132"/>
      <c r="N17" s="132"/>
      <c r="O17" s="132"/>
      <c r="P17" s="132"/>
      <c r="Q17" s="157"/>
      <c r="R17" s="132"/>
      <c r="S17" s="157"/>
      <c r="T17" s="133"/>
      <c r="U17" s="157"/>
      <c r="V17" s="158"/>
      <c r="W17" s="157"/>
      <c r="X17" s="158"/>
      <c r="Y17" s="157"/>
      <c r="Z17" s="159"/>
      <c r="AA17" s="156"/>
      <c r="AB17" s="132"/>
      <c r="AC17" s="160"/>
      <c r="AD17" s="160"/>
      <c r="AE17" s="132"/>
      <c r="AF17" s="132"/>
      <c r="AG17" s="156"/>
    </row>
    <row r="18" spans="2:33" ht="15" thickBot="1" x14ac:dyDescent="0.4">
      <c r="C18" s="198">
        <f>SUM(C3:C16)</f>
        <v>1578</v>
      </c>
      <c r="D18" s="199"/>
      <c r="E18" s="199"/>
      <c r="F18" s="199"/>
      <c r="G18" s="199"/>
      <c r="H18" s="199"/>
      <c r="I18" s="199"/>
      <c r="J18" s="199"/>
      <c r="K18" s="199"/>
    </row>
    <row r="19" spans="2:33" x14ac:dyDescent="0.35">
      <c r="AC19" s="6" t="s">
        <v>21</v>
      </c>
      <c r="AD19" s="39">
        <f>SUM(AD3:AD16)</f>
        <v>0</v>
      </c>
    </row>
    <row r="40" spans="12:17" x14ac:dyDescent="0.35">
      <c r="L40" s="6" t="s">
        <v>79</v>
      </c>
      <c r="Q40" s="6" t="s">
        <v>68</v>
      </c>
    </row>
    <row r="53" spans="1:11" ht="15" thickBot="1" x14ac:dyDescent="0.4">
      <c r="A53" s="274" t="s">
        <v>107</v>
      </c>
      <c r="B53" s="274"/>
      <c r="C53" s="274"/>
    </row>
    <row r="54" spans="1:11" x14ac:dyDescent="0.35">
      <c r="A54" s="128" t="s">
        <v>0</v>
      </c>
      <c r="B54" s="124" t="s">
        <v>33</v>
      </c>
      <c r="C54" s="26" t="s">
        <v>6</v>
      </c>
      <c r="D54" s="200"/>
      <c r="E54" s="200"/>
      <c r="F54" s="200"/>
      <c r="G54" s="200"/>
      <c r="H54" s="200"/>
      <c r="I54" s="200"/>
      <c r="J54" s="200"/>
      <c r="K54" s="200"/>
    </row>
    <row r="55" spans="1:11" x14ac:dyDescent="0.35">
      <c r="A55" s="129" t="s">
        <v>102</v>
      </c>
      <c r="B55" s="125">
        <v>1</v>
      </c>
      <c r="C55" s="73">
        <v>0</v>
      </c>
      <c r="D55" s="201"/>
      <c r="E55" s="201"/>
      <c r="F55" s="201"/>
      <c r="G55" s="201"/>
      <c r="H55" s="201"/>
      <c r="I55" s="201"/>
      <c r="J55" s="201"/>
      <c r="K55" s="201"/>
    </row>
    <row r="56" spans="1:11" x14ac:dyDescent="0.35">
      <c r="A56" s="129" t="s">
        <v>100</v>
      </c>
      <c r="B56" s="125">
        <v>2</v>
      </c>
      <c r="C56" s="73">
        <v>0</v>
      </c>
      <c r="D56" s="201"/>
      <c r="E56" s="201"/>
      <c r="F56" s="201"/>
      <c r="G56" s="201"/>
      <c r="H56" s="201"/>
      <c r="I56" s="201"/>
      <c r="J56" s="201"/>
      <c r="K56" s="201"/>
    </row>
    <row r="57" spans="1:11" x14ac:dyDescent="0.35">
      <c r="A57" s="129" t="s">
        <v>101</v>
      </c>
      <c r="B57" s="125">
        <v>3</v>
      </c>
      <c r="C57" s="73">
        <v>0</v>
      </c>
      <c r="D57" s="201"/>
      <c r="E57" s="201"/>
      <c r="F57" s="201"/>
      <c r="G57" s="201"/>
      <c r="H57" s="201"/>
      <c r="I57" s="201"/>
      <c r="J57" s="201"/>
      <c r="K57" s="201"/>
    </row>
    <row r="58" spans="1:11" x14ac:dyDescent="0.35">
      <c r="A58" s="129" t="s">
        <v>3</v>
      </c>
      <c r="B58" s="125">
        <v>5</v>
      </c>
      <c r="C58" s="36">
        <v>0</v>
      </c>
      <c r="D58" s="199"/>
      <c r="E58" s="199"/>
      <c r="F58" s="199"/>
      <c r="G58" s="199"/>
      <c r="H58" s="199"/>
      <c r="I58" s="199"/>
      <c r="J58" s="199"/>
      <c r="K58" s="199"/>
    </row>
    <row r="59" spans="1:11" x14ac:dyDescent="0.35">
      <c r="A59" s="129" t="s">
        <v>106</v>
      </c>
      <c r="B59" s="125">
        <v>6</v>
      </c>
      <c r="C59" s="36">
        <v>32</v>
      </c>
      <c r="D59" s="199"/>
      <c r="E59" s="199"/>
      <c r="F59" s="199"/>
      <c r="G59" s="199"/>
      <c r="H59" s="199"/>
      <c r="I59" s="199"/>
      <c r="J59" s="199"/>
      <c r="K59" s="199"/>
    </row>
    <row r="60" spans="1:11" x14ac:dyDescent="0.35">
      <c r="A60" s="129" t="s">
        <v>2</v>
      </c>
      <c r="B60" s="125">
        <v>8</v>
      </c>
      <c r="C60" s="73">
        <v>0</v>
      </c>
      <c r="D60" s="201"/>
      <c r="E60" s="201"/>
      <c r="F60" s="201"/>
      <c r="G60" s="201"/>
      <c r="H60" s="201"/>
      <c r="I60" s="201"/>
      <c r="J60" s="201"/>
      <c r="K60" s="201"/>
    </row>
    <row r="61" spans="1:11" x14ac:dyDescent="0.35">
      <c r="A61" s="129" t="s">
        <v>5</v>
      </c>
      <c r="B61" s="126">
        <v>10</v>
      </c>
      <c r="C61" s="73">
        <v>30</v>
      </c>
      <c r="D61" s="201"/>
      <c r="E61" s="201"/>
      <c r="F61" s="201"/>
      <c r="G61" s="201"/>
      <c r="H61" s="201"/>
      <c r="I61" s="201"/>
      <c r="J61" s="201"/>
      <c r="K61" s="201"/>
    </row>
    <row r="62" spans="1:11" x14ac:dyDescent="0.35">
      <c r="A62" s="129" t="s">
        <v>11</v>
      </c>
      <c r="B62" s="125">
        <v>20</v>
      </c>
      <c r="C62" s="36">
        <v>22</v>
      </c>
      <c r="D62" s="199"/>
      <c r="E62" s="199"/>
      <c r="F62" s="199"/>
      <c r="G62" s="199"/>
      <c r="H62" s="199"/>
      <c r="I62" s="199"/>
      <c r="J62" s="199"/>
      <c r="K62" s="199"/>
    </row>
    <row r="63" spans="1:11" x14ac:dyDescent="0.35">
      <c r="A63" s="130" t="s">
        <v>104</v>
      </c>
      <c r="B63" s="125">
        <v>19</v>
      </c>
      <c r="C63" s="35">
        <v>70</v>
      </c>
      <c r="D63" s="202"/>
      <c r="E63" s="202"/>
      <c r="F63" s="202"/>
      <c r="G63" s="202"/>
      <c r="H63" s="202"/>
      <c r="I63" s="202"/>
      <c r="J63" s="202"/>
      <c r="K63" s="202"/>
    </row>
    <row r="64" spans="1:11" x14ac:dyDescent="0.35">
      <c r="A64" s="129" t="s">
        <v>4</v>
      </c>
      <c r="B64" s="125">
        <v>17</v>
      </c>
      <c r="C64" s="35">
        <v>322</v>
      </c>
      <c r="D64" s="202"/>
      <c r="E64" s="202"/>
      <c r="F64" s="202"/>
      <c r="G64" s="202"/>
      <c r="H64" s="202"/>
      <c r="I64" s="202"/>
      <c r="J64" s="202"/>
      <c r="K64" s="202"/>
    </row>
    <row r="65" spans="1:11" x14ac:dyDescent="0.35">
      <c r="A65" s="129" t="s">
        <v>103</v>
      </c>
      <c r="B65" s="125">
        <v>16</v>
      </c>
      <c r="C65" s="36">
        <v>18</v>
      </c>
      <c r="D65" s="199"/>
      <c r="E65" s="199"/>
      <c r="F65" s="199"/>
      <c r="G65" s="199"/>
      <c r="H65" s="199"/>
      <c r="I65" s="199"/>
      <c r="J65" s="199"/>
      <c r="K65" s="199"/>
    </row>
    <row r="66" spans="1:11" x14ac:dyDescent="0.35">
      <c r="A66" s="130" t="s">
        <v>35</v>
      </c>
      <c r="B66" s="125">
        <v>24</v>
      </c>
      <c r="C66" s="36">
        <v>0</v>
      </c>
      <c r="D66" s="199"/>
      <c r="E66" s="199"/>
      <c r="F66" s="199"/>
      <c r="G66" s="199"/>
      <c r="H66" s="199"/>
      <c r="I66" s="199"/>
      <c r="J66" s="199"/>
      <c r="K66" s="199"/>
    </row>
    <row r="67" spans="1:11" x14ac:dyDescent="0.35">
      <c r="A67" s="130" t="s">
        <v>37</v>
      </c>
      <c r="B67" s="125">
        <v>25</v>
      </c>
      <c r="C67" s="37">
        <v>0</v>
      </c>
      <c r="D67" s="156"/>
      <c r="E67" s="156"/>
      <c r="F67" s="156"/>
      <c r="G67" s="156"/>
      <c r="H67" s="156"/>
      <c r="I67" s="156"/>
      <c r="J67" s="156"/>
      <c r="K67" s="156"/>
    </row>
    <row r="68" spans="1:11" ht="15" thickBot="1" x14ac:dyDescent="0.4">
      <c r="A68" s="131" t="s">
        <v>41</v>
      </c>
      <c r="B68" s="127">
        <v>26</v>
      </c>
      <c r="C68" s="38">
        <v>0</v>
      </c>
      <c r="D68" s="156"/>
      <c r="E68" s="156"/>
      <c r="F68" s="156"/>
      <c r="G68" s="156"/>
      <c r="H68" s="156"/>
      <c r="I68" s="156"/>
      <c r="J68" s="156"/>
      <c r="K68" s="156"/>
    </row>
    <row r="69" spans="1:11" ht="15" thickBot="1" x14ac:dyDescent="0.4">
      <c r="C69" s="24">
        <f>SUM(C55:C68)</f>
        <v>494</v>
      </c>
      <c r="D69" s="199"/>
      <c r="E69" s="199"/>
      <c r="F69" s="199"/>
      <c r="G69" s="199"/>
      <c r="H69" s="199"/>
      <c r="I69" s="199"/>
      <c r="J69" s="199"/>
      <c r="K69" s="199"/>
    </row>
  </sheetData>
  <autoFilter ref="A2:AD2" xr:uid="{589308E9-FC47-40B3-AD40-AC165DD57C19}"/>
  <sortState xmlns:xlrd2="http://schemas.microsoft.com/office/spreadsheetml/2017/richdata2" ref="A3:O10">
    <sortCondition ref="L3:L10"/>
    <sortCondition ref="O3:O10"/>
    <sortCondition ref="A3:A10"/>
  </sortState>
  <mergeCells count="8">
    <mergeCell ref="D1:J1"/>
    <mergeCell ref="A53:C53"/>
    <mergeCell ref="M13:N13"/>
    <mergeCell ref="M5:N5"/>
    <mergeCell ref="M10:N10"/>
    <mergeCell ref="M12:N12"/>
    <mergeCell ref="M6:N6"/>
    <mergeCell ref="M7:N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8AB8-B25B-46EA-A173-6DADC5D3BB89}">
  <dimension ref="A1:AB28"/>
  <sheetViews>
    <sheetView zoomScale="70" zoomScaleNormal="70" workbookViewId="0">
      <selection activeCell="N36" sqref="N36"/>
    </sheetView>
  </sheetViews>
  <sheetFormatPr defaultRowHeight="14.5" x14ac:dyDescent="0.35"/>
  <cols>
    <col min="1" max="1" width="40.453125" bestFit="1" customWidth="1"/>
    <col min="2" max="2" width="20.7265625" customWidth="1"/>
    <col min="3" max="3" width="12.7265625" style="5" bestFit="1" customWidth="1"/>
    <col min="4" max="4" width="21.54296875" style="6" bestFit="1" customWidth="1"/>
    <col min="5" max="5" width="9.6328125" style="192" customWidth="1"/>
    <col min="6" max="6" width="9.81640625" style="192" bestFit="1" customWidth="1"/>
    <col min="7" max="7" width="9.54296875" style="192" bestFit="1" customWidth="1"/>
    <col min="8" max="8" width="11" style="192" bestFit="1" customWidth="1"/>
    <col min="9" max="11" width="12.36328125" style="192" bestFit="1" customWidth="1"/>
    <col min="12" max="12" width="15" style="192" bestFit="1" customWidth="1"/>
    <col min="13" max="13" width="17" style="6" bestFit="1" customWidth="1"/>
    <col min="14" max="14" width="14.54296875" style="6" customWidth="1"/>
    <col min="15" max="15" width="7" customWidth="1"/>
    <col min="16" max="16" width="6.54296875" customWidth="1"/>
    <col min="17" max="17" width="45.81640625" bestFit="1" customWidth="1"/>
    <col min="18" max="18" width="12" style="6" customWidth="1"/>
    <col min="19" max="19" width="15.26953125" style="6" bestFit="1" customWidth="1"/>
    <col min="20" max="20" width="18.26953125" bestFit="1" customWidth="1"/>
    <col min="21" max="21" width="13.1796875" style="6" customWidth="1"/>
    <col min="22" max="22" width="31.54296875" style="6" bestFit="1" customWidth="1"/>
    <col min="23" max="23" width="19.26953125" style="6" bestFit="1" customWidth="1"/>
    <col min="24" max="24" width="18.453125" style="6" bestFit="1" customWidth="1"/>
    <col min="25" max="25" width="53.1796875" customWidth="1"/>
    <col min="26" max="26" width="47.453125" bestFit="1" customWidth="1"/>
    <col min="27" max="27" width="10" style="6" bestFit="1" customWidth="1"/>
    <col min="28" max="28" width="19.453125" style="6" bestFit="1" customWidth="1"/>
    <col min="29" max="29" width="11.54296875" bestFit="1" customWidth="1"/>
    <col min="30" max="30" width="11.54296875" customWidth="1"/>
    <col min="31" max="31" width="11.26953125" customWidth="1"/>
  </cols>
  <sheetData>
    <row r="1" spans="1:28" ht="15" thickBot="1" x14ac:dyDescent="0.4">
      <c r="A1" s="3" t="s">
        <v>86</v>
      </c>
      <c r="B1" s="3"/>
      <c r="E1" s="273" t="s">
        <v>144</v>
      </c>
      <c r="F1" s="273"/>
      <c r="G1" s="273"/>
      <c r="H1" s="273"/>
      <c r="I1" s="273"/>
      <c r="J1" s="273"/>
      <c r="K1" s="273"/>
    </row>
    <row r="2" spans="1:28" x14ac:dyDescent="0.35">
      <c r="A2" s="52" t="s">
        <v>0</v>
      </c>
      <c r="B2" s="77"/>
      <c r="C2" s="53" t="s">
        <v>33</v>
      </c>
      <c r="D2" s="53" t="s">
        <v>6</v>
      </c>
      <c r="E2" s="219" t="s">
        <v>145</v>
      </c>
      <c r="F2" s="183" t="s">
        <v>146</v>
      </c>
      <c r="G2" s="183" t="s">
        <v>147</v>
      </c>
      <c r="H2" s="183" t="s">
        <v>148</v>
      </c>
      <c r="I2" s="183" t="s">
        <v>149</v>
      </c>
      <c r="J2" s="183" t="s">
        <v>150</v>
      </c>
      <c r="K2" s="183" t="s">
        <v>151</v>
      </c>
      <c r="L2" s="227" t="s">
        <v>152</v>
      </c>
      <c r="M2" s="53" t="s">
        <v>8</v>
      </c>
      <c r="N2" s="53" t="s">
        <v>82</v>
      </c>
      <c r="O2" s="53" t="s">
        <v>76</v>
      </c>
      <c r="P2" s="53" t="s">
        <v>77</v>
      </c>
      <c r="Q2" s="54" t="s">
        <v>9</v>
      </c>
      <c r="R2" s="53" t="s">
        <v>19</v>
      </c>
      <c r="S2" s="53" t="s">
        <v>80</v>
      </c>
      <c r="T2" s="54" t="s">
        <v>20</v>
      </c>
      <c r="U2" s="53" t="s">
        <v>81</v>
      </c>
      <c r="V2" s="53" t="s">
        <v>18</v>
      </c>
      <c r="W2" s="62" t="s">
        <v>57</v>
      </c>
      <c r="X2" s="53" t="s">
        <v>31</v>
      </c>
      <c r="Y2" s="54" t="s">
        <v>26</v>
      </c>
      <c r="Z2" s="53" t="s">
        <v>84</v>
      </c>
      <c r="AA2" s="87" t="s">
        <v>21</v>
      </c>
      <c r="AB2" s="71" t="s">
        <v>98</v>
      </c>
    </row>
    <row r="3" spans="1:28" ht="15.5" x14ac:dyDescent="0.35">
      <c r="A3" s="19" t="s">
        <v>1</v>
      </c>
      <c r="B3" s="78"/>
      <c r="C3" s="81">
        <v>27</v>
      </c>
      <c r="D3" s="12">
        <v>17</v>
      </c>
      <c r="E3" s="12"/>
      <c r="F3" s="12">
        <v>2</v>
      </c>
      <c r="G3" s="12">
        <v>3</v>
      </c>
      <c r="H3" s="12">
        <v>5</v>
      </c>
      <c r="I3" s="12">
        <v>3</v>
      </c>
      <c r="J3" s="12">
        <v>2</v>
      </c>
      <c r="K3" s="12">
        <v>2</v>
      </c>
      <c r="L3" s="12">
        <f>SUM(E3:K3)-D3</f>
        <v>0</v>
      </c>
      <c r="M3" s="12" t="s">
        <v>14</v>
      </c>
      <c r="N3" s="56"/>
      <c r="O3" s="291"/>
      <c r="P3" s="291"/>
      <c r="Q3" s="10" t="s">
        <v>87</v>
      </c>
      <c r="R3" s="15" t="s">
        <v>16</v>
      </c>
      <c r="S3" s="56"/>
      <c r="T3" s="13" t="s">
        <v>91</v>
      </c>
      <c r="U3" s="56"/>
      <c r="V3" s="15" t="s">
        <v>83</v>
      </c>
      <c r="W3" s="56"/>
      <c r="X3" s="15" t="s">
        <v>74</v>
      </c>
      <c r="Y3" s="16" t="s">
        <v>46</v>
      </c>
      <c r="Z3" s="18" t="s">
        <v>45</v>
      </c>
      <c r="AA3" s="88">
        <f>W3+U3+S3+N3*D3</f>
        <v>0</v>
      </c>
      <c r="AB3" s="85">
        <v>3</v>
      </c>
    </row>
    <row r="4" spans="1:28" ht="16" thickBot="1" x14ac:dyDescent="0.4">
      <c r="A4" s="232" t="s">
        <v>1</v>
      </c>
      <c r="B4" s="233"/>
      <c r="C4" s="234">
        <v>27</v>
      </c>
      <c r="D4" s="235">
        <v>17</v>
      </c>
      <c r="E4" s="235"/>
      <c r="F4" s="235">
        <v>2</v>
      </c>
      <c r="G4" s="235">
        <v>3</v>
      </c>
      <c r="H4" s="235">
        <v>5</v>
      </c>
      <c r="I4" s="235">
        <v>3</v>
      </c>
      <c r="J4" s="235">
        <v>2</v>
      </c>
      <c r="K4" s="235">
        <v>2</v>
      </c>
      <c r="L4" s="235">
        <f>SUM(E4:K4)-D4</f>
        <v>0</v>
      </c>
      <c r="M4" s="134" t="s">
        <v>14</v>
      </c>
      <c r="N4" s="137"/>
      <c r="O4" s="292"/>
      <c r="P4" s="292"/>
      <c r="Q4" s="136" t="s">
        <v>87</v>
      </c>
      <c r="R4" s="236" t="s">
        <v>16</v>
      </c>
      <c r="S4" s="137"/>
      <c r="T4" s="138" t="s">
        <v>91</v>
      </c>
      <c r="U4" s="137"/>
      <c r="V4" s="236" t="s">
        <v>83</v>
      </c>
      <c r="W4" s="137"/>
      <c r="X4" s="236" t="s">
        <v>74</v>
      </c>
      <c r="Y4" s="237" t="s">
        <v>47</v>
      </c>
      <c r="Z4" s="238"/>
      <c r="AA4" s="239">
        <f t="shared" ref="AA4:AA26" si="0">W4+U4+S4+N4*D4</f>
        <v>0</v>
      </c>
      <c r="AB4" s="240">
        <v>3</v>
      </c>
    </row>
    <row r="5" spans="1:28" x14ac:dyDescent="0.35">
      <c r="A5" s="253" t="s">
        <v>5</v>
      </c>
      <c r="B5" s="254"/>
      <c r="C5" s="255">
        <v>28</v>
      </c>
      <c r="D5" s="256">
        <v>300</v>
      </c>
      <c r="E5" s="256">
        <v>70</v>
      </c>
      <c r="F5" s="256">
        <v>50</v>
      </c>
      <c r="G5" s="256">
        <v>80</v>
      </c>
      <c r="H5" s="256">
        <v>30</v>
      </c>
      <c r="I5" s="256">
        <v>25</v>
      </c>
      <c r="J5" s="256">
        <v>15</v>
      </c>
      <c r="K5" s="256">
        <v>30</v>
      </c>
      <c r="L5" s="257">
        <f>SUM(E5:K5)-D5</f>
        <v>0</v>
      </c>
      <c r="M5" s="256" t="s">
        <v>15</v>
      </c>
      <c r="N5" s="258"/>
      <c r="O5" s="294"/>
      <c r="P5" s="294"/>
      <c r="Q5" s="259" t="s">
        <v>51</v>
      </c>
      <c r="R5" s="256" t="s">
        <v>16</v>
      </c>
      <c r="S5" s="258"/>
      <c r="T5" s="259" t="s">
        <v>130</v>
      </c>
      <c r="U5" s="258"/>
      <c r="V5" s="256" t="s">
        <v>36</v>
      </c>
      <c r="W5" s="258"/>
      <c r="X5" s="256" t="s">
        <v>74</v>
      </c>
      <c r="Y5" s="254"/>
      <c r="Z5" s="259"/>
      <c r="AA5" s="258">
        <f t="shared" si="0"/>
        <v>0</v>
      </c>
      <c r="AB5" s="260">
        <v>3</v>
      </c>
    </row>
    <row r="6" spans="1:28" x14ac:dyDescent="0.35">
      <c r="A6" s="261" t="s">
        <v>4</v>
      </c>
      <c r="B6" s="7"/>
      <c r="C6" s="241">
        <v>30</v>
      </c>
      <c r="D6" s="8">
        <v>600</v>
      </c>
      <c r="E6" s="8">
        <v>15</v>
      </c>
      <c r="F6" s="8">
        <v>90</v>
      </c>
      <c r="G6" s="8">
        <v>155</v>
      </c>
      <c r="H6" s="8">
        <v>120</v>
      </c>
      <c r="I6" s="8">
        <v>120</v>
      </c>
      <c r="J6" s="8">
        <v>50</v>
      </c>
      <c r="K6" s="8">
        <v>50</v>
      </c>
      <c r="L6" s="145">
        <f>SUM(E6:K6)-D6</f>
        <v>0</v>
      </c>
      <c r="M6" s="210" t="s">
        <v>13</v>
      </c>
      <c r="N6" s="242"/>
      <c r="O6" s="293"/>
      <c r="P6" s="293"/>
      <c r="Q6" s="4" t="s">
        <v>51</v>
      </c>
      <c r="R6" s="8" t="s">
        <v>16</v>
      </c>
      <c r="S6" s="242"/>
      <c r="T6" s="4" t="s">
        <v>131</v>
      </c>
      <c r="U6" s="242"/>
      <c r="V6" s="8" t="s">
        <v>25</v>
      </c>
      <c r="W6" s="242"/>
      <c r="X6" s="8" t="s">
        <v>32</v>
      </c>
      <c r="Y6" s="7"/>
      <c r="Z6" s="4"/>
      <c r="AA6" s="242">
        <f t="shared" si="0"/>
        <v>0</v>
      </c>
      <c r="AB6" s="228">
        <v>3</v>
      </c>
    </row>
    <row r="7" spans="1:28" x14ac:dyDescent="0.35">
      <c r="A7" s="262" t="s">
        <v>65</v>
      </c>
      <c r="B7" s="243"/>
      <c r="C7" s="80">
        <v>32</v>
      </c>
      <c r="D7" s="244">
        <v>150</v>
      </c>
      <c r="E7" s="244">
        <v>5</v>
      </c>
      <c r="F7" s="244">
        <v>10</v>
      </c>
      <c r="G7" s="244">
        <v>50</v>
      </c>
      <c r="H7" s="244">
        <v>40</v>
      </c>
      <c r="I7" s="244">
        <v>20</v>
      </c>
      <c r="J7" s="244">
        <v>10</v>
      </c>
      <c r="K7" s="244">
        <v>15</v>
      </c>
      <c r="L7" s="244">
        <f>SUM(E7:K7)-D7</f>
        <v>0</v>
      </c>
      <c r="M7" s="245" t="s">
        <v>39</v>
      </c>
      <c r="N7" s="246"/>
      <c r="O7" s="247"/>
      <c r="P7" s="146"/>
      <c r="Q7" s="147" t="s">
        <v>50</v>
      </c>
      <c r="R7" s="210" t="s">
        <v>16</v>
      </c>
      <c r="S7" s="148"/>
      <c r="T7" s="149" t="s">
        <v>132</v>
      </c>
      <c r="U7" s="148"/>
      <c r="V7" s="210" t="s">
        <v>92</v>
      </c>
      <c r="W7" s="148"/>
      <c r="X7" s="210" t="s">
        <v>32</v>
      </c>
      <c r="Y7" s="248"/>
      <c r="Z7" s="147"/>
      <c r="AA7" s="249">
        <f t="shared" si="0"/>
        <v>0</v>
      </c>
      <c r="AB7" s="171">
        <v>3</v>
      </c>
    </row>
    <row r="8" spans="1:28" x14ac:dyDescent="0.35">
      <c r="A8" s="262" t="s">
        <v>11</v>
      </c>
      <c r="B8" s="243"/>
      <c r="C8" s="80">
        <v>33</v>
      </c>
      <c r="D8" s="244">
        <v>60</v>
      </c>
      <c r="E8" s="244">
        <v>2</v>
      </c>
      <c r="F8" s="244">
        <v>5</v>
      </c>
      <c r="G8" s="244">
        <v>15</v>
      </c>
      <c r="H8" s="244">
        <v>15</v>
      </c>
      <c r="I8" s="244">
        <v>10</v>
      </c>
      <c r="J8" s="244">
        <v>8</v>
      </c>
      <c r="K8" s="244">
        <v>5</v>
      </c>
      <c r="L8" s="244">
        <f t="shared" ref="L8:L13" si="1">SUM(E8:K8)-D8</f>
        <v>0</v>
      </c>
      <c r="M8" s="145" t="s">
        <v>133</v>
      </c>
      <c r="N8" s="148"/>
      <c r="O8" s="250"/>
      <c r="P8" s="251"/>
      <c r="Q8" s="147" t="s">
        <v>50</v>
      </c>
      <c r="R8" s="210" t="s">
        <v>16</v>
      </c>
      <c r="S8" s="148"/>
      <c r="T8" s="149" t="s">
        <v>134</v>
      </c>
      <c r="U8" s="148"/>
      <c r="V8" s="210" t="s">
        <v>53</v>
      </c>
      <c r="W8" s="148"/>
      <c r="X8" s="210" t="s">
        <v>78</v>
      </c>
      <c r="Y8" s="248"/>
      <c r="Z8" s="147"/>
      <c r="AA8" s="249">
        <f t="shared" si="0"/>
        <v>0</v>
      </c>
      <c r="AB8" s="171">
        <v>3</v>
      </c>
    </row>
    <row r="9" spans="1:28" x14ac:dyDescent="0.35">
      <c r="A9" s="263" t="s">
        <v>73</v>
      </c>
      <c r="B9" s="248"/>
      <c r="C9" s="80">
        <v>36</v>
      </c>
      <c r="D9" s="244">
        <v>15</v>
      </c>
      <c r="E9" s="244">
        <v>2</v>
      </c>
      <c r="F9" s="244">
        <v>2</v>
      </c>
      <c r="G9" s="244">
        <v>3</v>
      </c>
      <c r="H9" s="244">
        <v>3</v>
      </c>
      <c r="I9" s="244">
        <v>1</v>
      </c>
      <c r="J9" s="244">
        <v>1</v>
      </c>
      <c r="K9" s="244">
        <v>3</v>
      </c>
      <c r="L9" s="244">
        <f t="shared" si="1"/>
        <v>0</v>
      </c>
      <c r="M9" s="145" t="s">
        <v>10</v>
      </c>
      <c r="N9" s="148"/>
      <c r="O9" s="288"/>
      <c r="P9" s="288"/>
      <c r="Q9" s="147" t="s">
        <v>50</v>
      </c>
      <c r="R9" s="210" t="s">
        <v>16</v>
      </c>
      <c r="S9" s="148"/>
      <c r="T9" s="149" t="s">
        <v>93</v>
      </c>
      <c r="U9" s="148"/>
      <c r="V9" s="145" t="s">
        <v>25</v>
      </c>
      <c r="W9" s="148"/>
      <c r="X9" s="210" t="s">
        <v>32</v>
      </c>
      <c r="Y9" s="248"/>
      <c r="Z9" s="147"/>
      <c r="AA9" s="249">
        <f t="shared" si="0"/>
        <v>0</v>
      </c>
      <c r="AB9" s="171">
        <v>3</v>
      </c>
    </row>
    <row r="10" spans="1:28" x14ac:dyDescent="0.35">
      <c r="A10" s="263" t="s">
        <v>109</v>
      </c>
      <c r="B10" s="248"/>
      <c r="C10" s="80" t="s">
        <v>75</v>
      </c>
      <c r="D10" s="244">
        <v>50</v>
      </c>
      <c r="E10" s="244">
        <v>0</v>
      </c>
      <c r="F10" s="244">
        <v>4</v>
      </c>
      <c r="G10" s="244">
        <v>10</v>
      </c>
      <c r="H10" s="244">
        <v>13</v>
      </c>
      <c r="I10" s="244">
        <v>13</v>
      </c>
      <c r="J10" s="244">
        <v>4</v>
      </c>
      <c r="K10" s="244">
        <v>6</v>
      </c>
      <c r="L10" s="244">
        <f t="shared" si="1"/>
        <v>0</v>
      </c>
      <c r="M10" s="145" t="s">
        <v>136</v>
      </c>
      <c r="N10" s="148"/>
      <c r="O10" s="146"/>
      <c r="P10" s="185"/>
      <c r="Q10" s="147" t="s">
        <v>50</v>
      </c>
      <c r="R10" s="210" t="s">
        <v>16</v>
      </c>
      <c r="S10" s="148"/>
      <c r="T10" s="149" t="s">
        <v>140</v>
      </c>
      <c r="U10" s="148"/>
      <c r="V10" s="145" t="s">
        <v>25</v>
      </c>
      <c r="W10" s="148"/>
      <c r="X10" s="210" t="s">
        <v>32</v>
      </c>
      <c r="Y10" s="248"/>
      <c r="Z10" s="147"/>
      <c r="AA10" s="249">
        <f t="shared" si="0"/>
        <v>0</v>
      </c>
      <c r="AB10" s="171">
        <v>3</v>
      </c>
    </row>
    <row r="11" spans="1:28" x14ac:dyDescent="0.35">
      <c r="A11" s="263" t="s">
        <v>110</v>
      </c>
      <c r="B11" s="248"/>
      <c r="C11" s="80" t="s">
        <v>75</v>
      </c>
      <c r="D11" s="244">
        <v>150</v>
      </c>
      <c r="E11" s="244">
        <v>4</v>
      </c>
      <c r="F11" s="244">
        <v>11</v>
      </c>
      <c r="G11" s="244">
        <v>35</v>
      </c>
      <c r="H11" s="244">
        <v>35</v>
      </c>
      <c r="I11" s="244">
        <v>40</v>
      </c>
      <c r="J11" s="244">
        <v>10</v>
      </c>
      <c r="K11" s="244">
        <v>15</v>
      </c>
      <c r="L11" s="244">
        <f t="shared" si="1"/>
        <v>0</v>
      </c>
      <c r="M11" s="145" t="s">
        <v>137</v>
      </c>
      <c r="N11" s="148"/>
      <c r="O11" s="146"/>
      <c r="P11" s="185"/>
      <c r="Q11" s="147" t="s">
        <v>50</v>
      </c>
      <c r="R11" s="210" t="s">
        <v>16</v>
      </c>
      <c r="S11" s="148"/>
      <c r="T11" s="149" t="s">
        <v>141</v>
      </c>
      <c r="U11" s="148"/>
      <c r="V11" s="145" t="s">
        <v>142</v>
      </c>
      <c r="W11" s="148"/>
      <c r="X11" s="210" t="s">
        <v>32</v>
      </c>
      <c r="Y11" s="248"/>
      <c r="Z11" s="147"/>
      <c r="AA11" s="249">
        <f t="shared" si="0"/>
        <v>0</v>
      </c>
      <c r="AB11" s="171">
        <v>3</v>
      </c>
    </row>
    <row r="12" spans="1:28" x14ac:dyDescent="0.35">
      <c r="A12" s="263" t="s">
        <v>42</v>
      </c>
      <c r="B12" s="248"/>
      <c r="C12" s="245" t="s">
        <v>75</v>
      </c>
      <c r="D12" s="244">
        <v>40</v>
      </c>
      <c r="E12" s="244">
        <v>2</v>
      </c>
      <c r="F12" s="244">
        <v>10</v>
      </c>
      <c r="G12" s="244">
        <v>12</v>
      </c>
      <c r="H12" s="244">
        <v>6</v>
      </c>
      <c r="I12" s="244">
        <v>6</v>
      </c>
      <c r="J12" s="244">
        <v>2</v>
      </c>
      <c r="K12" s="244">
        <v>2</v>
      </c>
      <c r="L12" s="244">
        <f t="shared" si="1"/>
        <v>0</v>
      </c>
      <c r="M12" s="145" t="s">
        <v>10</v>
      </c>
      <c r="N12" s="148"/>
      <c r="O12" s="252"/>
      <c r="P12" s="252"/>
      <c r="Q12" s="149" t="s">
        <v>88</v>
      </c>
      <c r="R12" s="210" t="s">
        <v>16</v>
      </c>
      <c r="S12" s="148"/>
      <c r="T12" s="147" t="s">
        <v>94</v>
      </c>
      <c r="U12" s="148"/>
      <c r="V12" s="145" t="s">
        <v>79</v>
      </c>
      <c r="W12" s="148"/>
      <c r="X12" s="210" t="s">
        <v>74</v>
      </c>
      <c r="Y12" s="248"/>
      <c r="Z12" s="147"/>
      <c r="AA12" s="249">
        <f t="shared" si="0"/>
        <v>0</v>
      </c>
      <c r="AB12" s="171">
        <v>3</v>
      </c>
    </row>
    <row r="13" spans="1:28" ht="15" thickBot="1" x14ac:dyDescent="0.4">
      <c r="A13" s="264" t="s">
        <v>48</v>
      </c>
      <c r="B13" s="265"/>
      <c r="C13" s="266">
        <v>35</v>
      </c>
      <c r="D13" s="267">
        <v>4</v>
      </c>
      <c r="E13" s="267"/>
      <c r="F13" s="267"/>
      <c r="G13" s="267">
        <v>2</v>
      </c>
      <c r="H13" s="267">
        <v>1</v>
      </c>
      <c r="I13" s="267">
        <v>1</v>
      </c>
      <c r="J13" s="267"/>
      <c r="K13" s="267"/>
      <c r="L13" s="267">
        <f t="shared" si="1"/>
        <v>0</v>
      </c>
      <c r="M13" s="172" t="s">
        <v>13</v>
      </c>
      <c r="N13" s="174"/>
      <c r="O13" s="289"/>
      <c r="P13" s="289"/>
      <c r="Q13" s="175" t="s">
        <v>49</v>
      </c>
      <c r="R13" s="225" t="s">
        <v>16</v>
      </c>
      <c r="S13" s="174"/>
      <c r="T13" s="173" t="s">
        <v>135</v>
      </c>
      <c r="U13" s="174"/>
      <c r="V13" s="172" t="s">
        <v>135</v>
      </c>
      <c r="W13" s="174"/>
      <c r="X13" s="172" t="s">
        <v>74</v>
      </c>
      <c r="Y13" s="173"/>
      <c r="Z13" s="173"/>
      <c r="AA13" s="268">
        <f t="shared" si="0"/>
        <v>0</v>
      </c>
      <c r="AB13" s="181">
        <v>3</v>
      </c>
    </row>
    <row r="14" spans="1:28" ht="15" thickBot="1" x14ac:dyDescent="0.4">
      <c r="A14" s="31"/>
      <c r="B14" s="31"/>
      <c r="C14" s="59"/>
      <c r="D14" s="44">
        <f>SUM(D3:D13)</f>
        <v>1403</v>
      </c>
      <c r="E14" s="230"/>
      <c r="F14" s="230"/>
      <c r="G14" s="230"/>
      <c r="H14" s="230"/>
      <c r="I14" s="230"/>
      <c r="J14" s="230"/>
      <c r="K14" s="230"/>
      <c r="L14" s="230"/>
      <c r="M14" s="32"/>
      <c r="N14" s="32"/>
      <c r="O14" s="31"/>
      <c r="P14" s="31"/>
      <c r="Q14" s="31"/>
      <c r="R14" s="32"/>
      <c r="S14" s="32"/>
      <c r="T14" s="31"/>
      <c r="U14" s="32"/>
      <c r="V14" s="32"/>
      <c r="W14" s="32"/>
      <c r="X14" s="32"/>
      <c r="Y14" s="31"/>
      <c r="Z14" s="31"/>
      <c r="AA14" s="91">
        <f>SUM(AA3:AA13)</f>
        <v>0</v>
      </c>
      <c r="AB14" s="32"/>
    </row>
    <row r="15" spans="1:28" ht="15" thickBot="1" x14ac:dyDescent="0.4">
      <c r="A15" s="31"/>
      <c r="B15" s="31"/>
      <c r="C15" s="59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1"/>
      <c r="P15" s="31"/>
      <c r="Q15" s="31"/>
      <c r="R15" s="32"/>
      <c r="S15" s="32"/>
      <c r="T15" s="31"/>
      <c r="U15" s="32"/>
      <c r="V15" s="32"/>
      <c r="W15" s="32"/>
      <c r="X15" s="32"/>
      <c r="Y15" s="31"/>
      <c r="Z15" s="31"/>
      <c r="AA15" s="32"/>
      <c r="AB15" s="32"/>
    </row>
    <row r="16" spans="1:28" x14ac:dyDescent="0.35">
      <c r="A16" s="61" t="s">
        <v>0</v>
      </c>
      <c r="B16" s="64"/>
      <c r="C16" s="62"/>
      <c r="D16" s="62" t="s">
        <v>6</v>
      </c>
      <c r="E16" s="219" t="s">
        <v>145</v>
      </c>
      <c r="F16" s="183" t="s">
        <v>146</v>
      </c>
      <c r="G16" s="183" t="s">
        <v>147</v>
      </c>
      <c r="H16" s="183" t="s">
        <v>148</v>
      </c>
      <c r="I16" s="183" t="s">
        <v>149</v>
      </c>
      <c r="J16" s="183" t="s">
        <v>150</v>
      </c>
      <c r="K16" s="183" t="s">
        <v>151</v>
      </c>
      <c r="L16" s="227" t="s">
        <v>152</v>
      </c>
      <c r="M16" s="63" t="s">
        <v>8</v>
      </c>
      <c r="N16" s="53" t="s">
        <v>82</v>
      </c>
      <c r="O16" s="64"/>
      <c r="P16" s="65"/>
      <c r="Q16" s="65" t="s">
        <v>9</v>
      </c>
      <c r="R16" s="45" t="s">
        <v>19</v>
      </c>
      <c r="S16" s="53" t="s">
        <v>80</v>
      </c>
      <c r="T16" s="64" t="s">
        <v>20</v>
      </c>
      <c r="U16" s="62" t="s">
        <v>81</v>
      </c>
      <c r="V16" s="63" t="s">
        <v>18</v>
      </c>
      <c r="W16" s="53" t="s">
        <v>57</v>
      </c>
      <c r="X16" s="66" t="s">
        <v>31</v>
      </c>
      <c r="Y16" s="65" t="s">
        <v>26</v>
      </c>
      <c r="Z16" s="53" t="s">
        <v>84</v>
      </c>
      <c r="AA16" s="71" t="s">
        <v>21</v>
      </c>
      <c r="AB16" s="71" t="s">
        <v>98</v>
      </c>
    </row>
    <row r="17" spans="1:28" x14ac:dyDescent="0.35">
      <c r="A17" s="46" t="s">
        <v>89</v>
      </c>
      <c r="B17" s="28"/>
      <c r="C17" s="81">
        <v>36</v>
      </c>
      <c r="D17" s="29">
        <v>25</v>
      </c>
      <c r="E17" s="29"/>
      <c r="F17" s="29">
        <v>2</v>
      </c>
      <c r="G17" s="29">
        <v>8</v>
      </c>
      <c r="H17" s="29">
        <v>10</v>
      </c>
      <c r="I17" s="29">
        <v>2</v>
      </c>
      <c r="J17" s="29">
        <v>2</v>
      </c>
      <c r="K17" s="29">
        <v>1</v>
      </c>
      <c r="L17" s="244">
        <f t="shared" ref="L17:L18" si="2">SUM(E17:K17)-D17</f>
        <v>0</v>
      </c>
      <c r="M17" s="12" t="s">
        <v>44</v>
      </c>
      <c r="N17" s="30"/>
      <c r="O17" s="284"/>
      <c r="P17" s="284"/>
      <c r="Q17" s="10"/>
      <c r="R17" s="15" t="s">
        <v>16</v>
      </c>
      <c r="S17" s="56"/>
      <c r="T17" s="10" t="s">
        <v>90</v>
      </c>
      <c r="U17" s="56"/>
      <c r="V17" s="12"/>
      <c r="W17" s="30"/>
      <c r="X17" s="58"/>
      <c r="Y17" s="10"/>
      <c r="Z17" s="10"/>
      <c r="AA17" s="88">
        <f t="shared" si="0"/>
        <v>0</v>
      </c>
      <c r="AB17" s="85">
        <v>3</v>
      </c>
    </row>
    <row r="18" spans="1:28" ht="15" thickBot="1" x14ac:dyDescent="0.4">
      <c r="A18" s="67" t="s">
        <v>85</v>
      </c>
      <c r="B18" s="79"/>
      <c r="C18" s="82">
        <v>37</v>
      </c>
      <c r="D18" s="68">
        <v>35</v>
      </c>
      <c r="E18" s="68"/>
      <c r="F18" s="68">
        <v>2</v>
      </c>
      <c r="G18" s="68">
        <v>10</v>
      </c>
      <c r="H18" s="68">
        <v>10</v>
      </c>
      <c r="I18" s="68">
        <v>10</v>
      </c>
      <c r="J18" s="68">
        <v>2</v>
      </c>
      <c r="K18" s="68">
        <v>1</v>
      </c>
      <c r="L18" s="244">
        <f t="shared" si="2"/>
        <v>0</v>
      </c>
      <c r="M18" s="20" t="s">
        <v>44</v>
      </c>
      <c r="N18" s="47"/>
      <c r="O18" s="290"/>
      <c r="P18" s="290"/>
      <c r="Q18" s="21"/>
      <c r="R18" s="22" t="s">
        <v>16</v>
      </c>
      <c r="S18" s="57"/>
      <c r="T18" s="69"/>
      <c r="U18" s="70"/>
      <c r="V18" s="20"/>
      <c r="W18" s="47"/>
      <c r="X18" s="70"/>
      <c r="Y18" s="21"/>
      <c r="Z18" s="21"/>
      <c r="AA18" s="89">
        <f t="shared" si="0"/>
        <v>0</v>
      </c>
      <c r="AB18" s="86">
        <v>1</v>
      </c>
    </row>
    <row r="19" spans="1:28" ht="15" thickBot="1" x14ac:dyDescent="0.4">
      <c r="A19" s="31"/>
      <c r="B19" s="31"/>
      <c r="C19" s="59"/>
      <c r="D19" s="44">
        <f>SUM(D17:D18)</f>
        <v>60</v>
      </c>
      <c r="E19" s="230"/>
      <c r="F19" s="230"/>
      <c r="G19" s="230"/>
      <c r="H19" s="230"/>
      <c r="I19" s="230"/>
      <c r="J19" s="230"/>
      <c r="K19" s="230"/>
      <c r="L19" s="230"/>
      <c r="M19" s="32"/>
      <c r="N19" s="32"/>
      <c r="O19" s="31"/>
      <c r="P19" s="31"/>
      <c r="Q19" s="31"/>
      <c r="R19" s="32"/>
      <c r="S19" s="32"/>
      <c r="T19" s="31"/>
      <c r="U19" s="32"/>
      <c r="V19" s="32"/>
      <c r="W19" s="32"/>
      <c r="X19" s="32"/>
      <c r="Y19" s="31"/>
      <c r="Z19" s="31"/>
      <c r="AA19" s="91">
        <f>SUM(AA17:AA18)</f>
        <v>0</v>
      </c>
      <c r="AB19" s="32"/>
    </row>
    <row r="20" spans="1:28" ht="15" thickBot="1" x14ac:dyDescent="0.4">
      <c r="A20" s="31"/>
      <c r="B20" s="31"/>
      <c r="C20" s="59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1"/>
      <c r="P20" s="31"/>
      <c r="Q20" s="31"/>
      <c r="R20" s="32"/>
      <c r="S20" s="32"/>
      <c r="T20" s="31"/>
      <c r="U20" s="32"/>
      <c r="V20" s="32"/>
      <c r="W20" s="32"/>
      <c r="X20" s="32"/>
      <c r="Y20" s="31"/>
      <c r="Z20" s="31"/>
      <c r="AA20" s="32"/>
      <c r="AB20" s="32"/>
    </row>
    <row r="21" spans="1:28" ht="15" thickBot="1" x14ac:dyDescent="0.4">
      <c r="A21" s="113" t="s">
        <v>40</v>
      </c>
      <c r="B21" s="114"/>
      <c r="C21" s="114"/>
      <c r="D21" s="115"/>
      <c r="E21" s="272"/>
      <c r="F21" s="272"/>
      <c r="G21" s="272"/>
      <c r="H21" s="272"/>
      <c r="I21" s="272"/>
      <c r="J21" s="272"/>
      <c r="K21" s="272"/>
      <c r="L21" s="272"/>
      <c r="M21" s="116"/>
      <c r="N21" s="116"/>
      <c r="O21" s="117"/>
      <c r="P21" s="117"/>
      <c r="Q21" s="117"/>
      <c r="R21" s="116"/>
      <c r="S21" s="116"/>
      <c r="T21" s="118"/>
      <c r="U21" s="116"/>
      <c r="V21" s="116"/>
      <c r="W21" s="116"/>
      <c r="X21" s="118"/>
      <c r="Y21" s="118"/>
      <c r="Z21" s="117"/>
      <c r="AA21" s="119"/>
      <c r="AB21" s="120"/>
    </row>
    <row r="22" spans="1:28" x14ac:dyDescent="0.35">
      <c r="A22" s="92" t="s">
        <v>0</v>
      </c>
      <c r="B22" s="50"/>
      <c r="C22" s="42" t="s">
        <v>33</v>
      </c>
      <c r="D22" s="269" t="s">
        <v>6</v>
      </c>
      <c r="E22" s="150" t="s">
        <v>145</v>
      </c>
      <c r="F22" s="150" t="s">
        <v>146</v>
      </c>
      <c r="G22" s="150" t="s">
        <v>147</v>
      </c>
      <c r="H22" s="150" t="s">
        <v>148</v>
      </c>
      <c r="I22" s="150" t="s">
        <v>149</v>
      </c>
      <c r="J22" s="150" t="s">
        <v>150</v>
      </c>
      <c r="K22" s="150" t="s">
        <v>151</v>
      </c>
      <c r="L22" s="150" t="s">
        <v>152</v>
      </c>
      <c r="M22" s="271" t="s">
        <v>8</v>
      </c>
      <c r="N22" s="55" t="s">
        <v>82</v>
      </c>
      <c r="O22" s="51"/>
      <c r="P22" s="51"/>
      <c r="Q22" s="51" t="s">
        <v>9</v>
      </c>
      <c r="R22" s="55" t="s">
        <v>19</v>
      </c>
      <c r="S22" s="55" t="s">
        <v>80</v>
      </c>
      <c r="T22" s="51" t="s">
        <v>20</v>
      </c>
      <c r="U22" s="55" t="s">
        <v>81</v>
      </c>
      <c r="V22" s="55" t="s">
        <v>18</v>
      </c>
      <c r="W22" s="55" t="s">
        <v>57</v>
      </c>
      <c r="X22" s="55" t="s">
        <v>31</v>
      </c>
      <c r="Y22" s="51" t="s">
        <v>26</v>
      </c>
      <c r="Z22" s="53" t="s">
        <v>84</v>
      </c>
      <c r="AA22" s="71" t="s">
        <v>21</v>
      </c>
      <c r="AB22" s="71" t="s">
        <v>98</v>
      </c>
    </row>
    <row r="23" spans="1:28" x14ac:dyDescent="0.35">
      <c r="A23" s="9" t="s">
        <v>99</v>
      </c>
      <c r="B23" s="7"/>
      <c r="C23" s="80">
        <v>38</v>
      </c>
      <c r="D23" s="270">
        <v>120</v>
      </c>
      <c r="E23" s="8">
        <v>5</v>
      </c>
      <c r="F23" s="8">
        <v>15</v>
      </c>
      <c r="G23" s="8">
        <v>50</v>
      </c>
      <c r="H23" s="8">
        <v>20</v>
      </c>
      <c r="I23" s="8">
        <v>15</v>
      </c>
      <c r="J23" s="8">
        <v>10</v>
      </c>
      <c r="K23" s="8">
        <v>5</v>
      </c>
      <c r="L23" s="244">
        <f t="shared" ref="L23" si="3">SUM(E23:K23)-D23</f>
        <v>0</v>
      </c>
      <c r="M23" s="182" t="s">
        <v>44</v>
      </c>
      <c r="N23" s="56"/>
      <c r="O23" s="284"/>
      <c r="P23" s="284"/>
      <c r="Q23" s="4" t="s">
        <v>16</v>
      </c>
      <c r="R23" s="8" t="s">
        <v>52</v>
      </c>
      <c r="S23" s="60"/>
      <c r="T23" s="49"/>
      <c r="U23" s="58"/>
      <c r="V23" s="25" t="s">
        <v>16</v>
      </c>
      <c r="W23" s="56"/>
      <c r="X23" s="43"/>
      <c r="Y23" s="33"/>
      <c r="Z23" s="10"/>
      <c r="AA23" s="72">
        <f t="shared" si="0"/>
        <v>0</v>
      </c>
      <c r="AB23" s="85">
        <v>3</v>
      </c>
    </row>
    <row r="24" spans="1:28" ht="15" thickBot="1" x14ac:dyDescent="0.4">
      <c r="A24" s="31"/>
      <c r="B24" s="31"/>
      <c r="C24" s="59"/>
      <c r="D24" s="44">
        <f>SUM(D23)</f>
        <v>120</v>
      </c>
      <c r="E24" s="230"/>
      <c r="F24" s="230"/>
      <c r="G24" s="230"/>
      <c r="H24" s="230"/>
      <c r="I24" s="230"/>
      <c r="J24" s="230"/>
      <c r="K24" s="230"/>
      <c r="L24" s="230"/>
      <c r="M24" s="32"/>
      <c r="N24" s="32"/>
      <c r="O24" s="31"/>
      <c r="P24" s="31"/>
      <c r="Q24" s="31"/>
      <c r="R24" s="32"/>
      <c r="S24" s="32"/>
      <c r="T24" s="31"/>
      <c r="U24" s="32"/>
      <c r="V24" s="32"/>
      <c r="W24" s="32"/>
      <c r="X24" s="32"/>
      <c r="Y24" s="31"/>
      <c r="Z24" s="31"/>
      <c r="AA24" s="91">
        <f>SUM(AA23:AA23)</f>
        <v>0</v>
      </c>
      <c r="AB24" s="32"/>
    </row>
    <row r="25" spans="1:28" x14ac:dyDescent="0.35">
      <c r="A25" s="31"/>
      <c r="B25" s="31"/>
      <c r="C25" s="59"/>
      <c r="D25" s="34"/>
      <c r="E25" s="34"/>
      <c r="F25" s="34"/>
      <c r="G25" s="34"/>
      <c r="H25" s="34"/>
      <c r="I25" s="34"/>
      <c r="J25" s="34"/>
      <c r="K25" s="34"/>
      <c r="L25" s="34"/>
      <c r="M25" s="32"/>
      <c r="N25" s="32"/>
      <c r="O25" s="31"/>
      <c r="P25" s="31"/>
      <c r="Q25" s="31"/>
      <c r="R25" s="32"/>
      <c r="S25" s="32"/>
      <c r="T25" s="31"/>
      <c r="U25" s="32"/>
      <c r="V25" s="32"/>
      <c r="W25" s="32"/>
      <c r="X25" s="32"/>
      <c r="Y25" s="31"/>
      <c r="Z25" s="31"/>
      <c r="AA25" s="32"/>
      <c r="AB25" s="32"/>
    </row>
    <row r="26" spans="1:28" ht="15" thickBot="1" x14ac:dyDescent="0.4">
      <c r="A26" s="101" t="s">
        <v>29</v>
      </c>
      <c r="B26" s="102"/>
      <c r="C26" s="103">
        <v>56</v>
      </c>
      <c r="D26" s="104">
        <v>2000</v>
      </c>
      <c r="E26" s="104"/>
      <c r="F26" s="104"/>
      <c r="G26" s="104"/>
      <c r="H26" s="104"/>
      <c r="I26" s="104"/>
      <c r="J26" s="104"/>
      <c r="K26" s="104"/>
      <c r="L26" s="104"/>
      <c r="M26" s="94" t="s">
        <v>10</v>
      </c>
      <c r="N26" s="105"/>
      <c r="O26" s="287"/>
      <c r="P26" s="287"/>
      <c r="Q26" s="94" t="s">
        <v>79</v>
      </c>
      <c r="R26" s="93" t="s">
        <v>79</v>
      </c>
      <c r="S26" s="93"/>
      <c r="T26" s="106"/>
      <c r="U26" s="107"/>
      <c r="V26" s="108" t="s">
        <v>75</v>
      </c>
      <c r="W26" s="109"/>
      <c r="X26" s="93"/>
      <c r="Y26" s="106"/>
      <c r="Z26" s="94"/>
      <c r="AA26" s="110">
        <f t="shared" si="0"/>
        <v>0</v>
      </c>
      <c r="AB26" s="111">
        <v>3</v>
      </c>
    </row>
    <row r="27" spans="1:28" ht="15" thickBot="1" x14ac:dyDescent="0.4">
      <c r="A27" s="31"/>
      <c r="B27" s="31"/>
      <c r="C27" s="48"/>
      <c r="D27" s="90">
        <f>SUM(D26)</f>
        <v>2000</v>
      </c>
      <c r="E27" s="231"/>
      <c r="F27" s="231"/>
      <c r="G27" s="231"/>
      <c r="H27" s="231"/>
      <c r="I27" s="231"/>
      <c r="J27" s="231"/>
      <c r="K27" s="231"/>
      <c r="L27" s="231"/>
      <c r="M27" s="32"/>
      <c r="N27" s="32"/>
      <c r="O27" s="31"/>
      <c r="P27" s="31"/>
      <c r="Q27" s="31"/>
      <c r="R27" s="59" t="s">
        <v>72</v>
      </c>
      <c r="S27" s="59"/>
      <c r="T27" s="48"/>
      <c r="U27" s="59"/>
      <c r="V27" s="59"/>
      <c r="W27" s="59"/>
      <c r="X27" s="59"/>
      <c r="Y27" s="31"/>
      <c r="Z27" s="31"/>
      <c r="AA27" s="91">
        <f>SUM(AA26:AA26)</f>
        <v>0</v>
      </c>
      <c r="AB27" s="32"/>
    </row>
    <row r="28" spans="1:28" x14ac:dyDescent="0.35">
      <c r="A28" s="31"/>
      <c r="B28" s="31"/>
      <c r="C28" s="59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1"/>
      <c r="P28" s="31"/>
      <c r="Q28" s="31"/>
      <c r="R28" s="32"/>
      <c r="S28" s="32"/>
      <c r="T28" s="31"/>
      <c r="U28" s="32"/>
      <c r="V28" s="32"/>
      <c r="W28" s="32"/>
      <c r="X28" s="32"/>
      <c r="Y28" s="31"/>
      <c r="Z28" s="31"/>
      <c r="AA28" s="31"/>
      <c r="AB28" s="32"/>
    </row>
  </sheetData>
  <autoFilter ref="A2:AE2" xr:uid="{9053A838-6405-4094-864B-EF9CD461BAD8}"/>
  <mergeCells count="11">
    <mergeCell ref="E1:K1"/>
    <mergeCell ref="O3:P3"/>
    <mergeCell ref="O4:P4"/>
    <mergeCell ref="O6:P6"/>
    <mergeCell ref="O5:P5"/>
    <mergeCell ref="O26:P26"/>
    <mergeCell ref="O9:P9"/>
    <mergeCell ref="O13:P13"/>
    <mergeCell ref="O17:P17"/>
    <mergeCell ref="O18:P18"/>
    <mergeCell ref="O23:P23"/>
  </mergeCells>
  <phoneticPr fontId="10" type="noConversion"/>
  <hyperlinks>
    <hyperlink ref="Z3" r:id="rId1" xr:uid="{79C97140-44CD-433D-AE78-6877AE05216F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Hi-Vis</vt:lpstr>
      <vt:lpstr>Coats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Carson</dc:creator>
  <cp:lastModifiedBy>Alan Skewis</cp:lastModifiedBy>
  <dcterms:created xsi:type="dcterms:W3CDTF">2020-02-05T14:47:02Z</dcterms:created>
  <dcterms:modified xsi:type="dcterms:W3CDTF">2021-07-16T11:20:07Z</dcterms:modified>
</cp:coreProperties>
</file>