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Budget Holders\Capital Projects\Butterfly house\Tender docs\RW Draft butterfly house tender docs\"/>
    </mc:Choice>
  </mc:AlternateContent>
  <bookViews>
    <workbookView xWindow="0" yWindow="0" windowWidth="28800" windowHeight="12435" tabRatio="842" firstSheet="7" activeTab="7"/>
  </bookViews>
  <sheets>
    <sheet name="Setup" sheetId="1" state="hidden" r:id="rId1"/>
    <sheet name="Cover-Print" sheetId="10" state="hidden" r:id="rId2"/>
    <sheet name="Cover-PDF" sheetId="5" r:id="rId3"/>
    <sheet name="Content" sheetId="6" r:id="rId4"/>
    <sheet name="Flysheet (1)" sheetId="18" r:id="rId5"/>
    <sheet name="1. Prelims" sheetId="11" r:id="rId6"/>
    <sheet name="Flysheet (2)" sheetId="19" r:id="rId7"/>
    <sheet name="2. Schedule of Works" sheetId="15" r:id="rId8"/>
    <sheet name="Flysheet (3)" sheetId="20" r:id="rId9"/>
    <sheet name="3. Main Summary" sheetId="17" r:id="rId10"/>
    <sheet name="Flysheet (4)" sheetId="21" r:id="rId11"/>
    <sheet name="04 Form of Tender" sheetId="22" r:id="rId12"/>
    <sheet name="Flysheet (5)" sheetId="23" r:id="rId13"/>
    <sheet name="05 Cert of Bona Fide Tender" sheetId="24" r:id="rId14"/>
  </sheets>
  <externalReferences>
    <externalReference r:id="rId15"/>
  </externalReferences>
  <definedNames>
    <definedName name="_xlnm.Print_Area" localSheetId="11">'04 Form of Tender'!$A$1:$I$165</definedName>
    <definedName name="_xlnm.Print_Area" localSheetId="5">'1. Prelims'!$A$1:$H$192</definedName>
    <definedName name="_xlnm.Print_Area" localSheetId="7">'2. Schedule of Works'!$A$1:$G$121</definedName>
    <definedName name="_xlnm.Print_Area" localSheetId="9">'3. Main Summary'!$A$1:$G$48</definedName>
    <definedName name="_xlnm.Print_Area" localSheetId="3">Content!$A$1:$E$58</definedName>
    <definedName name="_xlnm.Print_Titles" localSheetId="11">'04 Form of Tender'!$1:$4</definedName>
    <definedName name="_xlnm.Print_Titles" localSheetId="13">'05 Cert of Bona Fide Tender'!$1:$4</definedName>
    <definedName name="_xlnm.Print_Titles" localSheetId="5">'1. Prelims'!$1:$4</definedName>
    <definedName name="_xlnm.Print_Titles" localSheetId="7">'2. Schedule of Works'!$1:$4</definedName>
    <definedName name="_xlnm.Print_Titles" localSheetId="9">'3. Main Summary'!$5:$9</definedName>
    <definedName name="_xlnm.Print_Titles" localSheetId="3">Content!#REF!</definedName>
  </definedNames>
  <calcPr calcId="152511"/>
</workbook>
</file>

<file path=xl/calcChain.xml><?xml version="1.0" encoding="utf-8"?>
<calcChain xmlns="http://schemas.openxmlformats.org/spreadsheetml/2006/main">
  <c r="B7" i="6" l="1"/>
  <c r="C7" i="6"/>
  <c r="B7" i="5"/>
  <c r="B6" i="5" l="1"/>
  <c r="E17" i="1"/>
  <c r="C4" i="11" l="1"/>
  <c r="C4" i="15" s="1"/>
  <c r="C4" i="17" s="1"/>
  <c r="D4" i="22" s="1"/>
  <c r="C3" i="6"/>
  <c r="C3" i="11" s="1"/>
  <c r="C3" i="15" s="1"/>
  <c r="C3" i="17" s="1"/>
  <c r="D3" i="22" s="1"/>
  <c r="C6" i="22" s="1"/>
  <c r="C2" i="6"/>
  <c r="C2" i="11" s="1"/>
  <c r="C2" i="15" s="1"/>
  <c r="C2" i="17" s="1"/>
  <c r="D2" i="22" s="1"/>
  <c r="A1" i="17"/>
  <c r="A1" i="15"/>
  <c r="A1" i="11"/>
  <c r="A1" i="6"/>
  <c r="D4" i="24" l="1"/>
  <c r="D2" i="24"/>
  <c r="A1" i="24"/>
  <c r="C14" i="23"/>
  <c r="C51" i="22"/>
  <c r="C100" i="22" s="1"/>
  <c r="C6" i="24" s="1"/>
  <c r="D3" i="24"/>
  <c r="A1" i="22"/>
  <c r="C14" i="21"/>
  <c r="C14" i="20"/>
  <c r="C14" i="19"/>
  <c r="C14" i="18"/>
  <c r="A6" i="17" l="1"/>
  <c r="B5" i="5"/>
  <c r="G121" i="15" l="1"/>
  <c r="Q120" i="11"/>
  <c r="G121" i="11"/>
  <c r="H121" i="11"/>
  <c r="Q121" i="11"/>
  <c r="G122" i="11"/>
  <c r="H122" i="11"/>
  <c r="Q122" i="11"/>
  <c r="Q187" i="11" l="1"/>
  <c r="Q186" i="11"/>
  <c r="Q185" i="11"/>
  <c r="Q184" i="11"/>
  <c r="Q183" i="11"/>
  <c r="Q182" i="11"/>
  <c r="Q181" i="11"/>
  <c r="Q180" i="11"/>
  <c r="Q179" i="11"/>
  <c r="Q178" i="11"/>
  <c r="Q177" i="11"/>
  <c r="Q176" i="11"/>
  <c r="Q175" i="11"/>
  <c r="Q174" i="11"/>
  <c r="Q173" i="11"/>
  <c r="Q172" i="11"/>
  <c r="Q171" i="11"/>
  <c r="Q170" i="11"/>
  <c r="Q169" i="11"/>
  <c r="Q168" i="11"/>
  <c r="Q167" i="11"/>
  <c r="Q166" i="11"/>
  <c r="Q165" i="11"/>
  <c r="Q164" i="11"/>
  <c r="Q163" i="11"/>
  <c r="Q162" i="11"/>
  <c r="Q161" i="11"/>
  <c r="Q160" i="11"/>
  <c r="Q159" i="11"/>
  <c r="Q158" i="11"/>
  <c r="Q157" i="11"/>
  <c r="Q156" i="11"/>
  <c r="Q155" i="11"/>
  <c r="Q154" i="11"/>
  <c r="Q153" i="11"/>
  <c r="Q152" i="11"/>
  <c r="Q151" i="11"/>
  <c r="Q150" i="11"/>
  <c r="Q149" i="11"/>
  <c r="Q148" i="11"/>
  <c r="Q147" i="11"/>
  <c r="Q146" i="11"/>
  <c r="Q145" i="11"/>
  <c r="Q144" i="11"/>
  <c r="Q143" i="11"/>
  <c r="Q142" i="11"/>
  <c r="Q141" i="11"/>
  <c r="Q140" i="11"/>
  <c r="Q139" i="11"/>
  <c r="Q138" i="11"/>
  <c r="Q137" i="11"/>
  <c r="Q136" i="11"/>
  <c r="Q135" i="11"/>
  <c r="Q134" i="11"/>
  <c r="Q133" i="11"/>
  <c r="Q132" i="11"/>
  <c r="Q131" i="11"/>
  <c r="Q130" i="11"/>
  <c r="Q129" i="11"/>
  <c r="Q128" i="11"/>
  <c r="Q127" i="11"/>
  <c r="Q126" i="11"/>
  <c r="Q125" i="11"/>
  <c r="Q124" i="11"/>
  <c r="Q123"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Q190" i="11" l="1"/>
  <c r="A5" i="17"/>
  <c r="G18" i="17" l="1"/>
  <c r="H186" i="11" l="1"/>
  <c r="G186" i="11"/>
  <c r="H185" i="11"/>
  <c r="G185" i="11"/>
  <c r="H184" i="11"/>
  <c r="G184" i="11"/>
  <c r="H183" i="11"/>
  <c r="G183" i="11"/>
  <c r="H182" i="11"/>
  <c r="G182" i="11"/>
  <c r="H181" i="11"/>
  <c r="G181" i="11"/>
  <c r="H178" i="11"/>
  <c r="G178" i="11"/>
  <c r="H177" i="11"/>
  <c r="G177" i="11"/>
  <c r="H174" i="11"/>
  <c r="G174" i="11"/>
  <c r="H173" i="11"/>
  <c r="G173" i="11"/>
  <c r="H170" i="11"/>
  <c r="G170" i="11"/>
  <c r="H169" i="11"/>
  <c r="G169" i="11"/>
  <c r="H168" i="11"/>
  <c r="G168" i="11"/>
  <c r="H167" i="11"/>
  <c r="G167" i="11"/>
  <c r="H166" i="11"/>
  <c r="G166" i="11"/>
  <c r="H161" i="11"/>
  <c r="G161" i="11"/>
  <c r="H160" i="11"/>
  <c r="G160" i="11"/>
  <c r="H159" i="11"/>
  <c r="G159" i="11"/>
  <c r="H158" i="11"/>
  <c r="G158" i="11"/>
  <c r="H155" i="11"/>
  <c r="G155" i="11"/>
  <c r="H150" i="11"/>
  <c r="G150" i="11"/>
  <c r="H148" i="11"/>
  <c r="G148" i="11"/>
  <c r="H143" i="11"/>
  <c r="G143" i="11"/>
  <c r="H142" i="11"/>
  <c r="G142" i="11"/>
  <c r="H141" i="11"/>
  <c r="G141" i="11"/>
  <c r="H136" i="11"/>
  <c r="G136" i="11"/>
  <c r="H135" i="11"/>
  <c r="G135" i="11"/>
  <c r="H134" i="11"/>
  <c r="G134" i="11"/>
  <c r="H129" i="11"/>
  <c r="G129" i="11"/>
  <c r="H128" i="11"/>
  <c r="G128" i="11"/>
  <c r="H123" i="11"/>
  <c r="G123" i="11"/>
  <c r="H115" i="11"/>
  <c r="G115" i="11"/>
  <c r="H114" i="11"/>
  <c r="G114" i="11"/>
  <c r="H113" i="11"/>
  <c r="G113" i="11"/>
  <c r="H112" i="11"/>
  <c r="G112" i="11"/>
  <c r="H111" i="11"/>
  <c r="G111" i="11"/>
  <c r="H110" i="11"/>
  <c r="G110" i="11"/>
  <c r="H109" i="11"/>
  <c r="G109" i="11"/>
  <c r="H104" i="11"/>
  <c r="G104" i="11"/>
  <c r="H103" i="11"/>
  <c r="G103" i="11"/>
  <c r="H102" i="11"/>
  <c r="G102" i="11"/>
  <c r="H101" i="11"/>
  <c r="G101" i="11"/>
  <c r="H100" i="11"/>
  <c r="G100" i="11"/>
  <c r="H95" i="11"/>
  <c r="G95" i="11"/>
  <c r="H94" i="11"/>
  <c r="G94" i="11"/>
  <c r="H93" i="11"/>
  <c r="G93" i="11"/>
  <c r="H88" i="11"/>
  <c r="G88" i="11"/>
  <c r="H87" i="11"/>
  <c r="G87" i="11"/>
  <c r="H86" i="11"/>
  <c r="G86" i="11"/>
  <c r="H81" i="11"/>
  <c r="G81" i="11"/>
  <c r="H80" i="11"/>
  <c r="G80" i="11"/>
  <c r="H79" i="11"/>
  <c r="G79" i="11"/>
  <c r="H78" i="11"/>
  <c r="G78" i="11"/>
  <c r="H77" i="11"/>
  <c r="G77" i="11"/>
  <c r="H72" i="11"/>
  <c r="G72" i="11"/>
  <c r="H71" i="11"/>
  <c r="G71" i="11"/>
  <c r="H70" i="11"/>
  <c r="G70" i="11"/>
  <c r="H69" i="11"/>
  <c r="G69" i="11"/>
  <c r="H68" i="11"/>
  <c r="G68" i="11"/>
  <c r="H67" i="11"/>
  <c r="G67" i="11"/>
  <c r="H61" i="11"/>
  <c r="G61" i="11"/>
  <c r="H60" i="11"/>
  <c r="G60" i="11"/>
  <c r="H59" i="11"/>
  <c r="G59" i="11"/>
  <c r="H58" i="11"/>
  <c r="G58" i="11"/>
  <c r="H57" i="11"/>
  <c r="G57" i="11"/>
  <c r="H56" i="11"/>
  <c r="G56" i="11"/>
  <c r="H53" i="11"/>
  <c r="G53" i="11"/>
  <c r="H52" i="11"/>
  <c r="G52" i="11"/>
  <c r="H51" i="11"/>
  <c r="G51" i="11"/>
  <c r="H50" i="11"/>
  <c r="G50" i="11"/>
  <c r="H49" i="11"/>
  <c r="G49" i="11"/>
  <c r="H44" i="11"/>
  <c r="G44" i="11"/>
  <c r="H43" i="11"/>
  <c r="G43" i="11"/>
  <c r="H42" i="11"/>
  <c r="G42" i="11"/>
  <c r="H41" i="11"/>
  <c r="G41" i="11"/>
  <c r="H40" i="11"/>
  <c r="G40" i="11"/>
  <c r="H39" i="11"/>
  <c r="G39" i="11"/>
  <c r="H38" i="11"/>
  <c r="G38" i="11"/>
  <c r="H37" i="11"/>
  <c r="G37" i="11"/>
  <c r="H36" i="11"/>
  <c r="G36" i="11"/>
  <c r="H29" i="11"/>
  <c r="G29" i="11"/>
  <c r="H28" i="11"/>
  <c r="G28" i="11"/>
  <c r="H25" i="11"/>
  <c r="G25" i="11"/>
  <c r="H24" i="11"/>
  <c r="G24" i="11"/>
  <c r="H23" i="11"/>
  <c r="G23" i="11"/>
  <c r="H22" i="11"/>
  <c r="G22" i="11"/>
  <c r="H21" i="11"/>
  <c r="G21" i="11"/>
  <c r="N190" i="11"/>
  <c r="L190" i="11"/>
  <c r="K190" i="11"/>
  <c r="J190" i="11"/>
  <c r="H20" i="11"/>
  <c r="G20" i="11"/>
  <c r="G190" i="11" l="1"/>
  <c r="H191" i="11" s="1"/>
  <c r="H190" i="11"/>
  <c r="L191" i="11"/>
  <c r="Q192" i="11" s="1"/>
  <c r="B7" i="10"/>
  <c r="B6" i="10"/>
  <c r="B5" i="10"/>
  <c r="B4" i="10"/>
  <c r="N192" i="11" l="1"/>
  <c r="H192" i="11" l="1"/>
  <c r="G14" i="17" s="1"/>
  <c r="G19" i="17" s="1"/>
  <c r="G26" i="17" s="1"/>
  <c r="L192" i="11"/>
  <c r="G48" i="17" l="1"/>
</calcChain>
</file>

<file path=xl/comments1.xml><?xml version="1.0" encoding="utf-8"?>
<comments xmlns="http://schemas.openxmlformats.org/spreadsheetml/2006/main">
  <authors>
    <author>Steve Gray</author>
  </authors>
  <commentList>
    <comment ref="E5" authorId="0" shapeId="0">
      <text>
        <r>
          <rPr>
            <b/>
            <sz val="8"/>
            <color indexed="81"/>
            <rFont val="Tahoma"/>
            <family val="2"/>
          </rPr>
          <t>Information:</t>
        </r>
        <r>
          <rPr>
            <sz val="8"/>
            <color indexed="81"/>
            <rFont val="Tahoma"/>
            <family val="2"/>
          </rPr>
          <t xml:space="preserve">
Document Title </t>
        </r>
        <r>
          <rPr>
            <b/>
            <sz val="8"/>
            <color indexed="81"/>
            <rFont val="Tahoma"/>
            <family val="2"/>
          </rPr>
          <t>Should Not</t>
        </r>
        <r>
          <rPr>
            <sz val="8"/>
            <color indexed="81"/>
            <rFont val="Tahoma"/>
            <family val="2"/>
          </rPr>
          <t xml:space="preserve"> be amended</t>
        </r>
      </text>
    </comment>
    <comment ref="E11" authorId="0" shapeId="0">
      <text>
        <r>
          <rPr>
            <b/>
            <sz val="8"/>
            <color indexed="81"/>
            <rFont val="Tahoma"/>
            <family val="2"/>
          </rPr>
          <t>Information:</t>
        </r>
        <r>
          <rPr>
            <sz val="8"/>
            <color indexed="81"/>
            <rFont val="Tahoma"/>
            <family val="2"/>
          </rPr>
          <t xml:space="preserve">
Dark Orange denotes
"Selection from a drop down list"</t>
        </r>
        <r>
          <rPr>
            <sz val="10"/>
            <color indexed="81"/>
            <rFont val="Tahoma"/>
            <family val="2"/>
          </rPr>
          <t xml:space="preserve">
</t>
        </r>
      </text>
    </comment>
    <comment ref="F11" authorId="0" shapeId="0">
      <text>
        <r>
          <rPr>
            <b/>
            <sz val="8"/>
            <color indexed="81"/>
            <rFont val="Tahoma"/>
            <family val="2"/>
          </rPr>
          <t>Ref Key:</t>
        </r>
        <r>
          <rPr>
            <sz val="8"/>
            <color indexed="81"/>
            <rFont val="Tahoma"/>
            <family val="2"/>
          </rPr>
          <t xml:space="preserve">
BM = Birmingham
BR = Bristol
CA = Cardiff
LE = Leicester
LI = Liverpool
LO = London
MA = Manchester
OX = Oxford
RE = Reading
WI = Winchester</t>
        </r>
      </text>
    </comment>
  </commentList>
</comments>
</file>

<file path=xl/comments2.xml><?xml version="1.0" encoding="utf-8"?>
<comments xmlns="http://schemas.openxmlformats.org/spreadsheetml/2006/main">
  <authors>
    <author>Steve Gray</author>
  </authors>
  <commentList>
    <comment ref="C9" authorId="0" shapeId="0">
      <text>
        <r>
          <rPr>
            <b/>
            <sz val="10"/>
            <color indexed="81"/>
            <rFont val="Tahoma"/>
            <family val="2"/>
          </rPr>
          <t>Note:</t>
        </r>
        <r>
          <rPr>
            <sz val="10"/>
            <color indexed="81"/>
            <rFont val="Tahoma"/>
            <family val="2"/>
          </rPr>
          <t xml:space="preserve">
Enter Ridge office ref on the setup page.
The Address will change</t>
        </r>
      </text>
    </comment>
  </commentList>
</comments>
</file>

<file path=xl/comments3.xml><?xml version="1.0" encoding="utf-8"?>
<comments xmlns="http://schemas.openxmlformats.org/spreadsheetml/2006/main">
  <authors>
    <author>Steve Gray</author>
  </authors>
  <commentList>
    <comment ref="C9" authorId="0" shapeId="0">
      <text>
        <r>
          <rPr>
            <b/>
            <sz val="10"/>
            <color indexed="81"/>
            <rFont val="Tahoma"/>
            <family val="2"/>
          </rPr>
          <t>Note:</t>
        </r>
        <r>
          <rPr>
            <sz val="10"/>
            <color indexed="81"/>
            <rFont val="Tahoma"/>
            <family val="2"/>
          </rPr>
          <t xml:space="preserve">
Enter Ridge office ref on the setup page.
The Address will change</t>
        </r>
      </text>
    </comment>
  </commentList>
</comments>
</file>

<file path=xl/sharedStrings.xml><?xml version="1.0" encoding="utf-8"?>
<sst xmlns="http://schemas.openxmlformats.org/spreadsheetml/2006/main" count="628" uniqueCount="462">
  <si>
    <t>DOCUMENT SETUP PAGE</t>
  </si>
  <si>
    <t>Workbook Setup</t>
  </si>
  <si>
    <t>Document Title:</t>
  </si>
  <si>
    <t>Project Title:</t>
  </si>
  <si>
    <t>Report nr:</t>
  </si>
  <si>
    <t>Date Issue:</t>
  </si>
  <si>
    <t>OX</t>
  </si>
  <si>
    <t>RIDGE Office:</t>
  </si>
  <si>
    <t>Document Revision:</t>
  </si>
  <si>
    <t>Do Not Print This Page Out</t>
  </si>
  <si>
    <t>•</t>
  </si>
  <si>
    <t>All items in { } are to be inputted as part of the setup of the workbook</t>
  </si>
  <si>
    <t>All items in 'Green' text are titles and should not be altered</t>
  </si>
  <si>
    <t>The data inputted above is linked and transferred to the headers on the each workbook sheet</t>
  </si>
  <si>
    <t>Within the Workbook the following conventions apply;</t>
  </si>
  <si>
    <t>Any items in 'Blue' text are the results of formulas or linked items - Do Not amend</t>
  </si>
  <si>
    <t>Any areas in 'Orange' are for the input of data which is used elsewhere for automatic calculations</t>
  </si>
  <si>
    <t>Any areas in 'Yellow' are for Side calculations and should be hidden before printing</t>
  </si>
  <si>
    <t>Always Print out in Black &amp; White. Only Covers should be printed in colour</t>
  </si>
  <si>
    <t>The Spreadsheet are generally set up of the central printer, please check page lengths &amp; widths before</t>
  </si>
  <si>
    <t>printing.</t>
  </si>
  <si>
    <t>Always set at 100% print. Adjust the last column to fit on a page.</t>
  </si>
  <si>
    <t>Never adjust the Header rows 1 to 5.</t>
  </si>
  <si>
    <t>RIDGE Office Addresses (Look-up table)</t>
  </si>
  <si>
    <t>BM</t>
  </si>
  <si>
    <t>2 Cranbrook Way</t>
  </si>
  <si>
    <t>Solihull Business Park</t>
  </si>
  <si>
    <t>Solihull</t>
  </si>
  <si>
    <t>B90 4GT</t>
  </si>
  <si>
    <t>BR</t>
  </si>
  <si>
    <t>Eden Office Park</t>
  </si>
  <si>
    <t>65 Macrae Road</t>
  </si>
  <si>
    <t>Bristol</t>
  </si>
  <si>
    <t>BS20 0DD</t>
  </si>
  <si>
    <t>LE</t>
  </si>
  <si>
    <t>Jupiter Court</t>
  </si>
  <si>
    <t>1A Dominus Way</t>
  </si>
  <si>
    <t>Meridian Business Park</t>
  </si>
  <si>
    <t>Leicester</t>
  </si>
  <si>
    <t>LE19 1RP</t>
  </si>
  <si>
    <t>LI</t>
  </si>
  <si>
    <t>8th Floor</t>
  </si>
  <si>
    <t>Horton House</t>
  </si>
  <si>
    <t>Exchange Flags</t>
  </si>
  <si>
    <t>Liverpool</t>
  </si>
  <si>
    <t>LO</t>
  </si>
  <si>
    <t>London</t>
  </si>
  <si>
    <t>SE1 0BS</t>
  </si>
  <si>
    <t>MA</t>
  </si>
  <si>
    <t>Manchester</t>
  </si>
  <si>
    <t xml:space="preserve">The Cowyards </t>
  </si>
  <si>
    <t>Blenheim Park</t>
  </si>
  <si>
    <t>Oxford Road</t>
  </si>
  <si>
    <t xml:space="preserve">Woodstock </t>
  </si>
  <si>
    <t>OX20 1QR</t>
  </si>
  <si>
    <t>RD</t>
  </si>
  <si>
    <t>Beaumont House</t>
  </si>
  <si>
    <t>59 High Street</t>
  </si>
  <si>
    <t>Theale</t>
  </si>
  <si>
    <t>Reading</t>
  </si>
  <si>
    <t>RG7 5AL</t>
  </si>
  <si>
    <t>WI</t>
  </si>
  <si>
    <t>Winchester</t>
  </si>
  <si>
    <t>Ref.</t>
  </si>
  <si>
    <t>Description</t>
  </si>
  <si>
    <t>Total</t>
  </si>
  <si>
    <t>£</t>
  </si>
  <si>
    <t>Notes : (Please Read Before using the Speadsheets)</t>
  </si>
  <si>
    <t>{Insert Client Logo}</t>
  </si>
  <si>
    <t xml:space="preserve">Prepared for </t>
  </si>
  <si>
    <t>A Sample Client</t>
  </si>
  <si>
    <t>A building</t>
  </si>
  <si>
    <t>A Road</t>
  </si>
  <si>
    <t>A Town</t>
  </si>
  <si>
    <t>A County</t>
  </si>
  <si>
    <t>Postcode</t>
  </si>
  <si>
    <t>Tel: 01993 000000</t>
  </si>
  <si>
    <t>Prepared by</t>
  </si>
  <si>
    <t>Ridge and Partners LLP</t>
  </si>
  <si>
    <t>Tel: 0121 713 8000</t>
  </si>
  <si>
    <t>Tel: 01275 813500</t>
  </si>
  <si>
    <t>Tel: 0116 245 6600</t>
  </si>
  <si>
    <t>Tel: 0151 243 3500</t>
  </si>
  <si>
    <t xml:space="preserve">Tel: 01993 815000 </t>
  </si>
  <si>
    <t>Tel: 0118 932 3088</t>
  </si>
  <si>
    <t>VERSION CONTROL</t>
  </si>
  <si>
    <t>VERSION</t>
  </si>
  <si>
    <t>DATE</t>
  </si>
  <si>
    <t>DESCRIPTION</t>
  </si>
  <si>
    <t>CREATED BY</t>
  </si>
  <si>
    <t>REVIEWED BY</t>
  </si>
  <si>
    <t>Ham Green</t>
  </si>
  <si>
    <t>CA</t>
  </si>
  <si>
    <t>Sophia House</t>
  </si>
  <si>
    <t>28 Cathedral Road</t>
  </si>
  <si>
    <t>Cardiff</t>
  </si>
  <si>
    <t>CF11 9LJ</t>
  </si>
  <si>
    <t>Tel: 029 2002 0015</t>
  </si>
  <si>
    <t>L2 3YL</t>
  </si>
  <si>
    <t>Harling House</t>
  </si>
  <si>
    <t>47-51 Great Suffolk Street</t>
  </si>
  <si>
    <t>Tel: 020 7593 3400</t>
  </si>
  <si>
    <t>1B Abito</t>
  </si>
  <si>
    <t>85 Greengate</t>
  </si>
  <si>
    <t>M3 7NA</t>
  </si>
  <si>
    <t>Tel: 0161 833 9579</t>
  </si>
  <si>
    <t>Partnership House</t>
  </si>
  <si>
    <t>Moorside Road</t>
  </si>
  <si>
    <t>SO23 7RX</t>
  </si>
  <si>
    <t>Tel: 01962 834400</t>
  </si>
  <si>
    <t>Contractors Name:</t>
  </si>
  <si>
    <t>Report Section:</t>
  </si>
  <si>
    <t>F                      £</t>
  </si>
  <si>
    <t>TR                      £</t>
  </si>
  <si>
    <t>Main Contractor's Cost Items</t>
  </si>
  <si>
    <t>Employer's requirements</t>
  </si>
  <si>
    <t>1.1.1</t>
  </si>
  <si>
    <t>Site accommodation</t>
  </si>
  <si>
    <t>Temporary works in connection with site establishment</t>
  </si>
  <si>
    <t>Furniture and equipment</t>
  </si>
  <si>
    <t>IT systems</t>
  </si>
  <si>
    <t>Consumables &amp; services</t>
  </si>
  <si>
    <t>Brought-in services</t>
  </si>
  <si>
    <t>Sundries</t>
  </si>
  <si>
    <t>1.1.2</t>
  </si>
  <si>
    <t>Site records</t>
  </si>
  <si>
    <t>Operation and maintenance manuals.</t>
  </si>
  <si>
    <t>Compilation of health and safety file.</t>
  </si>
  <si>
    <t>1.2.1</t>
  </si>
  <si>
    <t>Management &amp; Staff</t>
  </si>
  <si>
    <t>1.2.1.1</t>
  </si>
  <si>
    <t>Project Specific Management &amp; Staff:</t>
  </si>
  <si>
    <t>Project manager/director</t>
  </si>
  <si>
    <t>Construction manager/Supervisors</t>
  </si>
  <si>
    <t xml:space="preserve">Health &amp; Safety manager/officer     </t>
  </si>
  <si>
    <t>Commissioning manager (building engineering services)</t>
  </si>
  <si>
    <t>Project/package quantity surveyors.</t>
  </si>
  <si>
    <t>Administrative staff</t>
  </si>
  <si>
    <t>Other management and staff.</t>
  </si>
  <si>
    <t>1.2.1.2</t>
  </si>
  <si>
    <t>Visiting Management &amp; Staff</t>
  </si>
  <si>
    <t>Managing/regional directors &amp; the like</t>
  </si>
  <si>
    <t>Quality manager</t>
  </si>
  <si>
    <t>Other visiting management &amp; staff</t>
  </si>
  <si>
    <t>1.2.1.3</t>
  </si>
  <si>
    <t>Extraordinary Support Costs</t>
  </si>
  <si>
    <t>Other extraordinary support costs</t>
  </si>
  <si>
    <t>Day transport</t>
  </si>
  <si>
    <t>Personnel transport</t>
  </si>
  <si>
    <t>Temporary living accommodation</t>
  </si>
  <si>
    <t>Subsistence payments</t>
  </si>
  <si>
    <t>Out of Hours working</t>
  </si>
  <si>
    <t>1.2.2</t>
  </si>
  <si>
    <t>Site establishment</t>
  </si>
  <si>
    <t>1.2.2.1</t>
  </si>
  <si>
    <t>Site facilities</t>
  </si>
  <si>
    <t>1.2.3</t>
  </si>
  <si>
    <t>Temporary services</t>
  </si>
  <si>
    <t>1.2.3.1</t>
  </si>
  <si>
    <t>Temporary water supply</t>
  </si>
  <si>
    <t>Temporary gas supply</t>
  </si>
  <si>
    <t>Temporary electricity supply</t>
  </si>
  <si>
    <t>Temporary telecommunication systems</t>
  </si>
  <si>
    <t>Temporary drainage</t>
  </si>
  <si>
    <t>1.2.4</t>
  </si>
  <si>
    <t>Security</t>
  </si>
  <si>
    <t>1.2.4.1</t>
  </si>
  <si>
    <t>Security staff</t>
  </si>
  <si>
    <t>Security equipment</t>
  </si>
  <si>
    <t>Hoardings, fences and gates</t>
  </si>
  <si>
    <t>1.2.5</t>
  </si>
  <si>
    <t>Safety and environmental protection</t>
  </si>
  <si>
    <t>1.2.5.1</t>
  </si>
  <si>
    <t>Safety programme</t>
  </si>
  <si>
    <t>Barriers &amp; safety scaffolding</t>
  </si>
  <si>
    <t>Environmental protection measures</t>
  </si>
  <si>
    <t>1.2.6</t>
  </si>
  <si>
    <t>Control and protection</t>
  </si>
  <si>
    <t>1.2.6.1</t>
  </si>
  <si>
    <t>Survey, inspections &amp; monitoring</t>
  </si>
  <si>
    <t>Setting out</t>
  </si>
  <si>
    <t>Protection of works</t>
  </si>
  <si>
    <t>Samples</t>
  </si>
  <si>
    <t>Environmental control of building</t>
  </si>
  <si>
    <t>1.2.7</t>
  </si>
  <si>
    <t>Mechanical plant</t>
  </si>
  <si>
    <t>1.2.7.1</t>
  </si>
  <si>
    <t>Generally</t>
  </si>
  <si>
    <t>Tower cranes</t>
  </si>
  <si>
    <t>Mobile cranes</t>
  </si>
  <si>
    <t>Hoists</t>
  </si>
  <si>
    <t>Access plant</t>
  </si>
  <si>
    <t>Concrete plant</t>
  </si>
  <si>
    <t>Other plant</t>
  </si>
  <si>
    <t>1.2.8</t>
  </si>
  <si>
    <t>Temporary works</t>
  </si>
  <si>
    <t>1.2.8.1</t>
  </si>
  <si>
    <t>Access scaffolding</t>
  </si>
  <si>
    <t>1.2.9</t>
  </si>
  <si>
    <t>1.2.9.1</t>
  </si>
  <si>
    <t>Photography</t>
  </si>
  <si>
    <t>Works records</t>
  </si>
  <si>
    <t>1.2.10</t>
  </si>
  <si>
    <t>Completion and post-completion requirements</t>
  </si>
  <si>
    <t>1.2.10.1</t>
  </si>
  <si>
    <t>Requirements</t>
  </si>
  <si>
    <t>Testing and commissioning plan</t>
  </si>
  <si>
    <t>Handover</t>
  </si>
  <si>
    <t>Post-completion services</t>
  </si>
  <si>
    <t>1.2.11</t>
  </si>
  <si>
    <t>Cleaning</t>
  </si>
  <si>
    <t>1.2.11.1</t>
  </si>
  <si>
    <t>Site tidy</t>
  </si>
  <si>
    <t>Maintenance of roads, paths and pavings</t>
  </si>
  <si>
    <t>Building clean</t>
  </si>
  <si>
    <t>1.2.12</t>
  </si>
  <si>
    <t>Fees and charges</t>
  </si>
  <si>
    <t>1.2.12.1</t>
  </si>
  <si>
    <t>Fees &amp; Charges</t>
  </si>
  <si>
    <t>Rates on temporary accommodation.</t>
  </si>
  <si>
    <t>Licences in connection with hoardings, scaffolding,</t>
  </si>
  <si>
    <t>gantries &amp; the like.</t>
  </si>
  <si>
    <t>1.2.13</t>
  </si>
  <si>
    <t>Site services</t>
  </si>
  <si>
    <t>1.2.13.1</t>
  </si>
  <si>
    <t>Temporary works that are not specific to an element.</t>
  </si>
  <si>
    <t>1.2.13.2</t>
  </si>
  <si>
    <t>Multi-service gang</t>
  </si>
  <si>
    <t>Ganger</t>
  </si>
  <si>
    <t>Labour</t>
  </si>
  <si>
    <t>Fork lift driver.</t>
  </si>
  <si>
    <t>Service gang plant and transport.</t>
  </si>
  <si>
    <t>1.2.14</t>
  </si>
  <si>
    <t>Insurance, bonds, guarantees and warranties</t>
  </si>
  <si>
    <t>1.2.14.1</t>
  </si>
  <si>
    <t>Works insurance</t>
  </si>
  <si>
    <t>Contractor’s ‘all risks’ (CAR) insurance.</t>
  </si>
  <si>
    <t>Contractor’s plant and equipment insurance.</t>
  </si>
  <si>
    <t>Temporary buildings insurance.</t>
  </si>
  <si>
    <t>Terrorism insurance.</t>
  </si>
  <si>
    <t>1.2.14.2</t>
  </si>
  <si>
    <t>Public liability insurance</t>
  </si>
  <si>
    <t>Non-negligence insurance.</t>
  </si>
  <si>
    <t>Professional indemnity insurance.</t>
  </si>
  <si>
    <t>1.2.14.3</t>
  </si>
  <si>
    <t>Employer’s (main contractor’s) liability insurance</t>
  </si>
  <si>
    <t>Management and staff, including administrative staff.</t>
  </si>
  <si>
    <t>Works operatives.</t>
  </si>
  <si>
    <t>1.2.14.4</t>
  </si>
  <si>
    <t>Other insurances</t>
  </si>
  <si>
    <t>Employer’s loss of liquidated damages.</t>
  </si>
  <si>
    <t>Latent defects cover.</t>
  </si>
  <si>
    <t>Motor vehicles.</t>
  </si>
  <si>
    <t>Other insurances.</t>
  </si>
  <si>
    <t>Insurance premium tax (IPT).</t>
  </si>
  <si>
    <t>Allowance for recovery of all or part of premium excess.</t>
  </si>
  <si>
    <t>Pricing Schedules</t>
  </si>
  <si>
    <t>Fixed Related</t>
  </si>
  <si>
    <t>Time Related</t>
  </si>
  <si>
    <t>Start</t>
  </si>
  <si>
    <t>End</t>
  </si>
  <si>
    <t>Stage</t>
  </si>
  <si>
    <t>Check totals?:</t>
  </si>
  <si>
    <t>General Notes</t>
  </si>
  <si>
    <t xml:space="preserve">Total to main summary £ </t>
  </si>
  <si>
    <t>Item</t>
  </si>
  <si>
    <t>Contingency Sum</t>
  </si>
  <si>
    <t>The following schedule is indicative only and does not constitute a full scope of</t>
  </si>
  <si>
    <t>works for the project</t>
  </si>
  <si>
    <t>The schedule has been prepared in order for a detailed cost breakdown to be</t>
  </si>
  <si>
    <t>provided, to aid the assessment of the tender and to assist in the preparation</t>
  </si>
  <si>
    <t>of interim payments</t>
  </si>
  <si>
    <t>The Contractor is to take responsibility for the schedule and is to ensure its</t>
  </si>
  <si>
    <t>completeness with regards to the proposed scope of works as defined within</t>
  </si>
  <si>
    <t>the Tender Documents.</t>
  </si>
  <si>
    <t>The Contractor is to add and omit items  to / from the schedule in order to</t>
  </si>
  <si>
    <t>provide a definitive costing for the proposed works.</t>
  </si>
  <si>
    <t>All items contained within the schedule must be individually priced where ever</t>
  </si>
  <si>
    <t>possible and items should not be grouped together quoting lump sum prices.</t>
  </si>
  <si>
    <t>PRELIMINARIES/GENERAL CONDITIONS</t>
  </si>
  <si>
    <t>MEASURED WORKS/SCHEDULE OF WORKS</t>
  </si>
  <si>
    <t>MAIN CONTRACTOR OVERHEADS AND PROFIT</t>
  </si>
  <si>
    <t>Add a percentage to cover all Main Contractor overheads and profits based</t>
  </si>
  <si>
    <t>adjustments to the net value of work (including Main Contractor Discount).</t>
  </si>
  <si>
    <t>No other adjustments shall apply.</t>
  </si>
  <si>
    <t xml:space="preserve">To Form of Tender £ </t>
  </si>
  <si>
    <t>Contractor :</t>
  </si>
  <si>
    <t>Address :</t>
  </si>
  <si>
    <t>Date :</t>
  </si>
  <si>
    <t>Elem. Code</t>
  </si>
  <si>
    <t>2. MEASURED WORKS</t>
  </si>
  <si>
    <t>Itemised Work</t>
  </si>
  <si>
    <t>CONTINGENCY ITEMS</t>
  </si>
  <si>
    <t>Sub-total:   £</t>
  </si>
  <si>
    <t>on the value of this tender submission. The percentage is to allow for all</t>
  </si>
  <si>
    <t>3. MAIN SUMMARY</t>
  </si>
  <si>
    <t>Summary</t>
  </si>
  <si>
    <t>Other items</t>
  </si>
  <si>
    <t>……………………………………………………..</t>
  </si>
  <si>
    <t>Itemise other items evident from tender specifications, drawings or site visit (add lines as necessary)</t>
  </si>
  <si>
    <t>Demolitions, Repairs and Alterations</t>
  </si>
  <si>
    <t>Internal</t>
  </si>
  <si>
    <t>·</t>
  </si>
  <si>
    <t>External</t>
  </si>
  <si>
    <t>Section Nr 1</t>
  </si>
  <si>
    <t>RIDGE</t>
  </si>
  <si>
    <t>Section Nr 2</t>
  </si>
  <si>
    <t>Section Nr 3</t>
  </si>
  <si>
    <t>Section Nr 4</t>
  </si>
  <si>
    <t>Client Name :</t>
  </si>
  <si>
    <t>Section 4</t>
  </si>
  <si>
    <t>Project Title :</t>
  </si>
  <si>
    <t>Form of Tender</t>
  </si>
  <si>
    <t>Project Nr :</t>
  </si>
  <si>
    <t>Tender for:</t>
  </si>
  <si>
    <t>To:</t>
  </si>
  <si>
    <t>From:</t>
  </si>
  <si>
    <t>…………………………………………….</t>
  </si>
  <si>
    <t>We have examined the following documents:</t>
  </si>
  <si>
    <t xml:space="preserve">• </t>
  </si>
  <si>
    <t>Pricing Document (including appendices);</t>
  </si>
  <si>
    <t>We offer to carry out the whole of the Works described in accordance with the documents referred to</t>
  </si>
  <si>
    <t>above;</t>
  </si>
  <si>
    <t>for the sum of</t>
  </si>
  <si>
    <t xml:space="preserve"> …………………………………………………………………………………………….... (in words)</t>
  </si>
  <si>
    <t>£ ……………………………………………..… (in figures) exclusive of any VAT chargeable</t>
  </si>
  <si>
    <t>Lead in period</t>
  </si>
  <si>
    <t>.....................................</t>
  </si>
  <si>
    <t xml:space="preserve">Proposed duration of the Works </t>
  </si>
  <si>
    <t>We agree that if any obvious errors in pricing or errors in arithmetic are discovered in the priced document[s] before acceptance of this offer, they shall be dealt with in accordance with the Alternative 2 procedure set out in JCT Practice Note 6 - Main Contract Tendering, as specified in the Preliminaries.</t>
  </si>
  <si>
    <t>We undertake in the event of your acceptance to execute with you a formal contract embodying all the conditions and terms contained in this offer within 21 days of being required to do so by the Employer.</t>
  </si>
  <si>
    <t>This tender remains open for acceptance for 90 days from the latest date fixed for the submission of tenders.</t>
  </si>
  <si>
    <t>We confirm that this tender is submitted at our expense and agree that the Employer need not necessarily accept the lowest or any other tender.</t>
  </si>
  <si>
    <t>Signed by or on behalf of :</t>
  </si>
  <si>
    <t>…………………………………………………………………………………….</t>
  </si>
  <si>
    <t xml:space="preserve">Signature : </t>
  </si>
  <si>
    <t>Position :</t>
  </si>
  <si>
    <t xml:space="preserve">Date : </t>
  </si>
  <si>
    <t>NOTE:</t>
  </si>
  <si>
    <t>LIST OF PRINCIPLE DOMESTIC SUB CONTRACTORS</t>
  </si>
  <si>
    <t xml:space="preserve">I/We confirm the following Principle Domestic Sub Contractors will be employed on this project. I/We confirm their sub contract tenders have been used within our tender and, where necessary, all these domestic sub contractors have accepted the wording of </t>
  </si>
  <si>
    <t>Our list of proposed sub-contractors are:</t>
  </si>
  <si>
    <t xml:space="preserve">·         </t>
  </si>
  <si>
    <t xml:space="preserve">Steelwork : </t>
  </si>
  <si>
    <t>………………………………………………………………………………………</t>
  </si>
  <si>
    <r>
      <t>·</t>
    </r>
    <r>
      <rPr>
        <sz val="7"/>
        <color theme="1"/>
        <rFont val="Times New Roman"/>
        <family val="1"/>
      </rPr>
      <t xml:space="preserve">             </t>
    </r>
  </si>
  <si>
    <t>Curtain Walling :</t>
  </si>
  <si>
    <r>
      <t>·</t>
    </r>
    <r>
      <rPr>
        <sz val="7"/>
        <color theme="1"/>
        <rFont val="Times New Roman"/>
        <family val="1"/>
      </rPr>
      <t xml:space="preserve">              </t>
    </r>
  </si>
  <si>
    <t>Mechanical :</t>
  </si>
  <si>
    <r>
      <t>·</t>
    </r>
    <r>
      <rPr>
        <sz val="7"/>
        <color theme="1"/>
        <rFont val="Times New Roman"/>
        <family val="1"/>
      </rPr>
      <t xml:space="preserve">          </t>
    </r>
  </si>
  <si>
    <t>Electrical :</t>
  </si>
  <si>
    <t>Cladding :</t>
  </si>
  <si>
    <t>Partitions :</t>
  </si>
  <si>
    <t>Groundworks :</t>
  </si>
  <si>
    <t>Others :</t>
  </si>
  <si>
    <t>Section Nr 5</t>
  </si>
  <si>
    <t>Section 5</t>
  </si>
  <si>
    <t>Certificate of Bone Fide Tender</t>
  </si>
  <si>
    <t>CERTIFICATE OF BONA FIDE TENDER</t>
  </si>
  <si>
    <t>The essence of selective tendering is that the Client shall receive bona fide competitive tenders from all those tendering. In recognition of the principle, I certify that this is a bona fide tender, intended to be competitive and that we have not fixed or adjusted the amount of the tender by or under or in accordance with any agreement or arrangement with any other person.  I also certify that we have not done and we undertake that will not do at any time before the hour and date specified for return of this tender any of the following acts:-</t>
  </si>
  <si>
    <t>A)</t>
  </si>
  <si>
    <t>Communication to a person other than the person calling for those tenders the amount or approximate amount of the proposed tender, except where the disclosure, in confidence, of the approximate amount of the tender was necessary to obtain insurance premium quotations required for the preparation of the tender</t>
  </si>
  <si>
    <t>B)</t>
  </si>
  <si>
    <t>Entering into any agreement or arrangement with any other person that he shall refrain from tendering or as to the amount of any tender to be submitted</t>
  </si>
  <si>
    <t>C)</t>
  </si>
  <si>
    <t>Offering or paying or giving or agreeing to pay or give any sum of money or valuable consideration directly or indirectly to any person for doing or having done or causing or having caused to be done in relation to any other tender or proposed tender for the said work any act or thing or sort described above</t>
  </si>
  <si>
    <t>In this certificate the word "person" includes any person any body or association, corporate or unincorporate and "any agreement or arrangement" includes any such transaction, formal or informal, and whether legally binding or not.</t>
  </si>
  <si>
    <t>Signed :</t>
  </si>
  <si>
    <t>..................................................................................................................................</t>
  </si>
  <si>
    <t>Sole proprietor/Partners/Directors duly authorised to sign</t>
  </si>
  <si>
    <t>for and on behalf of</t>
  </si>
  <si>
    <t>CONTENTS</t>
  </si>
  <si>
    <t>Sections</t>
  </si>
  <si>
    <t>Preliminaries / General Conditions</t>
  </si>
  <si>
    <t>Scope of Works</t>
  </si>
  <si>
    <t>Main Summary</t>
  </si>
  <si>
    <t>Certificate of Bona Fide Tender</t>
  </si>
  <si>
    <t>Appendices</t>
  </si>
  <si>
    <t>A</t>
  </si>
  <si>
    <t>Schedule of Drawings</t>
  </si>
  <si>
    <t>B</t>
  </si>
  <si>
    <t>Pre Construction Health and Safety Plan</t>
  </si>
  <si>
    <t>Costs relating to preliminaries items that are not specifically</t>
  </si>
  <si>
    <t xml:space="preserve">identified in the contractor’s full and detailed breakdown shall be </t>
  </si>
  <si>
    <t xml:space="preserve">deemed to have no cost implications or have been included </t>
  </si>
  <si>
    <t>elsewhere within the contractor’s rates and prices.</t>
  </si>
  <si>
    <t>Contents</t>
  </si>
  <si>
    <t>Section 1</t>
  </si>
  <si>
    <t>Preliminaries</t>
  </si>
  <si>
    <t>Schedule of Works</t>
  </si>
  <si>
    <t>Section 3</t>
  </si>
  <si>
    <t>1. PRELIMINARIES / GENERAL CONDITIONS</t>
  </si>
  <si>
    <t>Planning / programming manager and staff.</t>
  </si>
  <si>
    <t>Senior / managing quantity surveyor.</t>
  </si>
  <si>
    <t>Contracts / commercial manager</t>
  </si>
  <si>
    <t>Health &amp; Safety Manager / Officer</t>
  </si>
  <si>
    <t xml:space="preserve">………………………………………….. </t>
  </si>
  <si>
    <t>Strip out and dispose of off site</t>
  </si>
  <si>
    <t>Total page 1/4 (17.5%)</t>
  </si>
  <si>
    <t>Total page 2/3</t>
  </si>
  <si>
    <t>PS</t>
  </si>
  <si>
    <t>Pricing Document</t>
  </si>
  <si>
    <t>Horniman Museum Butterfly House</t>
  </si>
  <si>
    <t>Horniman Museum and Gardens</t>
  </si>
  <si>
    <t>100, London Road,</t>
  </si>
  <si>
    <t>Forest Hill</t>
  </si>
  <si>
    <t>SE23 4QA</t>
  </si>
  <si>
    <t>5001240</t>
  </si>
  <si>
    <t>%</t>
  </si>
  <si>
    <t>Horniman Museum and Park Trust</t>
  </si>
  <si>
    <t>Removal of asbestos and soft strip of existing building</t>
  </si>
  <si>
    <t>General site clearance</t>
  </si>
  <si>
    <t>Existing services</t>
  </si>
  <si>
    <t>Scan site and identify and locate all existing services</t>
  </si>
  <si>
    <t>Make safe all existing services affected by the works</t>
  </si>
  <si>
    <t>Include a Provisional Sum of £5,000 for the upgrade of existing services to accommodate new biulding</t>
  </si>
  <si>
    <t>Earthworks</t>
  </si>
  <si>
    <t>Clear and level existing ground to required level</t>
  </si>
  <si>
    <t>Design and construct a suitable foundation to carry the works</t>
  </si>
  <si>
    <t>Construction</t>
  </si>
  <si>
    <t>Extra for hanging plastic curtaining to internal doors</t>
  </si>
  <si>
    <t>Design and construct rainwater harvesting system including gutters and waterbutts</t>
  </si>
  <si>
    <t>Services</t>
  </si>
  <si>
    <t>Extra for 4 No.fans as per the Specification or similar (exact positions to bee located at a later date</t>
  </si>
  <si>
    <t>Allow for extending existing Museum fire alarm system to the new structure</t>
  </si>
  <si>
    <t>Allow for extending existing Museum intruder alarm system to the new structure</t>
  </si>
  <si>
    <t xml:space="preserve">Horniman Museum Trust </t>
  </si>
  <si>
    <t>Allow the Provisional Sum of £5,000 for unforeseen items  (net cost value - main contractor allowances for overheads and profit are to be included below)</t>
  </si>
  <si>
    <t>SE23 3PQ</t>
  </si>
  <si>
    <t>17.11.2016</t>
  </si>
  <si>
    <t>Reviewed and updated with client</t>
  </si>
  <si>
    <t>RW</t>
  </si>
  <si>
    <t>n/a</t>
  </si>
  <si>
    <t xml:space="preserve">Option for full glass partition </t>
  </si>
  <si>
    <t>Extra for solid panels in Lieu of glass exterior walls form "shop"</t>
  </si>
  <si>
    <t>Extra for 2 No. Internal doors in partition doorways to have "slide back" functionality</t>
  </si>
  <si>
    <t>Extra for IN50 netting to encapsulate whole butterfly area</t>
  </si>
  <si>
    <t>15 No manually operated roof vents</t>
  </si>
  <si>
    <t>Extra for optional electrical actuators to operable windows</t>
  </si>
  <si>
    <t>We enclose our fully priced document as per the Tender instructions.</t>
  </si>
  <si>
    <t>Tender instructions and client requirements including the proposed form of contract and all appendices</t>
  </si>
  <si>
    <t>Construct concrete base 9ft x 6ft to carry puparium shed (supplied by others)</t>
  </si>
  <si>
    <t>The completed Form of Tender must be received by The Horniman Museum at the above address not later than 5pm on Monday 12th December 2016.</t>
  </si>
  <si>
    <t>Extra for Polycarbonate/solid partition 12.000m wide and max 4.300m high</t>
  </si>
  <si>
    <t>21.11.2016</t>
  </si>
  <si>
    <t>Further review</t>
  </si>
  <si>
    <t>RW/KW</t>
  </si>
  <si>
    <t>Professional indemnity insurance (£1m)</t>
  </si>
  <si>
    <t>Pre-construction information document</t>
  </si>
  <si>
    <t>Demolition of existing building, relocation / disposal of existing shed / structures</t>
  </si>
  <si>
    <t>Remove and retain existing top soil, deliver to a point set aside by the employer</t>
  </si>
  <si>
    <t>Design of a suitable drainage system with potential water recycling scheme.</t>
  </si>
  <si>
    <t xml:space="preserve">Design and construct to BS5502, Design Classification 1 freestanding glass house with a 12.000 x 20.000m footprint, maximum height 4.300m with white powder coated frame finish and 4mm toughened galss. (All steel to be galvanised). </t>
  </si>
  <si>
    <t>Design and construct suitable floor to carry 500mm of topsoils, incorporate suitable draining points, and suitable shop floor, finishing at ground level.  Allow for three tree pits measuring approx 1.5m x 1.5m.  At one end, provide a suitable floor for the shop - footprint 12 m x 4 m.</t>
  </si>
  <si>
    <t>Extra for 2 No. Entrance doors: Double manual sliding doors with holdback function and security lock.</t>
  </si>
  <si>
    <t>Include for 80m linear metres 1.2m wide Hoggin path or suitable alternative</t>
  </si>
  <si>
    <t>Design and install a suitable heating system to achieve a constant 30 degree celsius temperature as per the suggested system in the tender instructions</t>
  </si>
  <si>
    <t>Installation of 5 No internal water taps and 1 external for watering.</t>
  </si>
  <si>
    <t>Contractor to price for an optional misting system to assist with the requirement for high humdity levels.</t>
  </si>
  <si>
    <t>Design and install a suitable low voltage power, data and lighting supply to the structure possible to operate in a high temperature, high humidity environment to include for 3 No waterproof double switch socket outlets to the butterfly area and 6 No double switch socket outlets to the shop area and sufficient emergency lighting to the butterfly area.</t>
  </si>
  <si>
    <t>Extra for providing house lighting infrastructure only to butterfly area.</t>
  </si>
  <si>
    <t>Design and install suitable data handling system to include for  6 No data points to the shop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</si>
</sst>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 mmmm\ yy"/>
    <numFmt numFmtId="165" formatCode="#,##0\ ;[Red]\(#,##0\);&quot;--  &quot;"/>
    <numFmt numFmtId="166" formatCode="#,##0.00\ ;[Red]\(#,##0.00\);&quot;--  &quot;"/>
    <numFmt numFmtId="167" formatCode="[$-F800]dddd\,\ mmmm\ dd\,\ yyyy"/>
    <numFmt numFmtId="168" formatCode="dd\.mm\.yyyy"/>
    <numFmt numFmtId="169" formatCode="#,##0.0\ ;[Red]\(#,##0.0\);&quot;--  &quot;"/>
    <numFmt numFmtId="170" formatCode="#,##0\ ;[Red]\(#,##0\);&quot;-- &quot;"/>
    <numFmt numFmtId="171" formatCode="#,##0.00\ ;[Red]\(#,##0.00\);&quot; &quot;"/>
    <numFmt numFmtId="172" formatCode="#,##0\ ;[Red]\(#,##0\);&quot;--    &quot;"/>
    <numFmt numFmtId="173" formatCode="#,##0.0;[Red]#,##0.0"/>
    <numFmt numFmtId="174" formatCode="#,##0.00;[Red]#,##0.00"/>
  </numFmts>
  <fonts count="53">
    <font>
      <sz val="10"/>
      <color theme="1"/>
      <name val="Tahoma"/>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b/>
      <sz val="10"/>
      <color theme="1"/>
      <name val="Arial"/>
      <family val="2"/>
    </font>
    <font>
      <sz val="10"/>
      <color theme="0"/>
      <name val="Arial"/>
      <family val="2"/>
    </font>
    <font>
      <sz val="18"/>
      <color theme="0"/>
      <name val="Arial"/>
      <family val="2"/>
    </font>
    <font>
      <b/>
      <sz val="12"/>
      <color theme="1"/>
      <name val="Arial"/>
      <family val="2"/>
    </font>
    <font>
      <sz val="11"/>
      <color rgb="FF00833C"/>
      <name val="Arial"/>
      <family val="2"/>
    </font>
    <font>
      <sz val="11"/>
      <color theme="3"/>
      <name val="Arial"/>
      <family val="2"/>
    </font>
    <font>
      <sz val="11"/>
      <color rgb="FF008000"/>
      <name val="Arial"/>
      <family val="2"/>
    </font>
    <font>
      <b/>
      <sz val="10"/>
      <color indexed="81"/>
      <name val="Tahoma"/>
      <family val="2"/>
    </font>
    <font>
      <sz val="10"/>
      <color indexed="81"/>
      <name val="Tahoma"/>
      <family val="2"/>
    </font>
    <font>
      <sz val="12"/>
      <color theme="3"/>
      <name val="Arial"/>
      <family val="2"/>
    </font>
    <font>
      <sz val="8"/>
      <name val="Arial"/>
      <family val="2"/>
    </font>
    <font>
      <b/>
      <sz val="12"/>
      <name val="Wingdings 2"/>
      <family val="1"/>
      <charset val="2"/>
    </font>
    <font>
      <sz val="10"/>
      <color theme="1"/>
      <name val="Tahoma"/>
      <family val="2"/>
    </font>
    <font>
      <b/>
      <sz val="10"/>
      <color theme="0"/>
      <name val="Arial"/>
      <family val="2"/>
    </font>
    <font>
      <sz val="10"/>
      <name val="Arial"/>
      <family val="2"/>
    </font>
    <font>
      <b/>
      <sz val="10"/>
      <name val="Arial"/>
      <family val="2"/>
    </font>
    <font>
      <b/>
      <sz val="8"/>
      <color indexed="81"/>
      <name val="Tahoma"/>
      <family val="2"/>
    </font>
    <font>
      <sz val="8"/>
      <color indexed="81"/>
      <name val="Tahoma"/>
      <family val="2"/>
    </font>
    <font>
      <b/>
      <sz val="10"/>
      <color theme="1"/>
      <name val="Tahoma"/>
      <family val="2"/>
    </font>
    <font>
      <sz val="10"/>
      <color theme="0" tint="-0.499984740745262"/>
      <name val="Tahoma"/>
      <family val="2"/>
    </font>
    <font>
      <sz val="26"/>
      <color theme="0" tint="-0.499984740745262"/>
      <name val="Tahoma"/>
      <family val="2"/>
    </font>
    <font>
      <sz val="26"/>
      <color rgb="FF008000"/>
      <name val="Tahoma"/>
      <family val="2"/>
    </font>
    <font>
      <sz val="16"/>
      <color theme="0" tint="-0.499984740745262"/>
      <name val="Tahoma"/>
      <family val="2"/>
    </font>
    <font>
      <sz val="26"/>
      <color theme="3"/>
      <name val="Tahoma"/>
      <family val="2"/>
    </font>
    <font>
      <sz val="16"/>
      <color theme="0" tint="-0.34998626667073579"/>
      <name val="Tahoma"/>
      <family val="2"/>
    </font>
    <font>
      <sz val="28"/>
      <color theme="3"/>
      <name val="Goudy"/>
      <family val="1"/>
    </font>
    <font>
      <sz val="16"/>
      <color theme="4"/>
      <name val="Tahoma"/>
      <family val="2"/>
    </font>
    <font>
      <sz val="16"/>
      <color theme="1" tint="0.499984740745262"/>
      <name val="Tahoma"/>
      <family val="2"/>
    </font>
    <font>
      <sz val="18"/>
      <color theme="3"/>
      <name val="Tahoma"/>
      <family val="2"/>
    </font>
    <font>
      <sz val="10"/>
      <color theme="3"/>
      <name val="Tahoma"/>
      <family val="2"/>
    </font>
    <font>
      <b/>
      <sz val="10"/>
      <color theme="3"/>
      <name val="Tahoma"/>
      <family val="2"/>
    </font>
    <font>
      <b/>
      <sz val="10"/>
      <color rgb="FF000000"/>
      <name val="Tahoma"/>
      <family val="2"/>
    </font>
    <font>
      <sz val="10"/>
      <name val="Tahoma"/>
      <family val="2"/>
    </font>
    <font>
      <sz val="10"/>
      <color rgb="FF000000"/>
      <name val="Tahoma"/>
      <family val="2"/>
    </font>
    <font>
      <sz val="10"/>
      <color theme="1"/>
      <name val="Symbol"/>
      <family val="1"/>
      <charset val="2"/>
    </font>
    <font>
      <sz val="7"/>
      <color theme="1"/>
      <name val="Times New Roman"/>
      <family val="1"/>
    </font>
    <font>
      <b/>
      <sz val="10"/>
      <color rgb="FF00833C"/>
      <name val="Tahoma"/>
      <family val="2"/>
    </font>
    <font>
      <sz val="24"/>
      <color theme="1"/>
      <name val="Arial"/>
      <family val="2"/>
      <scheme val="minor"/>
    </font>
    <font>
      <b/>
      <sz val="10"/>
      <color theme="1"/>
      <name val="Arial"/>
      <family val="2"/>
      <scheme val="minor"/>
    </font>
    <font>
      <sz val="14"/>
      <color theme="1"/>
      <name val="Arial"/>
      <family val="2"/>
    </font>
    <font>
      <sz val="10"/>
      <name val="Symbol"/>
      <family val="1"/>
      <charset val="2"/>
    </font>
  </fonts>
  <fills count="11">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theme="3"/>
        <bgColor indexed="64"/>
      </patternFill>
    </fill>
    <fill>
      <patternFill patternType="solid">
        <fgColor theme="5"/>
        <bgColor indexed="64"/>
      </patternFill>
    </fill>
    <fill>
      <patternFill patternType="solid">
        <fgColor theme="6"/>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double">
        <color theme="0" tint="-0.24994659260841701"/>
      </left>
      <right style="thin">
        <color theme="0" tint="-0.24994659260841701"/>
      </right>
      <top/>
      <bottom/>
      <diagonal/>
    </border>
    <border>
      <left/>
      <right/>
      <top/>
      <bottom style="thin">
        <color theme="0" tint="-0.24994659260841701"/>
      </bottom>
      <diagonal/>
    </border>
    <border>
      <left style="double">
        <color theme="0" tint="-0.24994659260841701"/>
      </left>
      <right style="double">
        <color theme="0" tint="-0.24994659260841701"/>
      </right>
      <top/>
      <bottom/>
      <diagonal/>
    </border>
    <border>
      <left style="double">
        <color theme="0" tint="-0.24994659260841701"/>
      </left>
      <right style="double">
        <color theme="0" tint="-0.24994659260841701"/>
      </right>
      <top style="thin">
        <color theme="0" tint="-0.24994659260841701"/>
      </top>
      <bottom style="double">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uble">
        <color theme="0" tint="-0.24994659260841701"/>
      </right>
      <top/>
      <bottom/>
      <diagonal/>
    </border>
    <border>
      <left/>
      <right/>
      <top/>
      <bottom style="dotted">
        <color auto="1"/>
      </bottom>
      <diagonal/>
    </border>
    <border>
      <left style="thin">
        <color theme="5"/>
      </left>
      <right style="thin">
        <color theme="5"/>
      </right>
      <top style="thin">
        <color theme="5"/>
      </top>
      <bottom style="thin">
        <color theme="5"/>
      </bottom>
      <diagonal/>
    </border>
    <border>
      <left style="thin">
        <color rgb="FF008000"/>
      </left>
      <right style="thin">
        <color rgb="FF008000"/>
      </right>
      <top style="thin">
        <color rgb="FF008000"/>
      </top>
      <bottom style="thin">
        <color rgb="FF008000"/>
      </bottom>
      <diagonal/>
    </border>
    <border>
      <left style="double">
        <color theme="0" tint="-0.24994659260841701"/>
      </left>
      <right style="thin">
        <color theme="0" tint="-0.24994659260841701"/>
      </right>
      <top/>
      <bottom style="thin">
        <color indexed="64"/>
      </bottom>
      <diagonal/>
    </border>
    <border>
      <left/>
      <right/>
      <top/>
      <bottom style="thin">
        <color rgb="FF008000"/>
      </bottom>
      <diagonal/>
    </border>
    <border>
      <left/>
      <right/>
      <top/>
      <bottom style="medium">
        <color auto="1"/>
      </bottom>
      <diagonal/>
    </border>
    <border>
      <left/>
      <right/>
      <top/>
      <bottom style="thin">
        <color rgb="FF00833C"/>
      </bottom>
      <diagonal/>
    </border>
  </borders>
  <cellStyleXfs count="3">
    <xf numFmtId="0" fontId="0" fillId="0" borderId="0"/>
    <xf numFmtId="9" fontId="24" fillId="0" borderId="0" applyFont="0" applyFill="0" applyBorder="0" applyAlignment="0" applyProtection="0"/>
    <xf numFmtId="171" fontId="44" fillId="0" borderId="0"/>
  </cellStyleXfs>
  <cellXfs count="346">
    <xf numFmtId="0" fontId="0" fillId="0" borderId="0" xfId="0"/>
    <xf numFmtId="0" fontId="10" fillId="0" borderId="0" xfId="0" applyFont="1"/>
    <xf numFmtId="0" fontId="11" fillId="0" borderId="0" xfId="0" applyFont="1"/>
    <xf numFmtId="0" fontId="10" fillId="0" borderId="1" xfId="0" applyFont="1" applyFill="1" applyBorder="1"/>
    <xf numFmtId="0" fontId="10" fillId="0" borderId="2" xfId="0" applyFont="1" applyFill="1" applyBorder="1"/>
    <xf numFmtId="0" fontId="10" fillId="0" borderId="3" xfId="0" applyFont="1" applyFill="1" applyBorder="1"/>
    <xf numFmtId="0" fontId="10" fillId="0" borderId="4" xfId="0" applyFont="1" applyFill="1" applyBorder="1"/>
    <xf numFmtId="0" fontId="10" fillId="0" borderId="0" xfId="0" applyFont="1" applyFill="1" applyBorder="1" applyAlignment="1">
      <alignment vertical="center"/>
    </xf>
    <xf numFmtId="0" fontId="10" fillId="0" borderId="5" xfId="0" applyFont="1" applyFill="1" applyBorder="1"/>
    <xf numFmtId="0" fontId="10" fillId="0" borderId="0" xfId="0" applyFont="1" applyFill="1" applyBorder="1"/>
    <xf numFmtId="0" fontId="10" fillId="0" borderId="6" xfId="0" applyFont="1" applyFill="1" applyBorder="1"/>
    <xf numFmtId="0" fontId="10" fillId="0" borderId="7" xfId="0" applyFont="1" applyFill="1" applyBorder="1"/>
    <xf numFmtId="0" fontId="10" fillId="0" borderId="8" xfId="0" applyFont="1" applyFill="1" applyBorder="1"/>
    <xf numFmtId="0" fontId="10" fillId="0" borderId="0" xfId="0" applyFont="1" applyAlignment="1">
      <alignment vertical="center"/>
    </xf>
    <xf numFmtId="0" fontId="11" fillId="0" borderId="0" xfId="0" applyFont="1" applyAlignment="1">
      <alignment vertical="center"/>
    </xf>
    <xf numFmtId="165" fontId="11" fillId="0" borderId="0" xfId="0" applyNumberFormat="1" applyFont="1"/>
    <xf numFmtId="165" fontId="11" fillId="0" borderId="0" xfId="0" applyNumberFormat="1" applyFont="1" applyAlignment="1">
      <alignment vertical="center"/>
    </xf>
    <xf numFmtId="165" fontId="15" fillId="0" borderId="0" xfId="0" applyNumberFormat="1" applyFont="1" applyAlignment="1">
      <alignment vertical="center"/>
    </xf>
    <xf numFmtId="165" fontId="13" fillId="0" borderId="0" xfId="0" applyNumberFormat="1" applyFont="1" applyAlignment="1">
      <alignment vertical="center"/>
    </xf>
    <xf numFmtId="165" fontId="10" fillId="0" borderId="0" xfId="0" applyNumberFormat="1" applyFont="1"/>
    <xf numFmtId="165" fontId="10" fillId="0" borderId="0" xfId="0" applyNumberFormat="1" applyFont="1" applyAlignment="1">
      <alignment vertical="center"/>
    </xf>
    <xf numFmtId="166" fontId="11" fillId="0" borderId="0" xfId="0" applyNumberFormat="1" applyFont="1"/>
    <xf numFmtId="166" fontId="11" fillId="0" borderId="0" xfId="0" applyNumberFormat="1" applyFont="1" applyAlignment="1">
      <alignment vertical="center"/>
    </xf>
    <xf numFmtId="166" fontId="10" fillId="0" borderId="0" xfId="0" applyNumberFormat="1" applyFont="1"/>
    <xf numFmtId="165" fontId="12" fillId="0" borderId="0" xfId="0" applyNumberFormat="1" applyFont="1"/>
    <xf numFmtId="165" fontId="10" fillId="0" borderId="10" xfId="0" applyNumberFormat="1" applyFont="1" applyBorder="1" applyAlignment="1">
      <alignment horizontal="center"/>
    </xf>
    <xf numFmtId="0" fontId="16" fillId="0" borderId="0" xfId="0" applyFont="1" applyAlignment="1">
      <alignment horizontal="left" vertical="center"/>
    </xf>
    <xf numFmtId="165" fontId="16" fillId="0" borderId="0" xfId="0" applyNumberFormat="1" applyFont="1" applyAlignment="1">
      <alignment vertical="center"/>
    </xf>
    <xf numFmtId="166" fontId="16" fillId="0" borderId="0" xfId="0" applyNumberFormat="1" applyFont="1" applyAlignment="1">
      <alignment vertical="center"/>
    </xf>
    <xf numFmtId="0" fontId="12" fillId="0" borderId="0" xfId="0" applyFont="1"/>
    <xf numFmtId="166" fontId="10" fillId="0" borderId="0" xfId="0" applyNumberFormat="1" applyFont="1" applyAlignment="1">
      <alignment vertical="center"/>
    </xf>
    <xf numFmtId="165" fontId="12" fillId="0" borderId="0" xfId="0" applyNumberFormat="1" applyFont="1" applyAlignment="1">
      <alignment vertical="center"/>
    </xf>
    <xf numFmtId="167" fontId="17" fillId="0" borderId="0" xfId="0" applyNumberFormat="1" applyFont="1" applyAlignment="1">
      <alignment horizontal="left" vertical="center"/>
    </xf>
    <xf numFmtId="0" fontId="17" fillId="0" borderId="0" xfId="0" applyNumberFormat="1" applyFont="1" applyAlignment="1">
      <alignment horizontal="left" vertical="center"/>
    </xf>
    <xf numFmtId="165" fontId="17" fillId="0" borderId="0" xfId="0" applyNumberFormat="1" applyFont="1" applyAlignment="1">
      <alignment vertical="center"/>
    </xf>
    <xf numFmtId="0" fontId="18" fillId="0" borderId="0" xfId="0" applyFont="1"/>
    <xf numFmtId="0" fontId="12" fillId="0" borderId="0" xfId="0" applyFont="1" applyAlignment="1">
      <alignment vertical="center"/>
    </xf>
    <xf numFmtId="0" fontId="10" fillId="0" borderId="0" xfId="0" applyFont="1" applyAlignment="1">
      <alignment vertical="center"/>
    </xf>
    <xf numFmtId="0" fontId="10" fillId="2" borderId="0" xfId="0" applyFont="1" applyFill="1"/>
    <xf numFmtId="0" fontId="12" fillId="3" borderId="9" xfId="0" applyFont="1" applyFill="1" applyBorder="1" applyAlignment="1">
      <alignment vertical="center"/>
    </xf>
    <xf numFmtId="164" fontId="12" fillId="3" borderId="9" xfId="0" applyNumberFormat="1" applyFont="1" applyFill="1" applyBorder="1" applyAlignment="1">
      <alignment horizontal="left" vertical="center"/>
    </xf>
    <xf numFmtId="0" fontId="12" fillId="3" borderId="9" xfId="0" applyFont="1" applyFill="1" applyBorder="1" applyAlignment="1">
      <alignment horizontal="left" vertical="center"/>
    </xf>
    <xf numFmtId="165" fontId="21" fillId="0" borderId="0" xfId="0" applyNumberFormat="1" applyFont="1" applyAlignment="1">
      <alignment vertical="center"/>
    </xf>
    <xf numFmtId="165" fontId="10" fillId="0" borderId="13" xfId="0" applyNumberFormat="1" applyFont="1" applyBorder="1" applyAlignment="1">
      <alignment horizontal="left"/>
    </xf>
    <xf numFmtId="168" fontId="10" fillId="0" borderId="13" xfId="0" applyNumberFormat="1" applyFont="1" applyBorder="1" applyAlignment="1">
      <alignment horizontal="center"/>
    </xf>
    <xf numFmtId="165" fontId="10" fillId="0" borderId="13" xfId="0" applyNumberFormat="1" applyFont="1" applyBorder="1"/>
    <xf numFmtId="165" fontId="13" fillId="5" borderId="0" xfId="0" applyNumberFormat="1" applyFont="1" applyFill="1" applyAlignment="1">
      <alignment vertical="center"/>
    </xf>
    <xf numFmtId="165" fontId="13" fillId="5" borderId="0" xfId="0" applyNumberFormat="1" applyFont="1" applyFill="1" applyAlignment="1">
      <alignment horizontal="center" vertical="center"/>
    </xf>
    <xf numFmtId="166" fontId="13" fillId="5" borderId="0" xfId="0" applyNumberFormat="1" applyFont="1" applyFill="1" applyAlignment="1">
      <alignment horizontal="center" vertical="center"/>
    </xf>
    <xf numFmtId="165" fontId="13" fillId="4" borderId="0" xfId="0" applyNumberFormat="1" applyFont="1" applyFill="1" applyAlignment="1">
      <alignment vertical="center"/>
    </xf>
    <xf numFmtId="0" fontId="13" fillId="5" borderId="0" xfId="0" applyFont="1" applyFill="1" applyAlignment="1">
      <alignment vertical="center"/>
    </xf>
    <xf numFmtId="0" fontId="13" fillId="5" borderId="0" xfId="0" applyFont="1" applyFill="1" applyAlignment="1">
      <alignment horizontal="left" vertical="center"/>
    </xf>
    <xf numFmtId="14" fontId="13" fillId="5" borderId="0" xfId="0" applyNumberFormat="1" applyFont="1" applyFill="1" applyAlignment="1">
      <alignment horizontal="left" vertical="center"/>
    </xf>
    <xf numFmtId="0" fontId="10" fillId="6" borderId="0" xfId="0" applyFont="1" applyFill="1"/>
    <xf numFmtId="0" fontId="14" fillId="6" borderId="0" xfId="0" applyFont="1" applyFill="1" applyAlignment="1">
      <alignment horizontal="right" vertical="center"/>
    </xf>
    <xf numFmtId="165" fontId="13" fillId="5" borderId="0" xfId="0" applyNumberFormat="1" applyFont="1" applyFill="1" applyAlignment="1">
      <alignment horizontal="center" vertical="center" wrapText="1"/>
    </xf>
    <xf numFmtId="165" fontId="10" fillId="0" borderId="0" xfId="0" applyNumberFormat="1" applyFont="1" applyBorder="1"/>
    <xf numFmtId="166" fontId="10" fillId="0" borderId="14" xfId="0" applyNumberFormat="1" applyFont="1" applyBorder="1"/>
    <xf numFmtId="165" fontId="12" fillId="0" borderId="10" xfId="0" applyNumberFormat="1" applyFont="1" applyBorder="1" applyAlignment="1">
      <alignment horizontal="center"/>
    </xf>
    <xf numFmtId="0" fontId="12" fillId="0" borderId="10" xfId="0" applyFont="1" applyBorder="1" applyAlignment="1">
      <alignment horizontal="center"/>
    </xf>
    <xf numFmtId="165" fontId="10" fillId="0" borderId="10" xfId="0" applyNumberFormat="1" applyFont="1" applyBorder="1" applyAlignment="1">
      <alignment horizontal="center" vertical="center"/>
    </xf>
    <xf numFmtId="165" fontId="10" fillId="0" borderId="0" xfId="0" applyNumberFormat="1" applyFont="1" applyBorder="1" applyAlignment="1">
      <alignment vertical="center"/>
    </xf>
    <xf numFmtId="166" fontId="10" fillId="0" borderId="15" xfId="0" applyNumberFormat="1" applyFont="1" applyBorder="1" applyAlignment="1">
      <alignment vertical="center"/>
    </xf>
    <xf numFmtId="165" fontId="10" fillId="0" borderId="0" xfId="0" applyNumberFormat="1" applyFont="1" applyBorder="1" applyAlignment="1">
      <alignment horizontal="right" vertical="center"/>
    </xf>
    <xf numFmtId="166" fontId="10" fillId="0" borderId="14" xfId="0" applyNumberFormat="1" applyFont="1" applyBorder="1" applyAlignment="1">
      <alignment horizontal="right" vertical="center"/>
    </xf>
    <xf numFmtId="166" fontId="10" fillId="0" borderId="12" xfId="0" applyNumberFormat="1" applyFont="1" applyFill="1" applyBorder="1"/>
    <xf numFmtId="166" fontId="10" fillId="0" borderId="12" xfId="0" applyNumberFormat="1" applyFont="1" applyFill="1" applyBorder="1" applyAlignment="1">
      <alignment vertical="center"/>
    </xf>
    <xf numFmtId="165" fontId="22" fillId="0" borderId="0" xfId="0" applyNumberFormat="1" applyFont="1"/>
    <xf numFmtId="165" fontId="22" fillId="7" borderId="0" xfId="0" applyNumberFormat="1" applyFont="1" applyFill="1"/>
    <xf numFmtId="165" fontId="22" fillId="7" borderId="0" xfId="0" applyNumberFormat="1" applyFont="1" applyFill="1" applyAlignment="1">
      <alignment vertical="center"/>
    </xf>
    <xf numFmtId="165" fontId="22" fillId="7" borderId="17" xfId="0" applyNumberFormat="1" applyFont="1" applyFill="1" applyBorder="1" applyAlignment="1">
      <alignment horizontal="center" vertical="center"/>
    </xf>
    <xf numFmtId="165" fontId="22" fillId="7" borderId="19" xfId="0" applyNumberFormat="1" applyFont="1" applyFill="1" applyBorder="1" applyAlignment="1">
      <alignment horizontal="center" vertical="center"/>
    </xf>
    <xf numFmtId="165" fontId="22" fillId="7" borderId="16" xfId="0" applyNumberFormat="1" applyFont="1" applyFill="1" applyBorder="1" applyAlignment="1">
      <alignment horizontal="center" vertical="center"/>
    </xf>
    <xf numFmtId="166" fontId="22" fillId="3" borderId="4" xfId="0" applyNumberFormat="1" applyFont="1" applyFill="1" applyBorder="1"/>
    <xf numFmtId="166" fontId="22" fillId="3" borderId="22" xfId="0" applyNumberFormat="1" applyFont="1" applyFill="1" applyBorder="1"/>
    <xf numFmtId="166" fontId="22" fillId="3" borderId="5" xfId="0" applyNumberFormat="1" applyFont="1" applyFill="1" applyBorder="1"/>
    <xf numFmtId="166" fontId="22" fillId="7" borderId="0" xfId="0" applyNumberFormat="1" applyFont="1" applyFill="1"/>
    <xf numFmtId="166" fontId="22" fillId="3" borderId="20" xfId="0" applyNumberFormat="1" applyFont="1" applyFill="1" applyBorder="1"/>
    <xf numFmtId="166" fontId="22" fillId="7" borderId="0" xfId="0" applyNumberFormat="1" applyFont="1" applyFill="1" applyAlignment="1">
      <alignment vertical="center"/>
    </xf>
    <xf numFmtId="166" fontId="22" fillId="3" borderId="17" xfId="0" applyNumberFormat="1" applyFont="1" applyFill="1" applyBorder="1" applyAlignment="1">
      <alignment vertical="center"/>
    </xf>
    <xf numFmtId="166" fontId="22" fillId="3" borderId="16" xfId="0" applyNumberFormat="1" applyFont="1" applyFill="1" applyBorder="1" applyAlignment="1">
      <alignment vertical="center"/>
    </xf>
    <xf numFmtId="165" fontId="22" fillId="7" borderId="0" xfId="0" applyNumberFormat="1" applyFont="1" applyFill="1" applyAlignment="1">
      <alignment horizontal="right" vertical="center"/>
    </xf>
    <xf numFmtId="165" fontId="23" fillId="7" borderId="0" xfId="0" applyNumberFormat="1" applyFont="1" applyFill="1" applyAlignment="1">
      <alignment vertical="center"/>
    </xf>
    <xf numFmtId="0" fontId="10" fillId="0" borderId="0" xfId="0" applyFont="1"/>
    <xf numFmtId="166" fontId="25" fillId="4" borderId="0" xfId="0" applyNumberFormat="1" applyFont="1" applyFill="1" applyAlignment="1">
      <alignment horizontal="right" vertical="center"/>
    </xf>
    <xf numFmtId="166" fontId="25" fillId="4" borderId="0" xfId="0" applyNumberFormat="1" applyFont="1" applyFill="1" applyAlignment="1">
      <alignment vertical="center"/>
    </xf>
    <xf numFmtId="165" fontId="25" fillId="4" borderId="0" xfId="0" applyNumberFormat="1" applyFont="1" applyFill="1" applyAlignment="1">
      <alignment vertical="center"/>
    </xf>
    <xf numFmtId="166" fontId="25" fillId="4" borderId="0" xfId="0" applyNumberFormat="1" applyFont="1" applyFill="1" applyBorder="1" applyAlignment="1">
      <alignment horizontal="right" vertical="center"/>
    </xf>
    <xf numFmtId="166" fontId="10" fillId="0" borderId="0" xfId="0" applyNumberFormat="1" applyFont="1" applyBorder="1" applyAlignment="1">
      <alignment horizontal="center"/>
    </xf>
    <xf numFmtId="165" fontId="10" fillId="7" borderId="0" xfId="0" applyNumberFormat="1" applyFont="1" applyFill="1"/>
    <xf numFmtId="165" fontId="10" fillId="0" borderId="0" xfId="0" applyNumberFormat="1" applyFont="1" applyAlignment="1">
      <alignment horizontal="right"/>
    </xf>
    <xf numFmtId="0" fontId="27" fillId="8" borderId="25" xfId="0" applyNumberFormat="1" applyFont="1" applyFill="1" applyBorder="1" applyAlignment="1">
      <alignment horizontal="left" vertical="center"/>
    </xf>
    <xf numFmtId="0" fontId="27" fillId="9" borderId="0" xfId="0" applyFont="1" applyFill="1" applyBorder="1" applyAlignment="1">
      <alignment vertical="center"/>
    </xf>
    <xf numFmtId="0" fontId="27" fillId="3" borderId="26" xfId="0" applyFont="1" applyFill="1" applyBorder="1" applyAlignment="1">
      <alignment vertical="center"/>
    </xf>
    <xf numFmtId="166" fontId="22" fillId="7" borderId="20" xfId="0" applyNumberFormat="1" applyFont="1" applyFill="1" applyBorder="1" applyAlignment="1">
      <alignment vertical="center"/>
    </xf>
    <xf numFmtId="166" fontId="22" fillId="0" borderId="0" xfId="0" applyNumberFormat="1" applyFont="1"/>
    <xf numFmtId="169" fontId="22" fillId="0" borderId="0" xfId="0" applyNumberFormat="1" applyFont="1" applyAlignment="1">
      <alignment horizontal="center"/>
    </xf>
    <xf numFmtId="169" fontId="22" fillId="7" borderId="0" xfId="0" applyNumberFormat="1" applyFont="1" applyFill="1" applyAlignment="1">
      <alignment horizontal="center"/>
    </xf>
    <xf numFmtId="169" fontId="22" fillId="7" borderId="0" xfId="0" applyNumberFormat="1" applyFont="1" applyFill="1" applyAlignment="1">
      <alignment horizontal="center" vertical="center"/>
    </xf>
    <xf numFmtId="165" fontId="11" fillId="7" borderId="0" xfId="0" applyNumberFormat="1" applyFont="1" applyFill="1" applyAlignment="1">
      <alignment vertical="center"/>
    </xf>
    <xf numFmtId="165" fontId="16" fillId="7" borderId="0" xfId="0" applyNumberFormat="1" applyFont="1" applyFill="1" applyAlignment="1">
      <alignment vertical="center"/>
    </xf>
    <xf numFmtId="165" fontId="13" fillId="7" borderId="0" xfId="0" applyNumberFormat="1" applyFont="1" applyFill="1" applyAlignment="1">
      <alignment vertical="center"/>
    </xf>
    <xf numFmtId="169" fontId="22" fillId="7" borderId="20" xfId="0" applyNumberFormat="1" applyFont="1" applyFill="1" applyBorder="1" applyAlignment="1">
      <alignment horizontal="center"/>
    </xf>
    <xf numFmtId="169" fontId="22" fillId="7" borderId="22" xfId="0" applyNumberFormat="1" applyFont="1" applyFill="1" applyBorder="1" applyAlignment="1">
      <alignment horizontal="center"/>
    </xf>
    <xf numFmtId="165" fontId="10" fillId="7" borderId="0" xfId="0" applyNumberFormat="1" applyFont="1" applyFill="1" applyAlignment="1">
      <alignment vertical="center"/>
    </xf>
    <xf numFmtId="166" fontId="22" fillId="7" borderId="21" xfId="0" applyNumberFormat="1" applyFont="1" applyFill="1" applyBorder="1" applyAlignment="1">
      <alignment vertical="center"/>
    </xf>
    <xf numFmtId="166" fontId="22" fillId="7" borderId="22" xfId="0" applyNumberFormat="1" applyFont="1" applyFill="1" applyBorder="1"/>
    <xf numFmtId="166" fontId="23" fillId="7" borderId="0" xfId="0" applyNumberFormat="1" applyFont="1" applyFill="1" applyAlignment="1">
      <alignment vertical="center"/>
    </xf>
    <xf numFmtId="164" fontId="12" fillId="3" borderId="9" xfId="0" quotePrefix="1" applyNumberFormat="1" applyFont="1" applyFill="1" applyBorder="1" applyAlignment="1">
      <alignment horizontal="left" vertical="center"/>
    </xf>
    <xf numFmtId="0" fontId="9" fillId="0" borderId="0" xfId="0" applyFont="1"/>
    <xf numFmtId="166" fontId="10" fillId="10" borderId="14" xfId="0" applyNumberFormat="1" applyFont="1" applyFill="1" applyBorder="1"/>
    <xf numFmtId="166" fontId="10" fillId="10" borderId="12" xfId="0" applyNumberFormat="1" applyFont="1" applyFill="1" applyBorder="1"/>
    <xf numFmtId="166" fontId="26" fillId="10" borderId="14" xfId="0" applyNumberFormat="1" applyFont="1" applyFill="1" applyBorder="1"/>
    <xf numFmtId="166" fontId="26" fillId="10" borderId="12" xfId="0" applyNumberFormat="1" applyFont="1" applyFill="1" applyBorder="1"/>
    <xf numFmtId="165" fontId="9" fillId="0" borderId="0" xfId="0" applyNumberFormat="1" applyFont="1"/>
    <xf numFmtId="165" fontId="9" fillId="0" borderId="0" xfId="0" applyNumberFormat="1" applyFont="1" applyAlignment="1">
      <alignment wrapText="1"/>
    </xf>
    <xf numFmtId="165" fontId="10" fillId="0" borderId="10" xfId="0" applyNumberFormat="1" applyFont="1" applyBorder="1" applyAlignment="1">
      <alignment horizontal="center" vertical="top"/>
    </xf>
    <xf numFmtId="165" fontId="13" fillId="4" borderId="0" xfId="0" applyNumberFormat="1" applyFont="1" applyFill="1" applyAlignment="1">
      <alignment vertical="top"/>
    </xf>
    <xf numFmtId="165" fontId="10" fillId="0" borderId="0" xfId="0" applyNumberFormat="1" applyFont="1" applyAlignment="1">
      <alignment vertical="top"/>
    </xf>
    <xf numFmtId="169" fontId="12" fillId="0" borderId="10" xfId="0" applyNumberFormat="1" applyFont="1" applyBorder="1" applyAlignment="1">
      <alignment horizontal="center" vertical="top"/>
    </xf>
    <xf numFmtId="169" fontId="10" fillId="0" borderId="10" xfId="0" applyNumberFormat="1" applyFont="1" applyBorder="1" applyAlignment="1">
      <alignment horizontal="center" vertical="top"/>
    </xf>
    <xf numFmtId="165" fontId="8" fillId="0" borderId="0" xfId="0" applyNumberFormat="1" applyFont="1"/>
    <xf numFmtId="166" fontId="10" fillId="0" borderId="27" xfId="0" applyNumberFormat="1" applyFont="1" applyFill="1" applyBorder="1"/>
    <xf numFmtId="166" fontId="8" fillId="0" borderId="0" xfId="0" applyNumberFormat="1" applyFont="1" applyBorder="1" applyAlignment="1">
      <alignment horizontal="right"/>
    </xf>
    <xf numFmtId="165" fontId="10" fillId="10" borderId="24" xfId="0" applyNumberFormat="1" applyFont="1" applyFill="1" applyBorder="1"/>
    <xf numFmtId="165" fontId="10" fillId="10" borderId="0" xfId="0" applyNumberFormat="1" applyFont="1" applyFill="1" applyBorder="1"/>
    <xf numFmtId="165" fontId="8" fillId="0" borderId="0" xfId="0" applyNumberFormat="1" applyFont="1" applyAlignment="1">
      <alignment wrapText="1"/>
    </xf>
    <xf numFmtId="165" fontId="7" fillId="0" borderId="13" xfId="0" applyNumberFormat="1" applyFont="1" applyBorder="1"/>
    <xf numFmtId="165" fontId="7" fillId="0" borderId="0" xfId="0" applyNumberFormat="1" applyFont="1" applyAlignment="1">
      <alignment horizontal="left" wrapText="1"/>
    </xf>
    <xf numFmtId="165" fontId="6" fillId="0" borderId="0" xfId="0" applyNumberFormat="1" applyFont="1" applyAlignment="1">
      <alignment horizontal="left" wrapText="1"/>
    </xf>
    <xf numFmtId="165" fontId="5" fillId="0" borderId="0" xfId="0" applyNumberFormat="1" applyFont="1" applyAlignment="1">
      <alignment horizontal="left" wrapText="1"/>
    </xf>
    <xf numFmtId="165" fontId="10" fillId="0" borderId="13" xfId="0" applyNumberFormat="1" applyFont="1" applyBorder="1" applyAlignment="1">
      <alignment horizontal="center"/>
    </xf>
    <xf numFmtId="165" fontId="7" fillId="0" borderId="13" xfId="0" applyNumberFormat="1" applyFont="1" applyBorder="1" applyAlignment="1">
      <alignment horizontal="center"/>
    </xf>
    <xf numFmtId="0" fontId="31" fillId="0" borderId="0" xfId="0" applyFont="1"/>
    <xf numFmtId="0" fontId="31" fillId="0" borderId="0" xfId="0" applyFont="1" applyAlignment="1">
      <alignment vertical="center"/>
    </xf>
    <xf numFmtId="0" fontId="32" fillId="0" borderId="0" xfId="0" applyFont="1"/>
    <xf numFmtId="0" fontId="33" fillId="0" borderId="0" xfId="0" applyFont="1" applyAlignment="1">
      <alignment vertical="center"/>
    </xf>
    <xf numFmtId="0" fontId="34" fillId="0" borderId="0" xfId="0" applyFont="1"/>
    <xf numFmtId="0" fontId="34" fillId="0" borderId="0" xfId="0" applyFont="1" applyAlignment="1">
      <alignment vertical="center"/>
    </xf>
    <xf numFmtId="0" fontId="35" fillId="0" borderId="0" xfId="0" applyFont="1" applyAlignment="1">
      <alignment vertical="center"/>
    </xf>
    <xf numFmtId="0" fontId="36" fillId="0" borderId="0" xfId="0" applyFont="1"/>
    <xf numFmtId="0" fontId="36" fillId="0" borderId="0" xfId="0" applyFont="1" applyAlignment="1">
      <alignment vertical="center"/>
    </xf>
    <xf numFmtId="0" fontId="0" fillId="0" borderId="28" xfId="0" applyBorder="1"/>
    <xf numFmtId="0" fontId="0" fillId="0" borderId="28" xfId="0" applyBorder="1" applyAlignment="1">
      <alignment vertical="center"/>
    </xf>
    <xf numFmtId="0" fontId="37" fillId="0" borderId="28" xfId="0" applyFont="1" applyBorder="1" applyAlignment="1">
      <alignment horizontal="right"/>
    </xf>
    <xf numFmtId="0" fontId="0" fillId="0" borderId="0" xfId="0" applyAlignment="1"/>
    <xf numFmtId="0" fontId="38" fillId="0" borderId="0" xfId="0" applyFont="1"/>
    <xf numFmtId="0" fontId="38" fillId="0" borderId="0" xfId="0" applyFont="1" applyAlignment="1">
      <alignment vertical="center"/>
    </xf>
    <xf numFmtId="0" fontId="39" fillId="0" borderId="0" xfId="0" applyFont="1" applyAlignment="1">
      <alignment vertical="center"/>
    </xf>
    <xf numFmtId="170" fontId="40" fillId="0" borderId="28" xfId="0" applyNumberFormat="1" applyFont="1" applyBorder="1"/>
    <xf numFmtId="170" fontId="40" fillId="0" borderId="28" xfId="0" applyNumberFormat="1" applyFont="1" applyBorder="1" applyAlignment="1">
      <alignment vertical="center"/>
    </xf>
    <xf numFmtId="170" fontId="37" fillId="0" borderId="28" xfId="0" applyNumberFormat="1" applyFont="1" applyBorder="1" applyAlignment="1">
      <alignment horizontal="right"/>
    </xf>
    <xf numFmtId="170" fontId="0" fillId="0" borderId="0" xfId="0" applyNumberFormat="1"/>
    <xf numFmtId="170" fontId="41" fillId="0" borderId="0" xfId="0" applyNumberFormat="1" applyFont="1" applyBorder="1" applyAlignment="1">
      <alignment vertical="center"/>
    </xf>
    <xf numFmtId="170" fontId="42" fillId="0" borderId="0" xfId="0" applyNumberFormat="1" applyFont="1" applyBorder="1" applyAlignment="1">
      <alignment vertical="center"/>
    </xf>
    <xf numFmtId="170" fontId="42" fillId="0" borderId="0" xfId="0" applyNumberFormat="1" applyFont="1" applyBorder="1" applyAlignment="1">
      <alignment horizontal="right" vertical="center"/>
    </xf>
    <xf numFmtId="170" fontId="0" fillId="0" borderId="0" xfId="0" applyNumberFormat="1" applyAlignment="1">
      <alignment vertical="center"/>
    </xf>
    <xf numFmtId="170" fontId="41" fillId="0" borderId="28" xfId="0" applyNumberFormat="1" applyFont="1" applyBorder="1" applyAlignment="1">
      <alignment vertical="center"/>
    </xf>
    <xf numFmtId="49" fontId="42" fillId="0" borderId="28" xfId="0" applyNumberFormat="1" applyFont="1" applyBorder="1" applyAlignment="1">
      <alignment horizontal="left" vertical="center"/>
    </xf>
    <xf numFmtId="170" fontId="41" fillId="0" borderId="28" xfId="0" applyNumberFormat="1" applyFont="1" applyBorder="1" applyAlignment="1">
      <alignment horizontal="right" vertical="center"/>
    </xf>
    <xf numFmtId="170" fontId="42" fillId="0" borderId="28" xfId="0" applyNumberFormat="1" applyFont="1" applyBorder="1" applyAlignment="1">
      <alignment horizontal="right" vertical="center"/>
    </xf>
    <xf numFmtId="0" fontId="30" fillId="0" borderId="0" xfId="0" applyFont="1" applyAlignment="1"/>
    <xf numFmtId="170" fontId="0" fillId="0" borderId="0" xfId="0" applyNumberFormat="1" applyBorder="1"/>
    <xf numFmtId="0" fontId="30" fillId="0" borderId="0" xfId="0" applyFont="1" applyAlignment="1">
      <alignment horizontal="left"/>
    </xf>
    <xf numFmtId="170" fontId="0" fillId="0" borderId="0" xfId="0" applyNumberFormat="1" applyBorder="1" applyAlignment="1">
      <alignment horizontal="left" vertical="center"/>
    </xf>
    <xf numFmtId="170" fontId="0" fillId="0" borderId="0" xfId="0" applyNumberFormat="1" applyBorder="1" applyAlignment="1">
      <alignment horizontal="center" vertical="center"/>
    </xf>
    <xf numFmtId="0" fontId="30" fillId="0" borderId="0" xfId="0" applyFont="1"/>
    <xf numFmtId="170" fontId="0" fillId="0" borderId="0" xfId="0" applyNumberFormat="1" applyAlignment="1">
      <alignment horizontal="left"/>
    </xf>
    <xf numFmtId="0" fontId="43" fillId="0" borderId="0" xfId="0" applyFont="1"/>
    <xf numFmtId="170" fontId="0" fillId="0" borderId="0" xfId="0" applyNumberFormat="1" applyBorder="1" applyAlignment="1">
      <alignment vertical="center"/>
    </xf>
    <xf numFmtId="0" fontId="0" fillId="0" borderId="0" xfId="0" applyFont="1" applyAlignment="1">
      <alignment vertical="center"/>
    </xf>
    <xf numFmtId="172" fontId="44" fillId="0" borderId="0" xfId="2" applyNumberFormat="1" applyFont="1" applyAlignment="1">
      <alignment horizontal="right"/>
    </xf>
    <xf numFmtId="14" fontId="44" fillId="0" borderId="0" xfId="0" quotePrefix="1" applyNumberFormat="1" applyFont="1" applyAlignment="1">
      <alignment horizontal="center"/>
    </xf>
    <xf numFmtId="0" fontId="0" fillId="0" borderId="0" xfId="0" applyAlignment="1">
      <alignment horizontal="left" indent="4"/>
    </xf>
    <xf numFmtId="0" fontId="44" fillId="0" borderId="0" xfId="0" applyFont="1"/>
    <xf numFmtId="0" fontId="44" fillId="0" borderId="0" xfId="0" applyFont="1" applyAlignment="1">
      <alignment horizontal="center"/>
    </xf>
    <xf numFmtId="0" fontId="0" fillId="0" borderId="0" xfId="0" applyAlignment="1">
      <alignment horizontal="center"/>
    </xf>
    <xf numFmtId="16" fontId="0" fillId="0" borderId="0" xfId="0" quotePrefix="1" applyNumberFormat="1" applyAlignment="1">
      <alignment horizontal="center"/>
    </xf>
    <xf numFmtId="0" fontId="45" fillId="0" borderId="0" xfId="0" applyFont="1"/>
    <xf numFmtId="172" fontId="44" fillId="0" borderId="0" xfId="2" applyNumberFormat="1" applyAlignment="1">
      <alignment horizontal="right"/>
    </xf>
    <xf numFmtId="172" fontId="44" fillId="0" borderId="0" xfId="2" applyNumberFormat="1" applyFont="1" applyAlignment="1">
      <alignment horizontal="center"/>
    </xf>
    <xf numFmtId="0" fontId="45" fillId="0" borderId="0" xfId="0" applyFont="1" applyAlignment="1"/>
    <xf numFmtId="0" fontId="45" fillId="0" borderId="0" xfId="0" applyFont="1" applyFill="1" applyAlignment="1"/>
    <xf numFmtId="0" fontId="0" fillId="0" borderId="0" xfId="0" applyFill="1"/>
    <xf numFmtId="172" fontId="44" fillId="0" borderId="0" xfId="2" applyNumberFormat="1" applyFont="1" applyFill="1" applyAlignment="1">
      <alignment horizontal="right"/>
    </xf>
    <xf numFmtId="170" fontId="44" fillId="0" borderId="0" xfId="0" applyNumberFormat="1" applyFont="1"/>
    <xf numFmtId="0" fontId="45" fillId="0" borderId="0" xfId="0" applyFont="1" applyAlignment="1">
      <alignment horizontal="left" indent="4"/>
    </xf>
    <xf numFmtId="0" fontId="45" fillId="0" borderId="0" xfId="0" applyFont="1" applyBorder="1"/>
    <xf numFmtId="0" fontId="0" fillId="0" borderId="0" xfId="0" applyBorder="1"/>
    <xf numFmtId="170" fontId="0" fillId="0" borderId="0" xfId="0" applyNumberFormat="1" applyBorder="1" applyAlignment="1">
      <alignment horizontal="left"/>
    </xf>
    <xf numFmtId="0" fontId="45" fillId="0" borderId="7" xfId="0" applyFont="1" applyBorder="1"/>
    <xf numFmtId="0" fontId="0" fillId="0" borderId="7" xfId="0" applyBorder="1"/>
    <xf numFmtId="170" fontId="0" fillId="0" borderId="7" xfId="0" applyNumberFormat="1" applyBorder="1" applyAlignment="1">
      <alignment horizontal="left"/>
    </xf>
    <xf numFmtId="170" fontId="0" fillId="0" borderId="7" xfId="0" applyNumberFormat="1" applyBorder="1"/>
    <xf numFmtId="170" fontId="44" fillId="0" borderId="0" xfId="0" applyNumberFormat="1" applyFont="1" applyAlignment="1">
      <alignment horizontal="left"/>
    </xf>
    <xf numFmtId="170" fontId="0" fillId="0" borderId="0" xfId="0" applyNumberFormat="1" applyFont="1"/>
    <xf numFmtId="0" fontId="45" fillId="0" borderId="29" xfId="0" applyFont="1" applyBorder="1"/>
    <xf numFmtId="0" fontId="0" fillId="0" borderId="29" xfId="0" applyBorder="1"/>
    <xf numFmtId="0" fontId="0" fillId="0" borderId="29" xfId="0" applyFont="1" applyBorder="1"/>
    <xf numFmtId="0" fontId="0" fillId="0" borderId="0" xfId="0" applyFont="1"/>
    <xf numFmtId="0" fontId="43" fillId="0" borderId="0" xfId="0" applyNumberFormat="1" applyFont="1" applyAlignment="1">
      <alignment vertical="top"/>
    </xf>
    <xf numFmtId="0" fontId="30" fillId="0" borderId="7" xfId="0" applyFont="1" applyBorder="1" applyAlignment="1">
      <alignment horizontal="justify"/>
    </xf>
    <xf numFmtId="0" fontId="30" fillId="0" borderId="0" xfId="0" applyFont="1" applyAlignment="1">
      <alignment horizontal="justify"/>
    </xf>
    <xf numFmtId="0" fontId="46" fillId="0" borderId="0" xfId="0" applyFont="1" applyAlignment="1"/>
    <xf numFmtId="0" fontId="0" fillId="0" borderId="0" xfId="0" applyAlignment="1">
      <alignment horizontal="left" indent="2"/>
    </xf>
    <xf numFmtId="170" fontId="0" fillId="0" borderId="0" xfId="0" applyNumberFormat="1" applyAlignment="1"/>
    <xf numFmtId="170" fontId="42" fillId="0" borderId="30" xfId="0" applyNumberFormat="1" applyFont="1" applyBorder="1" applyAlignment="1">
      <alignment vertical="center"/>
    </xf>
    <xf numFmtId="0" fontId="0" fillId="0" borderId="0" xfId="0" applyNumberFormat="1"/>
    <xf numFmtId="0" fontId="0" fillId="0" borderId="0" xfId="0" applyAlignment="1">
      <alignment horizontal="justify" vertical="top"/>
    </xf>
    <xf numFmtId="0" fontId="0" fillId="0" borderId="0" xfId="0" applyAlignment="1">
      <alignment horizontal="justify"/>
    </xf>
    <xf numFmtId="0" fontId="0" fillId="0" borderId="0" xfId="0" applyAlignment="1">
      <alignment horizontal="left"/>
    </xf>
    <xf numFmtId="0" fontId="0" fillId="0" borderId="0" xfId="0" applyAlignment="1">
      <alignment vertical="top"/>
    </xf>
    <xf numFmtId="0" fontId="0" fillId="0" borderId="0" xfId="0" applyAlignment="1">
      <alignment horizontal="left" vertical="top"/>
    </xf>
    <xf numFmtId="170" fontId="0" fillId="0" borderId="0" xfId="0" applyNumberFormat="1" applyAlignment="1">
      <alignment vertical="top"/>
    </xf>
    <xf numFmtId="0" fontId="0" fillId="0" borderId="0" xfId="0" applyAlignment="1">
      <alignment horizontal="left" indent="3"/>
    </xf>
    <xf numFmtId="0" fontId="0" fillId="0" borderId="0" xfId="0" applyAlignment="1">
      <alignment horizontal="left" indent="7"/>
    </xf>
    <xf numFmtId="170" fontId="0" fillId="0" borderId="7" xfId="0" applyNumberFormat="1" applyBorder="1" applyAlignment="1"/>
    <xf numFmtId="165" fontId="5" fillId="0" borderId="0" xfId="0" applyNumberFormat="1" applyFont="1"/>
    <xf numFmtId="170" fontId="30" fillId="0" borderId="0" xfId="0" applyNumberFormat="1" applyFont="1" applyBorder="1" applyAlignment="1">
      <alignment vertical="center"/>
    </xf>
    <xf numFmtId="170" fontId="44" fillId="0" borderId="0" xfId="2" applyNumberFormat="1" applyFont="1" applyAlignment="1">
      <alignment horizontal="left"/>
    </xf>
    <xf numFmtId="171" fontId="44" fillId="0" borderId="0" xfId="2" applyFont="1" applyAlignment="1">
      <alignment horizontal="right"/>
    </xf>
    <xf numFmtId="14" fontId="44" fillId="0" borderId="0" xfId="0" applyNumberFormat="1" applyFont="1" applyAlignment="1">
      <alignment horizontal="left" indent="1"/>
    </xf>
    <xf numFmtId="0" fontId="44" fillId="0" borderId="0" xfId="0" applyFont="1" applyAlignment="1">
      <alignment horizontal="left" indent="1"/>
    </xf>
    <xf numFmtId="16" fontId="0" fillId="0" borderId="0" xfId="0" quotePrefix="1" applyNumberFormat="1" applyAlignment="1">
      <alignment horizontal="left" indent="1"/>
    </xf>
    <xf numFmtId="0" fontId="0" fillId="0" borderId="0" xfId="0" applyAlignment="1">
      <alignment horizontal="left" indent="1"/>
    </xf>
    <xf numFmtId="171" fontId="44" fillId="0" borderId="0" xfId="2" applyFont="1" applyAlignment="1">
      <alignment horizontal="left"/>
    </xf>
    <xf numFmtId="170" fontId="44" fillId="0" borderId="0" xfId="2" applyNumberFormat="1" applyFont="1"/>
    <xf numFmtId="171" fontId="44" fillId="0" borderId="0" xfId="2" applyFont="1"/>
    <xf numFmtId="170" fontId="30" fillId="0" borderId="0" xfId="0" applyNumberFormat="1" applyFont="1"/>
    <xf numFmtId="170" fontId="41" fillId="0" borderId="0" xfId="0" applyNumberFormat="1" applyFont="1" applyBorder="1" applyAlignment="1">
      <alignment horizontal="left" vertical="center"/>
    </xf>
    <xf numFmtId="165" fontId="48" fillId="0" borderId="0" xfId="0" applyNumberFormat="1" applyFont="1" applyAlignment="1">
      <alignment horizontal="right"/>
    </xf>
    <xf numFmtId="170" fontId="30" fillId="0" borderId="0" xfId="0" applyNumberFormat="1" applyFont="1" applyAlignment="1">
      <alignment horizontal="left"/>
    </xf>
    <xf numFmtId="0" fontId="5" fillId="0" borderId="0" xfId="0" applyFont="1" applyAlignment="1">
      <alignment vertical="center"/>
    </xf>
    <xf numFmtId="165" fontId="10" fillId="0" borderId="0" xfId="0" applyNumberFormat="1" applyFont="1" applyAlignment="1">
      <alignment horizontal="center"/>
    </xf>
    <xf numFmtId="165" fontId="11" fillId="0" borderId="0" xfId="0" applyNumberFormat="1" applyFont="1" applyAlignment="1">
      <alignment horizontal="center" vertical="center"/>
    </xf>
    <xf numFmtId="165" fontId="16" fillId="0" borderId="0" xfId="0" applyNumberFormat="1" applyFont="1" applyAlignment="1">
      <alignment horizontal="center" vertical="center"/>
    </xf>
    <xf numFmtId="165" fontId="13" fillId="0" borderId="0" xfId="0" applyNumberFormat="1" applyFont="1" applyAlignment="1">
      <alignment horizontal="center" vertical="center"/>
    </xf>
    <xf numFmtId="165" fontId="10" fillId="0" borderId="0" xfId="0" applyNumberFormat="1" applyFont="1" applyAlignment="1">
      <alignment horizontal="center" vertical="center"/>
    </xf>
    <xf numFmtId="170" fontId="41" fillId="0" borderId="28" xfId="0" applyNumberFormat="1" applyFont="1" applyBorder="1" applyAlignment="1">
      <alignment horizontal="center" vertical="center"/>
    </xf>
    <xf numFmtId="166" fontId="10" fillId="0" borderId="14" xfId="0" applyNumberFormat="1" applyFont="1" applyFill="1" applyBorder="1" applyAlignment="1">
      <alignment horizontal="center"/>
    </xf>
    <xf numFmtId="166" fontId="25" fillId="4" borderId="0" xfId="0" applyNumberFormat="1" applyFont="1" applyFill="1" applyAlignment="1">
      <alignment horizontal="center" vertical="center"/>
    </xf>
    <xf numFmtId="166" fontId="10" fillId="0" borderId="14" xfId="0" applyNumberFormat="1" applyFont="1" applyFill="1" applyBorder="1" applyAlignment="1">
      <alignment horizontal="center" vertical="center"/>
    </xf>
    <xf numFmtId="165" fontId="5" fillId="0" borderId="0" xfId="0" applyNumberFormat="1" applyFont="1" applyAlignment="1">
      <alignment horizontal="left" vertical="center" wrapText="1"/>
    </xf>
    <xf numFmtId="165" fontId="5" fillId="0" borderId="0" xfId="0" applyNumberFormat="1" applyFont="1" applyAlignment="1">
      <alignment horizontal="center" vertical="center"/>
    </xf>
    <xf numFmtId="173" fontId="10" fillId="0" borderId="10" xfId="0" applyNumberFormat="1" applyFont="1" applyBorder="1" applyAlignment="1">
      <alignment horizontal="center" vertical="top"/>
    </xf>
    <xf numFmtId="173" fontId="10" fillId="0" borderId="10" xfId="0" applyNumberFormat="1" applyFont="1" applyBorder="1" applyAlignment="1">
      <alignment horizontal="center" vertical="center"/>
    </xf>
    <xf numFmtId="174" fontId="10" fillId="0" borderId="10" xfId="0" applyNumberFormat="1" applyFont="1" applyBorder="1" applyAlignment="1">
      <alignment horizontal="center" vertical="top"/>
    </xf>
    <xf numFmtId="165" fontId="7" fillId="0" borderId="0" xfId="0" applyNumberFormat="1" applyFont="1" applyAlignment="1">
      <alignment horizontal="left" wrapText="1"/>
    </xf>
    <xf numFmtId="165" fontId="6" fillId="0" borderId="0" xfId="0" applyNumberFormat="1" applyFont="1" applyAlignment="1">
      <alignment horizontal="left" wrapText="1"/>
    </xf>
    <xf numFmtId="165" fontId="7" fillId="0" borderId="0" xfId="0" applyNumberFormat="1" applyFont="1" applyAlignment="1">
      <alignment horizontal="left" wrapText="1"/>
    </xf>
    <xf numFmtId="174" fontId="10" fillId="0" borderId="0" xfId="0" applyNumberFormat="1" applyFont="1" applyAlignment="1">
      <alignment horizontal="center"/>
    </xf>
    <xf numFmtId="174" fontId="11" fillId="0" borderId="0" xfId="0" applyNumberFormat="1" applyFont="1" applyAlignment="1">
      <alignment horizontal="center" vertical="center"/>
    </xf>
    <xf numFmtId="174" fontId="16" fillId="0" borderId="0" xfId="0" applyNumberFormat="1" applyFont="1" applyAlignment="1">
      <alignment horizontal="center" vertical="center"/>
    </xf>
    <xf numFmtId="174" fontId="13" fillId="0" borderId="0" xfId="0" applyNumberFormat="1" applyFont="1" applyAlignment="1">
      <alignment horizontal="center" vertical="center"/>
    </xf>
    <xf numFmtId="174" fontId="10" fillId="0" borderId="0" xfId="0" applyNumberFormat="1" applyFont="1" applyAlignment="1">
      <alignment horizontal="center" vertical="center"/>
    </xf>
    <xf numFmtId="170" fontId="40" fillId="0" borderId="28" xfId="0" applyNumberFormat="1" applyFont="1" applyBorder="1" applyAlignment="1">
      <alignment horizontal="right" vertical="center"/>
    </xf>
    <xf numFmtId="170" fontId="41" fillId="0" borderId="0" xfId="0" applyNumberFormat="1" applyFont="1" applyBorder="1" applyAlignment="1">
      <alignment horizontal="right" vertical="center"/>
    </xf>
    <xf numFmtId="165" fontId="11" fillId="0" borderId="0" xfId="0" applyNumberFormat="1" applyFont="1" applyAlignment="1">
      <alignment horizontal="right" vertical="center"/>
    </xf>
    <xf numFmtId="165" fontId="16" fillId="0" borderId="0" xfId="0" applyNumberFormat="1" applyFont="1" applyAlignment="1">
      <alignment horizontal="right" vertical="center"/>
    </xf>
    <xf numFmtId="165" fontId="13" fillId="5" borderId="0" xfId="0" applyNumberFormat="1" applyFont="1" applyFill="1" applyAlignment="1">
      <alignment horizontal="right" vertical="center"/>
    </xf>
    <xf numFmtId="165" fontId="10" fillId="0" borderId="0" xfId="0" applyNumberFormat="1" applyFont="1" applyBorder="1" applyAlignment="1">
      <alignment horizontal="right"/>
    </xf>
    <xf numFmtId="165" fontId="7" fillId="0" borderId="0" xfId="0" applyNumberFormat="1" applyFont="1" applyAlignment="1">
      <alignment horizontal="right" wrapText="1"/>
    </xf>
    <xf numFmtId="165" fontId="9" fillId="0" borderId="0" xfId="0" applyNumberFormat="1" applyFont="1" applyAlignment="1">
      <alignment horizontal="right" wrapText="1"/>
    </xf>
    <xf numFmtId="165" fontId="13" fillId="4" borderId="0" xfId="0" applyNumberFormat="1" applyFont="1" applyFill="1" applyAlignment="1">
      <alignment horizontal="right" vertical="center"/>
    </xf>
    <xf numFmtId="2" fontId="11" fillId="0" borderId="0" xfId="0" applyNumberFormat="1" applyFont="1" applyAlignment="1">
      <alignment vertical="center"/>
    </xf>
    <xf numFmtId="2" fontId="16" fillId="0" borderId="0" xfId="0" applyNumberFormat="1" applyFont="1" applyAlignment="1">
      <alignment vertical="center"/>
    </xf>
    <xf numFmtId="2" fontId="13" fillId="5" borderId="0" xfId="0" applyNumberFormat="1" applyFont="1" applyFill="1" applyAlignment="1">
      <alignment horizontal="center" vertical="center"/>
    </xf>
    <xf numFmtId="2" fontId="10" fillId="0" borderId="14" xfId="0" applyNumberFormat="1" applyFont="1" applyBorder="1" applyAlignment="1">
      <alignment horizontal="center" vertical="center"/>
    </xf>
    <xf numFmtId="2" fontId="5" fillId="0" borderId="14"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8" fillId="0" borderId="14" xfId="0" applyNumberFormat="1" applyFont="1" applyBorder="1" applyAlignment="1">
      <alignment horizontal="center" vertical="center"/>
    </xf>
    <xf numFmtId="2" fontId="10" fillId="0" borderId="0" xfId="0" applyNumberFormat="1" applyFont="1" applyAlignment="1">
      <alignment vertical="center"/>
    </xf>
    <xf numFmtId="2" fontId="10" fillId="0" borderId="0" xfId="0" applyNumberFormat="1" applyFont="1"/>
    <xf numFmtId="2" fontId="13" fillId="0" borderId="0" xfId="0" applyNumberFormat="1" applyFont="1" applyAlignment="1">
      <alignment vertical="center"/>
    </xf>
    <xf numFmtId="165" fontId="5" fillId="0" borderId="0" xfId="0" applyNumberFormat="1" applyFont="1" applyAlignment="1">
      <alignment horizontal="right" wrapText="1"/>
    </xf>
    <xf numFmtId="165" fontId="5" fillId="0" borderId="0" xfId="0" applyNumberFormat="1" applyFont="1" applyAlignment="1">
      <alignment vertical="center"/>
    </xf>
    <xf numFmtId="165" fontId="5" fillId="0" borderId="0" xfId="0" applyNumberFormat="1" applyFont="1" applyAlignment="1">
      <alignment horizontal="right" vertical="center" wrapText="1"/>
    </xf>
    <xf numFmtId="2" fontId="40" fillId="0" borderId="28" xfId="0" applyNumberFormat="1" applyFont="1" applyBorder="1" applyAlignment="1">
      <alignment horizontal="center" vertical="center"/>
    </xf>
    <xf numFmtId="2" fontId="41" fillId="0" borderId="0" xfId="0" applyNumberFormat="1" applyFont="1" applyBorder="1" applyAlignment="1">
      <alignment horizontal="center" vertical="center"/>
    </xf>
    <xf numFmtId="2" fontId="41" fillId="0" borderId="28" xfId="0" applyNumberFormat="1" applyFont="1" applyBorder="1" applyAlignment="1">
      <alignment horizontal="center" vertical="center"/>
    </xf>
    <xf numFmtId="2" fontId="11" fillId="0" borderId="0" xfId="0" applyNumberFormat="1" applyFont="1" applyAlignment="1">
      <alignment horizontal="center" vertical="center"/>
    </xf>
    <xf numFmtId="2" fontId="16" fillId="0" borderId="0" xfId="0" applyNumberFormat="1" applyFont="1" applyAlignment="1">
      <alignment horizontal="center" vertical="center"/>
    </xf>
    <xf numFmtId="2" fontId="8" fillId="0" borderId="14" xfId="0" applyNumberFormat="1" applyFont="1" applyBorder="1" applyAlignment="1">
      <alignment horizontal="center" wrapText="1"/>
    </xf>
    <xf numFmtId="2" fontId="25" fillId="4" borderId="0" xfId="0" applyNumberFormat="1" applyFont="1" applyFill="1" applyBorder="1" applyAlignment="1">
      <alignment horizontal="center" vertical="center"/>
    </xf>
    <xf numFmtId="2" fontId="10" fillId="0" borderId="0" xfId="0" applyNumberFormat="1" applyFont="1" applyAlignment="1">
      <alignment horizontal="center" vertical="center"/>
    </xf>
    <xf numFmtId="165" fontId="7" fillId="0" borderId="0" xfId="0" applyNumberFormat="1" applyFont="1" applyAlignment="1">
      <alignment horizontal="left" wrapText="1"/>
    </xf>
    <xf numFmtId="165" fontId="5" fillId="0" borderId="13" xfId="0" applyNumberFormat="1" applyFont="1" applyBorder="1"/>
    <xf numFmtId="165" fontId="5" fillId="0" borderId="13" xfId="0" applyNumberFormat="1" applyFont="1" applyBorder="1" applyAlignment="1">
      <alignment horizontal="center"/>
    </xf>
    <xf numFmtId="0" fontId="50" fillId="0" borderId="0" xfId="0" applyFont="1"/>
    <xf numFmtId="173" fontId="10" fillId="0" borderId="11" xfId="0" applyNumberFormat="1" applyFont="1" applyBorder="1" applyAlignment="1">
      <alignment horizontal="center" vertical="top"/>
    </xf>
    <xf numFmtId="174" fontId="10" fillId="0" borderId="11" xfId="0" applyNumberFormat="1" applyFont="1" applyBorder="1" applyAlignment="1">
      <alignment horizontal="center" vertical="center"/>
    </xf>
    <xf numFmtId="2" fontId="10" fillId="0" borderId="11" xfId="0" applyNumberFormat="1" applyFont="1" applyBorder="1" applyAlignment="1">
      <alignment horizontal="center" vertical="center"/>
    </xf>
    <xf numFmtId="2" fontId="5" fillId="0" borderId="11" xfId="0" applyNumberFormat="1" applyFont="1" applyBorder="1" applyAlignment="1">
      <alignment horizontal="center" vertical="center"/>
    </xf>
    <xf numFmtId="10" fontId="5" fillId="10" borderId="24" xfId="1" applyNumberFormat="1" applyFont="1" applyFill="1" applyBorder="1"/>
    <xf numFmtId="165" fontId="5" fillId="0" borderId="0" xfId="0" applyNumberFormat="1" applyFont="1" applyAlignment="1">
      <alignment horizontal="left" wrapText="1"/>
    </xf>
    <xf numFmtId="165" fontId="7" fillId="0" borderId="0" xfId="0" applyNumberFormat="1" applyFont="1" applyAlignment="1">
      <alignment horizontal="left" wrapText="1"/>
    </xf>
    <xf numFmtId="165" fontId="7" fillId="0" borderId="0" xfId="0" applyNumberFormat="1" applyFont="1" applyAlignment="1"/>
    <xf numFmtId="2" fontId="5" fillId="0" borderId="11" xfId="0" applyNumberFormat="1" applyFont="1" applyBorder="1" applyAlignment="1">
      <alignment horizontal="left" vertical="center"/>
    </xf>
    <xf numFmtId="2" fontId="5" fillId="0" borderId="0" xfId="0" applyNumberFormat="1" applyFont="1" applyBorder="1" applyAlignment="1">
      <alignment horizontal="center" vertical="center"/>
    </xf>
    <xf numFmtId="165" fontId="51" fillId="0" borderId="0" xfId="0" applyNumberFormat="1" applyFont="1" applyAlignment="1">
      <alignment vertical="center"/>
    </xf>
    <xf numFmtId="165" fontId="4" fillId="0" borderId="0" xfId="0" applyNumberFormat="1" applyFont="1" applyAlignment="1">
      <alignment vertical="center"/>
    </xf>
    <xf numFmtId="168" fontId="4" fillId="0" borderId="13" xfId="0" applyNumberFormat="1" applyFont="1" applyBorder="1" applyAlignment="1">
      <alignment horizontal="center"/>
    </xf>
    <xf numFmtId="165" fontId="4" fillId="0" borderId="13" xfId="0" applyNumberFormat="1" applyFont="1" applyBorder="1"/>
    <xf numFmtId="165" fontId="4" fillId="0" borderId="13" xfId="0" applyNumberFormat="1" applyFont="1" applyBorder="1" applyAlignment="1">
      <alignment horizontal="center"/>
    </xf>
    <xf numFmtId="166" fontId="4" fillId="10" borderId="14" xfId="0" applyNumberFormat="1" applyFont="1" applyFill="1" applyBorder="1"/>
    <xf numFmtId="166" fontId="4" fillId="10" borderId="12" xfId="0" applyNumberFormat="1" applyFont="1" applyFill="1" applyBorder="1"/>
    <xf numFmtId="165" fontId="4" fillId="0" borderId="0" xfId="0" applyNumberFormat="1" applyFont="1" applyAlignment="1">
      <alignment horizontal="left" wrapText="1"/>
    </xf>
    <xf numFmtId="165" fontId="6" fillId="0" borderId="0" xfId="0" applyNumberFormat="1" applyFont="1" applyAlignment="1">
      <alignment horizontal="left" wrapText="1"/>
    </xf>
    <xf numFmtId="165" fontId="5" fillId="0" borderId="0" xfId="0" applyNumberFormat="1" applyFont="1" applyAlignment="1">
      <alignment horizontal="left" wrapText="1"/>
    </xf>
    <xf numFmtId="165" fontId="6" fillId="0" borderId="0" xfId="0" applyNumberFormat="1" applyFont="1" applyAlignment="1">
      <alignment horizontal="left" wrapText="1"/>
    </xf>
    <xf numFmtId="168" fontId="1" fillId="0" borderId="13" xfId="0" applyNumberFormat="1" applyFont="1" applyBorder="1" applyAlignment="1">
      <alignment horizontal="center"/>
    </xf>
    <xf numFmtId="165" fontId="1" fillId="0" borderId="13" xfId="0" applyNumberFormat="1" applyFont="1" applyBorder="1"/>
    <xf numFmtId="165" fontId="1" fillId="0" borderId="13" xfId="0" applyNumberFormat="1" applyFont="1" applyBorder="1" applyAlignment="1">
      <alignment horizontal="center"/>
    </xf>
    <xf numFmtId="165" fontId="26" fillId="0" borderId="0" xfId="0" applyNumberFormat="1" applyFont="1" applyBorder="1"/>
    <xf numFmtId="165" fontId="26" fillId="0" borderId="0" xfId="0" applyNumberFormat="1" applyFont="1"/>
    <xf numFmtId="165" fontId="52" fillId="0" borderId="0" xfId="0" applyNumberFormat="1" applyFont="1" applyAlignment="1">
      <alignment horizontal="center"/>
    </xf>
    <xf numFmtId="165" fontId="1" fillId="0" borderId="0" xfId="0" applyNumberFormat="1" applyFont="1"/>
    <xf numFmtId="165" fontId="1" fillId="0" borderId="0" xfId="0" applyNumberFormat="1" applyFont="1" applyAlignment="1">
      <alignment horizontal="left" wrapText="1"/>
    </xf>
    <xf numFmtId="2" fontId="1" fillId="0" borderId="14" xfId="0" applyNumberFormat="1" applyFont="1" applyBorder="1" applyAlignment="1">
      <alignment horizontal="center" vertical="center"/>
    </xf>
    <xf numFmtId="0" fontId="49" fillId="0" borderId="0" xfId="0" applyFont="1" applyAlignment="1">
      <alignment horizontal="center"/>
    </xf>
    <xf numFmtId="165" fontId="22" fillId="7" borderId="17" xfId="0" applyNumberFormat="1" applyFont="1" applyFill="1" applyBorder="1" applyAlignment="1">
      <alignment horizontal="center" vertical="center"/>
    </xf>
    <xf numFmtId="165" fontId="22" fillId="7" borderId="18" xfId="0" applyNumberFormat="1" applyFont="1" applyFill="1" applyBorder="1" applyAlignment="1">
      <alignment horizontal="center" vertical="center"/>
    </xf>
    <xf numFmtId="165" fontId="22" fillId="7" borderId="19" xfId="0" applyNumberFormat="1" applyFont="1" applyFill="1" applyBorder="1" applyAlignment="1">
      <alignment horizontal="center" vertical="center"/>
    </xf>
    <xf numFmtId="165" fontId="22" fillId="7" borderId="20" xfId="0" applyNumberFormat="1" applyFont="1" applyFill="1" applyBorder="1" applyAlignment="1">
      <alignment horizontal="center" vertical="center" wrapText="1"/>
    </xf>
    <xf numFmtId="165" fontId="22" fillId="7" borderId="21" xfId="0" applyNumberFormat="1" applyFont="1" applyFill="1" applyBorder="1" applyAlignment="1">
      <alignment horizontal="center" vertical="center" wrapText="1"/>
    </xf>
    <xf numFmtId="169" fontId="22" fillId="7" borderId="20" xfId="0" applyNumberFormat="1" applyFont="1" applyFill="1" applyBorder="1" applyAlignment="1">
      <alignment horizontal="center" vertical="center" wrapText="1"/>
    </xf>
    <xf numFmtId="169" fontId="22" fillId="7" borderId="21" xfId="0" applyNumberFormat="1" applyFont="1" applyFill="1" applyBorder="1" applyAlignment="1">
      <alignment horizontal="center" vertical="center" wrapText="1"/>
    </xf>
    <xf numFmtId="165" fontId="1"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165" fontId="4" fillId="0" borderId="0" xfId="0" applyNumberFormat="1" applyFont="1" applyAlignment="1">
      <alignment horizontal="left" wrapText="1"/>
    </xf>
    <xf numFmtId="165" fontId="5" fillId="0" borderId="0" xfId="0" applyNumberFormat="1" applyFont="1" applyAlignment="1">
      <alignment horizontal="left" wrapText="1"/>
    </xf>
    <xf numFmtId="165" fontId="1" fillId="0" borderId="0" xfId="0" applyNumberFormat="1" applyFont="1" applyAlignment="1">
      <alignment horizontal="left" wrapText="1"/>
    </xf>
    <xf numFmtId="165" fontId="6" fillId="0" borderId="0" xfId="0" applyNumberFormat="1" applyFont="1" applyAlignment="1">
      <alignment horizontal="left" wrapText="1"/>
    </xf>
    <xf numFmtId="165" fontId="8" fillId="0" borderId="11" xfId="0" applyNumberFormat="1" applyFont="1" applyBorder="1" applyAlignment="1">
      <alignment horizontal="left" wrapText="1"/>
    </xf>
    <xf numFmtId="165" fontId="8" fillId="0" borderId="0" xfId="0" applyNumberFormat="1" applyFont="1" applyBorder="1" applyAlignment="1">
      <alignment horizontal="left" wrapText="1"/>
    </xf>
    <xf numFmtId="165" fontId="5" fillId="0" borderId="11" xfId="0" applyNumberFormat="1" applyFont="1" applyBorder="1" applyAlignment="1">
      <alignment wrapText="1"/>
    </xf>
    <xf numFmtId="165" fontId="8" fillId="0" borderId="0" xfId="0" applyNumberFormat="1" applyFont="1" applyBorder="1" applyAlignment="1">
      <alignment wrapText="1"/>
    </xf>
    <xf numFmtId="165" fontId="3" fillId="0" borderId="0" xfId="0" applyNumberFormat="1" applyFont="1" applyAlignment="1">
      <alignment horizontal="left" wrapText="1"/>
    </xf>
    <xf numFmtId="165" fontId="2" fillId="0" borderId="0" xfId="0" applyNumberFormat="1" applyFont="1" applyAlignment="1">
      <alignment horizontal="left" wrapText="1"/>
    </xf>
    <xf numFmtId="165" fontId="8" fillId="0" borderId="0" xfId="0" applyNumberFormat="1" applyFont="1" applyAlignment="1">
      <alignment horizontal="left" wrapText="1"/>
    </xf>
    <xf numFmtId="165" fontId="8" fillId="0" borderId="23" xfId="0" applyNumberFormat="1" applyFont="1" applyBorder="1" applyAlignment="1">
      <alignment horizontal="left" wrapText="1"/>
    </xf>
    <xf numFmtId="0" fontId="0" fillId="0" borderId="0" xfId="0" applyAlignment="1">
      <alignment horizontal="justify" vertical="justify" wrapText="1"/>
    </xf>
    <xf numFmtId="0" fontId="45" fillId="0" borderId="0" xfId="0" applyNumberFormat="1" applyFont="1" applyAlignment="1">
      <alignment horizontal="justify" vertical="top" wrapText="1"/>
    </xf>
    <xf numFmtId="0" fontId="43" fillId="0" borderId="0" xfId="0" applyNumberFormat="1" applyFont="1" applyAlignment="1">
      <alignment horizontal="justify" vertical="justify" wrapText="1"/>
    </xf>
    <xf numFmtId="0" fontId="0" fillId="0" borderId="0" xfId="0" applyAlignment="1">
      <alignment horizontal="justify" vertical="top" wrapText="1"/>
    </xf>
    <xf numFmtId="170" fontId="42" fillId="0" borderId="0" xfId="0" applyNumberFormat="1" applyFont="1" applyBorder="1" applyAlignment="1">
      <alignment horizontal="left" vertical="center" wrapText="1"/>
    </xf>
  </cellXfs>
  <cellStyles count="3">
    <cellStyle name="Normal" xfId="0" builtinId="0"/>
    <cellStyle name="Normal_std1001 Blank Document" xfId="2"/>
    <cellStyle name="Percent" xfId="1" builtinId="5"/>
  </cellStyles>
  <dxfs count="0"/>
  <tableStyles count="0" defaultTableStyle="TableStyleMedium9" defaultPivotStyle="PivotStyleLight16"/>
  <colors>
    <mruColors>
      <color rgb="FF00833C"/>
      <color rgb="FFFFFFCC"/>
      <color rgb="FFFA4C06"/>
      <color rgb="FF00B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3048000</xdr:colOff>
      <xdr:row>0</xdr:row>
      <xdr:rowOff>3727584</xdr:rowOff>
    </xdr:to>
    <xdr:pic>
      <xdr:nvPicPr>
        <xdr:cNvPr id="2" name="Picture 1" descr="Title page.jpg"/>
        <xdr:cNvPicPr>
          <a:picLocks noChangeAspect="1"/>
        </xdr:cNvPicPr>
      </xdr:nvPicPr>
      <xdr:blipFill>
        <a:blip xmlns:r="http://schemas.openxmlformats.org/officeDocument/2006/relationships" r:embed="rId1" cstate="print"/>
        <a:srcRect r="100" b="61688"/>
        <a:stretch>
          <a:fillRect/>
        </a:stretch>
      </xdr:blipFill>
      <xdr:spPr>
        <a:xfrm>
          <a:off x="0" y="1"/>
          <a:ext cx="6867525" cy="3727583"/>
        </a:xfrm>
        <a:prstGeom prst="rect">
          <a:avLst/>
        </a:prstGeom>
      </xdr:spPr>
    </xdr:pic>
    <xdr:clientData/>
  </xdr:twoCellAnchor>
  <xdr:twoCellAnchor editAs="oneCell">
    <xdr:from>
      <xdr:col>0</xdr:col>
      <xdr:colOff>0</xdr:colOff>
      <xdr:row>18</xdr:row>
      <xdr:rowOff>169896</xdr:rowOff>
    </xdr:from>
    <xdr:to>
      <xdr:col>2</xdr:col>
      <xdr:colOff>3048000</xdr:colOff>
      <xdr:row>21</xdr:row>
      <xdr:rowOff>192621</xdr:rowOff>
    </xdr:to>
    <xdr:pic>
      <xdr:nvPicPr>
        <xdr:cNvPr id="3" name="Picture 2" descr="Title page.jpg"/>
        <xdr:cNvPicPr>
          <a:picLocks noChangeAspect="1"/>
        </xdr:cNvPicPr>
      </xdr:nvPicPr>
      <xdr:blipFill>
        <a:blip xmlns:r="http://schemas.openxmlformats.org/officeDocument/2006/relationships" r:embed="rId1" cstate="print"/>
        <a:srcRect l="1003" t="93091"/>
        <a:stretch>
          <a:fillRect/>
        </a:stretch>
      </xdr:blipFill>
      <xdr:spPr>
        <a:xfrm>
          <a:off x="0" y="9428196"/>
          <a:ext cx="6867525" cy="679950"/>
        </a:xfrm>
        <a:prstGeom prst="rect">
          <a:avLst/>
        </a:prstGeom>
      </xdr:spPr>
    </xdr:pic>
    <xdr:clientData/>
  </xdr:twoCellAnchor>
  <xdr:twoCellAnchor editAs="oneCell">
    <xdr:from>
      <xdr:col>1</xdr:col>
      <xdr:colOff>1306285</xdr:colOff>
      <xdr:row>0</xdr:row>
      <xdr:rowOff>3891643</xdr:rowOff>
    </xdr:from>
    <xdr:to>
      <xdr:col>2</xdr:col>
      <xdr:colOff>367392</xdr:colOff>
      <xdr:row>2</xdr:row>
      <xdr:rowOff>217714</xdr:rowOff>
    </xdr:to>
    <xdr:pic>
      <xdr:nvPicPr>
        <xdr:cNvPr id="5" name="Picture 4" descr="H:\Documents\workingfiles\workspace.ridge.co.uk\5001240 Horniman Museum\logo.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8642" y="3891643"/>
          <a:ext cx="1428750" cy="1428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219075</xdr:colOff>
      <xdr:row>1</xdr:row>
      <xdr:rowOff>85725</xdr:rowOff>
    </xdr:from>
    <xdr:to>
      <xdr:col>17</xdr:col>
      <xdr:colOff>66675</xdr:colOff>
      <xdr:row>4</xdr:row>
      <xdr:rowOff>142876</xdr:rowOff>
    </xdr:to>
    <xdr:sp macro="" textlink="">
      <xdr:nvSpPr>
        <xdr:cNvPr id="2" name="TextBox 1"/>
        <xdr:cNvSpPr txBox="1"/>
      </xdr:nvSpPr>
      <xdr:spPr>
        <a:xfrm>
          <a:off x="7077075" y="523875"/>
          <a:ext cx="2886075" cy="8667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GB" sz="1000">
              <a:solidFill>
                <a:schemeClr val="tx2"/>
              </a:solidFill>
              <a:latin typeface="Arial" pitchFamily="34" charset="0"/>
              <a:ea typeface="Tahoma" pitchFamily="34" charset="0"/>
              <a:cs typeface="Arial" pitchFamily="34" charset="0"/>
            </a:rPr>
            <a:t>Instruction:</a:t>
          </a:r>
        </a:p>
        <a:p>
          <a:pPr algn="l"/>
          <a:r>
            <a:rPr lang="en-GB" sz="1000">
              <a:solidFill>
                <a:schemeClr val="tx2"/>
              </a:solidFill>
              <a:latin typeface="Arial" pitchFamily="34" charset="0"/>
              <a:ea typeface="Tahoma" pitchFamily="34" charset="0"/>
              <a:cs typeface="Arial" pitchFamily="34" charset="0"/>
            </a:rPr>
            <a:t>Insert figures in the ORANGE s</a:t>
          </a:r>
          <a:r>
            <a:rPr lang="en-GB" sz="1000" baseline="0">
              <a:solidFill>
                <a:schemeClr val="tx2"/>
              </a:solidFill>
              <a:latin typeface="Arial" pitchFamily="34" charset="0"/>
              <a:ea typeface="Tahoma" pitchFamily="34" charset="0"/>
              <a:cs typeface="Arial" pitchFamily="34" charset="0"/>
            </a:rPr>
            <a:t>ections of the sheet</a:t>
          </a:r>
          <a:endParaRPr lang="en-GB" sz="1000">
            <a:solidFill>
              <a:schemeClr val="tx2"/>
            </a:solidFill>
            <a:latin typeface="Arial" pitchFamily="34" charset="0"/>
            <a:ea typeface="Tahoma"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ata-re1/__files/renditiondirect/6111008/Pitsea%20-%20Railway%20Public%20House%20Demolition%20-%20Pricing%20Docu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ver"/>
      <sheetName val="Contents"/>
      <sheetName val="Flysheet (1)"/>
      <sheetName val="01 Prelims"/>
      <sheetName val="Flysheet (2)"/>
      <sheetName val="02 Scope of Works"/>
      <sheetName val="Flysheet (3)"/>
      <sheetName val="03 Main Summary"/>
      <sheetName val="Flysheet (4)"/>
      <sheetName val="04 Form of Tender"/>
      <sheetName val="Flysheet (5)"/>
      <sheetName val="05 Cert of Bona Fide Tender"/>
      <sheetName val="A"/>
      <sheetName val="Document Register"/>
      <sheetName val="B"/>
      <sheetName val="C"/>
      <sheetName val="Schedule of Rates"/>
      <sheetName val="D"/>
      <sheetName val="E"/>
    </sheetNames>
    <sheetDataSet>
      <sheetData sheetId="0">
        <row r="4">
          <cell r="F4" t="str">
            <v>Pricing Document</v>
          </cell>
        </row>
      </sheetData>
      <sheetData sheetId="1"/>
      <sheetData sheetId="2">
        <row r="10">
          <cell r="D10" t="str">
            <v>Preliminaries / General Conditions</v>
          </cell>
        </row>
        <row r="12">
          <cell r="D12" t="str">
            <v>Scope of Works</v>
          </cell>
        </row>
        <row r="14">
          <cell r="D14" t="str">
            <v>Main Summary</v>
          </cell>
        </row>
        <row r="16">
          <cell r="D16" t="str">
            <v>Form of Tender</v>
          </cell>
        </row>
        <row r="18">
          <cell r="D18" t="str">
            <v>Certificate of Bona Fide Tender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Ridge 2015 October">
      <a:dk1>
        <a:sysClr val="windowText" lastClr="000000"/>
      </a:dk1>
      <a:lt1>
        <a:srgbClr val="FFFFFF"/>
      </a:lt1>
      <a:dk2>
        <a:srgbClr val="008644"/>
      </a:dk2>
      <a:lt2>
        <a:srgbClr val="FFFFFF"/>
      </a:lt2>
      <a:accent1>
        <a:srgbClr val="008644"/>
      </a:accent1>
      <a:accent2>
        <a:srgbClr val="FA4C06"/>
      </a:accent2>
      <a:accent3>
        <a:srgbClr val="00BCB4"/>
      </a:accent3>
      <a:accent4>
        <a:srgbClr val="A2DE29"/>
      </a:accent4>
      <a:accent5>
        <a:srgbClr val="BFBFBF"/>
      </a:accent5>
      <a:accent6>
        <a:srgbClr val="FF0000"/>
      </a:accent6>
      <a:hlink>
        <a:srgbClr val="00BCB4"/>
      </a:hlink>
      <a:folHlink>
        <a:srgbClr val="000000"/>
      </a:folHlink>
    </a:clrScheme>
    <a:fontScheme name="Ridge 2015 October">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0"/>
  <sheetViews>
    <sheetView showGridLines="0" workbookViewId="0">
      <selection activeCell="E9" sqref="E9"/>
    </sheetView>
  </sheetViews>
  <sheetFormatPr defaultRowHeight="12.75"/>
  <cols>
    <col min="1" max="2" width="5.7109375" style="1" customWidth="1"/>
    <col min="3" max="3" width="11" style="1" customWidth="1"/>
    <col min="4" max="4" width="5.7109375" style="1" customWidth="1"/>
    <col min="5" max="5" width="53.42578125" style="1" customWidth="1"/>
    <col min="6" max="6" width="5.7109375" style="1" customWidth="1"/>
    <col min="7" max="7" width="5.5703125" style="1" customWidth="1"/>
    <col min="8" max="16384" width="9.140625" style="1"/>
  </cols>
  <sheetData>
    <row r="1" spans="1:8" s="2" customFormat="1" ht="25.5" customHeight="1">
      <c r="A1" s="2" t="s">
        <v>0</v>
      </c>
    </row>
    <row r="2" spans="1:8" s="2" customFormat="1" ht="25.5" customHeight="1">
      <c r="A2" s="14" t="s">
        <v>1</v>
      </c>
    </row>
    <row r="3" spans="1:8" ht="12.75" customHeight="1">
      <c r="A3" s="38"/>
      <c r="B3" s="38"/>
      <c r="C3" s="38"/>
      <c r="D3" s="38"/>
      <c r="E3" s="38"/>
      <c r="F3" s="38"/>
      <c r="G3" s="38"/>
    </row>
    <row r="4" spans="1:8" ht="12.75" customHeight="1">
      <c r="A4" s="38"/>
      <c r="B4" s="3"/>
      <c r="C4" s="4"/>
      <c r="D4" s="4"/>
      <c r="E4" s="4"/>
      <c r="F4" s="5"/>
      <c r="G4" s="38"/>
    </row>
    <row r="5" spans="1:8" ht="25.5" customHeight="1">
      <c r="A5" s="38"/>
      <c r="B5" s="6"/>
      <c r="C5" s="7" t="s">
        <v>2</v>
      </c>
      <c r="D5" s="7"/>
      <c r="E5" s="93" t="s">
        <v>401</v>
      </c>
      <c r="F5" s="8"/>
      <c r="G5" s="38"/>
    </row>
    <row r="6" spans="1:8" ht="25.5" customHeight="1">
      <c r="A6" s="38"/>
      <c r="B6" s="6"/>
      <c r="C6" s="7" t="s">
        <v>3</v>
      </c>
      <c r="D6" s="7"/>
      <c r="E6" s="39" t="s">
        <v>402</v>
      </c>
      <c r="F6" s="8"/>
      <c r="G6" s="38"/>
    </row>
    <row r="7" spans="1:8" ht="12.75" customHeight="1">
      <c r="A7" s="38"/>
      <c r="B7" s="6"/>
      <c r="C7" s="7"/>
      <c r="D7" s="7"/>
      <c r="E7" s="7"/>
      <c r="F7" s="8"/>
      <c r="G7" s="38"/>
    </row>
    <row r="8" spans="1:8" ht="25.5" customHeight="1">
      <c r="A8" s="38"/>
      <c r="B8" s="6"/>
      <c r="C8" s="7" t="s">
        <v>5</v>
      </c>
      <c r="D8" s="7"/>
      <c r="E8" s="108">
        <v>42690</v>
      </c>
      <c r="F8" s="8"/>
      <c r="G8" s="38"/>
    </row>
    <row r="9" spans="1:8" ht="25.5" customHeight="1">
      <c r="A9" s="38"/>
      <c r="B9" s="6"/>
      <c r="C9" s="7" t="s">
        <v>4</v>
      </c>
      <c r="D9" s="7"/>
      <c r="E9" s="41">
        <v>1</v>
      </c>
      <c r="F9" s="8"/>
      <c r="G9" s="38"/>
    </row>
    <row r="10" spans="1:8">
      <c r="A10" s="38"/>
      <c r="B10" s="6"/>
      <c r="C10" s="9"/>
      <c r="D10" s="9"/>
      <c r="E10" s="9"/>
      <c r="F10" s="8"/>
      <c r="G10" s="38"/>
    </row>
    <row r="11" spans="1:8" ht="25.5" customHeight="1">
      <c r="A11" s="38"/>
      <c r="B11" s="6"/>
      <c r="C11" s="7" t="s">
        <v>7</v>
      </c>
      <c r="D11" s="7"/>
      <c r="E11" s="91" t="s">
        <v>55</v>
      </c>
      <c r="F11" s="92"/>
      <c r="G11" s="38"/>
      <c r="H11" s="83"/>
    </row>
    <row r="12" spans="1:8">
      <c r="A12" s="38"/>
      <c r="B12" s="6"/>
      <c r="C12" s="9"/>
      <c r="D12" s="9"/>
      <c r="E12" s="9"/>
      <c r="F12" s="8"/>
      <c r="G12" s="38"/>
    </row>
    <row r="13" spans="1:8" ht="25.5" customHeight="1">
      <c r="A13" s="38"/>
      <c r="B13" s="6"/>
      <c r="C13" s="7" t="s">
        <v>111</v>
      </c>
      <c r="D13" s="7"/>
      <c r="E13" s="40"/>
      <c r="F13" s="8"/>
      <c r="G13" s="38"/>
    </row>
    <row r="14" spans="1:8" ht="25.5" customHeight="1">
      <c r="A14" s="38"/>
      <c r="B14" s="6"/>
      <c r="C14" s="7" t="s">
        <v>110</v>
      </c>
      <c r="D14" s="7"/>
      <c r="E14" s="41"/>
      <c r="F14" s="8"/>
      <c r="G14" s="38"/>
    </row>
    <row r="15" spans="1:8">
      <c r="A15" s="38"/>
      <c r="B15" s="10"/>
      <c r="C15" s="11"/>
      <c r="D15" s="11"/>
      <c r="E15" s="11"/>
      <c r="F15" s="12"/>
      <c r="G15" s="38"/>
    </row>
    <row r="16" spans="1:8">
      <c r="A16" s="38"/>
      <c r="B16" s="38"/>
      <c r="C16" s="38"/>
      <c r="D16" s="38"/>
      <c r="E16" s="38"/>
      <c r="F16" s="38"/>
      <c r="G16" s="38"/>
    </row>
    <row r="17" spans="1:7" s="13" customFormat="1" ht="25.5" customHeight="1">
      <c r="A17" s="50" t="s">
        <v>8</v>
      </c>
      <c r="B17" s="50"/>
      <c r="C17" s="50"/>
      <c r="D17" s="51">
        <v>1</v>
      </c>
      <c r="E17" s="52">
        <f>E8</f>
        <v>42690</v>
      </c>
      <c r="F17" s="50"/>
      <c r="G17" s="50"/>
    </row>
    <row r="19" spans="1:7" ht="25.5" customHeight="1">
      <c r="A19" s="53"/>
      <c r="B19" s="53"/>
      <c r="C19" s="53"/>
      <c r="D19" s="53"/>
      <c r="E19" s="53"/>
      <c r="F19" s="53"/>
      <c r="G19" s="54" t="s">
        <v>9</v>
      </c>
    </row>
    <row r="21" spans="1:7">
      <c r="A21" s="29" t="s">
        <v>67</v>
      </c>
    </row>
    <row r="23" spans="1:7">
      <c r="A23" s="1" t="s">
        <v>10</v>
      </c>
      <c r="B23" s="1" t="s">
        <v>11</v>
      </c>
    </row>
    <row r="24" spans="1:7">
      <c r="A24" s="1" t="s">
        <v>10</v>
      </c>
      <c r="B24" s="1" t="s">
        <v>12</v>
      </c>
    </row>
    <row r="25" spans="1:7">
      <c r="A25" s="1" t="s">
        <v>10</v>
      </c>
      <c r="B25" s="1" t="s">
        <v>13</v>
      </c>
    </row>
    <row r="27" spans="1:7">
      <c r="A27" s="1" t="s">
        <v>10</v>
      </c>
      <c r="B27" s="1" t="s">
        <v>14</v>
      </c>
    </row>
    <row r="29" spans="1:7">
      <c r="B29" s="1" t="s">
        <v>10</v>
      </c>
      <c r="C29" s="1" t="s">
        <v>15</v>
      </c>
    </row>
    <row r="30" spans="1:7">
      <c r="B30" s="1" t="s">
        <v>10</v>
      </c>
      <c r="C30" s="1" t="s">
        <v>16</v>
      </c>
    </row>
    <row r="31" spans="1:7">
      <c r="B31" s="1" t="s">
        <v>10</v>
      </c>
      <c r="C31" s="1" t="s">
        <v>17</v>
      </c>
    </row>
    <row r="33" spans="1:8">
      <c r="A33" s="1" t="s">
        <v>10</v>
      </c>
      <c r="B33" s="1" t="s">
        <v>18</v>
      </c>
    </row>
    <row r="34" spans="1:8">
      <c r="A34" s="1" t="s">
        <v>10</v>
      </c>
      <c r="B34" s="1" t="s">
        <v>19</v>
      </c>
    </row>
    <row r="35" spans="1:8">
      <c r="B35" s="1" t="s">
        <v>20</v>
      </c>
    </row>
    <row r="36" spans="1:8">
      <c r="A36" s="1" t="s">
        <v>10</v>
      </c>
      <c r="B36" s="1" t="s">
        <v>21</v>
      </c>
    </row>
    <row r="37" spans="1:8">
      <c r="A37" s="1" t="s">
        <v>10</v>
      </c>
      <c r="B37" s="1" t="s">
        <v>22</v>
      </c>
    </row>
    <row r="39" spans="1:8">
      <c r="A39" s="1" t="s">
        <v>10</v>
      </c>
      <c r="B39" s="1" t="s">
        <v>23</v>
      </c>
    </row>
    <row r="41" spans="1:8">
      <c r="B41" s="1" t="s">
        <v>24</v>
      </c>
      <c r="C41" s="1" t="s">
        <v>25</v>
      </c>
      <c r="D41" s="1" t="s">
        <v>26</v>
      </c>
      <c r="E41" s="1" t="s">
        <v>27</v>
      </c>
      <c r="F41" s="1" t="s">
        <v>28</v>
      </c>
      <c r="G41" s="1" t="s">
        <v>79</v>
      </c>
    </row>
    <row r="42" spans="1:8">
      <c r="B42" s="1" t="s">
        <v>29</v>
      </c>
      <c r="C42" s="1" t="s">
        <v>30</v>
      </c>
      <c r="D42" s="1" t="s">
        <v>31</v>
      </c>
      <c r="E42" s="1" t="s">
        <v>91</v>
      </c>
      <c r="F42" s="1" t="s">
        <v>32</v>
      </c>
      <c r="G42" s="1" t="s">
        <v>33</v>
      </c>
      <c r="H42" s="1" t="s">
        <v>80</v>
      </c>
    </row>
    <row r="43" spans="1:8">
      <c r="B43" s="1" t="s">
        <v>92</v>
      </c>
      <c r="C43" s="1" t="s">
        <v>93</v>
      </c>
      <c r="D43" s="1" t="s">
        <v>94</v>
      </c>
      <c r="E43" s="1" t="s">
        <v>95</v>
      </c>
      <c r="F43" s="1" t="s">
        <v>96</v>
      </c>
      <c r="G43" s="1" t="s">
        <v>97</v>
      </c>
    </row>
    <row r="44" spans="1:8">
      <c r="B44" s="1" t="s">
        <v>34</v>
      </c>
      <c r="C44" s="1" t="s">
        <v>35</v>
      </c>
      <c r="D44" s="1" t="s">
        <v>36</v>
      </c>
      <c r="E44" s="1" t="s">
        <v>37</v>
      </c>
      <c r="F44" s="1" t="s">
        <v>38</v>
      </c>
      <c r="G44" s="1" t="s">
        <v>39</v>
      </c>
      <c r="H44" s="1" t="s">
        <v>81</v>
      </c>
    </row>
    <row r="45" spans="1:8">
      <c r="B45" s="1" t="s">
        <v>40</v>
      </c>
      <c r="C45" s="1" t="s">
        <v>41</v>
      </c>
      <c r="D45" s="1" t="s">
        <v>42</v>
      </c>
      <c r="E45" s="1" t="s">
        <v>43</v>
      </c>
      <c r="F45" s="1" t="s">
        <v>44</v>
      </c>
      <c r="G45" s="1" t="s">
        <v>98</v>
      </c>
      <c r="H45" s="1" t="s">
        <v>82</v>
      </c>
    </row>
    <row r="46" spans="1:8">
      <c r="B46" s="1" t="s">
        <v>45</v>
      </c>
      <c r="C46" s="1" t="s">
        <v>99</v>
      </c>
      <c r="D46" s="1" t="s">
        <v>100</v>
      </c>
      <c r="E46" s="1" t="s">
        <v>46</v>
      </c>
      <c r="F46" s="1" t="s">
        <v>47</v>
      </c>
      <c r="G46" s="1" t="s">
        <v>101</v>
      </c>
    </row>
    <row r="47" spans="1:8">
      <c r="B47" s="1" t="s">
        <v>6</v>
      </c>
      <c r="C47" s="1" t="s">
        <v>50</v>
      </c>
      <c r="D47" s="1" t="s">
        <v>51</v>
      </c>
      <c r="E47" s="1" t="s">
        <v>52</v>
      </c>
      <c r="F47" s="1" t="s">
        <v>53</v>
      </c>
      <c r="G47" s="1" t="s">
        <v>54</v>
      </c>
      <c r="H47" s="1" t="s">
        <v>83</v>
      </c>
    </row>
    <row r="48" spans="1:8">
      <c r="B48" s="1" t="s">
        <v>48</v>
      </c>
      <c r="C48" s="1" t="s">
        <v>102</v>
      </c>
      <c r="D48" s="1" t="s">
        <v>103</v>
      </c>
      <c r="E48" s="1" t="s">
        <v>49</v>
      </c>
      <c r="F48" s="1" t="s">
        <v>104</v>
      </c>
      <c r="G48" s="1" t="s">
        <v>105</v>
      </c>
    </row>
    <row r="49" spans="2:8">
      <c r="B49" s="1" t="s">
        <v>55</v>
      </c>
      <c r="C49" s="1" t="s">
        <v>56</v>
      </c>
      <c r="D49" s="1" t="s">
        <v>57</v>
      </c>
      <c r="E49" s="1" t="s">
        <v>58</v>
      </c>
      <c r="F49" s="1" t="s">
        <v>59</v>
      </c>
      <c r="G49" s="1" t="s">
        <v>60</v>
      </c>
      <c r="H49" s="1" t="s">
        <v>84</v>
      </c>
    </row>
    <row r="50" spans="2:8">
      <c r="B50" s="1" t="s">
        <v>61</v>
      </c>
      <c r="C50" s="1" t="s">
        <v>106</v>
      </c>
      <c r="D50" s="1" t="s">
        <v>107</v>
      </c>
      <c r="E50" s="1" t="s">
        <v>62</v>
      </c>
      <c r="F50" s="1" t="s">
        <v>108</v>
      </c>
      <c r="G50" s="1" t="s">
        <v>109</v>
      </c>
    </row>
  </sheetData>
  <dataValidations count="1">
    <dataValidation type="list" allowBlank="1" showInputMessage="1" showErrorMessage="1" sqref="E11">
      <formula1>$B$41:$B$50</formula1>
    </dataValidation>
  </dataValidations>
  <pageMargins left="0.59055118110236227" right="0.59055118110236227" top="0.39370078740157483" bottom="0.39370078740157483" header="0.39370078740157483" footer="0.19685039370078741"/>
  <pageSetup paperSize="9" orientation="portrait"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view="pageBreakPreview" topLeftCell="A19" zoomScale="110" zoomScaleNormal="100" zoomScaleSheetLayoutView="110" workbookViewId="0">
      <selection activeCell="O32" sqref="O32"/>
    </sheetView>
  </sheetViews>
  <sheetFormatPr defaultRowHeight="12.75"/>
  <cols>
    <col min="1" max="1" width="7.7109375" style="19" customWidth="1"/>
    <col min="2" max="2" width="3.7109375" style="19" customWidth="1"/>
    <col min="3" max="3" width="39.42578125" style="19" customWidth="1"/>
    <col min="4" max="4" width="8.85546875" style="19" customWidth="1"/>
    <col min="5" max="5" width="7.7109375" style="19" customWidth="1"/>
    <col min="6" max="6" width="10.85546875" style="23" customWidth="1"/>
    <col min="7" max="7" width="13.85546875" style="19" customWidth="1"/>
    <col min="8" max="8" width="1.7109375" style="19" customWidth="1"/>
    <col min="9" max="9" width="7.7109375" style="19" customWidth="1"/>
    <col min="10" max="10" width="1.7109375" style="19" customWidth="1"/>
    <col min="11" max="11" width="6.7109375" style="19" customWidth="1"/>
    <col min="12" max="12" width="1.7109375" style="19" customWidth="1"/>
    <col min="13" max="13" width="13.7109375" style="19" customWidth="1"/>
    <col min="14" max="15" width="1.7109375" style="19" customWidth="1"/>
    <col min="16" max="16384" width="9.140625" style="19"/>
  </cols>
  <sheetData>
    <row r="1" spans="1:7" ht="29.25" customHeight="1">
      <c r="A1" s="149" t="str">
        <f>[1]Setup!F4</f>
        <v>Pricing Document</v>
      </c>
      <c r="B1" s="149"/>
      <c r="C1" s="149"/>
      <c r="D1" s="149"/>
      <c r="E1" s="150"/>
      <c r="F1" s="149"/>
      <c r="G1" s="151" t="s">
        <v>305</v>
      </c>
    </row>
    <row r="2" spans="1:7" ht="21" customHeight="1">
      <c r="A2" s="153" t="s">
        <v>309</v>
      </c>
      <c r="B2" s="153"/>
      <c r="C2" s="154" t="str">
        <f>'2. Schedule of Works'!C2</f>
        <v xml:space="preserve">Horniman Museum Trust </v>
      </c>
      <c r="D2" s="154"/>
      <c r="E2" s="153"/>
      <c r="F2" s="153"/>
      <c r="G2" s="230" t="s">
        <v>390</v>
      </c>
    </row>
    <row r="3" spans="1:7" ht="21" customHeight="1">
      <c r="A3" s="153" t="s">
        <v>311</v>
      </c>
      <c r="B3" s="153"/>
      <c r="C3" s="154" t="str">
        <f>'2. Schedule of Works'!C3</f>
        <v>Horniman Museum Butterfly House</v>
      </c>
      <c r="D3" s="154"/>
      <c r="E3" s="153"/>
      <c r="F3" s="153"/>
      <c r="G3" s="155" t="s">
        <v>375</v>
      </c>
    </row>
    <row r="4" spans="1:7" ht="21" customHeight="1">
      <c r="A4" s="157" t="s">
        <v>313</v>
      </c>
      <c r="B4" s="157"/>
      <c r="C4" s="206" t="str">
        <f>'2. Schedule of Works'!C4</f>
        <v>5001240</v>
      </c>
      <c r="D4" s="158"/>
      <c r="E4" s="157"/>
      <c r="F4" s="157"/>
      <c r="G4" s="157"/>
    </row>
    <row r="5" spans="1:7" s="15" customFormat="1" ht="25.5" customHeight="1">
      <c r="A5" s="15" t="str">
        <f>Setup!E5</f>
        <v>Pricing Document</v>
      </c>
      <c r="F5" s="21"/>
    </row>
    <row r="6" spans="1:7" s="16" customFormat="1" ht="25.5" customHeight="1">
      <c r="A6" s="16" t="str">
        <f>'Cover-PDF'!B6</f>
        <v>Horniman Museum Butterfly House</v>
      </c>
      <c r="F6" s="22"/>
    </row>
    <row r="7" spans="1:7" s="16" customFormat="1" ht="25.5" customHeight="1">
      <c r="A7" s="17" t="s">
        <v>295</v>
      </c>
      <c r="F7" s="22"/>
    </row>
    <row r="8" spans="1:7" s="27" customFormat="1" ht="25.5" customHeight="1">
      <c r="A8" s="26">
        <v>3.1</v>
      </c>
      <c r="B8" s="27" t="s">
        <v>296</v>
      </c>
      <c r="F8" s="28"/>
    </row>
    <row r="9" spans="1:7" s="18" customFormat="1" ht="25.5" customHeight="1">
      <c r="A9" s="47" t="s">
        <v>63</v>
      </c>
      <c r="B9" s="46" t="s">
        <v>64</v>
      </c>
      <c r="C9" s="46"/>
      <c r="D9" s="47"/>
      <c r="E9" s="46"/>
      <c r="F9" s="48"/>
      <c r="G9" s="47" t="s">
        <v>66</v>
      </c>
    </row>
    <row r="10" spans="1:7">
      <c r="A10" s="25"/>
      <c r="D10" s="56"/>
      <c r="E10" s="56"/>
      <c r="F10" s="88"/>
      <c r="G10" s="65"/>
    </row>
    <row r="11" spans="1:7">
      <c r="A11" s="25"/>
      <c r="D11" s="56"/>
      <c r="E11" s="56"/>
      <c r="F11" s="88"/>
      <c r="G11" s="65"/>
    </row>
    <row r="12" spans="1:7">
      <c r="A12" s="58">
        <v>1</v>
      </c>
      <c r="B12" s="24" t="s">
        <v>279</v>
      </c>
      <c r="D12" s="56"/>
      <c r="E12" s="56"/>
      <c r="F12" s="88"/>
      <c r="G12" s="65"/>
    </row>
    <row r="13" spans="1:7">
      <c r="A13" s="25"/>
      <c r="D13" s="56"/>
      <c r="E13" s="56"/>
      <c r="F13" s="88"/>
      <c r="G13" s="65"/>
    </row>
    <row r="14" spans="1:7">
      <c r="A14" s="25"/>
      <c r="C14" s="217" t="s">
        <v>398</v>
      </c>
      <c r="D14" s="56"/>
      <c r="E14" s="56"/>
      <c r="F14" s="88"/>
      <c r="G14" s="65">
        <f>'1. Prelims'!H192</f>
        <v>0</v>
      </c>
    </row>
    <row r="15" spans="1:7">
      <c r="A15" s="25"/>
      <c r="D15" s="56"/>
      <c r="E15" s="56"/>
      <c r="F15" s="88"/>
      <c r="G15" s="65"/>
    </row>
    <row r="16" spans="1:7">
      <c r="A16" s="58">
        <v>2</v>
      </c>
      <c r="B16" s="24" t="s">
        <v>280</v>
      </c>
      <c r="D16" s="56"/>
      <c r="E16" s="56"/>
      <c r="F16" s="88"/>
      <c r="G16" s="65"/>
    </row>
    <row r="17" spans="1:7">
      <c r="A17" s="25"/>
      <c r="D17" s="56"/>
      <c r="E17" s="56"/>
      <c r="F17" s="88"/>
      <c r="G17" s="65"/>
    </row>
    <row r="18" spans="1:7">
      <c r="A18" s="25"/>
      <c r="C18" s="217" t="s">
        <v>399</v>
      </c>
      <c r="D18" s="56"/>
      <c r="E18" s="56"/>
      <c r="F18" s="88"/>
      <c r="G18" s="122">
        <f>'2. Schedule of Works'!G121</f>
        <v>5000</v>
      </c>
    </row>
    <row r="19" spans="1:7">
      <c r="A19" s="25"/>
      <c r="D19" s="56"/>
      <c r="E19" s="56"/>
      <c r="F19" s="88"/>
      <c r="G19" s="65">
        <f>SUM(G14:G18)</f>
        <v>5000</v>
      </c>
    </row>
    <row r="20" spans="1:7">
      <c r="A20" s="25">
        <v>3</v>
      </c>
      <c r="B20" s="24" t="s">
        <v>292</v>
      </c>
      <c r="D20" s="56"/>
      <c r="E20" s="56"/>
      <c r="F20" s="88"/>
      <c r="G20" s="65"/>
    </row>
    <row r="21" spans="1:7">
      <c r="A21" s="25"/>
      <c r="D21" s="56"/>
      <c r="E21" s="56"/>
      <c r="F21" s="88"/>
      <c r="G21" s="65"/>
    </row>
    <row r="22" spans="1:7">
      <c r="A22" s="25"/>
      <c r="B22" s="217" t="s">
        <v>266</v>
      </c>
      <c r="D22" s="56"/>
      <c r="E22" s="56"/>
      <c r="F22" s="88"/>
      <c r="G22" s="65"/>
    </row>
    <row r="23" spans="1:7" ht="30.75" customHeight="1">
      <c r="A23" s="25"/>
      <c r="C23" s="330" t="s">
        <v>427</v>
      </c>
      <c r="D23" s="339"/>
      <c r="E23" s="339"/>
      <c r="F23" s="340"/>
      <c r="G23" s="65">
        <v>5000</v>
      </c>
    </row>
    <row r="24" spans="1:7">
      <c r="A24" s="25"/>
      <c r="D24" s="56"/>
      <c r="E24" s="56"/>
      <c r="F24" s="88"/>
      <c r="G24" s="122"/>
    </row>
    <row r="25" spans="1:7">
      <c r="A25" s="25"/>
      <c r="D25" s="56"/>
      <c r="E25" s="56"/>
      <c r="F25" s="88"/>
      <c r="G25" s="65"/>
    </row>
    <row r="26" spans="1:7">
      <c r="A26" s="25"/>
      <c r="D26" s="56"/>
      <c r="E26" s="56"/>
      <c r="F26" s="123" t="s">
        <v>293</v>
      </c>
      <c r="G26" s="65">
        <f>SUM(G19:G23)</f>
        <v>10000</v>
      </c>
    </row>
    <row r="27" spans="1:7">
      <c r="A27" s="25"/>
      <c r="D27" s="56"/>
      <c r="E27" s="56"/>
      <c r="F27" s="88"/>
      <c r="G27" s="65"/>
    </row>
    <row r="28" spans="1:7">
      <c r="A28" s="25"/>
      <c r="D28" s="56"/>
      <c r="E28" s="56"/>
      <c r="F28" s="88"/>
      <c r="G28" s="65"/>
    </row>
    <row r="29" spans="1:7">
      <c r="A29" s="58">
        <v>4</v>
      </c>
      <c r="B29" s="24" t="s">
        <v>281</v>
      </c>
      <c r="D29" s="56"/>
      <c r="E29" s="56"/>
      <c r="F29" s="88"/>
      <c r="G29" s="65"/>
    </row>
    <row r="30" spans="1:7">
      <c r="A30" s="25"/>
      <c r="D30" s="56"/>
      <c r="E30" s="56"/>
      <c r="F30" s="88"/>
      <c r="G30" s="65"/>
    </row>
    <row r="31" spans="1:7" ht="12.75" customHeight="1">
      <c r="A31" s="25"/>
      <c r="C31" s="19" t="s">
        <v>282</v>
      </c>
      <c r="D31" s="56"/>
      <c r="E31" s="56"/>
      <c r="F31" s="88"/>
      <c r="G31" s="65"/>
    </row>
    <row r="32" spans="1:7" ht="13.5" customHeight="1">
      <c r="A32" s="25"/>
      <c r="C32" s="121" t="s">
        <v>294</v>
      </c>
      <c r="D32" s="56"/>
      <c r="E32" s="56"/>
      <c r="F32" s="88"/>
      <c r="G32" s="65"/>
    </row>
    <row r="33" spans="1:7">
      <c r="A33" s="25"/>
      <c r="C33" s="19" t="s">
        <v>283</v>
      </c>
      <c r="D33" s="56"/>
      <c r="E33" s="56"/>
      <c r="F33" s="88"/>
      <c r="G33" s="65"/>
    </row>
    <row r="34" spans="1:7">
      <c r="A34" s="25"/>
      <c r="C34" s="19" t="s">
        <v>284</v>
      </c>
      <c r="D34" s="56"/>
      <c r="E34" s="56"/>
      <c r="F34" s="88"/>
      <c r="G34" s="65"/>
    </row>
    <row r="35" spans="1:7">
      <c r="A35" s="25"/>
      <c r="D35" s="56"/>
      <c r="E35" s="293" t="s">
        <v>408</v>
      </c>
      <c r="F35" s="88"/>
      <c r="G35" s="65"/>
    </row>
    <row r="36" spans="1:7">
      <c r="A36" s="25"/>
      <c r="D36" s="56"/>
      <c r="E36" s="56"/>
      <c r="F36" s="88"/>
      <c r="G36" s="65"/>
    </row>
    <row r="37" spans="1:7">
      <c r="A37" s="25"/>
      <c r="D37" s="56"/>
      <c r="E37" s="56"/>
      <c r="F37" s="88"/>
      <c r="G37" s="65"/>
    </row>
    <row r="38" spans="1:7">
      <c r="A38" s="25"/>
      <c r="D38" s="56"/>
      <c r="E38" s="56"/>
      <c r="F38" s="88"/>
      <c r="G38" s="65"/>
    </row>
    <row r="39" spans="1:7">
      <c r="A39" s="25"/>
      <c r="D39" s="56"/>
      <c r="E39" s="56"/>
      <c r="F39" s="88"/>
      <c r="G39" s="65"/>
    </row>
    <row r="40" spans="1:7">
      <c r="A40" s="25"/>
      <c r="C40" s="90" t="s">
        <v>286</v>
      </c>
      <c r="D40" s="124"/>
      <c r="E40" s="124"/>
      <c r="F40" s="88"/>
      <c r="G40" s="65"/>
    </row>
    <row r="41" spans="1:7">
      <c r="A41" s="25"/>
      <c r="C41" s="90"/>
      <c r="D41" s="125"/>
      <c r="E41" s="125"/>
      <c r="F41" s="88"/>
      <c r="G41" s="65"/>
    </row>
    <row r="42" spans="1:7">
      <c r="A42" s="25"/>
      <c r="C42" s="90" t="s">
        <v>287</v>
      </c>
      <c r="D42" s="124"/>
      <c r="E42" s="124"/>
      <c r="F42" s="88"/>
      <c r="G42" s="65"/>
    </row>
    <row r="43" spans="1:7">
      <c r="A43" s="25"/>
      <c r="C43" s="90"/>
      <c r="D43" s="124"/>
      <c r="E43" s="124"/>
      <c r="F43" s="88"/>
      <c r="G43" s="65"/>
    </row>
    <row r="44" spans="1:7">
      <c r="A44" s="25"/>
      <c r="C44" s="90"/>
      <c r="D44" s="124"/>
      <c r="E44" s="124"/>
      <c r="F44" s="88"/>
      <c r="G44" s="65"/>
    </row>
    <row r="45" spans="1:7">
      <c r="A45" s="25"/>
      <c r="C45" s="90"/>
      <c r="D45" s="124"/>
      <c r="E45" s="124"/>
      <c r="F45" s="88"/>
      <c r="G45" s="65"/>
    </row>
    <row r="46" spans="1:7">
      <c r="A46" s="25"/>
      <c r="C46" s="90" t="s">
        <v>288</v>
      </c>
      <c r="D46" s="124"/>
      <c r="E46" s="124"/>
      <c r="F46" s="88"/>
      <c r="G46" s="65"/>
    </row>
    <row r="47" spans="1:7">
      <c r="A47" s="25"/>
      <c r="D47" s="56"/>
      <c r="E47" s="56"/>
      <c r="F47" s="88"/>
      <c r="G47" s="65"/>
    </row>
    <row r="48" spans="1:7" s="20" customFormat="1" ht="26.25" customHeight="1">
      <c r="A48" s="49"/>
      <c r="B48" s="49"/>
      <c r="C48" s="49"/>
      <c r="D48" s="49"/>
      <c r="E48" s="49"/>
      <c r="F48" s="87" t="s">
        <v>285</v>
      </c>
      <c r="G48" s="85">
        <f>SUM(G25:G47)</f>
        <v>10000</v>
      </c>
    </row>
  </sheetData>
  <mergeCells count="1">
    <mergeCell ref="C23:F23"/>
  </mergeCells>
  <pageMargins left="0.6692913385826772" right="0.6692913385826772" top="0.43307086614173229" bottom="0.43307086614173229" header="0.39370078740157483" footer="0.19685039370078741"/>
  <pageSetup paperSize="9" orientation="portrait" useFirstPageNumber="1" r:id="rId1"/>
  <headerFooter>
    <oddHeader>&amp;R&amp;G</oddHeader>
    <oddFooter>&amp;L&amp;"Arial,Regular"&amp;6&amp;F
&amp;D&amp;R&amp;"Arial,Regular"&amp;9 &amp;K00833C3/&amp;P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view="pageBreakPreview" zoomScale="60" zoomScaleNormal="70" workbookViewId="0">
      <selection activeCell="C23" sqref="C23:F23"/>
    </sheetView>
  </sheetViews>
  <sheetFormatPr defaultRowHeight="12.75"/>
  <cols>
    <col min="1" max="1" width="6.28515625" customWidth="1"/>
    <col min="2" max="3" width="5.7109375" customWidth="1"/>
    <col min="4" max="4" width="10.7109375" customWidth="1"/>
    <col min="5" max="5" width="29.42578125" style="145" customWidth="1"/>
    <col min="6" max="6" width="9.7109375" customWidth="1"/>
    <col min="7" max="7" width="19.42578125" customWidth="1"/>
    <col min="8" max="8" width="5.7109375" customWidth="1"/>
  </cols>
  <sheetData>
    <row r="1" spans="3:5" s="133" customFormat="1" ht="25.5" customHeight="1">
      <c r="E1" s="134"/>
    </row>
    <row r="2" spans="3:5" s="133" customFormat="1" ht="25.5" customHeight="1">
      <c r="E2" s="134"/>
    </row>
    <row r="3" spans="3:5" s="133" customFormat="1" ht="25.5" customHeight="1">
      <c r="E3" s="134"/>
    </row>
    <row r="4" spans="3:5" s="133" customFormat="1" ht="25.5" customHeight="1">
      <c r="E4" s="134"/>
    </row>
    <row r="5" spans="3:5" s="133" customFormat="1" ht="25.5" customHeight="1">
      <c r="E5" s="134"/>
    </row>
    <row r="6" spans="3:5" s="133" customFormat="1" ht="25.5" customHeight="1">
      <c r="E6" s="134"/>
    </row>
    <row r="7" spans="3:5" s="133" customFormat="1" ht="25.5" customHeight="1">
      <c r="E7" s="134"/>
    </row>
    <row r="8" spans="3:5" s="133" customFormat="1" ht="25.5" customHeight="1">
      <c r="E8" s="134"/>
    </row>
    <row r="9" spans="3:5" s="135" customFormat="1" ht="25.5" customHeight="1">
      <c r="C9" s="133"/>
      <c r="E9" s="136"/>
    </row>
    <row r="10" spans="3:5" s="137" customFormat="1" ht="25.5" customHeight="1">
      <c r="C10" s="133"/>
      <c r="E10" s="138"/>
    </row>
    <row r="11" spans="3:5" s="137" customFormat="1" ht="25.5" customHeight="1">
      <c r="C11" s="133"/>
      <c r="E11" s="138"/>
    </row>
    <row r="12" spans="3:5" s="137" customFormat="1" ht="38.25" customHeight="1">
      <c r="C12" s="139" t="s">
        <v>308</v>
      </c>
      <c r="E12" s="138"/>
    </row>
    <row r="13" spans="3:5" s="146" customFormat="1" ht="25.5" customHeight="1">
      <c r="E13" s="147"/>
    </row>
    <row r="14" spans="3:5" s="146" customFormat="1" ht="25.5" customHeight="1">
      <c r="C14" s="148" t="str">
        <f>[1]Contents!D16</f>
        <v>Form of Tender</v>
      </c>
      <c r="E14" s="147"/>
    </row>
    <row r="15" spans="3:5" s="146" customFormat="1" ht="25.5" customHeight="1">
      <c r="E15" s="147"/>
    </row>
    <row r="16" spans="3:5" s="146" customFormat="1" ht="25.5" customHeight="1">
      <c r="E16" s="147"/>
    </row>
    <row r="17" spans="1:8" s="146" customFormat="1" ht="25.5" customHeight="1">
      <c r="E17" s="147"/>
    </row>
    <row r="18" spans="1:8" s="146" customFormat="1" ht="25.5" customHeight="1">
      <c r="E18" s="147"/>
    </row>
    <row r="19" spans="1:8" s="146" customFormat="1" ht="25.5" customHeight="1">
      <c r="E19" s="147"/>
    </row>
    <row r="20" spans="1:8" s="146" customFormat="1" ht="25.5" customHeight="1">
      <c r="E20" s="147"/>
    </row>
    <row r="21" spans="1:8" s="146" customFormat="1" ht="25.5" customHeight="1">
      <c r="E21" s="147"/>
    </row>
    <row r="22" spans="1:8" s="146" customFormat="1" ht="25.5" customHeight="1">
      <c r="E22" s="147"/>
    </row>
    <row r="23" spans="1:8" s="146" customFormat="1" ht="25.5" customHeight="1">
      <c r="E23" s="147"/>
    </row>
    <row r="24" spans="1:8" s="137" customFormat="1" ht="25.5" customHeight="1">
      <c r="E24" s="138"/>
    </row>
    <row r="25" spans="1:8" s="137" customFormat="1" ht="25.5" customHeight="1">
      <c r="E25" s="138"/>
    </row>
    <row r="26" spans="1:8" s="137" customFormat="1" ht="25.5" customHeight="1">
      <c r="E26" s="138"/>
    </row>
    <row r="27" spans="1:8" s="137" customFormat="1" ht="25.5" customHeight="1">
      <c r="E27" s="138"/>
    </row>
    <row r="28" spans="1:8" s="137" customFormat="1" ht="12.75" customHeight="1">
      <c r="E28" s="138"/>
    </row>
    <row r="29" spans="1:8" ht="39.75" customHeight="1">
      <c r="A29" s="142"/>
      <c r="B29" s="142"/>
      <c r="C29" s="142"/>
      <c r="D29" s="142"/>
      <c r="E29" s="143"/>
      <c r="F29" s="142"/>
      <c r="G29" s="142"/>
      <c r="H29" s="144" t="s">
        <v>305</v>
      </c>
    </row>
  </sheetData>
  <pageMargins left="0.59055118110236227" right="0.59055118110236227" top="0.39370078740157483" bottom="0.59055118110236227" header="0.39370078740157483" footer="0.19685039370078741"/>
  <pageSetup paperSize="9" orientation="portrait" r:id="rId1"/>
  <headerFooter>
    <oddFooter>&amp;L&amp;6&amp;F/&amp;A
Date printed: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6"/>
  <sheetViews>
    <sheetView showGridLines="0" view="pageBreakPreview" topLeftCell="A46" zoomScaleNormal="90" zoomScaleSheetLayoutView="100" workbookViewId="0">
      <selection activeCell="G22" sqref="G22"/>
    </sheetView>
  </sheetViews>
  <sheetFormatPr defaultColWidth="10.28515625" defaultRowHeight="12.75"/>
  <cols>
    <col min="1" max="1" width="6.28515625" style="152" customWidth="1"/>
    <col min="2" max="3" width="5.7109375" style="152" customWidth="1"/>
    <col min="4" max="4" width="10.7109375" style="152" customWidth="1"/>
    <col min="5" max="5" width="30.28515625" style="205" customWidth="1"/>
    <col min="6" max="7" width="8.5703125" style="152" customWidth="1"/>
    <col min="8" max="8" width="12.7109375" style="152" customWidth="1"/>
    <col min="9" max="9" width="5.7109375" style="152" customWidth="1"/>
    <col min="10" max="16384" width="10.28515625" style="152"/>
  </cols>
  <sheetData>
    <row r="1" spans="1:9" ht="29.25" customHeight="1">
      <c r="A1" s="149" t="str">
        <f>[1]Setup!F4</f>
        <v>Pricing Document</v>
      </c>
      <c r="B1" s="149"/>
      <c r="C1" s="149"/>
      <c r="D1" s="149"/>
      <c r="E1" s="150"/>
      <c r="F1" s="149"/>
      <c r="G1" s="149"/>
      <c r="H1" s="149"/>
      <c r="I1" s="151" t="s">
        <v>305</v>
      </c>
    </row>
    <row r="2" spans="1:9" s="156" customFormat="1" ht="21" customHeight="1">
      <c r="A2" s="153" t="s">
        <v>309</v>
      </c>
      <c r="B2" s="153"/>
      <c r="C2" s="153"/>
      <c r="D2" s="154" t="str">
        <f>'3. Main Summary'!C2</f>
        <v xml:space="preserve">Horniman Museum Trust </v>
      </c>
      <c r="E2" s="153"/>
      <c r="F2" s="153"/>
      <c r="G2" s="153"/>
      <c r="H2" s="153"/>
      <c r="I2" s="155" t="s">
        <v>310</v>
      </c>
    </row>
    <row r="3" spans="1:9" s="156" customFormat="1" ht="21" customHeight="1">
      <c r="A3" s="153" t="s">
        <v>311</v>
      </c>
      <c r="B3" s="153"/>
      <c r="C3" s="153"/>
      <c r="D3" s="154" t="str">
        <f>'3. Main Summary'!C3</f>
        <v>Horniman Museum Butterfly House</v>
      </c>
      <c r="E3" s="153"/>
      <c r="F3" s="153"/>
      <c r="G3" s="153"/>
      <c r="H3" s="153"/>
      <c r="I3" s="155" t="s">
        <v>312</v>
      </c>
    </row>
    <row r="4" spans="1:9" s="156" customFormat="1" ht="21" customHeight="1">
      <c r="A4" s="157" t="s">
        <v>313</v>
      </c>
      <c r="B4" s="157"/>
      <c r="C4" s="157"/>
      <c r="D4" s="206" t="str">
        <f>'3. Main Summary'!C4</f>
        <v>5001240</v>
      </c>
      <c r="E4" s="157"/>
      <c r="F4" s="157"/>
      <c r="G4" s="157"/>
      <c r="H4" s="159"/>
      <c r="I4" s="160"/>
    </row>
    <row r="6" spans="1:9" s="162" customFormat="1">
      <c r="A6" s="161" t="s">
        <v>314</v>
      </c>
      <c r="C6" s="231" t="str">
        <f>D3</f>
        <v>Horniman Museum Butterfly House</v>
      </c>
      <c r="D6"/>
      <c r="E6"/>
      <c r="F6" s="164"/>
      <c r="G6" s="164"/>
      <c r="H6" s="165"/>
    </row>
    <row r="7" spans="1:9">
      <c r="A7"/>
      <c r="C7" s="166"/>
      <c r="E7"/>
      <c r="H7" s="167"/>
    </row>
    <row r="8" spans="1:9">
      <c r="A8" s="168"/>
      <c r="B8"/>
      <c r="C8"/>
      <c r="E8"/>
      <c r="F8" s="169"/>
      <c r="G8" s="169"/>
      <c r="H8" s="164"/>
    </row>
    <row r="9" spans="1:9">
      <c r="A9" s="168" t="s">
        <v>315</v>
      </c>
      <c r="B9"/>
      <c r="C9" s="232" t="s">
        <v>409</v>
      </c>
      <c r="E9"/>
      <c r="F9" s="171"/>
      <c r="G9" s="171"/>
      <c r="H9" s="172"/>
    </row>
    <row r="10" spans="1:9">
      <c r="B10" s="173"/>
      <c r="C10" s="232" t="s">
        <v>404</v>
      </c>
      <c r="E10"/>
      <c r="F10" s="174"/>
      <c r="G10" s="174"/>
      <c r="H10" s="175"/>
    </row>
    <row r="11" spans="1:9">
      <c r="A11"/>
      <c r="B11"/>
      <c r="C11" s="232" t="s">
        <v>405</v>
      </c>
      <c r="E11"/>
      <c r="F11" s="171"/>
      <c r="G11" s="171"/>
      <c r="H11" s="176"/>
    </row>
    <row r="12" spans="1:9">
      <c r="A12"/>
      <c r="B12"/>
      <c r="C12" s="232" t="s">
        <v>46</v>
      </c>
      <c r="E12"/>
      <c r="F12" s="171"/>
      <c r="G12" s="171"/>
      <c r="H12" s="176"/>
    </row>
    <row r="13" spans="1:9">
      <c r="A13"/>
      <c r="B13"/>
      <c r="C13" s="275" t="s">
        <v>406</v>
      </c>
      <c r="E13"/>
      <c r="F13" s="171"/>
      <c r="G13" s="171"/>
      <c r="H13" s="177"/>
    </row>
    <row r="14" spans="1:9">
      <c r="A14" s="178"/>
      <c r="B14"/>
      <c r="C14" s="170"/>
      <c r="D14"/>
      <c r="E14"/>
      <c r="F14" s="171"/>
      <c r="G14" s="171"/>
      <c r="H14" s="176"/>
    </row>
    <row r="15" spans="1:9">
      <c r="A15" s="168" t="s">
        <v>316</v>
      </c>
      <c r="B15"/>
      <c r="C15" s="178" t="s">
        <v>317</v>
      </c>
      <c r="D15"/>
      <c r="E15"/>
      <c r="F15" s="171"/>
      <c r="G15" s="171"/>
      <c r="H15" s="177"/>
    </row>
    <row r="16" spans="1:9">
      <c r="A16"/>
      <c r="C16" s="178" t="s">
        <v>317</v>
      </c>
      <c r="D16"/>
      <c r="E16"/>
      <c r="F16" s="179"/>
      <c r="G16" s="179"/>
      <c r="H16" s="180"/>
    </row>
    <row r="17" spans="1:8">
      <c r="A17"/>
      <c r="C17" s="178" t="s">
        <v>317</v>
      </c>
      <c r="D17"/>
      <c r="E17"/>
      <c r="F17" s="171"/>
      <c r="G17" s="171"/>
      <c r="H17" s="180"/>
    </row>
    <row r="18" spans="1:8">
      <c r="A18"/>
      <c r="C18" s="178" t="s">
        <v>317</v>
      </c>
      <c r="D18"/>
      <c r="E18"/>
      <c r="F18" s="179"/>
      <c r="G18" s="179"/>
      <c r="H18" s="180"/>
    </row>
    <row r="19" spans="1:8">
      <c r="A19"/>
      <c r="C19" s="178" t="s">
        <v>317</v>
      </c>
      <c r="D19"/>
      <c r="E19"/>
      <c r="F19" s="179"/>
      <c r="G19" s="179"/>
      <c r="H19" s="180"/>
    </row>
    <row r="20" spans="1:8">
      <c r="A20" s="168"/>
      <c r="B20"/>
      <c r="C20"/>
      <c r="D20"/>
      <c r="E20"/>
      <c r="F20" s="171"/>
      <c r="G20" s="171"/>
      <c r="H20" s="180"/>
    </row>
    <row r="21" spans="1:8">
      <c r="A21" s="178" t="s">
        <v>318</v>
      </c>
      <c r="B21"/>
      <c r="C21"/>
      <c r="D21"/>
      <c r="E21"/>
      <c r="F21" s="179"/>
      <c r="G21" s="179"/>
      <c r="H21" s="180"/>
    </row>
    <row r="22" spans="1:8">
      <c r="A22" s="178"/>
      <c r="B22"/>
      <c r="C22"/>
      <c r="D22"/>
      <c r="E22"/>
      <c r="F22" s="171"/>
      <c r="G22" s="171"/>
      <c r="H22" s="180"/>
    </row>
    <row r="23" spans="1:8">
      <c r="A23" s="181" t="s">
        <v>319</v>
      </c>
      <c r="B23" t="s">
        <v>320</v>
      </c>
      <c r="C23"/>
      <c r="D23"/>
      <c r="E23" s="171"/>
      <c r="F23" s="171"/>
      <c r="G23" s="180"/>
    </row>
    <row r="24" spans="1:8">
      <c r="A24" s="181" t="s">
        <v>319</v>
      </c>
      <c r="B24" t="s">
        <v>440</v>
      </c>
      <c r="C24"/>
      <c r="D24"/>
      <c r="E24" s="179"/>
      <c r="F24" s="179"/>
      <c r="G24" s="180"/>
    </row>
    <row r="25" spans="1:8">
      <c r="A25" s="182" t="s">
        <v>319</v>
      </c>
      <c r="B25" s="183" t="s">
        <v>448</v>
      </c>
      <c r="C25" s="183"/>
      <c r="D25" s="183"/>
      <c r="E25" s="184"/>
      <c r="F25" s="171"/>
      <c r="G25" s="180"/>
    </row>
    <row r="26" spans="1:8" ht="12" customHeight="1">
      <c r="A26" s="178"/>
      <c r="B26"/>
      <c r="C26"/>
      <c r="D26"/>
      <c r="E26"/>
      <c r="F26" s="185"/>
      <c r="G26" s="185"/>
    </row>
    <row r="27" spans="1:8">
      <c r="A27" s="178" t="s">
        <v>321</v>
      </c>
      <c r="B27"/>
      <c r="C27"/>
      <c r="D27"/>
      <c r="E27"/>
      <c r="F27" s="167"/>
      <c r="G27" s="167"/>
    </row>
    <row r="28" spans="1:8">
      <c r="A28" s="178" t="s">
        <v>322</v>
      </c>
      <c r="B28"/>
      <c r="C28"/>
      <c r="D28"/>
      <c r="E28"/>
      <c r="F28" s="167"/>
      <c r="G28" s="167"/>
    </row>
    <row r="29" spans="1:8">
      <c r="A29" s="178"/>
      <c r="B29"/>
      <c r="C29"/>
      <c r="D29"/>
      <c r="E29"/>
      <c r="F29" s="167"/>
      <c r="G29" s="167"/>
    </row>
    <row r="30" spans="1:8">
      <c r="A30" s="178" t="s">
        <v>323</v>
      </c>
      <c r="D30" s="178" t="s">
        <v>324</v>
      </c>
      <c r="E30"/>
      <c r="F30" s="167"/>
      <c r="G30" s="167"/>
    </row>
    <row r="31" spans="1:8">
      <c r="A31" s="178"/>
      <c r="B31"/>
      <c r="C31"/>
      <c r="D31"/>
      <c r="E31"/>
      <c r="F31" s="167"/>
      <c r="G31" s="167"/>
    </row>
    <row r="32" spans="1:8">
      <c r="B32" s="186"/>
      <c r="D32" t="s">
        <v>325</v>
      </c>
      <c r="E32"/>
      <c r="F32" s="167"/>
      <c r="G32" s="167"/>
    </row>
    <row r="33" spans="1:9">
      <c r="A33" s="178"/>
      <c r="B33"/>
      <c r="C33"/>
      <c r="D33"/>
      <c r="E33"/>
      <c r="F33" s="167"/>
      <c r="G33" s="167"/>
    </row>
    <row r="34" spans="1:9">
      <c r="A34" s="178"/>
      <c r="B34"/>
      <c r="C34"/>
      <c r="D34"/>
      <c r="E34"/>
      <c r="F34" s="167"/>
      <c r="G34" s="167"/>
    </row>
    <row r="35" spans="1:9">
      <c r="A35" s="178"/>
      <c r="B35"/>
      <c r="C35"/>
      <c r="D35"/>
      <c r="E35"/>
      <c r="F35" s="167"/>
      <c r="G35" s="167"/>
    </row>
    <row r="36" spans="1:9">
      <c r="A36" s="178"/>
      <c r="B36"/>
      <c r="C36"/>
      <c r="D36"/>
      <c r="E36"/>
      <c r="F36" s="167"/>
      <c r="G36" s="167"/>
    </row>
    <row r="37" spans="1:9">
      <c r="A37" s="178" t="s">
        <v>326</v>
      </c>
      <c r="B37"/>
      <c r="C37"/>
      <c r="E37" t="s">
        <v>327</v>
      </c>
      <c r="F37" s="167"/>
      <c r="G37" s="167"/>
    </row>
    <row r="38" spans="1:9">
      <c r="A38" s="178"/>
      <c r="B38"/>
      <c r="C38"/>
      <c r="D38"/>
      <c r="E38"/>
      <c r="F38" s="167"/>
      <c r="G38" s="167"/>
    </row>
    <row r="39" spans="1:9">
      <c r="A39" s="178"/>
      <c r="B39"/>
      <c r="C39"/>
      <c r="D39"/>
      <c r="E39"/>
      <c r="F39" s="167"/>
      <c r="G39" s="167"/>
    </row>
    <row r="40" spans="1:9">
      <c r="A40" s="178" t="s">
        <v>328</v>
      </c>
      <c r="B40"/>
      <c r="C40"/>
      <c r="D40"/>
      <c r="E40" t="s">
        <v>327</v>
      </c>
      <c r="F40" s="167"/>
      <c r="G40" s="167"/>
    </row>
    <row r="41" spans="1:9">
      <c r="A41" s="178"/>
      <c r="B41"/>
      <c r="C41"/>
      <c r="D41"/>
      <c r="E41"/>
      <c r="F41" s="167"/>
      <c r="G41" s="167"/>
    </row>
    <row r="42" spans="1:9">
      <c r="A42" s="178"/>
      <c r="B42"/>
      <c r="C42"/>
      <c r="D42"/>
      <c r="E42"/>
      <c r="F42" s="167"/>
      <c r="G42" s="167"/>
    </row>
    <row r="43" spans="1:9">
      <c r="A43" s="178" t="s">
        <v>439</v>
      </c>
      <c r="B43"/>
      <c r="C43"/>
      <c r="D43"/>
      <c r="E43"/>
      <c r="F43" s="167"/>
      <c r="G43" s="167"/>
    </row>
    <row r="44" spans="1:9">
      <c r="A44" s="178"/>
      <c r="B44"/>
      <c r="C44"/>
      <c r="D44"/>
      <c r="E44"/>
      <c r="F44" s="167"/>
      <c r="G44" s="167"/>
    </row>
    <row r="45" spans="1:9" ht="38.25" customHeight="1">
      <c r="A45" s="342" t="s">
        <v>329</v>
      </c>
      <c r="B45" s="342"/>
      <c r="C45" s="342"/>
      <c r="D45" s="342"/>
      <c r="E45" s="342"/>
      <c r="F45" s="342"/>
      <c r="G45" s="342"/>
      <c r="H45" s="342"/>
    </row>
    <row r="46" spans="1:9">
      <c r="A46" s="178"/>
      <c r="B46"/>
      <c r="C46"/>
      <c r="D46"/>
      <c r="E46"/>
      <c r="F46" s="167"/>
      <c r="G46" s="167"/>
    </row>
    <row r="47" spans="1:9" ht="25.5" customHeight="1">
      <c r="A47" s="342" t="s">
        <v>330</v>
      </c>
      <c r="B47" s="342"/>
      <c r="C47" s="342"/>
      <c r="D47" s="342"/>
      <c r="E47" s="342"/>
      <c r="F47" s="342"/>
      <c r="G47" s="342"/>
      <c r="H47" s="342"/>
    </row>
    <row r="48" spans="1:9">
      <c r="A48" s="187"/>
      <c r="B48" s="188"/>
      <c r="C48" s="188"/>
      <c r="D48" s="188"/>
      <c r="E48" s="188"/>
      <c r="F48" s="189"/>
      <c r="G48" s="189"/>
      <c r="H48" s="162"/>
      <c r="I48" s="162"/>
    </row>
    <row r="49" spans="1:9">
      <c r="A49" s="190"/>
      <c r="B49" s="191"/>
      <c r="C49" s="191"/>
      <c r="D49" s="191"/>
      <c r="E49" s="191"/>
      <c r="F49" s="192"/>
      <c r="G49" s="192"/>
      <c r="H49" s="193"/>
      <c r="I49" s="193"/>
    </row>
    <row r="50" spans="1:9">
      <c r="A50" s="178"/>
      <c r="B50"/>
      <c r="C50"/>
      <c r="D50"/>
      <c r="E50"/>
      <c r="F50" s="167"/>
      <c r="G50" s="167"/>
    </row>
    <row r="51" spans="1:9" s="162" customFormat="1" ht="12.75" customHeight="1">
      <c r="A51" s="161" t="s">
        <v>314</v>
      </c>
      <c r="C51" s="163" t="str">
        <f>C6</f>
        <v>Horniman Museum Butterfly House</v>
      </c>
      <c r="D51"/>
      <c r="E51"/>
      <c r="F51" s="164"/>
      <c r="G51" s="164"/>
      <c r="H51" s="165"/>
    </row>
    <row r="52" spans="1:9">
      <c r="A52"/>
      <c r="C52" s="166"/>
      <c r="E52"/>
      <c r="H52" s="167"/>
    </row>
    <row r="53" spans="1:9">
      <c r="A53"/>
      <c r="C53" s="166"/>
      <c r="E53"/>
      <c r="H53" s="167"/>
    </row>
    <row r="54" spans="1:9" ht="25.5" customHeight="1">
      <c r="A54" s="342" t="s">
        <v>331</v>
      </c>
      <c r="B54" s="342"/>
      <c r="C54" s="342"/>
      <c r="D54" s="342"/>
      <c r="E54" s="342"/>
      <c r="F54" s="342"/>
      <c r="G54" s="342"/>
      <c r="H54" s="342"/>
    </row>
    <row r="55" spans="1:9" ht="12" customHeight="1">
      <c r="A55"/>
      <c r="B55"/>
      <c r="C55"/>
      <c r="D55"/>
      <c r="E55"/>
      <c r="H55" s="194"/>
    </row>
    <row r="56" spans="1:9" ht="25.5" customHeight="1">
      <c r="A56" s="342" t="s">
        <v>332</v>
      </c>
      <c r="B56" s="342"/>
      <c r="C56" s="342"/>
      <c r="D56" s="342"/>
      <c r="E56" s="342"/>
      <c r="F56" s="342"/>
      <c r="G56" s="342"/>
      <c r="H56" s="342"/>
    </row>
    <row r="57" spans="1:9">
      <c r="A57"/>
      <c r="B57"/>
      <c r="C57"/>
      <c r="D57"/>
      <c r="E57"/>
      <c r="H57" s="194"/>
    </row>
    <row r="58" spans="1:9">
      <c r="A58" s="178"/>
      <c r="B58"/>
      <c r="C58"/>
      <c r="D58"/>
      <c r="E58"/>
      <c r="H58" s="167"/>
    </row>
    <row r="59" spans="1:9">
      <c r="A59" s="178"/>
      <c r="B59"/>
      <c r="C59"/>
      <c r="D59"/>
      <c r="E59"/>
      <c r="H59" s="167"/>
    </row>
    <row r="60" spans="1:9">
      <c r="A60" s="178"/>
      <c r="B60"/>
      <c r="C60"/>
      <c r="D60"/>
      <c r="E60"/>
      <c r="H60" s="167"/>
    </row>
    <row r="61" spans="1:9">
      <c r="A61" s="178"/>
      <c r="B61"/>
      <c r="C61"/>
      <c r="D61"/>
      <c r="E61"/>
      <c r="H61" s="167"/>
    </row>
    <row r="62" spans="1:9">
      <c r="A62" s="178"/>
      <c r="B62"/>
      <c r="C62"/>
      <c r="D62"/>
      <c r="E62"/>
      <c r="H62" s="167"/>
    </row>
    <row r="63" spans="1:9">
      <c r="A63" s="178"/>
      <c r="B63"/>
      <c r="C63"/>
      <c r="D63"/>
      <c r="E63"/>
      <c r="H63" s="167"/>
    </row>
    <row r="64" spans="1:9">
      <c r="A64" s="178"/>
      <c r="B64"/>
      <c r="C64"/>
      <c r="D64"/>
      <c r="E64"/>
      <c r="H64" s="167"/>
    </row>
    <row r="65" spans="1:8">
      <c r="A65" s="178"/>
      <c r="B65"/>
      <c r="C65"/>
      <c r="D65"/>
      <c r="E65"/>
      <c r="H65" s="167"/>
    </row>
    <row r="66" spans="1:8">
      <c r="A66" s="178"/>
      <c r="B66"/>
      <c r="C66"/>
      <c r="D66"/>
      <c r="E66"/>
      <c r="H66" s="167"/>
    </row>
    <row r="67" spans="1:8">
      <c r="A67" s="178"/>
      <c r="B67"/>
      <c r="C67"/>
      <c r="D67"/>
      <c r="E67"/>
      <c r="H67" s="167"/>
    </row>
    <row r="68" spans="1:8">
      <c r="A68" s="178"/>
      <c r="B68"/>
      <c r="C68"/>
      <c r="D68"/>
      <c r="E68"/>
      <c r="H68" s="167"/>
    </row>
    <row r="69" spans="1:8">
      <c r="A69" s="178"/>
      <c r="B69"/>
      <c r="C69"/>
      <c r="D69"/>
      <c r="E69"/>
      <c r="H69" s="167"/>
    </row>
    <row r="70" spans="1:8">
      <c r="A70" s="178"/>
      <c r="B70"/>
      <c r="C70"/>
      <c r="D70"/>
      <c r="E70"/>
      <c r="H70" s="167"/>
    </row>
    <row r="71" spans="1:8">
      <c r="A71" s="178"/>
      <c r="B71"/>
      <c r="C71"/>
      <c r="D71"/>
      <c r="E71"/>
      <c r="H71" s="167"/>
    </row>
    <row r="72" spans="1:8">
      <c r="A72" s="178"/>
      <c r="B72"/>
      <c r="C72"/>
      <c r="D72"/>
      <c r="E72"/>
      <c r="H72" s="167"/>
    </row>
    <row r="73" spans="1:8">
      <c r="A73" s="178"/>
      <c r="B73"/>
      <c r="C73"/>
      <c r="D73"/>
      <c r="E73"/>
      <c r="H73" s="167"/>
    </row>
    <row r="74" spans="1:8">
      <c r="A74" s="178"/>
      <c r="B74"/>
      <c r="C74"/>
      <c r="D74"/>
      <c r="E74"/>
      <c r="H74" s="167"/>
    </row>
    <row r="75" spans="1:8">
      <c r="A75" s="178"/>
      <c r="B75"/>
      <c r="C75"/>
      <c r="D75"/>
      <c r="E75"/>
      <c r="H75" s="167"/>
    </row>
    <row r="76" spans="1:8">
      <c r="A76" s="178"/>
      <c r="B76"/>
      <c r="C76"/>
      <c r="D76"/>
      <c r="E76"/>
      <c r="H76" s="167"/>
    </row>
    <row r="77" spans="1:8">
      <c r="A77" s="178"/>
      <c r="B77"/>
      <c r="C77"/>
      <c r="D77"/>
      <c r="E77"/>
      <c r="H77" s="167"/>
    </row>
    <row r="78" spans="1:8">
      <c r="A78" s="178"/>
      <c r="B78"/>
      <c r="C78"/>
      <c r="D78"/>
      <c r="E78"/>
      <c r="H78" s="167"/>
    </row>
    <row r="79" spans="1:8">
      <c r="A79" s="178"/>
      <c r="B79"/>
      <c r="C79"/>
      <c r="D79"/>
      <c r="E79"/>
      <c r="H79" s="167"/>
    </row>
    <row r="80" spans="1:8">
      <c r="A80" s="178"/>
      <c r="B80"/>
      <c r="C80"/>
      <c r="D80"/>
      <c r="E80"/>
      <c r="H80" s="167"/>
    </row>
    <row r="81" spans="1:9">
      <c r="A81" s="178"/>
      <c r="B81"/>
      <c r="C81"/>
      <c r="D81"/>
      <c r="E81"/>
      <c r="H81" s="167"/>
    </row>
    <row r="82" spans="1:9">
      <c r="A82" s="178"/>
      <c r="B82"/>
      <c r="C82"/>
      <c r="D82"/>
      <c r="E82"/>
      <c r="H82" s="167"/>
    </row>
    <row r="83" spans="1:9">
      <c r="A83" s="178"/>
      <c r="B83"/>
      <c r="C83"/>
      <c r="D83"/>
      <c r="E83"/>
      <c r="H83" s="167"/>
    </row>
    <row r="84" spans="1:9">
      <c r="A84" s="178" t="s">
        <v>333</v>
      </c>
      <c r="C84"/>
      <c r="E84" s="178" t="s">
        <v>334</v>
      </c>
      <c r="H84" s="167"/>
    </row>
    <row r="85" spans="1:9">
      <c r="A85" s="178"/>
      <c r="B85"/>
      <c r="C85"/>
      <c r="E85"/>
      <c r="H85" s="167"/>
    </row>
    <row r="86" spans="1:9">
      <c r="A86" s="178"/>
      <c r="B86"/>
      <c r="C86"/>
      <c r="E86"/>
      <c r="H86" s="167"/>
    </row>
    <row r="87" spans="1:9">
      <c r="A87" s="178" t="s">
        <v>335</v>
      </c>
      <c r="B87"/>
      <c r="C87"/>
      <c r="E87" s="178" t="s">
        <v>334</v>
      </c>
    </row>
    <row r="88" spans="1:9">
      <c r="A88" s="178"/>
      <c r="B88"/>
      <c r="C88"/>
      <c r="E88"/>
    </row>
    <row r="89" spans="1:9">
      <c r="A89" s="178" t="s">
        <v>336</v>
      </c>
      <c r="B89"/>
      <c r="C89"/>
      <c r="E89" s="178" t="s">
        <v>334</v>
      </c>
    </row>
    <row r="90" spans="1:9">
      <c r="A90" s="178"/>
      <c r="B90"/>
      <c r="C90"/>
      <c r="D90"/>
      <c r="E90"/>
    </row>
    <row r="91" spans="1:9" s="195" customFormat="1">
      <c r="A91" s="178"/>
      <c r="B91"/>
      <c r="C91"/>
      <c r="D91"/>
      <c r="E91"/>
    </row>
    <row r="92" spans="1:9" s="195" customFormat="1">
      <c r="A92" s="178" t="s">
        <v>337</v>
      </c>
      <c r="B92"/>
      <c r="C92"/>
      <c r="D92"/>
      <c r="E92" s="178" t="s">
        <v>396</v>
      </c>
    </row>
    <row r="93" spans="1:9" s="195" customFormat="1">
      <c r="A93" s="178"/>
      <c r="B93"/>
      <c r="C93"/>
      <c r="D93"/>
      <c r="E93"/>
    </row>
    <row r="94" spans="1:9" s="195" customFormat="1">
      <c r="A94" s="178"/>
      <c r="B94"/>
      <c r="C94"/>
      <c r="D94"/>
      <c r="E94"/>
    </row>
    <row r="95" spans="1:9" s="199" customFormat="1" ht="13.5" thickBot="1">
      <c r="A95" s="196"/>
      <c r="B95" s="197"/>
      <c r="C95" s="197"/>
      <c r="D95" s="197"/>
      <c r="E95" s="197"/>
      <c r="F95" s="198"/>
      <c r="G95" s="198"/>
      <c r="H95" s="198"/>
      <c r="I95" s="198"/>
    </row>
    <row r="96" spans="1:9" s="199" customFormat="1">
      <c r="A96" s="178"/>
      <c r="B96"/>
      <c r="C96"/>
      <c r="D96"/>
      <c r="E96"/>
    </row>
    <row r="97" spans="1:9" ht="25.5" customHeight="1">
      <c r="A97" s="200" t="s">
        <v>338</v>
      </c>
      <c r="B97" s="343" t="s">
        <v>442</v>
      </c>
      <c r="C97" s="343"/>
      <c r="D97" s="343"/>
      <c r="E97" s="343"/>
      <c r="F97" s="343"/>
      <c r="G97" s="343"/>
      <c r="H97" s="343"/>
      <c r="I97" s="167"/>
    </row>
    <row r="98" spans="1:9">
      <c r="A98" s="201"/>
      <c r="B98" s="191"/>
      <c r="C98" s="191"/>
      <c r="D98" s="191"/>
      <c r="E98" s="191"/>
      <c r="F98" s="193"/>
      <c r="G98" s="193"/>
      <c r="H98" s="193"/>
      <c r="I98" s="193"/>
    </row>
    <row r="99" spans="1:9">
      <c r="A99" s="202"/>
      <c r="B99"/>
      <c r="C99"/>
      <c r="D99"/>
      <c r="E99"/>
    </row>
    <row r="100" spans="1:9">
      <c r="A100" s="163" t="s">
        <v>314</v>
      </c>
      <c r="C100" s="163" t="str">
        <f>C51</f>
        <v>Horniman Museum Butterfly House</v>
      </c>
      <c r="D100"/>
      <c r="E100"/>
    </row>
    <row r="101" spans="1:9">
      <c r="A101"/>
      <c r="B101"/>
      <c r="C101" s="166"/>
      <c r="D101"/>
      <c r="E101"/>
    </row>
    <row r="102" spans="1:9">
      <c r="A102" s="166"/>
      <c r="B102"/>
      <c r="C102"/>
      <c r="D102"/>
      <c r="E102"/>
    </row>
    <row r="103" spans="1:9">
      <c r="A103" s="166" t="s">
        <v>339</v>
      </c>
      <c r="B103"/>
      <c r="C103"/>
      <c r="D103"/>
      <c r="E103"/>
    </row>
    <row r="104" spans="1:9">
      <c r="A104"/>
      <c r="B104"/>
      <c r="C104"/>
      <c r="D104"/>
      <c r="E104"/>
    </row>
    <row r="105" spans="1:9" ht="38.25" customHeight="1">
      <c r="A105" s="341" t="s">
        <v>340</v>
      </c>
      <c r="B105" s="341"/>
      <c r="C105" s="341"/>
      <c r="D105" s="341"/>
      <c r="E105" s="341"/>
      <c r="F105" s="341"/>
      <c r="G105" s="341"/>
      <c r="H105" s="341"/>
    </row>
    <row r="106" spans="1:9">
      <c r="A106"/>
      <c r="B106"/>
      <c r="C106"/>
      <c r="D106"/>
      <c r="E106"/>
    </row>
    <row r="107" spans="1:9">
      <c r="A107"/>
      <c r="B107"/>
      <c r="C107"/>
      <c r="D107"/>
      <c r="E107"/>
    </row>
    <row r="108" spans="1:9">
      <c r="A108" t="s">
        <v>341</v>
      </c>
      <c r="B108"/>
      <c r="C108"/>
      <c r="D108"/>
      <c r="E108"/>
    </row>
    <row r="109" spans="1:9">
      <c r="A109"/>
      <c r="B109"/>
      <c r="C109"/>
      <c r="D109"/>
      <c r="E109"/>
    </row>
    <row r="110" spans="1:9" hidden="1">
      <c r="A110" s="203" t="s">
        <v>342</v>
      </c>
      <c r="B110" s="152" t="s">
        <v>343</v>
      </c>
      <c r="E110" s="152" t="s">
        <v>344</v>
      </c>
    </row>
    <row r="111" spans="1:9" hidden="1">
      <c r="A111" s="145"/>
      <c r="D111"/>
      <c r="E111" s="152"/>
    </row>
    <row r="112" spans="1:9" hidden="1">
      <c r="A112" s="203" t="s">
        <v>345</v>
      </c>
      <c r="B112" s="152" t="s">
        <v>346</v>
      </c>
      <c r="D112" s="204"/>
      <c r="E112" s="152" t="s">
        <v>344</v>
      </c>
    </row>
    <row r="113" spans="1:5" hidden="1">
      <c r="A113" s="145"/>
      <c r="D113"/>
      <c r="E113" s="152"/>
    </row>
    <row r="114" spans="1:5" hidden="1">
      <c r="A114" s="203" t="s">
        <v>347</v>
      </c>
      <c r="B114" s="152" t="s">
        <v>348</v>
      </c>
      <c r="D114"/>
      <c r="E114" s="152" t="s">
        <v>344</v>
      </c>
    </row>
    <row r="115" spans="1:5" hidden="1">
      <c r="A115" s="145"/>
      <c r="D115"/>
      <c r="E115" s="152"/>
    </row>
    <row r="116" spans="1:5" hidden="1">
      <c r="A116" s="203" t="s">
        <v>349</v>
      </c>
      <c r="B116" s="152" t="s">
        <v>350</v>
      </c>
      <c r="D116"/>
      <c r="E116" s="152" t="s">
        <v>344</v>
      </c>
    </row>
    <row r="117" spans="1:5" hidden="1">
      <c r="A117" s="145"/>
      <c r="D117"/>
      <c r="E117" s="152"/>
    </row>
    <row r="118" spans="1:5" hidden="1">
      <c r="A118" s="203" t="s">
        <v>345</v>
      </c>
      <c r="B118" s="152" t="s">
        <v>351</v>
      </c>
      <c r="D118"/>
      <c r="E118" s="152" t="s">
        <v>344</v>
      </c>
    </row>
    <row r="119" spans="1:5" hidden="1">
      <c r="A119" s="145"/>
      <c r="D119"/>
      <c r="E119" s="152"/>
    </row>
    <row r="120" spans="1:5" hidden="1">
      <c r="A120" s="203" t="s">
        <v>347</v>
      </c>
      <c r="B120" s="152" t="s">
        <v>352</v>
      </c>
      <c r="D120"/>
      <c r="E120" s="152" t="s">
        <v>344</v>
      </c>
    </row>
    <row r="121" spans="1:5" hidden="1">
      <c r="A121" s="145"/>
      <c r="D121"/>
      <c r="E121" s="152"/>
    </row>
    <row r="122" spans="1:5" hidden="1">
      <c r="A122" s="203" t="s">
        <v>347</v>
      </c>
      <c r="B122" s="152" t="s">
        <v>353</v>
      </c>
      <c r="D122"/>
      <c r="E122" s="152" t="s">
        <v>344</v>
      </c>
    </row>
    <row r="123" spans="1:5" hidden="1">
      <c r="A123" s="145"/>
      <c r="D123"/>
      <c r="E123" s="152"/>
    </row>
    <row r="124" spans="1:5" hidden="1">
      <c r="A124" s="203" t="s">
        <v>349</v>
      </c>
      <c r="B124" s="152" t="s">
        <v>348</v>
      </c>
      <c r="D124"/>
      <c r="E124" s="152" t="s">
        <v>344</v>
      </c>
    </row>
    <row r="125" spans="1:5" hidden="1">
      <c r="A125" s="145"/>
      <c r="D125"/>
      <c r="E125" s="152"/>
    </row>
    <row r="126" spans="1:5" hidden="1">
      <c r="A126" s="203" t="s">
        <v>347</v>
      </c>
      <c r="B126" s="152" t="s">
        <v>354</v>
      </c>
      <c r="D126"/>
      <c r="E126" s="152" t="s">
        <v>344</v>
      </c>
    </row>
    <row r="127" spans="1:5">
      <c r="A127" s="145"/>
      <c r="D127"/>
      <c r="E127" s="152"/>
    </row>
    <row r="128" spans="1:5">
      <c r="A128" s="145"/>
      <c r="D128"/>
      <c r="E128" s="152" t="s">
        <v>344</v>
      </c>
    </row>
    <row r="129" spans="1:5">
      <c r="A129" s="145"/>
      <c r="D129"/>
      <c r="E129" s="152"/>
    </row>
    <row r="130" spans="1:5">
      <c r="A130" s="145"/>
      <c r="D130"/>
      <c r="E130" s="152" t="s">
        <v>344</v>
      </c>
    </row>
    <row r="131" spans="1:5">
      <c r="A131" s="145"/>
      <c r="D131"/>
      <c r="E131" s="152"/>
    </row>
    <row r="132" spans="1:5">
      <c r="A132" s="145"/>
      <c r="D132"/>
      <c r="E132" s="152" t="s">
        <v>344</v>
      </c>
    </row>
    <row r="133" spans="1:5">
      <c r="A133" s="202"/>
      <c r="B133"/>
      <c r="C133"/>
      <c r="D133"/>
      <c r="E133" s="152"/>
    </row>
    <row r="134" spans="1:5">
      <c r="A134" s="202"/>
      <c r="B134"/>
      <c r="C134"/>
      <c r="D134"/>
      <c r="E134" s="152" t="s">
        <v>344</v>
      </c>
    </row>
    <row r="135" spans="1:5">
      <c r="A135" s="202"/>
      <c r="B135"/>
      <c r="C135"/>
      <c r="D135"/>
      <c r="E135" s="152"/>
    </row>
    <row r="136" spans="1:5">
      <c r="A136" s="202"/>
      <c r="B136"/>
      <c r="C136"/>
      <c r="D136"/>
      <c r="E136" s="152" t="s">
        <v>344</v>
      </c>
    </row>
    <row r="137" spans="1:5">
      <c r="A137" s="202"/>
      <c r="B137"/>
      <c r="C137"/>
      <c r="D137"/>
      <c r="E137" s="152"/>
    </row>
    <row r="138" spans="1:5">
      <c r="A138" s="202"/>
      <c r="B138"/>
      <c r="C138"/>
      <c r="D138"/>
      <c r="E138"/>
    </row>
    <row r="139" spans="1:5">
      <c r="A139" s="202"/>
      <c r="B139"/>
      <c r="C139"/>
      <c r="D139"/>
      <c r="E139"/>
    </row>
    <row r="140" spans="1:5">
      <c r="A140" s="202"/>
      <c r="B140"/>
      <c r="C140"/>
      <c r="D140"/>
      <c r="E140"/>
    </row>
    <row r="141" spans="1:5">
      <c r="A141" s="202"/>
      <c r="B141"/>
      <c r="C141"/>
      <c r="D141"/>
      <c r="E141"/>
    </row>
    <row r="142" spans="1:5">
      <c r="A142" s="202"/>
      <c r="B142"/>
      <c r="C142"/>
      <c r="D142"/>
      <c r="E142"/>
    </row>
    <row r="143" spans="1:5">
      <c r="A143" s="202"/>
      <c r="B143"/>
      <c r="C143"/>
      <c r="D143"/>
      <c r="E143"/>
    </row>
    <row r="144" spans="1:5">
      <c r="A144" s="202"/>
      <c r="B144"/>
      <c r="C144"/>
      <c r="D144"/>
      <c r="E144"/>
    </row>
    <row r="145" spans="1:5">
      <c r="A145" s="202"/>
      <c r="B145"/>
      <c r="C145"/>
      <c r="D145"/>
      <c r="E145"/>
    </row>
    <row r="146" spans="1:5">
      <c r="A146" s="202"/>
      <c r="B146"/>
      <c r="C146"/>
      <c r="D146"/>
      <c r="E146"/>
    </row>
    <row r="147" spans="1:5">
      <c r="A147" s="202"/>
      <c r="B147"/>
      <c r="C147"/>
      <c r="D147"/>
      <c r="E147"/>
    </row>
    <row r="148" spans="1:5">
      <c r="A148" s="202"/>
      <c r="B148"/>
      <c r="C148"/>
      <c r="D148"/>
      <c r="E148"/>
    </row>
    <row r="149" spans="1:5">
      <c r="A149" s="202"/>
      <c r="B149"/>
      <c r="C149"/>
      <c r="D149"/>
      <c r="E149"/>
    </row>
    <row r="150" spans="1:5">
      <c r="A150" s="202"/>
      <c r="B150"/>
      <c r="C150"/>
      <c r="D150"/>
      <c r="E150"/>
    </row>
    <row r="151" spans="1:5">
      <c r="A151" s="202"/>
      <c r="B151"/>
      <c r="C151"/>
      <c r="D151"/>
      <c r="E151"/>
    </row>
    <row r="152" spans="1:5">
      <c r="A152" s="202"/>
      <c r="B152"/>
      <c r="C152"/>
      <c r="D152"/>
      <c r="E152"/>
    </row>
    <row r="153" spans="1:5">
      <c r="A153" s="202"/>
      <c r="B153"/>
      <c r="C153"/>
      <c r="D153"/>
      <c r="E153"/>
    </row>
    <row r="154" spans="1:5">
      <c r="A154" s="202"/>
      <c r="B154"/>
      <c r="C154"/>
      <c r="D154"/>
      <c r="E154"/>
    </row>
    <row r="155" spans="1:5">
      <c r="A155" s="202"/>
      <c r="B155"/>
      <c r="C155"/>
      <c r="D155"/>
      <c r="E155"/>
    </row>
    <row r="156" spans="1:5">
      <c r="A156" s="202"/>
      <c r="B156"/>
      <c r="C156"/>
      <c r="D156"/>
      <c r="E156"/>
    </row>
    <row r="157" spans="1:5">
      <c r="A157" s="202"/>
      <c r="B157"/>
      <c r="C157"/>
      <c r="D157"/>
      <c r="E157"/>
    </row>
    <row r="158" spans="1:5">
      <c r="A158" s="202"/>
      <c r="B158"/>
      <c r="C158"/>
      <c r="D158"/>
      <c r="E158"/>
    </row>
    <row r="159" spans="1:5">
      <c r="A159" s="202"/>
      <c r="B159"/>
      <c r="C159"/>
      <c r="D159"/>
      <c r="E159"/>
    </row>
    <row r="160" spans="1:5">
      <c r="A160" s="202"/>
      <c r="B160"/>
      <c r="C160"/>
      <c r="D160"/>
      <c r="E160"/>
    </row>
    <row r="161" spans="1:9">
      <c r="A161" s="202"/>
      <c r="B161"/>
      <c r="C161"/>
      <c r="D161"/>
      <c r="E161"/>
    </row>
    <row r="162" spans="1:9">
      <c r="A162" s="202"/>
      <c r="B162"/>
      <c r="C162"/>
      <c r="D162"/>
      <c r="E162"/>
    </row>
    <row r="163" spans="1:9">
      <c r="A163" s="202"/>
      <c r="B163"/>
      <c r="C163"/>
      <c r="D163"/>
      <c r="E163"/>
    </row>
    <row r="164" spans="1:9">
      <c r="A164" s="202"/>
      <c r="B164"/>
      <c r="C164"/>
      <c r="D164"/>
      <c r="E164"/>
    </row>
    <row r="165" spans="1:9">
      <c r="A165" s="201"/>
      <c r="B165" s="191"/>
      <c r="C165" s="191"/>
      <c r="D165" s="191"/>
      <c r="E165" s="191"/>
      <c r="F165" s="193"/>
      <c r="G165" s="193"/>
      <c r="H165" s="193"/>
      <c r="I165" s="193"/>
    </row>
    <row r="166" spans="1:9">
      <c r="A166" s="202"/>
      <c r="B166"/>
      <c r="C166"/>
      <c r="D166"/>
      <c r="E166"/>
    </row>
  </sheetData>
  <mergeCells count="6">
    <mergeCell ref="A105:H105"/>
    <mergeCell ref="A45:H45"/>
    <mergeCell ref="A47:H47"/>
    <mergeCell ref="A54:H54"/>
    <mergeCell ref="A56:H56"/>
    <mergeCell ref="B97:H97"/>
  </mergeCells>
  <printOptions horizontalCentered="1"/>
  <pageMargins left="0.59055118110236227" right="0.59055118110236227" top="0.39370078740157483" bottom="0.35433070866141736" header="0.39370078740157483" footer="0.15748031496062992"/>
  <pageSetup paperSize="9" scale="97" orientation="portrait" useFirstPageNumber="1" r:id="rId1"/>
  <headerFooter>
    <oddFooter>&amp;L&amp;6&amp;F/&amp;A
Date printed: &amp;D&amp;CPage : 4/&amp;P</oddFooter>
  </headerFooter>
  <rowBreaks count="2" manualBreakCount="2">
    <brk id="49" max="8" man="1"/>
    <brk id="9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70" zoomScaleNormal="70" workbookViewId="0">
      <selection activeCell="C23" sqref="C23:F23"/>
    </sheetView>
  </sheetViews>
  <sheetFormatPr defaultRowHeight="12.75"/>
  <cols>
    <col min="1" max="1" width="6.28515625" customWidth="1"/>
    <col min="2" max="3" width="5.7109375" customWidth="1"/>
    <col min="4" max="4" width="10.7109375" customWidth="1"/>
    <col min="5" max="5" width="29.42578125" style="145" customWidth="1"/>
    <col min="6" max="6" width="9.7109375" customWidth="1"/>
    <col min="7" max="7" width="19.42578125" customWidth="1"/>
    <col min="8" max="8" width="5.7109375" customWidth="1"/>
  </cols>
  <sheetData>
    <row r="1" spans="3:5" s="133" customFormat="1" ht="25.5" customHeight="1">
      <c r="E1" s="134"/>
    </row>
    <row r="2" spans="3:5" s="133" customFormat="1" ht="25.5" customHeight="1">
      <c r="E2" s="134"/>
    </row>
    <row r="3" spans="3:5" s="133" customFormat="1" ht="25.5" customHeight="1">
      <c r="E3" s="134"/>
    </row>
    <row r="4" spans="3:5" s="133" customFormat="1" ht="25.5" customHeight="1">
      <c r="E4" s="134"/>
    </row>
    <row r="5" spans="3:5" s="133" customFormat="1" ht="25.5" customHeight="1">
      <c r="E5" s="134"/>
    </row>
    <row r="6" spans="3:5" s="133" customFormat="1" ht="25.5" customHeight="1">
      <c r="E6" s="134"/>
    </row>
    <row r="7" spans="3:5" s="133" customFormat="1" ht="25.5" customHeight="1">
      <c r="E7" s="134"/>
    </row>
    <row r="8" spans="3:5" s="133" customFormat="1" ht="25.5" customHeight="1">
      <c r="E8" s="134"/>
    </row>
    <row r="9" spans="3:5" s="135" customFormat="1" ht="25.5" customHeight="1">
      <c r="C9" s="133"/>
      <c r="E9" s="136"/>
    </row>
    <row r="10" spans="3:5" s="137" customFormat="1" ht="25.5" customHeight="1">
      <c r="C10" s="133"/>
      <c r="E10" s="138"/>
    </row>
    <row r="11" spans="3:5" s="137" customFormat="1" ht="25.5" customHeight="1">
      <c r="C11" s="133"/>
      <c r="E11" s="138"/>
    </row>
    <row r="12" spans="3:5" s="137" customFormat="1" ht="38.25" customHeight="1">
      <c r="C12" s="139" t="s">
        <v>355</v>
      </c>
      <c r="E12" s="138"/>
    </row>
    <row r="13" spans="3:5" s="146" customFormat="1" ht="25.5" customHeight="1">
      <c r="E13" s="147"/>
    </row>
    <row r="14" spans="3:5" s="146" customFormat="1" ht="25.5" customHeight="1">
      <c r="C14" s="148" t="str">
        <f>[1]Contents!D18</f>
        <v>Certificate of Bona Fide Tender</v>
      </c>
      <c r="E14" s="147"/>
    </row>
    <row r="15" spans="3:5" s="146" customFormat="1" ht="25.5" customHeight="1">
      <c r="E15" s="147"/>
    </row>
    <row r="16" spans="3:5" s="146" customFormat="1" ht="25.5" customHeight="1">
      <c r="E16" s="147"/>
    </row>
    <row r="17" spans="1:8" s="146" customFormat="1" ht="25.5" customHeight="1">
      <c r="E17" s="147"/>
    </row>
    <row r="18" spans="1:8" s="146" customFormat="1" ht="25.5" customHeight="1">
      <c r="E18" s="147"/>
    </row>
    <row r="19" spans="1:8" s="146" customFormat="1" ht="25.5" customHeight="1">
      <c r="E19" s="147"/>
    </row>
    <row r="20" spans="1:8" s="146" customFormat="1" ht="25.5" customHeight="1">
      <c r="E20" s="147"/>
    </row>
    <row r="21" spans="1:8" s="146" customFormat="1" ht="25.5" customHeight="1">
      <c r="E21" s="147"/>
    </row>
    <row r="22" spans="1:8" s="146" customFormat="1" ht="25.5" customHeight="1">
      <c r="E22" s="147"/>
    </row>
    <row r="23" spans="1:8" s="146" customFormat="1" ht="25.5" customHeight="1">
      <c r="E23" s="147"/>
    </row>
    <row r="24" spans="1:8" s="137" customFormat="1" ht="25.5" customHeight="1">
      <c r="E24" s="138"/>
    </row>
    <row r="25" spans="1:8" s="137" customFormat="1" ht="25.5" customHeight="1">
      <c r="E25" s="138"/>
    </row>
    <row r="26" spans="1:8" s="137" customFormat="1" ht="25.5" customHeight="1">
      <c r="E26" s="138"/>
    </row>
    <row r="27" spans="1:8" s="137" customFormat="1" ht="25.5" customHeight="1">
      <c r="E27" s="138"/>
    </row>
    <row r="28" spans="1:8" s="137" customFormat="1" ht="12.75" customHeight="1">
      <c r="E28" s="138"/>
    </row>
    <row r="29" spans="1:8" ht="39.75" customHeight="1">
      <c r="A29" s="142"/>
      <c r="B29" s="142"/>
      <c r="C29" s="142"/>
      <c r="D29" s="142"/>
      <c r="E29" s="143"/>
      <c r="F29" s="142"/>
      <c r="G29" s="142"/>
      <c r="H29" s="144" t="s">
        <v>305</v>
      </c>
    </row>
  </sheetData>
  <pageMargins left="0.59055118110236227" right="0.59055118110236227" top="0.39370078740157483" bottom="0.59055118110236227" header="0.39370078740157483" footer="0.19685039370078741"/>
  <pageSetup paperSize="9" orientation="portrait" r:id="rId1"/>
  <headerFooter>
    <oddFooter>&amp;L&amp;6&amp;F/&amp;A
Date printed: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view="pageBreakPreview" topLeftCell="A28" zoomScaleNormal="90" zoomScaleSheetLayoutView="100" workbookViewId="0">
      <selection activeCell="H2" sqref="H2"/>
    </sheetView>
  </sheetViews>
  <sheetFormatPr defaultColWidth="10.28515625" defaultRowHeight="12.75"/>
  <cols>
    <col min="1" max="1" width="6.28515625" style="152" customWidth="1"/>
    <col min="2" max="3" width="5.7109375" style="152" customWidth="1"/>
    <col min="4" max="4" width="10.7109375" style="152" customWidth="1"/>
    <col min="5" max="5" width="30.28515625" style="205" customWidth="1"/>
    <col min="6" max="7" width="8.5703125" style="152" customWidth="1"/>
    <col min="8" max="8" width="12.7109375" style="152" customWidth="1"/>
    <col min="9" max="9" width="5.7109375" style="152" customWidth="1"/>
    <col min="10" max="16384" width="10.28515625" style="152"/>
  </cols>
  <sheetData>
    <row r="1" spans="1:9" ht="29.25" customHeight="1">
      <c r="A1" s="149" t="str">
        <f>[1]Setup!F4</f>
        <v>Pricing Document</v>
      </c>
      <c r="B1" s="149"/>
      <c r="C1" s="149"/>
      <c r="D1" s="149"/>
      <c r="E1" s="150"/>
      <c r="F1" s="149"/>
      <c r="G1" s="149"/>
      <c r="H1" s="149"/>
      <c r="I1" s="151" t="s">
        <v>305</v>
      </c>
    </row>
    <row r="2" spans="1:9" s="156" customFormat="1" ht="21" customHeight="1">
      <c r="A2" s="153" t="s">
        <v>309</v>
      </c>
      <c r="B2" s="153"/>
      <c r="C2" s="153"/>
      <c r="D2" s="154" t="str">
        <f>'04 Form of Tender'!D2</f>
        <v xml:space="preserve">Horniman Museum Trust </v>
      </c>
      <c r="E2" s="153"/>
      <c r="F2" s="153"/>
      <c r="G2" s="153"/>
      <c r="H2" s="153"/>
      <c r="I2" s="155" t="s">
        <v>356</v>
      </c>
    </row>
    <row r="3" spans="1:9" s="156" customFormat="1" ht="21" customHeight="1">
      <c r="A3" s="153" t="s">
        <v>311</v>
      </c>
      <c r="B3" s="153"/>
      <c r="C3" s="153"/>
      <c r="D3" s="345" t="str">
        <f>'04 Form of Tender'!D3</f>
        <v>Horniman Museum Butterfly House</v>
      </c>
      <c r="E3" s="345"/>
      <c r="F3" s="153"/>
      <c r="G3" s="153"/>
      <c r="H3" s="153"/>
      <c r="I3" s="155" t="s">
        <v>357</v>
      </c>
    </row>
    <row r="4" spans="1:9" s="156" customFormat="1" ht="21" customHeight="1">
      <c r="A4" s="157" t="s">
        <v>313</v>
      </c>
      <c r="B4" s="157"/>
      <c r="C4" s="157"/>
      <c r="D4" s="206" t="str">
        <f>'04 Form of Tender'!D4</f>
        <v>5001240</v>
      </c>
      <c r="E4" s="157"/>
      <c r="F4" s="157"/>
      <c r="G4" s="157"/>
      <c r="H4" s="159"/>
      <c r="I4" s="160"/>
    </row>
    <row r="5" spans="1:9">
      <c r="A5" s="202"/>
      <c r="B5"/>
      <c r="C5"/>
      <c r="D5"/>
      <c r="E5"/>
    </row>
    <row r="6" spans="1:9">
      <c r="A6" s="163" t="s">
        <v>314</v>
      </c>
      <c r="C6" s="163" t="str">
        <f>'04 Form of Tender'!C100</f>
        <v>Horniman Museum Butterfly House</v>
      </c>
      <c r="D6"/>
      <c r="E6"/>
    </row>
    <row r="7" spans="1:9">
      <c r="A7"/>
      <c r="B7"/>
      <c r="C7" s="166"/>
      <c r="D7"/>
      <c r="E7"/>
    </row>
    <row r="8" spans="1:9">
      <c r="A8"/>
      <c r="B8"/>
      <c r="C8"/>
      <c r="D8"/>
      <c r="E8"/>
    </row>
    <row r="9" spans="1:9">
      <c r="A9" s="166" t="s">
        <v>358</v>
      </c>
      <c r="B9"/>
      <c r="C9"/>
      <c r="D9"/>
      <c r="E9"/>
    </row>
    <row r="10" spans="1:9">
      <c r="A10" s="166"/>
      <c r="B10"/>
      <c r="C10"/>
      <c r="D10"/>
      <c r="E10"/>
    </row>
    <row r="11" spans="1:9" ht="76.5" customHeight="1">
      <c r="A11" s="344" t="s">
        <v>359</v>
      </c>
      <c r="B11" s="344"/>
      <c r="C11" s="344"/>
      <c r="D11" s="344"/>
      <c r="E11" s="344"/>
      <c r="F11" s="344"/>
      <c r="G11" s="344"/>
      <c r="H11" s="344"/>
    </row>
    <row r="12" spans="1:9">
      <c r="A12" s="207"/>
      <c r="B12"/>
      <c r="C12"/>
      <c r="D12"/>
      <c r="E12"/>
    </row>
    <row r="13" spans="1:9" ht="51" customHeight="1">
      <c r="A13" s="208" t="s">
        <v>360</v>
      </c>
      <c r="B13" s="344" t="s">
        <v>361</v>
      </c>
      <c r="C13" s="344"/>
      <c r="D13" s="344"/>
      <c r="E13" s="344"/>
      <c r="F13" s="344"/>
      <c r="G13" s="344"/>
      <c r="H13" s="344"/>
    </row>
    <row r="14" spans="1:9">
      <c r="A14" s="209"/>
      <c r="B14" s="210"/>
      <c r="C14"/>
      <c r="D14"/>
      <c r="E14"/>
    </row>
    <row r="15" spans="1:9" ht="25.5" customHeight="1">
      <c r="A15" s="211" t="s">
        <v>362</v>
      </c>
      <c r="B15" s="344" t="s">
        <v>363</v>
      </c>
      <c r="C15" s="344"/>
      <c r="D15" s="344"/>
      <c r="E15" s="344"/>
      <c r="F15" s="344"/>
      <c r="G15" s="344"/>
      <c r="H15" s="344"/>
    </row>
    <row r="16" spans="1:9">
      <c r="A16" s="211"/>
      <c r="B16" s="212"/>
      <c r="C16" s="211"/>
      <c r="D16" s="211"/>
      <c r="E16" s="211"/>
      <c r="F16" s="213"/>
      <c r="G16" s="213"/>
      <c r="H16" s="213"/>
    </row>
    <row r="17" spans="1:8" ht="51" customHeight="1">
      <c r="A17" s="211" t="s">
        <v>364</v>
      </c>
      <c r="B17" s="344" t="s">
        <v>365</v>
      </c>
      <c r="C17" s="344"/>
      <c r="D17" s="344"/>
      <c r="E17" s="344"/>
      <c r="F17" s="344"/>
      <c r="G17" s="344"/>
      <c r="H17" s="344"/>
    </row>
    <row r="18" spans="1:8">
      <c r="A18" s="212"/>
      <c r="B18" s="211"/>
      <c r="C18" s="211"/>
      <c r="D18" s="211"/>
      <c r="E18" s="211"/>
      <c r="F18" s="213"/>
      <c r="G18" s="213"/>
      <c r="H18" s="213"/>
    </row>
    <row r="19" spans="1:8" ht="38.25" customHeight="1">
      <c r="A19" s="344" t="s">
        <v>366</v>
      </c>
      <c r="B19" s="344"/>
      <c r="C19" s="344"/>
      <c r="D19" s="344"/>
      <c r="E19" s="344"/>
      <c r="F19" s="344"/>
      <c r="G19" s="344"/>
      <c r="H19" s="344"/>
    </row>
    <row r="20" spans="1:8">
      <c r="A20"/>
      <c r="B20"/>
      <c r="C20"/>
      <c r="D20"/>
      <c r="E20"/>
    </row>
    <row r="21" spans="1:8">
      <c r="A21"/>
      <c r="B21"/>
      <c r="C21"/>
      <c r="D21"/>
      <c r="E21"/>
    </row>
    <row r="22" spans="1:8">
      <c r="A22"/>
      <c r="B22"/>
      <c r="C22"/>
      <c r="D22"/>
      <c r="E22"/>
    </row>
    <row r="23" spans="1:8">
      <c r="A23" s="214"/>
      <c r="B23"/>
      <c r="C23"/>
      <c r="D23"/>
      <c r="E23"/>
    </row>
    <row r="24" spans="1:8">
      <c r="A24" s="145" t="s">
        <v>367</v>
      </c>
      <c r="D24" s="145" t="s">
        <v>368</v>
      </c>
      <c r="E24"/>
    </row>
    <row r="25" spans="1:8">
      <c r="A25" s="214"/>
      <c r="B25"/>
      <c r="C25"/>
      <c r="D25"/>
      <c r="E25"/>
    </row>
    <row r="26" spans="1:8">
      <c r="A26"/>
      <c r="B26"/>
      <c r="D26" s="145" t="s">
        <v>369</v>
      </c>
      <c r="E26"/>
    </row>
    <row r="27" spans="1:8">
      <c r="A27" s="214"/>
      <c r="B27"/>
      <c r="C27"/>
      <c r="D27"/>
      <c r="E27"/>
    </row>
    <row r="28" spans="1:8">
      <c r="A28" s="214"/>
      <c r="B28"/>
      <c r="C28"/>
      <c r="D28"/>
      <c r="E28"/>
    </row>
    <row r="29" spans="1:8">
      <c r="A29" s="145" t="s">
        <v>370</v>
      </c>
      <c r="D29" s="145" t="s">
        <v>368</v>
      </c>
      <c r="E29"/>
    </row>
    <row r="30" spans="1:8">
      <c r="A30" s="214"/>
      <c r="B30"/>
      <c r="C30"/>
      <c r="D30"/>
      <c r="E30"/>
    </row>
    <row r="31" spans="1:8">
      <c r="A31" s="214"/>
      <c r="B31"/>
      <c r="C31"/>
      <c r="D31"/>
      <c r="E31"/>
    </row>
    <row r="32" spans="1:8">
      <c r="A32" s="145" t="s">
        <v>337</v>
      </c>
      <c r="D32" s="145" t="s">
        <v>368</v>
      </c>
      <c r="E32"/>
    </row>
    <row r="33" spans="1:9">
      <c r="A33" s="214"/>
      <c r="B33"/>
      <c r="C33"/>
      <c r="D33"/>
      <c r="E33"/>
    </row>
    <row r="34" spans="1:9">
      <c r="A34" s="214"/>
      <c r="B34"/>
      <c r="C34"/>
      <c r="D34"/>
      <c r="E34"/>
    </row>
    <row r="35" spans="1:9">
      <c r="A35" s="168"/>
      <c r="B35"/>
      <c r="C35"/>
      <c r="D35"/>
      <c r="E35"/>
    </row>
    <row r="36" spans="1:9">
      <c r="A36" s="215"/>
      <c r="B36"/>
      <c r="C36"/>
      <c r="D36"/>
      <c r="E36"/>
    </row>
    <row r="41" spans="1:9">
      <c r="A41" s="193"/>
      <c r="B41" s="193"/>
      <c r="C41" s="193"/>
      <c r="D41" s="193"/>
      <c r="E41" s="216"/>
      <c r="F41" s="193"/>
      <c r="G41" s="193"/>
      <c r="H41" s="193"/>
      <c r="I41" s="193"/>
    </row>
  </sheetData>
  <mergeCells count="6">
    <mergeCell ref="A19:H19"/>
    <mergeCell ref="D3:E3"/>
    <mergeCell ref="A11:H11"/>
    <mergeCell ref="B13:H13"/>
    <mergeCell ref="B15:H15"/>
    <mergeCell ref="B17:H17"/>
  </mergeCells>
  <printOptions horizontalCentered="1"/>
  <pageMargins left="0.59055118110236227" right="0.59055118110236227" top="0.39370078740157483" bottom="0.35433070866141736" header="0.39370078740157483" footer="0.15748031496062992"/>
  <pageSetup paperSize="9" scale="97" orientation="portrait" useFirstPageNumber="1" r:id="rId1"/>
  <headerFooter>
    <oddFooter>&amp;L&amp;6&amp;F/&amp;A
Date printed: &amp;D&amp;CPage : 5/&amp;P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25"/>
  <sheetViews>
    <sheetView showGridLines="0" topLeftCell="A7" zoomScaleNormal="100" workbookViewId="0">
      <selection activeCell="E11" sqref="E11"/>
    </sheetView>
  </sheetViews>
  <sheetFormatPr defaultRowHeight="12.75"/>
  <cols>
    <col min="1" max="1" width="21.7109375" style="19" customWidth="1"/>
    <col min="2" max="3" width="35.5703125" style="19" customWidth="1"/>
    <col min="4" max="4" width="16.7109375" style="19" customWidth="1"/>
    <col min="5" max="5" width="10.85546875" style="19" customWidth="1"/>
    <col min="6" max="6" width="5.7109375" style="19" customWidth="1"/>
    <col min="7" max="7" width="10.85546875" style="23" customWidth="1"/>
    <col min="8" max="8" width="13.85546875" style="19" customWidth="1"/>
    <col min="9" max="16384" width="9.140625" style="19"/>
  </cols>
  <sheetData>
    <row r="1" spans="2:7" ht="312" customHeight="1"/>
    <row r="2" spans="2:7" ht="90" customHeight="1">
      <c r="B2" s="42" t="s">
        <v>68</v>
      </c>
    </row>
    <row r="3" spans="2:7" ht="17.25" customHeight="1"/>
    <row r="4" spans="2:7" ht="25.5" customHeight="1">
      <c r="B4" s="17" t="str">
        <f>Setup!E5</f>
        <v>Pricing Document</v>
      </c>
    </row>
    <row r="5" spans="2:7" ht="25.5" customHeight="1">
      <c r="B5" s="16" t="str">
        <f>Setup!E6</f>
        <v>Horniman Museum Butterfly House</v>
      </c>
    </row>
    <row r="6" spans="2:7" ht="25.5" customHeight="1">
      <c r="B6" s="32">
        <f>Setup!E8</f>
        <v>42690</v>
      </c>
    </row>
    <row r="7" spans="2:7" ht="26.25" customHeight="1">
      <c r="B7" s="33">
        <f>Setup!E9</f>
        <v>1</v>
      </c>
    </row>
    <row r="8" spans="2:7" ht="17.25" customHeight="1"/>
    <row r="9" spans="2:7" s="20" customFormat="1" ht="17.25" customHeight="1">
      <c r="B9" s="34" t="s">
        <v>69</v>
      </c>
      <c r="C9" s="35" t="s">
        <v>77</v>
      </c>
      <c r="G9" s="30"/>
    </row>
    <row r="10" spans="2:7" s="20" customFormat="1" ht="17.25" customHeight="1">
      <c r="B10" s="31" t="s">
        <v>70</v>
      </c>
      <c r="C10" s="36" t="s">
        <v>78</v>
      </c>
      <c r="G10" s="30"/>
    </row>
    <row r="11" spans="2:7" s="20" customFormat="1" ht="17.25" customHeight="1">
      <c r="B11" s="20" t="s">
        <v>71</v>
      </c>
      <c r="C11" s="109" t="s">
        <v>56</v>
      </c>
      <c r="G11" s="30"/>
    </row>
    <row r="12" spans="2:7" s="20" customFormat="1" ht="17.25" customHeight="1">
      <c r="B12" s="20" t="s">
        <v>72</v>
      </c>
      <c r="C12" s="109" t="s">
        <v>57</v>
      </c>
      <c r="G12" s="30"/>
    </row>
    <row r="13" spans="2:7" s="20" customFormat="1" ht="17.25" customHeight="1">
      <c r="B13" s="20" t="s">
        <v>73</v>
      </c>
      <c r="C13" s="109" t="s">
        <v>58</v>
      </c>
      <c r="G13" s="30"/>
    </row>
    <row r="14" spans="2:7" s="20" customFormat="1" ht="17.25" customHeight="1">
      <c r="B14" s="20" t="s">
        <v>74</v>
      </c>
      <c r="C14" s="109" t="s">
        <v>59</v>
      </c>
      <c r="G14" s="30"/>
    </row>
    <row r="15" spans="2:7" s="20" customFormat="1" ht="17.25" customHeight="1">
      <c r="B15" s="20" t="s">
        <v>75</v>
      </c>
      <c r="C15" s="109" t="s">
        <v>60</v>
      </c>
      <c r="G15" s="30"/>
    </row>
    <row r="16" spans="2:7" s="20" customFormat="1" ht="17.25" customHeight="1">
      <c r="B16" s="20" t="s">
        <v>76</v>
      </c>
      <c r="C16" s="109" t="s">
        <v>84</v>
      </c>
      <c r="G16" s="30"/>
    </row>
    <row r="17" spans="3:7" s="20" customFormat="1" ht="17.25" customHeight="1">
      <c r="C17" s="37"/>
      <c r="G17" s="30"/>
    </row>
    <row r="18" spans="3:7" s="20" customFormat="1" ht="17.25" customHeight="1">
      <c r="G18" s="30"/>
    </row>
    <row r="19" spans="3:7" s="20" customFormat="1" ht="17.25" customHeight="1">
      <c r="G19" s="30"/>
    </row>
    <row r="20" spans="3:7" s="20" customFormat="1" ht="17.25" customHeight="1">
      <c r="G20" s="30"/>
    </row>
    <row r="21" spans="3:7" s="20" customFormat="1" ht="17.25" customHeight="1">
      <c r="G21" s="30"/>
    </row>
    <row r="22" spans="3:7" s="20" customFormat="1" ht="17.25" customHeight="1">
      <c r="G22" s="30"/>
    </row>
    <row r="23" spans="3:7" s="20" customFormat="1" ht="17.25" customHeight="1">
      <c r="G23" s="30"/>
    </row>
    <row r="24" spans="3:7" s="20" customFormat="1" ht="17.25" customHeight="1">
      <c r="G24" s="30"/>
    </row>
    <row r="25" spans="3:7" ht="17.25" customHeight="1"/>
  </sheetData>
  <pageMargins left="0" right="0" top="0" bottom="0" header="0" footer="0"/>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showGridLines="0" view="pageBreakPreview" topLeftCell="A10" zoomScale="70" zoomScaleNormal="100" zoomScaleSheetLayoutView="70" workbookViewId="0">
      <selection activeCell="H6" sqref="H6"/>
    </sheetView>
  </sheetViews>
  <sheetFormatPr defaultRowHeight="12.75"/>
  <cols>
    <col min="1" max="1" width="21.7109375" style="19" customWidth="1"/>
    <col min="2" max="2" width="35.5703125" style="19" customWidth="1"/>
    <col min="3" max="3" width="45.85546875" style="19" customWidth="1"/>
    <col min="4" max="4" width="16.7109375" style="19" customWidth="1"/>
    <col min="5" max="5" width="10.85546875" style="19" customWidth="1"/>
    <col min="6" max="6" width="5.7109375" style="19" customWidth="1"/>
    <col min="7" max="7" width="10.85546875" style="23" customWidth="1"/>
    <col min="8" max="8" width="13.85546875" style="19" customWidth="1"/>
    <col min="9" max="16384" width="9.140625" style="19"/>
  </cols>
  <sheetData>
    <row r="1" spans="1:7" ht="312" customHeight="1"/>
    <row r="2" spans="1:7" ht="90" customHeight="1">
      <c r="B2"/>
    </row>
    <row r="3" spans="1:7" ht="42.75" customHeight="1">
      <c r="A3" s="319" t="s">
        <v>403</v>
      </c>
      <c r="B3" s="319"/>
      <c r="C3" s="319"/>
    </row>
    <row r="4" spans="1:7" ht="17.25" customHeight="1"/>
    <row r="5" spans="1:7" ht="25.5" customHeight="1">
      <c r="B5" s="17" t="str">
        <f>Setup!E5</f>
        <v>Pricing Document</v>
      </c>
    </row>
    <row r="6" spans="1:7" ht="25.5" customHeight="1">
      <c r="B6" s="299" t="str">
        <f>Setup!E6</f>
        <v>Horniman Museum Butterfly House</v>
      </c>
    </row>
    <row r="7" spans="1:7" ht="25.5" customHeight="1">
      <c r="B7" s="32">
        <f>Setup!E8</f>
        <v>42690</v>
      </c>
    </row>
    <row r="8" spans="1:7" ht="17.25" customHeight="1"/>
    <row r="9" spans="1:7" s="20" customFormat="1" ht="17.25" customHeight="1">
      <c r="B9" s="34" t="s">
        <v>69</v>
      </c>
      <c r="C9" s="35" t="s">
        <v>77</v>
      </c>
      <c r="G9" s="30"/>
    </row>
    <row r="10" spans="1:7" s="20" customFormat="1" ht="17.25" customHeight="1">
      <c r="B10" s="288" t="s">
        <v>426</v>
      </c>
      <c r="C10" s="36" t="s">
        <v>78</v>
      </c>
      <c r="G10" s="30"/>
    </row>
    <row r="11" spans="1:7" s="20" customFormat="1" ht="17.25" customHeight="1">
      <c r="B11" s="232" t="s">
        <v>404</v>
      </c>
      <c r="C11" s="109" t="s">
        <v>56</v>
      </c>
      <c r="G11" s="30"/>
    </row>
    <row r="12" spans="1:7" s="20" customFormat="1" ht="17.25" customHeight="1">
      <c r="B12" s="232" t="s">
        <v>405</v>
      </c>
      <c r="C12" s="109" t="s">
        <v>57</v>
      </c>
      <c r="G12" s="30"/>
    </row>
    <row r="13" spans="1:7" s="20" customFormat="1" ht="17.25" customHeight="1">
      <c r="B13" s="232" t="s">
        <v>46</v>
      </c>
      <c r="C13" s="109" t="s">
        <v>58</v>
      </c>
      <c r="G13" s="30"/>
    </row>
    <row r="14" spans="1:7" s="20" customFormat="1" ht="17.25" customHeight="1">
      <c r="B14" s="300" t="s">
        <v>428</v>
      </c>
      <c r="C14" s="109" t="s">
        <v>59</v>
      </c>
      <c r="G14" s="30"/>
    </row>
    <row r="15" spans="1:7" s="20" customFormat="1" ht="17.25" customHeight="1">
      <c r="C15" s="109" t="s">
        <v>60</v>
      </c>
      <c r="G15" s="30"/>
    </row>
    <row r="16" spans="1:7" s="20" customFormat="1" ht="17.25" customHeight="1">
      <c r="C16" s="109" t="s">
        <v>84</v>
      </c>
      <c r="G16" s="30"/>
    </row>
    <row r="17" spans="7:7" s="20" customFormat="1" ht="17.25" customHeight="1">
      <c r="G17" s="30"/>
    </row>
    <row r="18" spans="7:7" s="20" customFormat="1" ht="17.25" customHeight="1">
      <c r="G18" s="30"/>
    </row>
    <row r="19" spans="7:7" s="20" customFormat="1" ht="17.25" customHeight="1">
      <c r="G19" s="30"/>
    </row>
    <row r="20" spans="7:7" s="20" customFormat="1" ht="17.25" customHeight="1">
      <c r="G20" s="30"/>
    </row>
    <row r="21" spans="7:7" s="20" customFormat="1" ht="17.25" customHeight="1">
      <c r="G21" s="30"/>
    </row>
    <row r="22" spans="7:7" s="20" customFormat="1" ht="17.25" customHeight="1">
      <c r="G22" s="30"/>
    </row>
    <row r="23" spans="7:7" s="20" customFormat="1" ht="17.25" customHeight="1">
      <c r="G23" s="30"/>
    </row>
    <row r="24" spans="7:7" ht="17.25" customHeight="1"/>
  </sheetData>
  <mergeCells count="1">
    <mergeCell ref="A3:C3"/>
  </mergeCells>
  <pageMargins left="0" right="0" top="0" bottom="0" header="0" footer="0"/>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view="pageBreakPreview" zoomScale="90" zoomScaleNormal="100" zoomScaleSheetLayoutView="90" workbookViewId="0">
      <selection activeCell="E12" sqref="E12"/>
    </sheetView>
  </sheetViews>
  <sheetFormatPr defaultRowHeight="12.75"/>
  <cols>
    <col min="1" max="2" width="10.7109375" style="19" customWidth="1"/>
    <col min="3" max="3" width="43.140625" style="19" customWidth="1"/>
    <col min="4" max="5" width="13.7109375" style="19" customWidth="1"/>
    <col min="6" max="16384" width="9.140625" style="19"/>
  </cols>
  <sheetData>
    <row r="1" spans="1:5" ht="29.25" customHeight="1">
      <c r="A1" s="149" t="str">
        <f>[1]Setup!F4</f>
        <v>Pricing Document</v>
      </c>
      <c r="B1" s="149"/>
      <c r="C1" s="149"/>
      <c r="D1" s="149"/>
      <c r="E1" s="151" t="s">
        <v>305</v>
      </c>
    </row>
    <row r="2" spans="1:5" ht="21" customHeight="1">
      <c r="A2" s="153" t="s">
        <v>309</v>
      </c>
      <c r="B2" s="229"/>
      <c r="C2" s="154" t="str">
        <f>'Cover-PDF'!B10</f>
        <v xml:space="preserve">Horniman Museum Trust </v>
      </c>
      <c r="D2" s="154"/>
      <c r="E2" s="155" t="s">
        <v>386</v>
      </c>
    </row>
    <row r="3" spans="1:5" ht="21" customHeight="1">
      <c r="A3" s="153" t="s">
        <v>311</v>
      </c>
      <c r="B3" s="153"/>
      <c r="C3" s="154" t="str">
        <f>Setup!E6</f>
        <v>Horniman Museum Butterfly House</v>
      </c>
      <c r="D3" s="154"/>
      <c r="E3" s="155"/>
    </row>
    <row r="4" spans="1:5" ht="21" customHeight="1">
      <c r="A4" s="157" t="s">
        <v>313</v>
      </c>
      <c r="B4" s="157"/>
      <c r="C4" s="158" t="s">
        <v>407</v>
      </c>
      <c r="D4" s="158"/>
      <c r="E4" s="157"/>
    </row>
    <row r="5" spans="1:5" s="16" customFormat="1" ht="25.5" customHeight="1">
      <c r="A5" s="17" t="s">
        <v>85</v>
      </c>
    </row>
    <row r="6" spans="1:5" ht="25.5" customHeight="1">
      <c r="A6" s="46" t="s">
        <v>86</v>
      </c>
      <c r="B6" s="47" t="s">
        <v>87</v>
      </c>
      <c r="C6" s="46" t="s">
        <v>88</v>
      </c>
      <c r="D6" s="46" t="s">
        <v>89</v>
      </c>
      <c r="E6" s="46" t="s">
        <v>90</v>
      </c>
    </row>
    <row r="7" spans="1:5">
      <c r="A7" s="131">
        <v>1</v>
      </c>
      <c r="B7" s="44">
        <f>Setup!E8</f>
        <v>42690</v>
      </c>
      <c r="C7" s="286" t="str">
        <f>Setup!E5</f>
        <v>Pricing Document</v>
      </c>
      <c r="D7" s="287" t="s">
        <v>400</v>
      </c>
      <c r="E7" s="132"/>
    </row>
    <row r="8" spans="1:5">
      <c r="A8" s="131">
        <v>2</v>
      </c>
      <c r="B8" s="301" t="s">
        <v>429</v>
      </c>
      <c r="C8" s="302" t="s">
        <v>430</v>
      </c>
      <c r="D8" s="303" t="s">
        <v>431</v>
      </c>
      <c r="E8" s="127"/>
    </row>
    <row r="9" spans="1:5">
      <c r="A9" s="131">
        <v>3</v>
      </c>
      <c r="B9" s="310" t="s">
        <v>444</v>
      </c>
      <c r="C9" s="311" t="s">
        <v>445</v>
      </c>
      <c r="D9" s="312" t="s">
        <v>446</v>
      </c>
      <c r="E9" s="45"/>
    </row>
    <row r="10" spans="1:5">
      <c r="A10" s="43"/>
      <c r="B10" s="44"/>
      <c r="C10" s="45"/>
      <c r="D10" s="45"/>
      <c r="E10" s="45"/>
    </row>
    <row r="11" spans="1:5">
      <c r="A11" s="43"/>
      <c r="B11" s="44"/>
      <c r="C11" s="45"/>
      <c r="D11" s="45"/>
      <c r="E11" s="45"/>
    </row>
    <row r="12" spans="1:5">
      <c r="A12" s="43"/>
      <c r="B12" s="44"/>
      <c r="C12" s="45"/>
      <c r="D12" s="45"/>
      <c r="E12" s="45"/>
    </row>
    <row r="13" spans="1:5">
      <c r="A13" s="43"/>
      <c r="B13" s="44"/>
      <c r="C13" s="45"/>
      <c r="D13" s="45"/>
      <c r="E13" s="45"/>
    </row>
    <row r="14" spans="1:5">
      <c r="A14" s="43"/>
      <c r="B14" s="44"/>
      <c r="C14" s="45"/>
      <c r="D14" s="45"/>
      <c r="E14" s="45"/>
    </row>
    <row r="15" spans="1:5">
      <c r="A15" s="43"/>
      <c r="B15" s="44"/>
      <c r="C15" s="45"/>
      <c r="D15" s="45"/>
      <c r="E15" s="45"/>
    </row>
    <row r="16" spans="1:5">
      <c r="A16" s="43"/>
      <c r="B16" s="44"/>
      <c r="C16" s="45"/>
      <c r="D16" s="45"/>
      <c r="E16" s="45"/>
    </row>
    <row r="17" spans="1:5">
      <c r="A17" s="43"/>
      <c r="B17" s="44"/>
      <c r="C17" s="45"/>
      <c r="D17" s="45"/>
      <c r="E17" s="45"/>
    </row>
    <row r="18" spans="1:5">
      <c r="A18" s="43"/>
      <c r="B18" s="44"/>
      <c r="C18" s="45"/>
      <c r="D18" s="45"/>
      <c r="E18" s="45"/>
    </row>
    <row r="19" spans="1:5">
      <c r="A19" s="43"/>
      <c r="B19" s="44"/>
      <c r="C19" s="45"/>
      <c r="D19" s="45"/>
      <c r="E19" s="45"/>
    </row>
    <row r="20" spans="1:5">
      <c r="A20" s="43"/>
      <c r="B20" s="44"/>
      <c r="C20" s="45"/>
      <c r="D20" s="45"/>
      <c r="E20" s="45"/>
    </row>
    <row r="21" spans="1:5">
      <c r="A21" s="43"/>
      <c r="B21" s="44"/>
      <c r="C21" s="45"/>
      <c r="D21" s="45"/>
      <c r="E21" s="45"/>
    </row>
    <row r="22" spans="1:5">
      <c r="A22" s="43"/>
      <c r="B22" s="44"/>
      <c r="C22" s="45"/>
      <c r="D22" s="45"/>
      <c r="E22" s="45"/>
    </row>
    <row r="23" spans="1:5">
      <c r="A23" s="43"/>
      <c r="B23" s="44"/>
      <c r="C23" s="45"/>
      <c r="D23" s="45"/>
      <c r="E23" s="45"/>
    </row>
    <row r="24" spans="1:5">
      <c r="A24" s="43"/>
      <c r="B24" s="44"/>
      <c r="C24" s="45"/>
      <c r="D24" s="45"/>
      <c r="E24" s="45"/>
    </row>
    <row r="28" spans="1:5">
      <c r="A28" s="217"/>
      <c r="B28" s="217"/>
      <c r="C28" s="217"/>
      <c r="D28" s="217"/>
      <c r="E28" s="217"/>
    </row>
    <row r="29" spans="1:5">
      <c r="A29" s="218" t="s">
        <v>371</v>
      </c>
      <c r="B29" s="169"/>
      <c r="C29" s="169"/>
      <c r="D29" s="169"/>
      <c r="E29" s="169"/>
    </row>
    <row r="30" spans="1:5">
      <c r="A30" s="152"/>
      <c r="B30" s="152"/>
      <c r="C30" s="152"/>
      <c r="D30" s="152"/>
      <c r="E30" s="205"/>
    </row>
    <row r="31" spans="1:5">
      <c r="A31" s="218" t="s">
        <v>372</v>
      </c>
      <c r="B31" s="169"/>
      <c r="C31" s="169"/>
      <c r="D31" s="169"/>
      <c r="E31" s="169"/>
    </row>
    <row r="32" spans="1:5">
      <c r="A32" s="152"/>
      <c r="B32" s="152"/>
      <c r="C32" s="152"/>
      <c r="D32" s="152"/>
      <c r="E32" s="205"/>
    </row>
    <row r="33" spans="1:5">
      <c r="A33" s="152"/>
      <c r="B33" s="219">
        <v>1</v>
      </c>
      <c r="C33" s="174" t="s">
        <v>373</v>
      </c>
      <c r="D33" s="220"/>
      <c r="E33" s="221"/>
    </row>
    <row r="34" spans="1:5">
      <c r="A34" s="152"/>
      <c r="B34" s="219"/>
      <c r="C34" s="174"/>
      <c r="D34" s="174"/>
      <c r="E34" s="222"/>
    </row>
    <row r="35" spans="1:5">
      <c r="A35" s="152"/>
      <c r="B35" s="219">
        <v>2</v>
      </c>
      <c r="C35" s="174" t="s">
        <v>374</v>
      </c>
      <c r="D35" s="220"/>
      <c r="E35" s="223"/>
    </row>
    <row r="36" spans="1:5">
      <c r="A36" s="152"/>
      <c r="B36" s="219"/>
      <c r="C36" s="174"/>
      <c r="D36" s="220"/>
      <c r="E36" s="224"/>
    </row>
    <row r="37" spans="1:5">
      <c r="A37" s="152"/>
      <c r="B37" s="219">
        <v>3</v>
      </c>
      <c r="C37" s="174" t="s">
        <v>375</v>
      </c>
      <c r="D37" s="220"/>
      <c r="E37" s="223"/>
    </row>
    <row r="38" spans="1:5">
      <c r="A38" s="152"/>
      <c r="B38" s="219"/>
      <c r="C38" s="174"/>
      <c r="D38" s="220"/>
      <c r="E38" s="224"/>
    </row>
    <row r="39" spans="1:5">
      <c r="A39" s="152"/>
      <c r="B39" s="219">
        <v>4</v>
      </c>
      <c r="C39" t="s">
        <v>312</v>
      </c>
      <c r="D39" s="220"/>
      <c r="E39" s="223"/>
    </row>
    <row r="40" spans="1:5">
      <c r="A40" s="152"/>
      <c r="B40" s="219"/>
      <c r="C40"/>
      <c r="D40" s="220"/>
      <c r="E40" s="223"/>
    </row>
    <row r="41" spans="1:5">
      <c r="A41" s="152"/>
      <c r="B41" s="219">
        <v>5</v>
      </c>
      <c r="C41" t="s">
        <v>376</v>
      </c>
      <c r="D41" s="220"/>
      <c r="E41" s="223"/>
    </row>
    <row r="42" spans="1:5">
      <c r="A42" s="225"/>
      <c r="B42" s="226"/>
      <c r="C42" s="227"/>
      <c r="D42" s="227"/>
      <c r="E42" s="205"/>
    </row>
    <row r="43" spans="1:5">
      <c r="A43" s="225"/>
      <c r="B43" s="226"/>
      <c r="C43" s="227"/>
      <c r="D43" s="227"/>
      <c r="E43" s="205"/>
    </row>
    <row r="44" spans="1:5">
      <c r="A44" s="228" t="s">
        <v>377</v>
      </c>
      <c r="B44" s="227"/>
      <c r="C44" s="227"/>
      <c r="D44" s="227"/>
      <c r="E44" s="205"/>
    </row>
    <row r="45" spans="1:5">
      <c r="A45" s="225"/>
      <c r="B45" s="227"/>
      <c r="C45" s="227"/>
      <c r="D45" s="227"/>
      <c r="E45" s="205"/>
    </row>
    <row r="46" spans="1:5">
      <c r="A46" s="152"/>
      <c r="B46" t="s">
        <v>378</v>
      </c>
      <c r="C46" s="152" t="s">
        <v>379</v>
      </c>
      <c r="D46" s="227"/>
      <c r="E46" s="205"/>
    </row>
    <row r="47" spans="1:5">
      <c r="A47" s="152"/>
      <c r="B47"/>
      <c r="C47"/>
      <c r="D47" s="227"/>
      <c r="E47" s="205"/>
    </row>
    <row r="48" spans="1:5">
      <c r="A48" s="152"/>
      <c r="B48" t="s">
        <v>380</v>
      </c>
      <c r="C48" s="152" t="s">
        <v>381</v>
      </c>
      <c r="D48" s="227"/>
      <c r="E48" s="205"/>
    </row>
    <row r="49" spans="1:5">
      <c r="A49" s="152"/>
      <c r="B49"/>
      <c r="C49" s="152"/>
      <c r="D49" s="227"/>
      <c r="E49" s="205"/>
    </row>
    <row r="50" spans="1:5">
      <c r="A50" s="152"/>
      <c r="B50"/>
      <c r="C50" s="217"/>
      <c r="D50" s="227"/>
      <c r="E50" s="205"/>
    </row>
    <row r="51" spans="1:5">
      <c r="A51" s="152"/>
      <c r="B51" s="225"/>
      <c r="C51" s="227"/>
      <c r="D51" s="227"/>
      <c r="E51" s="205"/>
    </row>
    <row r="52" spans="1:5">
      <c r="A52" s="152"/>
      <c r="B52"/>
      <c r="C52"/>
      <c r="D52" s="227"/>
      <c r="E52" s="205"/>
    </row>
    <row r="53" spans="1:5">
      <c r="A53" s="152"/>
      <c r="B53" s="152"/>
      <c r="C53"/>
      <c r="D53"/>
      <c r="E53" s="227"/>
    </row>
    <row r="54" spans="1:5">
      <c r="A54" s="217"/>
      <c r="B54" s="217"/>
      <c r="C54" s="217"/>
      <c r="D54" s="217"/>
      <c r="E54" s="217"/>
    </row>
    <row r="55" spans="1:5">
      <c r="A55" s="217"/>
      <c r="B55" s="217"/>
      <c r="C55" s="217"/>
      <c r="D55" s="217"/>
      <c r="E55" s="217"/>
    </row>
    <row r="56" spans="1:5">
      <c r="A56" s="217"/>
      <c r="B56" s="217"/>
      <c r="C56" s="217"/>
      <c r="D56" s="217"/>
      <c r="E56" s="217"/>
    </row>
    <row r="57" spans="1:5">
      <c r="A57" s="217"/>
      <c r="B57" s="217"/>
      <c r="C57" s="217"/>
      <c r="D57" s="217"/>
      <c r="E57" s="217"/>
    </row>
    <row r="58" spans="1:5">
      <c r="A58" s="217"/>
      <c r="B58" s="217"/>
      <c r="C58" s="217"/>
      <c r="D58" s="217"/>
      <c r="E58" s="217"/>
    </row>
    <row r="59" spans="1:5">
      <c r="A59" s="217"/>
      <c r="B59" s="217"/>
      <c r="C59" s="217"/>
      <c r="D59" s="217"/>
      <c r="E59" s="217"/>
    </row>
    <row r="60" spans="1:5">
      <c r="A60" s="217"/>
      <c r="B60" s="217"/>
      <c r="C60" s="217"/>
      <c r="D60" s="217"/>
      <c r="E60" s="217"/>
    </row>
    <row r="61" spans="1:5">
      <c r="A61" s="217"/>
      <c r="B61" s="217"/>
      <c r="C61" s="217"/>
      <c r="D61" s="217"/>
      <c r="E61" s="217"/>
    </row>
  </sheetData>
  <pageMargins left="0.6692913385826772" right="0.6692913385826772" top="0.47244094488188981" bottom="0.43307086614173229" header="0.39370078740157483" footer="0.19685039370078741"/>
  <pageSetup paperSize="9" orientation="portrait" r:id="rId1"/>
  <headerFooter>
    <oddHeader>&amp;R&amp;G</oddHeader>
    <oddFooter>&amp;L&amp;"Arial,Regular"&amp;6&amp;F
&amp;D</oddFooter>
  </headerFooter>
  <rowBreaks count="1" manualBreakCount="1">
    <brk id="26"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topLeftCell="C1" zoomScale="70" zoomScaleNormal="70" workbookViewId="0">
      <selection activeCell="C23" sqref="C23:F23"/>
    </sheetView>
  </sheetViews>
  <sheetFormatPr defaultRowHeight="12.75"/>
  <cols>
    <col min="1" max="1" width="6.28515625" customWidth="1"/>
    <col min="2" max="3" width="5.7109375" customWidth="1"/>
    <col min="4" max="4" width="10.7109375" customWidth="1"/>
    <col min="5" max="5" width="29.42578125" style="145" customWidth="1"/>
    <col min="6" max="6" width="9.7109375" customWidth="1"/>
    <col min="7" max="7" width="19.42578125" customWidth="1"/>
    <col min="8" max="8" width="5.7109375" customWidth="1"/>
  </cols>
  <sheetData>
    <row r="1" spans="3:5" s="133" customFormat="1" ht="25.5" customHeight="1">
      <c r="E1" s="134"/>
    </row>
    <row r="2" spans="3:5" s="133" customFormat="1" ht="25.5" customHeight="1">
      <c r="E2" s="134"/>
    </row>
    <row r="3" spans="3:5" s="133" customFormat="1" ht="25.5" customHeight="1">
      <c r="E3" s="134"/>
    </row>
    <row r="4" spans="3:5" s="133" customFormat="1" ht="25.5" customHeight="1">
      <c r="E4" s="134"/>
    </row>
    <row r="5" spans="3:5" s="133" customFormat="1" ht="25.5" customHeight="1">
      <c r="E5" s="134"/>
    </row>
    <row r="6" spans="3:5" s="133" customFormat="1" ht="25.5" customHeight="1">
      <c r="E6" s="134"/>
    </row>
    <row r="7" spans="3:5" s="133" customFormat="1" ht="25.5" customHeight="1">
      <c r="E7" s="134"/>
    </row>
    <row r="8" spans="3:5" s="133" customFormat="1" ht="25.5" customHeight="1">
      <c r="E8" s="134"/>
    </row>
    <row r="9" spans="3:5" s="135" customFormat="1" ht="25.5" customHeight="1">
      <c r="C9" s="133"/>
      <c r="E9" s="136"/>
    </row>
    <row r="10" spans="3:5" s="137" customFormat="1" ht="25.5" customHeight="1">
      <c r="C10" s="133"/>
      <c r="E10" s="138"/>
    </row>
    <row r="11" spans="3:5" s="137" customFormat="1" ht="25.5" customHeight="1">
      <c r="C11" s="133"/>
      <c r="E11" s="138"/>
    </row>
    <row r="12" spans="3:5" s="137" customFormat="1" ht="38.25" customHeight="1">
      <c r="C12" s="139" t="s">
        <v>304</v>
      </c>
      <c r="E12" s="138"/>
    </row>
    <row r="13" spans="3:5" s="140" customFormat="1" ht="25.5" customHeight="1">
      <c r="E13" s="141"/>
    </row>
    <row r="14" spans="3:5" s="140" customFormat="1" ht="25.5" customHeight="1">
      <c r="C14" s="141" t="str">
        <f>[1]Contents!D10</f>
        <v>Preliminaries / General Conditions</v>
      </c>
      <c r="E14" s="141"/>
    </row>
    <row r="15" spans="3:5" s="140" customFormat="1" ht="25.5" customHeight="1">
      <c r="E15" s="141"/>
    </row>
    <row r="16" spans="3:5" s="140" customFormat="1" ht="25.5" customHeight="1">
      <c r="E16" s="141"/>
    </row>
    <row r="17" spans="1:8" s="140" customFormat="1" ht="25.5" customHeight="1">
      <c r="E17" s="141"/>
    </row>
    <row r="18" spans="1:8" s="140" customFormat="1" ht="25.5" customHeight="1">
      <c r="E18" s="141"/>
    </row>
    <row r="19" spans="1:8" s="140" customFormat="1" ht="25.5" customHeight="1">
      <c r="E19" s="141"/>
    </row>
    <row r="20" spans="1:8" s="140" customFormat="1" ht="25.5" customHeight="1">
      <c r="E20" s="141"/>
    </row>
    <row r="21" spans="1:8" s="140" customFormat="1" ht="25.5" customHeight="1">
      <c r="E21" s="141"/>
    </row>
    <row r="22" spans="1:8" s="140" customFormat="1" ht="25.5" customHeight="1">
      <c r="E22" s="141"/>
    </row>
    <row r="23" spans="1:8" s="140" customFormat="1" ht="25.5" customHeight="1">
      <c r="E23" s="141"/>
    </row>
    <row r="24" spans="1:8" s="140" customFormat="1" ht="25.5" customHeight="1">
      <c r="E24" s="141"/>
    </row>
    <row r="25" spans="1:8" s="140" customFormat="1" ht="25.5" customHeight="1">
      <c r="E25" s="141"/>
    </row>
    <row r="26" spans="1:8" s="140" customFormat="1" ht="25.5" customHeight="1">
      <c r="E26" s="141"/>
    </row>
    <row r="27" spans="1:8" s="140" customFormat="1" ht="25.5" customHeight="1">
      <c r="E27" s="141"/>
    </row>
    <row r="28" spans="1:8" s="140" customFormat="1" ht="12.75" customHeight="1">
      <c r="E28" s="141"/>
    </row>
    <row r="29" spans="1:8" ht="39.75" customHeight="1">
      <c r="A29" s="142"/>
      <c r="B29" s="142"/>
      <c r="C29" s="142"/>
      <c r="D29" s="142"/>
      <c r="E29" s="143"/>
      <c r="F29" s="142"/>
      <c r="G29" s="142"/>
      <c r="H29" s="144" t="s">
        <v>305</v>
      </c>
    </row>
  </sheetData>
  <pageMargins left="0.59055118110236227" right="0.59055118110236227" top="0.39370078740157483" bottom="0.59055118110236227" header="0.39370078740157483" footer="0.19685039370078741"/>
  <pageSetup paperSize="9" orientation="portrait" r:id="rId1"/>
  <headerFooter>
    <oddFooter>&amp;L&amp;6&amp;F/&amp;A
Date printed: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2"/>
  <sheetViews>
    <sheetView showGridLines="0" view="pageBreakPreview" topLeftCell="A169" zoomScaleNormal="100" zoomScaleSheetLayoutView="100" workbookViewId="0">
      <selection activeCell="E170" sqref="E170"/>
    </sheetView>
  </sheetViews>
  <sheetFormatPr defaultRowHeight="12.75"/>
  <cols>
    <col min="1" max="1" width="7.7109375" style="19" customWidth="1"/>
    <col min="2" max="3" width="5.7109375" style="19" customWidth="1"/>
    <col min="4" max="4" width="28.85546875" style="19" customWidth="1"/>
    <col min="5" max="5" width="10.85546875" style="19" customWidth="1"/>
    <col min="6" max="6" width="5.7109375" style="19" customWidth="1"/>
    <col min="7" max="7" width="13.7109375" style="23" customWidth="1"/>
    <col min="8" max="8" width="13.7109375" style="19" customWidth="1"/>
    <col min="9" max="9" width="1.7109375" style="67" customWidth="1"/>
    <col min="10" max="12" width="9.140625" style="67"/>
    <col min="13" max="13" width="1.7109375" style="67" customWidth="1"/>
    <col min="14" max="14" width="9.140625" style="67"/>
    <col min="15" max="15" width="1.85546875" style="67" customWidth="1"/>
    <col min="16" max="16" width="4.85546875" style="96" customWidth="1"/>
    <col min="17" max="17" width="9.7109375" style="95" customWidth="1"/>
    <col min="18" max="18" width="1.7109375" style="19" customWidth="1"/>
    <col min="19" max="16384" width="9.140625" style="19"/>
  </cols>
  <sheetData>
    <row r="1" spans="1:18" ht="29.25" customHeight="1">
      <c r="A1" s="149" t="str">
        <f>[1]Setup!F4</f>
        <v>Pricing Document</v>
      </c>
      <c r="B1" s="149"/>
      <c r="C1" s="149"/>
      <c r="D1" s="149"/>
      <c r="E1" s="150"/>
      <c r="F1" s="149"/>
      <c r="G1" s="149"/>
      <c r="H1" s="151" t="s">
        <v>305</v>
      </c>
    </row>
    <row r="2" spans="1:18" ht="21" customHeight="1">
      <c r="A2" s="153" t="s">
        <v>309</v>
      </c>
      <c r="B2" s="229"/>
      <c r="C2" s="154" t="str">
        <f>Content!C2</f>
        <v xml:space="preserve">Horniman Museum Trust </v>
      </c>
      <c r="D2" s="154"/>
      <c r="E2" s="153"/>
      <c r="F2" s="153"/>
      <c r="G2" s="155"/>
      <c r="H2" s="155" t="s">
        <v>387</v>
      </c>
    </row>
    <row r="3" spans="1:18" ht="21" customHeight="1">
      <c r="A3" s="153" t="s">
        <v>311</v>
      </c>
      <c r="B3" s="153"/>
      <c r="C3" s="154" t="str">
        <f>Content!C3</f>
        <v>Horniman Museum Butterfly House</v>
      </c>
      <c r="D3" s="154"/>
      <c r="E3" s="153"/>
      <c r="F3" s="153"/>
      <c r="G3" s="154"/>
      <c r="H3" s="155" t="s">
        <v>388</v>
      </c>
    </row>
    <row r="4" spans="1:18" ht="21" customHeight="1">
      <c r="A4" s="157" t="s">
        <v>313</v>
      </c>
      <c r="B4" s="157"/>
      <c r="C4" s="206" t="str">
        <f>Content!C4</f>
        <v>5001240</v>
      </c>
      <c r="D4" s="158"/>
      <c r="E4" s="157"/>
      <c r="F4" s="157"/>
      <c r="G4" s="157"/>
      <c r="H4" s="157"/>
    </row>
    <row r="5" spans="1:18" s="16" customFormat="1" ht="25.5" customHeight="1">
      <c r="A5" s="17" t="s">
        <v>391</v>
      </c>
      <c r="G5" s="22"/>
      <c r="I5" s="69"/>
      <c r="J5" s="69"/>
      <c r="K5" s="69"/>
      <c r="L5" s="69"/>
      <c r="M5" s="69"/>
      <c r="N5" s="69"/>
      <c r="O5" s="69"/>
      <c r="P5" s="98"/>
      <c r="Q5" s="78"/>
      <c r="R5" s="99"/>
    </row>
    <row r="6" spans="1:18" s="27" customFormat="1" ht="25.5" customHeight="1">
      <c r="A6" s="26">
        <v>1.2</v>
      </c>
      <c r="B6" s="27" t="s">
        <v>256</v>
      </c>
      <c r="G6" s="28"/>
      <c r="I6" s="69"/>
      <c r="J6" s="320" t="s">
        <v>257</v>
      </c>
      <c r="K6" s="321"/>
      <c r="L6" s="322"/>
      <c r="M6" s="69"/>
      <c r="N6" s="323" t="s">
        <v>258</v>
      </c>
      <c r="O6" s="69"/>
      <c r="P6" s="325" t="s">
        <v>289</v>
      </c>
      <c r="Q6" s="94" t="s">
        <v>65</v>
      </c>
      <c r="R6" s="100"/>
    </row>
    <row r="7" spans="1:18" s="18" customFormat="1" ht="25.5" customHeight="1">
      <c r="A7" s="47" t="s">
        <v>63</v>
      </c>
      <c r="B7" s="46" t="s">
        <v>64</v>
      </c>
      <c r="C7" s="46"/>
      <c r="D7" s="46"/>
      <c r="E7" s="47"/>
      <c r="F7" s="46"/>
      <c r="G7" s="55" t="s">
        <v>112</v>
      </c>
      <c r="H7" s="55" t="s">
        <v>113</v>
      </c>
      <c r="I7" s="69"/>
      <c r="J7" s="70" t="s">
        <v>259</v>
      </c>
      <c r="K7" s="72" t="s">
        <v>261</v>
      </c>
      <c r="L7" s="71" t="s">
        <v>260</v>
      </c>
      <c r="M7" s="69"/>
      <c r="N7" s="324"/>
      <c r="O7" s="69"/>
      <c r="P7" s="326"/>
      <c r="Q7" s="105"/>
      <c r="R7" s="101"/>
    </row>
    <row r="8" spans="1:18" ht="12.75" customHeight="1">
      <c r="A8" s="25"/>
      <c r="D8" s="56"/>
      <c r="E8" s="56"/>
      <c r="F8" s="56"/>
      <c r="G8" s="57"/>
      <c r="H8" s="65"/>
      <c r="I8" s="68"/>
      <c r="J8" s="73"/>
      <c r="K8" s="74"/>
      <c r="L8" s="75"/>
      <c r="M8" s="76"/>
      <c r="N8" s="77"/>
      <c r="O8" s="68"/>
      <c r="P8" s="102"/>
      <c r="Q8" s="106"/>
      <c r="R8" s="89"/>
    </row>
    <row r="9" spans="1:18" ht="12.75" customHeight="1">
      <c r="A9" s="25">
        <v>1</v>
      </c>
      <c r="B9" s="24" t="s">
        <v>114</v>
      </c>
      <c r="D9" s="56"/>
      <c r="E9" s="56"/>
      <c r="F9" s="56"/>
      <c r="G9" s="57"/>
      <c r="H9" s="65"/>
      <c r="I9" s="68"/>
      <c r="J9" s="73"/>
      <c r="K9" s="74"/>
      <c r="L9" s="75"/>
      <c r="M9" s="76"/>
      <c r="N9" s="74"/>
      <c r="O9" s="68"/>
      <c r="P9" s="103"/>
      <c r="Q9" s="106"/>
      <c r="R9" s="89"/>
    </row>
    <row r="10" spans="1:18" ht="12.75" customHeight="1">
      <c r="A10" s="25"/>
      <c r="D10" s="56"/>
      <c r="E10" s="56"/>
      <c r="F10" s="56"/>
      <c r="G10" s="57"/>
      <c r="H10" s="65"/>
      <c r="I10" s="68"/>
      <c r="J10" s="73"/>
      <c r="K10" s="74"/>
      <c r="L10" s="75"/>
      <c r="M10" s="76"/>
      <c r="N10" s="74"/>
      <c r="O10" s="68"/>
      <c r="P10" s="103"/>
      <c r="Q10" s="106">
        <f>SUM(J10:N10)</f>
        <v>0</v>
      </c>
      <c r="R10" s="89"/>
    </row>
    <row r="11" spans="1:18" ht="12.75" customHeight="1">
      <c r="A11" s="25"/>
      <c r="B11" s="217" t="s">
        <v>382</v>
      </c>
      <c r="D11" s="56"/>
      <c r="E11" s="56"/>
      <c r="F11" s="56"/>
      <c r="G11" s="57"/>
      <c r="H11" s="65"/>
      <c r="I11" s="68"/>
      <c r="J11" s="73"/>
      <c r="K11" s="74"/>
      <c r="L11" s="75"/>
      <c r="M11" s="76"/>
      <c r="N11" s="74"/>
      <c r="O11" s="68"/>
      <c r="P11" s="103"/>
      <c r="Q11" s="106">
        <f t="shared" ref="Q11:Q60" si="0">SUM(J11:N11)</f>
        <v>0</v>
      </c>
      <c r="R11" s="89"/>
    </row>
    <row r="12" spans="1:18" ht="12.75" customHeight="1">
      <c r="A12" s="25"/>
      <c r="B12" s="217" t="s">
        <v>383</v>
      </c>
      <c r="D12" s="56"/>
      <c r="E12" s="56"/>
      <c r="F12" s="56"/>
      <c r="G12" s="57"/>
      <c r="H12" s="65"/>
      <c r="I12" s="68"/>
      <c r="J12" s="73"/>
      <c r="K12" s="74"/>
      <c r="L12" s="75"/>
      <c r="M12" s="76"/>
      <c r="N12" s="74"/>
      <c r="O12" s="68"/>
      <c r="P12" s="103"/>
      <c r="Q12" s="106">
        <f t="shared" si="0"/>
        <v>0</v>
      </c>
      <c r="R12" s="89"/>
    </row>
    <row r="13" spans="1:18" ht="12.75" customHeight="1">
      <c r="A13" s="25"/>
      <c r="B13" s="217" t="s">
        <v>384</v>
      </c>
      <c r="D13" s="56"/>
      <c r="E13" s="56"/>
      <c r="F13" s="56"/>
      <c r="G13" s="57"/>
      <c r="H13" s="65"/>
      <c r="I13" s="68"/>
      <c r="J13" s="73"/>
      <c r="K13" s="74"/>
      <c r="L13" s="75"/>
      <c r="M13" s="76"/>
      <c r="N13" s="74"/>
      <c r="O13" s="68"/>
      <c r="P13" s="103"/>
      <c r="Q13" s="106">
        <f t="shared" si="0"/>
        <v>0</v>
      </c>
      <c r="R13" s="89"/>
    </row>
    <row r="14" spans="1:18" ht="12.75" customHeight="1">
      <c r="A14" s="25"/>
      <c r="B14" s="217" t="s">
        <v>385</v>
      </c>
      <c r="D14" s="56"/>
      <c r="E14" s="56"/>
      <c r="F14" s="56"/>
      <c r="G14" s="57"/>
      <c r="H14" s="65"/>
      <c r="I14" s="68"/>
      <c r="J14" s="73"/>
      <c r="K14" s="74"/>
      <c r="L14" s="75"/>
      <c r="M14" s="76"/>
      <c r="N14" s="74"/>
      <c r="O14" s="68"/>
      <c r="P14" s="103"/>
      <c r="Q14" s="106">
        <f t="shared" si="0"/>
        <v>0</v>
      </c>
      <c r="R14" s="89"/>
    </row>
    <row r="15" spans="1:18" ht="12.75" customHeight="1">
      <c r="A15" s="25"/>
      <c r="D15" s="56"/>
      <c r="E15" s="56"/>
      <c r="F15" s="56"/>
      <c r="G15" s="57"/>
      <c r="H15" s="65"/>
      <c r="I15" s="68"/>
      <c r="J15" s="73"/>
      <c r="K15" s="74"/>
      <c r="L15" s="75"/>
      <c r="M15" s="76"/>
      <c r="N15" s="74"/>
      <c r="O15" s="68"/>
      <c r="P15" s="103"/>
      <c r="Q15" s="106">
        <f t="shared" si="0"/>
        <v>0</v>
      </c>
      <c r="R15" s="89"/>
    </row>
    <row r="16" spans="1:18" ht="12.75" customHeight="1">
      <c r="A16" s="59">
        <v>1.1000000000000001</v>
      </c>
      <c r="B16" s="24" t="s">
        <v>115</v>
      </c>
      <c r="D16" s="56"/>
      <c r="E16" s="56"/>
      <c r="F16" s="56"/>
      <c r="G16" s="57"/>
      <c r="H16" s="65"/>
      <c r="I16" s="68"/>
      <c r="J16" s="73"/>
      <c r="K16" s="74"/>
      <c r="L16" s="75"/>
      <c r="M16" s="76"/>
      <c r="N16" s="74"/>
      <c r="O16" s="68"/>
      <c r="P16" s="103"/>
      <c r="Q16" s="106">
        <f t="shared" si="0"/>
        <v>0</v>
      </c>
      <c r="R16" s="89"/>
    </row>
    <row r="17" spans="1:18" ht="12.75" customHeight="1">
      <c r="A17" s="25"/>
      <c r="D17" s="56"/>
      <c r="E17" s="56"/>
      <c r="F17" s="56"/>
      <c r="G17" s="57"/>
      <c r="H17" s="65"/>
      <c r="I17" s="68"/>
      <c r="J17" s="73"/>
      <c r="K17" s="74"/>
      <c r="L17" s="75"/>
      <c r="M17" s="76"/>
      <c r="N17" s="74"/>
      <c r="O17" s="68"/>
      <c r="P17" s="103"/>
      <c r="Q17" s="106">
        <f t="shared" si="0"/>
        <v>0</v>
      </c>
      <c r="R17" s="89"/>
    </row>
    <row r="18" spans="1:18" ht="12.75" customHeight="1">
      <c r="A18" s="58" t="s">
        <v>116</v>
      </c>
      <c r="B18" s="24" t="s">
        <v>117</v>
      </c>
      <c r="D18" s="56"/>
      <c r="E18" s="56"/>
      <c r="F18" s="56"/>
      <c r="G18" s="57"/>
      <c r="H18" s="65"/>
      <c r="I18" s="68"/>
      <c r="J18" s="73"/>
      <c r="K18" s="74"/>
      <c r="L18" s="75"/>
      <c r="M18" s="76"/>
      <c r="N18" s="74"/>
      <c r="O18" s="68"/>
      <c r="P18" s="103"/>
      <c r="Q18" s="106">
        <f t="shared" si="0"/>
        <v>0</v>
      </c>
      <c r="R18" s="89"/>
    </row>
    <row r="19" spans="1:18" ht="12.75" customHeight="1">
      <c r="A19" s="25"/>
      <c r="B19" s="19">
        <v>1</v>
      </c>
      <c r="C19" s="19" t="s">
        <v>117</v>
      </c>
      <c r="D19" s="56"/>
      <c r="E19" s="56"/>
      <c r="F19" s="56"/>
      <c r="G19" s="112" t="s">
        <v>432</v>
      </c>
      <c r="H19" s="113" t="s">
        <v>432</v>
      </c>
      <c r="I19" s="68"/>
      <c r="J19" s="73"/>
      <c r="K19" s="74"/>
      <c r="L19" s="75"/>
      <c r="M19" s="76"/>
      <c r="N19" s="74"/>
      <c r="O19" s="68"/>
      <c r="P19" s="103"/>
      <c r="Q19" s="106">
        <f t="shared" si="0"/>
        <v>0</v>
      </c>
      <c r="R19" s="89"/>
    </row>
    <row r="20" spans="1:18" ht="12.75" customHeight="1">
      <c r="A20" s="25"/>
      <c r="B20" s="19">
        <v>2</v>
      </c>
      <c r="C20" s="19" t="s">
        <v>118</v>
      </c>
      <c r="D20" s="56"/>
      <c r="E20" s="56"/>
      <c r="F20" s="56"/>
      <c r="G20" s="112">
        <f t="shared" ref="G20:G25" si="1">SUM(J20:L20)</f>
        <v>0</v>
      </c>
      <c r="H20" s="113">
        <f t="shared" ref="H20:H25" si="2">N20</f>
        <v>0</v>
      </c>
      <c r="I20" s="68"/>
      <c r="J20" s="73"/>
      <c r="K20" s="74"/>
      <c r="L20" s="75"/>
      <c r="M20" s="76"/>
      <c r="N20" s="74"/>
      <c r="O20" s="68"/>
      <c r="P20" s="103">
        <v>9.1</v>
      </c>
      <c r="Q20" s="106">
        <f t="shared" si="0"/>
        <v>0</v>
      </c>
      <c r="R20" s="89"/>
    </row>
    <row r="21" spans="1:18" ht="12.75" customHeight="1">
      <c r="A21" s="25"/>
      <c r="B21" s="19">
        <v>3</v>
      </c>
      <c r="C21" s="19" t="s">
        <v>119</v>
      </c>
      <c r="D21" s="56"/>
      <c r="E21" s="56"/>
      <c r="F21" s="56"/>
      <c r="G21" s="112">
        <f t="shared" si="1"/>
        <v>0</v>
      </c>
      <c r="H21" s="113">
        <f t="shared" si="2"/>
        <v>0</v>
      </c>
      <c r="I21" s="68"/>
      <c r="J21" s="73"/>
      <c r="K21" s="74"/>
      <c r="L21" s="75"/>
      <c r="M21" s="76"/>
      <c r="N21" s="74"/>
      <c r="O21" s="68"/>
      <c r="P21" s="103">
        <v>9.1</v>
      </c>
      <c r="Q21" s="106">
        <f t="shared" si="0"/>
        <v>0</v>
      </c>
      <c r="R21" s="89"/>
    </row>
    <row r="22" spans="1:18" ht="12.75" customHeight="1">
      <c r="A22" s="25"/>
      <c r="B22" s="19">
        <v>4</v>
      </c>
      <c r="C22" s="19" t="s">
        <v>120</v>
      </c>
      <c r="D22" s="56"/>
      <c r="E22" s="56"/>
      <c r="F22" s="56"/>
      <c r="G22" s="112">
        <f t="shared" si="1"/>
        <v>0</v>
      </c>
      <c r="H22" s="113">
        <f t="shared" si="2"/>
        <v>0</v>
      </c>
      <c r="I22" s="68"/>
      <c r="J22" s="73"/>
      <c r="K22" s="74"/>
      <c r="L22" s="75"/>
      <c r="M22" s="76"/>
      <c r="N22" s="74"/>
      <c r="O22" s="68"/>
      <c r="P22" s="103">
        <v>9.1</v>
      </c>
      <c r="Q22" s="106">
        <f t="shared" si="0"/>
        <v>0</v>
      </c>
      <c r="R22" s="89"/>
    </row>
    <row r="23" spans="1:18" ht="12.75" customHeight="1">
      <c r="A23" s="25"/>
      <c r="B23" s="19">
        <v>5</v>
      </c>
      <c r="C23" s="19" t="s">
        <v>121</v>
      </c>
      <c r="D23" s="56"/>
      <c r="E23" s="56"/>
      <c r="F23" s="56"/>
      <c r="G23" s="112">
        <f t="shared" si="1"/>
        <v>0</v>
      </c>
      <c r="H23" s="113">
        <f t="shared" si="2"/>
        <v>0</v>
      </c>
      <c r="I23" s="68"/>
      <c r="J23" s="73"/>
      <c r="K23" s="74"/>
      <c r="L23" s="75"/>
      <c r="M23" s="76"/>
      <c r="N23" s="74"/>
      <c r="O23" s="68"/>
      <c r="P23" s="103">
        <v>9.1</v>
      </c>
      <c r="Q23" s="106">
        <f t="shared" si="0"/>
        <v>0</v>
      </c>
      <c r="R23" s="89"/>
    </row>
    <row r="24" spans="1:18" ht="12.75" customHeight="1">
      <c r="A24" s="25"/>
      <c r="B24" s="19">
        <v>6</v>
      </c>
      <c r="C24" s="19" t="s">
        <v>122</v>
      </c>
      <c r="D24" s="56"/>
      <c r="E24" s="56"/>
      <c r="F24" s="56"/>
      <c r="G24" s="112">
        <f t="shared" si="1"/>
        <v>0</v>
      </c>
      <c r="H24" s="113">
        <f t="shared" si="2"/>
        <v>0</v>
      </c>
      <c r="I24" s="68"/>
      <c r="J24" s="73"/>
      <c r="K24" s="74"/>
      <c r="L24" s="75"/>
      <c r="M24" s="76"/>
      <c r="N24" s="74"/>
      <c r="O24" s="68"/>
      <c r="P24" s="103">
        <v>9.1</v>
      </c>
      <c r="Q24" s="106">
        <f t="shared" si="0"/>
        <v>0</v>
      </c>
      <c r="R24" s="89"/>
    </row>
    <row r="25" spans="1:18" ht="12.75" customHeight="1">
      <c r="A25" s="25"/>
      <c r="B25" s="19">
        <v>7</v>
      </c>
      <c r="C25" s="19" t="s">
        <v>123</v>
      </c>
      <c r="D25" s="56"/>
      <c r="E25" s="56"/>
      <c r="F25" s="56"/>
      <c r="G25" s="112">
        <f t="shared" si="1"/>
        <v>0</v>
      </c>
      <c r="H25" s="113">
        <f t="shared" si="2"/>
        <v>0</v>
      </c>
      <c r="I25" s="68"/>
      <c r="J25" s="73"/>
      <c r="K25" s="74"/>
      <c r="L25" s="75"/>
      <c r="M25" s="76"/>
      <c r="N25" s="74"/>
      <c r="O25" s="68"/>
      <c r="P25" s="103">
        <v>9.1</v>
      </c>
      <c r="Q25" s="106">
        <f t="shared" si="0"/>
        <v>0</v>
      </c>
      <c r="R25" s="89"/>
    </row>
    <row r="26" spans="1:18" ht="12.75" customHeight="1">
      <c r="A26" s="25"/>
      <c r="D26" s="56"/>
      <c r="E26" s="56"/>
      <c r="F26" s="56"/>
      <c r="G26" s="57"/>
      <c r="H26" s="65"/>
      <c r="I26" s="68"/>
      <c r="J26" s="73"/>
      <c r="K26" s="74"/>
      <c r="L26" s="75"/>
      <c r="M26" s="76"/>
      <c r="N26" s="74"/>
      <c r="O26" s="68"/>
      <c r="P26" s="103"/>
      <c r="Q26" s="106">
        <f t="shared" si="0"/>
        <v>0</v>
      </c>
      <c r="R26" s="89"/>
    </row>
    <row r="27" spans="1:18" ht="12.75" customHeight="1">
      <c r="A27" s="58" t="s">
        <v>124</v>
      </c>
      <c r="B27" s="24" t="s">
        <v>125</v>
      </c>
      <c r="D27" s="56"/>
      <c r="E27" s="56"/>
      <c r="F27" s="56"/>
      <c r="G27" s="57"/>
      <c r="H27" s="65"/>
      <c r="I27" s="68"/>
      <c r="J27" s="73"/>
      <c r="K27" s="74"/>
      <c r="L27" s="75"/>
      <c r="M27" s="76"/>
      <c r="N27" s="74"/>
      <c r="O27" s="68"/>
      <c r="P27" s="103"/>
      <c r="Q27" s="106">
        <f t="shared" si="0"/>
        <v>0</v>
      </c>
      <c r="R27" s="89"/>
    </row>
    <row r="28" spans="1:18" ht="12.75" customHeight="1">
      <c r="A28" s="25"/>
      <c r="B28" s="19">
        <v>1</v>
      </c>
      <c r="C28" s="19" t="s">
        <v>126</v>
      </c>
      <c r="D28" s="56"/>
      <c r="E28" s="56"/>
      <c r="F28" s="56"/>
      <c r="G28" s="110">
        <f t="shared" ref="G28:G29" si="3">SUM(J28:L28)</f>
        <v>0</v>
      </c>
      <c r="H28" s="111">
        <f t="shared" ref="H28:H29" si="4">N28</f>
        <v>0</v>
      </c>
      <c r="I28" s="68"/>
      <c r="J28" s="73"/>
      <c r="K28" s="74"/>
      <c r="L28" s="75"/>
      <c r="M28" s="76"/>
      <c r="N28" s="74"/>
      <c r="O28" s="68"/>
      <c r="P28" s="103">
        <v>9.1</v>
      </c>
      <c r="Q28" s="106">
        <f t="shared" si="0"/>
        <v>0</v>
      </c>
      <c r="R28" s="89"/>
    </row>
    <row r="29" spans="1:18" ht="12.75" customHeight="1">
      <c r="A29" s="25"/>
      <c r="B29" s="19">
        <v>2</v>
      </c>
      <c r="C29" s="19" t="s">
        <v>127</v>
      </c>
      <c r="D29" s="56"/>
      <c r="E29" s="56"/>
      <c r="F29" s="56"/>
      <c r="G29" s="110">
        <f t="shared" si="3"/>
        <v>0</v>
      </c>
      <c r="H29" s="111">
        <f t="shared" si="4"/>
        <v>0</v>
      </c>
      <c r="I29" s="68"/>
      <c r="J29" s="73"/>
      <c r="K29" s="74"/>
      <c r="L29" s="75"/>
      <c r="M29" s="76"/>
      <c r="N29" s="74"/>
      <c r="O29" s="68"/>
      <c r="P29" s="103">
        <v>9.1</v>
      </c>
      <c r="Q29" s="106">
        <f t="shared" si="0"/>
        <v>0</v>
      </c>
      <c r="R29" s="89"/>
    </row>
    <row r="30" spans="1:18" ht="12.75" customHeight="1">
      <c r="A30" s="25"/>
      <c r="D30" s="56"/>
      <c r="E30" s="56"/>
      <c r="F30" s="56"/>
      <c r="G30" s="57"/>
      <c r="H30" s="65"/>
      <c r="I30" s="68"/>
      <c r="J30" s="73"/>
      <c r="K30" s="74"/>
      <c r="L30" s="75"/>
      <c r="M30" s="76"/>
      <c r="N30" s="74"/>
      <c r="O30" s="68"/>
      <c r="P30" s="103"/>
      <c r="Q30" s="106">
        <f t="shared" si="0"/>
        <v>0</v>
      </c>
      <c r="R30" s="89"/>
    </row>
    <row r="31" spans="1:18" ht="12.75" customHeight="1">
      <c r="A31" s="59">
        <v>1.2</v>
      </c>
      <c r="B31" s="24" t="s">
        <v>114</v>
      </c>
      <c r="D31" s="56"/>
      <c r="E31" s="56"/>
      <c r="F31" s="56"/>
      <c r="G31" s="57"/>
      <c r="H31" s="65"/>
      <c r="I31" s="68"/>
      <c r="J31" s="73"/>
      <c r="K31" s="74"/>
      <c r="L31" s="75"/>
      <c r="M31" s="76"/>
      <c r="N31" s="74"/>
      <c r="O31" s="68"/>
      <c r="P31" s="103"/>
      <c r="Q31" s="106">
        <f t="shared" si="0"/>
        <v>0</v>
      </c>
      <c r="R31" s="89"/>
    </row>
    <row r="32" spans="1:18" ht="12.75" customHeight="1">
      <c r="A32" s="25"/>
      <c r="D32" s="56"/>
      <c r="E32" s="56"/>
      <c r="F32" s="56"/>
      <c r="G32" s="57"/>
      <c r="H32" s="65"/>
      <c r="I32" s="68"/>
      <c r="J32" s="73"/>
      <c r="K32" s="74"/>
      <c r="L32" s="75"/>
      <c r="M32" s="76"/>
      <c r="N32" s="74"/>
      <c r="O32" s="68"/>
      <c r="P32" s="103"/>
      <c r="Q32" s="106">
        <f t="shared" si="0"/>
        <v>0</v>
      </c>
      <c r="R32" s="89"/>
    </row>
    <row r="33" spans="1:18" ht="12.75" customHeight="1">
      <c r="A33" s="58" t="s">
        <v>128</v>
      </c>
      <c r="B33" s="24" t="s">
        <v>129</v>
      </c>
      <c r="D33" s="56"/>
      <c r="E33" s="56"/>
      <c r="F33" s="56"/>
      <c r="G33" s="57"/>
      <c r="H33" s="65"/>
      <c r="I33" s="68"/>
      <c r="J33" s="73"/>
      <c r="K33" s="74"/>
      <c r="L33" s="75"/>
      <c r="M33" s="76"/>
      <c r="N33" s="74"/>
      <c r="O33" s="68"/>
      <c r="P33" s="103"/>
      <c r="Q33" s="106">
        <f t="shared" si="0"/>
        <v>0</v>
      </c>
      <c r="R33" s="89"/>
    </row>
    <row r="34" spans="1:18" ht="12.75" customHeight="1">
      <c r="A34" s="25"/>
      <c r="D34" s="56"/>
      <c r="E34" s="56"/>
      <c r="F34" s="56"/>
      <c r="G34" s="57"/>
      <c r="H34" s="65"/>
      <c r="I34" s="68"/>
      <c r="J34" s="73"/>
      <c r="K34" s="74"/>
      <c r="L34" s="75"/>
      <c r="M34" s="76"/>
      <c r="N34" s="74"/>
      <c r="O34" s="68"/>
      <c r="P34" s="103"/>
      <c r="Q34" s="106">
        <f t="shared" si="0"/>
        <v>0</v>
      </c>
      <c r="R34" s="89"/>
    </row>
    <row r="35" spans="1:18" ht="12.75" customHeight="1">
      <c r="A35" s="25" t="s">
        <v>130</v>
      </c>
      <c r="B35" s="19" t="s">
        <v>131</v>
      </c>
      <c r="D35" s="56"/>
      <c r="E35" s="56"/>
      <c r="F35" s="56"/>
      <c r="G35" s="57"/>
      <c r="H35" s="65"/>
      <c r="I35" s="68"/>
      <c r="J35" s="73"/>
      <c r="K35" s="74"/>
      <c r="L35" s="75"/>
      <c r="M35" s="76"/>
      <c r="N35" s="74"/>
      <c r="O35" s="68"/>
      <c r="P35" s="103"/>
      <c r="Q35" s="106">
        <f t="shared" si="0"/>
        <v>0</v>
      </c>
      <c r="R35" s="89"/>
    </row>
    <row r="36" spans="1:18" ht="12.75" customHeight="1">
      <c r="A36" s="25"/>
      <c r="B36" s="19">
        <v>1</v>
      </c>
      <c r="C36" s="19" t="s">
        <v>132</v>
      </c>
      <c r="D36" s="56"/>
      <c r="E36" s="56"/>
      <c r="F36" s="56"/>
      <c r="G36" s="110">
        <f t="shared" ref="G36:G44" si="5">SUM(J36:L36)</f>
        <v>0</v>
      </c>
      <c r="H36" s="111">
        <f t="shared" ref="H36:H44" si="6">N36</f>
        <v>0</v>
      </c>
      <c r="I36" s="68"/>
      <c r="J36" s="73"/>
      <c r="K36" s="74"/>
      <c r="L36" s="75"/>
      <c r="M36" s="76"/>
      <c r="N36" s="74"/>
      <c r="O36" s="68"/>
      <c r="P36" s="103"/>
      <c r="Q36" s="106">
        <f t="shared" si="0"/>
        <v>0</v>
      </c>
      <c r="R36" s="89"/>
    </row>
    <row r="37" spans="1:18" ht="12.75" customHeight="1">
      <c r="A37" s="25"/>
      <c r="B37" s="19">
        <v>2</v>
      </c>
      <c r="C37" s="19" t="s">
        <v>133</v>
      </c>
      <c r="D37" s="56"/>
      <c r="E37" s="56"/>
      <c r="F37" s="56"/>
      <c r="G37" s="110">
        <f t="shared" si="5"/>
        <v>0</v>
      </c>
      <c r="H37" s="111">
        <f t="shared" si="6"/>
        <v>0</v>
      </c>
      <c r="I37" s="68"/>
      <c r="J37" s="73"/>
      <c r="K37" s="74"/>
      <c r="L37" s="75"/>
      <c r="M37" s="76"/>
      <c r="N37" s="74"/>
      <c r="O37" s="68"/>
      <c r="P37" s="103">
        <v>9.1999999999999993</v>
      </c>
      <c r="Q37" s="106">
        <f t="shared" si="0"/>
        <v>0</v>
      </c>
      <c r="R37" s="89"/>
    </row>
    <row r="38" spans="1:18" ht="12.75" customHeight="1">
      <c r="A38" s="25"/>
      <c r="B38" s="19">
        <v>3</v>
      </c>
      <c r="C38" s="19" t="s">
        <v>134</v>
      </c>
      <c r="D38" s="56"/>
      <c r="E38" s="56"/>
      <c r="F38" s="56"/>
      <c r="G38" s="110">
        <f t="shared" si="5"/>
        <v>0</v>
      </c>
      <c r="H38" s="111">
        <f t="shared" si="6"/>
        <v>0</v>
      </c>
      <c r="I38" s="68"/>
      <c r="J38" s="73"/>
      <c r="K38" s="74"/>
      <c r="L38" s="75"/>
      <c r="M38" s="76"/>
      <c r="N38" s="74"/>
      <c r="O38" s="68"/>
      <c r="P38" s="103">
        <v>9.1999999999999993</v>
      </c>
      <c r="Q38" s="106">
        <f t="shared" si="0"/>
        <v>0</v>
      </c>
      <c r="R38" s="89"/>
    </row>
    <row r="39" spans="1:18" ht="12.75" customHeight="1">
      <c r="A39" s="25"/>
      <c r="B39" s="19">
        <v>4</v>
      </c>
      <c r="C39" s="19" t="s">
        <v>135</v>
      </c>
      <c r="D39" s="56"/>
      <c r="E39" s="56"/>
      <c r="F39" s="56"/>
      <c r="G39" s="110">
        <f t="shared" si="5"/>
        <v>0</v>
      </c>
      <c r="H39" s="111">
        <f t="shared" si="6"/>
        <v>0</v>
      </c>
      <c r="I39" s="68"/>
      <c r="J39" s="73"/>
      <c r="K39" s="74"/>
      <c r="L39" s="75"/>
      <c r="M39" s="76"/>
      <c r="N39" s="74"/>
      <c r="O39" s="68"/>
      <c r="P39" s="103">
        <v>9.1999999999999993</v>
      </c>
      <c r="Q39" s="106">
        <f t="shared" si="0"/>
        <v>0</v>
      </c>
      <c r="R39" s="89"/>
    </row>
    <row r="40" spans="1:18" ht="12.75" customHeight="1">
      <c r="A40" s="25"/>
      <c r="B40" s="19">
        <v>5</v>
      </c>
      <c r="C40" s="217" t="s">
        <v>392</v>
      </c>
      <c r="D40" s="56"/>
      <c r="E40" s="56"/>
      <c r="F40" s="56"/>
      <c r="G40" s="110">
        <f t="shared" si="5"/>
        <v>0</v>
      </c>
      <c r="H40" s="111">
        <f t="shared" si="6"/>
        <v>0</v>
      </c>
      <c r="I40" s="68"/>
      <c r="J40" s="73"/>
      <c r="K40" s="74"/>
      <c r="L40" s="75"/>
      <c r="M40" s="76"/>
      <c r="N40" s="74"/>
      <c r="O40" s="68"/>
      <c r="P40" s="103">
        <v>9.1999999999999993</v>
      </c>
      <c r="Q40" s="106">
        <f t="shared" si="0"/>
        <v>0</v>
      </c>
      <c r="R40" s="89"/>
    </row>
    <row r="41" spans="1:18" ht="12.75" customHeight="1">
      <c r="A41" s="25"/>
      <c r="B41" s="19">
        <v>6</v>
      </c>
      <c r="C41" s="217" t="s">
        <v>393</v>
      </c>
      <c r="D41" s="56"/>
      <c r="E41" s="56"/>
      <c r="F41" s="56"/>
      <c r="G41" s="110">
        <f t="shared" si="5"/>
        <v>0</v>
      </c>
      <c r="H41" s="111">
        <f t="shared" si="6"/>
        <v>0</v>
      </c>
      <c r="I41" s="68"/>
      <c r="J41" s="73"/>
      <c r="K41" s="74"/>
      <c r="L41" s="75"/>
      <c r="M41" s="76"/>
      <c r="N41" s="74"/>
      <c r="O41" s="68"/>
      <c r="P41" s="103">
        <v>9.1999999999999993</v>
      </c>
      <c r="Q41" s="106">
        <f t="shared" si="0"/>
        <v>0</v>
      </c>
      <c r="R41" s="89"/>
    </row>
    <row r="42" spans="1:18" ht="12.75" customHeight="1">
      <c r="A42" s="25"/>
      <c r="B42" s="19">
        <v>7</v>
      </c>
      <c r="C42" s="19" t="s">
        <v>136</v>
      </c>
      <c r="D42" s="56"/>
      <c r="E42" s="56"/>
      <c r="F42" s="56"/>
      <c r="G42" s="110">
        <f t="shared" si="5"/>
        <v>0</v>
      </c>
      <c r="H42" s="111">
        <f t="shared" si="6"/>
        <v>0</v>
      </c>
      <c r="I42" s="68"/>
      <c r="J42" s="73"/>
      <c r="K42" s="74"/>
      <c r="L42" s="75"/>
      <c r="M42" s="76"/>
      <c r="N42" s="74"/>
      <c r="O42" s="68"/>
      <c r="P42" s="103">
        <v>9.1999999999999993</v>
      </c>
      <c r="Q42" s="106">
        <f t="shared" si="0"/>
        <v>0</v>
      </c>
      <c r="R42" s="89"/>
    </row>
    <row r="43" spans="1:18" ht="12.75" customHeight="1">
      <c r="A43" s="25"/>
      <c r="B43" s="19">
        <v>8</v>
      </c>
      <c r="C43" s="19" t="s">
        <v>137</v>
      </c>
      <c r="D43" s="56"/>
      <c r="E43" s="56"/>
      <c r="F43" s="56"/>
      <c r="G43" s="110">
        <f t="shared" si="5"/>
        <v>0</v>
      </c>
      <c r="H43" s="111">
        <f t="shared" si="6"/>
        <v>0</v>
      </c>
      <c r="I43" s="68"/>
      <c r="J43" s="73"/>
      <c r="K43" s="74"/>
      <c r="L43" s="75"/>
      <c r="M43" s="76"/>
      <c r="N43" s="74"/>
      <c r="O43" s="68"/>
      <c r="P43" s="103">
        <v>9.1999999999999993</v>
      </c>
      <c r="Q43" s="106">
        <f t="shared" si="0"/>
        <v>0</v>
      </c>
      <c r="R43" s="89"/>
    </row>
    <row r="44" spans="1:18" ht="12.75" customHeight="1">
      <c r="A44" s="25"/>
      <c r="B44" s="19">
        <v>9</v>
      </c>
      <c r="C44" s="19" t="s">
        <v>138</v>
      </c>
      <c r="D44" s="56"/>
      <c r="E44" s="56"/>
      <c r="F44" s="56"/>
      <c r="G44" s="110">
        <f t="shared" si="5"/>
        <v>0</v>
      </c>
      <c r="H44" s="111">
        <f t="shared" si="6"/>
        <v>0</v>
      </c>
      <c r="I44" s="68"/>
      <c r="J44" s="73"/>
      <c r="K44" s="74"/>
      <c r="L44" s="75"/>
      <c r="M44" s="76"/>
      <c r="N44" s="74"/>
      <c r="O44" s="68"/>
      <c r="P44" s="103">
        <v>9.1999999999999993</v>
      </c>
      <c r="Q44" s="106">
        <f t="shared" si="0"/>
        <v>0</v>
      </c>
      <c r="R44" s="89"/>
    </row>
    <row r="45" spans="1:18" ht="12.75" customHeight="1">
      <c r="A45" s="25"/>
      <c r="D45" s="56"/>
      <c r="E45" s="56"/>
      <c r="F45" s="56"/>
      <c r="G45" s="57"/>
      <c r="H45" s="65"/>
      <c r="I45" s="68"/>
      <c r="J45" s="73"/>
      <c r="K45" s="74"/>
      <c r="L45" s="75"/>
      <c r="M45" s="76"/>
      <c r="N45" s="74"/>
      <c r="O45" s="68"/>
      <c r="P45" s="103">
        <v>9.1999999999999993</v>
      </c>
      <c r="Q45" s="106">
        <f t="shared" si="0"/>
        <v>0</v>
      </c>
      <c r="R45" s="89"/>
    </row>
    <row r="46" spans="1:18">
      <c r="A46" s="58" t="s">
        <v>128</v>
      </c>
      <c r="B46" s="24" t="s">
        <v>129</v>
      </c>
      <c r="D46" s="56"/>
      <c r="E46" s="56"/>
      <c r="F46" s="56"/>
      <c r="G46" s="57"/>
      <c r="H46" s="65"/>
      <c r="I46" s="68"/>
      <c r="J46" s="73"/>
      <c r="K46" s="74"/>
      <c r="L46" s="75"/>
      <c r="M46" s="76"/>
      <c r="N46" s="74"/>
      <c r="O46" s="68"/>
      <c r="P46" s="103">
        <v>9.1999999999999993</v>
      </c>
      <c r="Q46" s="106">
        <f t="shared" si="0"/>
        <v>0</v>
      </c>
      <c r="R46" s="89"/>
    </row>
    <row r="47" spans="1:18">
      <c r="A47" s="25"/>
      <c r="D47" s="56"/>
      <c r="E47" s="56"/>
      <c r="F47" s="56"/>
      <c r="G47" s="57"/>
      <c r="H47" s="65"/>
      <c r="I47" s="68"/>
      <c r="J47" s="73"/>
      <c r="K47" s="74"/>
      <c r="L47" s="75"/>
      <c r="M47" s="76"/>
      <c r="N47" s="74"/>
      <c r="O47" s="68"/>
      <c r="P47" s="103">
        <v>9.1999999999999993</v>
      </c>
      <c r="Q47" s="106">
        <f t="shared" si="0"/>
        <v>0</v>
      </c>
      <c r="R47" s="89"/>
    </row>
    <row r="48" spans="1:18">
      <c r="A48" s="25" t="s">
        <v>139</v>
      </c>
      <c r="B48" s="19" t="s">
        <v>140</v>
      </c>
      <c r="D48" s="56"/>
      <c r="E48" s="56"/>
      <c r="F48" s="56"/>
      <c r="G48" s="57"/>
      <c r="H48" s="65"/>
      <c r="I48" s="68"/>
      <c r="J48" s="73"/>
      <c r="K48" s="74"/>
      <c r="L48" s="75"/>
      <c r="M48" s="76"/>
      <c r="N48" s="74"/>
      <c r="O48" s="68"/>
      <c r="P48" s="103">
        <v>9.1999999999999993</v>
      </c>
      <c r="Q48" s="106">
        <f t="shared" si="0"/>
        <v>0</v>
      </c>
      <c r="R48" s="89"/>
    </row>
    <row r="49" spans="1:18">
      <c r="A49" s="25"/>
      <c r="B49" s="19">
        <v>1</v>
      </c>
      <c r="C49" s="19" t="s">
        <v>141</v>
      </c>
      <c r="D49" s="56"/>
      <c r="E49" s="56"/>
      <c r="F49" s="56"/>
      <c r="G49" s="110">
        <f t="shared" ref="G49:G53" si="7">SUM(J49:L49)</f>
        <v>0</v>
      </c>
      <c r="H49" s="111">
        <f t="shared" ref="H49:H53" si="8">N49</f>
        <v>0</v>
      </c>
      <c r="I49" s="68"/>
      <c r="J49" s="73"/>
      <c r="K49" s="74"/>
      <c r="L49" s="75"/>
      <c r="M49" s="76"/>
      <c r="N49" s="74"/>
      <c r="O49" s="68"/>
      <c r="P49" s="103">
        <v>9.1999999999999993</v>
      </c>
      <c r="Q49" s="106">
        <f t="shared" si="0"/>
        <v>0</v>
      </c>
      <c r="R49" s="89"/>
    </row>
    <row r="50" spans="1:18">
      <c r="A50" s="25"/>
      <c r="B50" s="19">
        <v>2</v>
      </c>
      <c r="C50" s="19" t="s">
        <v>142</v>
      </c>
      <c r="D50" s="56"/>
      <c r="E50" s="56"/>
      <c r="F50" s="56"/>
      <c r="G50" s="110">
        <f t="shared" si="7"/>
        <v>0</v>
      </c>
      <c r="H50" s="111">
        <f t="shared" si="8"/>
        <v>0</v>
      </c>
      <c r="I50" s="68"/>
      <c r="J50" s="73"/>
      <c r="K50" s="74"/>
      <c r="L50" s="75"/>
      <c r="M50" s="76"/>
      <c r="N50" s="74"/>
      <c r="O50" s="68"/>
      <c r="P50" s="103">
        <v>9.1999999999999993</v>
      </c>
      <c r="Q50" s="106">
        <f t="shared" si="0"/>
        <v>0</v>
      </c>
      <c r="R50" s="89"/>
    </row>
    <row r="51" spans="1:18">
      <c r="A51" s="25"/>
      <c r="B51" s="19">
        <v>3</v>
      </c>
      <c r="C51" s="217" t="s">
        <v>394</v>
      </c>
      <c r="D51" s="56"/>
      <c r="E51" s="56"/>
      <c r="F51" s="56"/>
      <c r="G51" s="110">
        <f t="shared" si="7"/>
        <v>0</v>
      </c>
      <c r="H51" s="111">
        <f t="shared" si="8"/>
        <v>0</v>
      </c>
      <c r="I51" s="68"/>
      <c r="J51" s="73"/>
      <c r="K51" s="74"/>
      <c r="L51" s="75"/>
      <c r="M51" s="76"/>
      <c r="N51" s="74"/>
      <c r="O51" s="68"/>
      <c r="P51" s="103"/>
      <c r="Q51" s="106">
        <f t="shared" si="0"/>
        <v>0</v>
      </c>
      <c r="R51" s="89"/>
    </row>
    <row r="52" spans="1:18">
      <c r="A52" s="25"/>
      <c r="B52" s="19">
        <v>4</v>
      </c>
      <c r="C52" s="217" t="s">
        <v>395</v>
      </c>
      <c r="D52" s="56"/>
      <c r="E52" s="56"/>
      <c r="F52" s="56"/>
      <c r="G52" s="110">
        <f t="shared" si="7"/>
        <v>0</v>
      </c>
      <c r="H52" s="111">
        <f t="shared" si="8"/>
        <v>0</v>
      </c>
      <c r="I52" s="68"/>
      <c r="J52" s="73"/>
      <c r="K52" s="74"/>
      <c r="L52" s="75"/>
      <c r="M52" s="76"/>
      <c r="N52" s="74"/>
      <c r="O52" s="68"/>
      <c r="P52" s="103"/>
      <c r="Q52" s="106">
        <f t="shared" si="0"/>
        <v>0</v>
      </c>
      <c r="R52" s="89"/>
    </row>
    <row r="53" spans="1:18">
      <c r="A53" s="25"/>
      <c r="B53" s="19">
        <v>5</v>
      </c>
      <c r="C53" s="19" t="s">
        <v>143</v>
      </c>
      <c r="D53" s="56"/>
      <c r="E53" s="56"/>
      <c r="F53" s="56"/>
      <c r="G53" s="110">
        <f t="shared" si="7"/>
        <v>0</v>
      </c>
      <c r="H53" s="111">
        <f t="shared" si="8"/>
        <v>0</v>
      </c>
      <c r="I53" s="68"/>
      <c r="J53" s="73"/>
      <c r="K53" s="74"/>
      <c r="L53" s="75"/>
      <c r="M53" s="76"/>
      <c r="N53" s="74"/>
      <c r="O53" s="68"/>
      <c r="P53" s="103">
        <v>9.1999999999999993</v>
      </c>
      <c r="Q53" s="106">
        <f t="shared" si="0"/>
        <v>0</v>
      </c>
      <c r="R53" s="89"/>
    </row>
    <row r="54" spans="1:18">
      <c r="A54" s="25"/>
      <c r="D54" s="56"/>
      <c r="E54" s="56"/>
      <c r="F54" s="56"/>
      <c r="G54" s="57"/>
      <c r="H54" s="65"/>
      <c r="I54" s="68"/>
      <c r="J54" s="73"/>
      <c r="K54" s="74"/>
      <c r="L54" s="75"/>
      <c r="M54" s="76"/>
      <c r="N54" s="74"/>
      <c r="O54" s="68"/>
      <c r="P54" s="103">
        <v>9.1999999999999993</v>
      </c>
      <c r="Q54" s="106">
        <f t="shared" si="0"/>
        <v>0</v>
      </c>
      <c r="R54" s="89"/>
    </row>
    <row r="55" spans="1:18">
      <c r="A55" s="25" t="s">
        <v>144</v>
      </c>
      <c r="B55" s="19" t="s">
        <v>145</v>
      </c>
      <c r="D55" s="56"/>
      <c r="E55" s="56"/>
      <c r="F55" s="56"/>
      <c r="G55" s="57"/>
      <c r="H55" s="65"/>
      <c r="I55" s="68"/>
      <c r="J55" s="73"/>
      <c r="K55" s="74"/>
      <c r="L55" s="75"/>
      <c r="M55" s="76"/>
      <c r="N55" s="74"/>
      <c r="O55" s="68"/>
      <c r="P55" s="103">
        <v>9.1999999999999993</v>
      </c>
      <c r="Q55" s="106">
        <f t="shared" si="0"/>
        <v>0</v>
      </c>
      <c r="R55" s="89"/>
    </row>
    <row r="56" spans="1:18">
      <c r="A56" s="25"/>
      <c r="B56" s="19">
        <v>1</v>
      </c>
      <c r="C56" s="19" t="s">
        <v>146</v>
      </c>
      <c r="D56" s="56"/>
      <c r="E56" s="56"/>
      <c r="F56" s="56"/>
      <c r="G56" s="110">
        <f t="shared" ref="G56:G61" si="9">SUM(J56:L56)</f>
        <v>0</v>
      </c>
      <c r="H56" s="111">
        <f t="shared" ref="H56:H61" si="10">N56</f>
        <v>0</v>
      </c>
      <c r="I56" s="68"/>
      <c r="J56" s="73"/>
      <c r="K56" s="74"/>
      <c r="L56" s="75"/>
      <c r="M56" s="76"/>
      <c r="N56" s="74"/>
      <c r="O56" s="68"/>
      <c r="P56" s="103">
        <v>9.1999999999999993</v>
      </c>
      <c r="Q56" s="106">
        <f t="shared" si="0"/>
        <v>0</v>
      </c>
      <c r="R56" s="89"/>
    </row>
    <row r="57" spans="1:18">
      <c r="A57" s="25"/>
      <c r="B57" s="19">
        <v>2</v>
      </c>
      <c r="C57" s="19" t="s">
        <v>147</v>
      </c>
      <c r="D57" s="56"/>
      <c r="E57" s="56"/>
      <c r="F57" s="56"/>
      <c r="G57" s="110">
        <f t="shared" si="9"/>
        <v>0</v>
      </c>
      <c r="H57" s="111">
        <f t="shared" si="10"/>
        <v>0</v>
      </c>
      <c r="I57" s="68"/>
      <c r="J57" s="73"/>
      <c r="K57" s="74"/>
      <c r="L57" s="75"/>
      <c r="M57" s="76"/>
      <c r="N57" s="74"/>
      <c r="O57" s="68"/>
      <c r="P57" s="103">
        <v>9.1999999999999993</v>
      </c>
      <c r="Q57" s="106">
        <f t="shared" si="0"/>
        <v>0</v>
      </c>
      <c r="R57" s="89"/>
    </row>
    <row r="58" spans="1:18">
      <c r="A58" s="25"/>
      <c r="B58" s="19">
        <v>3</v>
      </c>
      <c r="C58" s="19" t="s">
        <v>148</v>
      </c>
      <c r="D58" s="56"/>
      <c r="E58" s="56"/>
      <c r="F58" s="56"/>
      <c r="G58" s="110">
        <f t="shared" si="9"/>
        <v>0</v>
      </c>
      <c r="H58" s="111">
        <f t="shared" si="10"/>
        <v>0</v>
      </c>
      <c r="I58" s="68"/>
      <c r="J58" s="73"/>
      <c r="K58" s="74"/>
      <c r="L58" s="75"/>
      <c r="M58" s="76"/>
      <c r="N58" s="74"/>
      <c r="O58" s="68"/>
      <c r="P58" s="103">
        <v>9.1999999999999993</v>
      </c>
      <c r="Q58" s="106">
        <f t="shared" si="0"/>
        <v>0</v>
      </c>
      <c r="R58" s="89"/>
    </row>
    <row r="59" spans="1:18">
      <c r="A59" s="25"/>
      <c r="B59" s="19">
        <v>4</v>
      </c>
      <c r="C59" s="19" t="s">
        <v>149</v>
      </c>
      <c r="D59" s="56"/>
      <c r="E59" s="56"/>
      <c r="F59" s="56"/>
      <c r="G59" s="110">
        <f t="shared" si="9"/>
        <v>0</v>
      </c>
      <c r="H59" s="111">
        <f t="shared" si="10"/>
        <v>0</v>
      </c>
      <c r="I59" s="68"/>
      <c r="J59" s="73"/>
      <c r="K59" s="74"/>
      <c r="L59" s="75"/>
      <c r="M59" s="76"/>
      <c r="N59" s="74"/>
      <c r="O59" s="68"/>
      <c r="P59" s="103"/>
      <c r="Q59" s="106">
        <f t="shared" si="0"/>
        <v>0</v>
      </c>
      <c r="R59" s="89"/>
    </row>
    <row r="60" spans="1:18">
      <c r="A60" s="25"/>
      <c r="B60" s="19">
        <v>5</v>
      </c>
      <c r="C60" s="19" t="s">
        <v>150</v>
      </c>
      <c r="D60" s="56"/>
      <c r="E60" s="56"/>
      <c r="F60" s="56"/>
      <c r="G60" s="110">
        <f t="shared" si="9"/>
        <v>0</v>
      </c>
      <c r="H60" s="111">
        <f t="shared" si="10"/>
        <v>0</v>
      </c>
      <c r="I60" s="68"/>
      <c r="J60" s="73"/>
      <c r="K60" s="74"/>
      <c r="L60" s="75"/>
      <c r="M60" s="76"/>
      <c r="N60" s="74"/>
      <c r="O60" s="68"/>
      <c r="P60" s="103"/>
      <c r="Q60" s="106">
        <f t="shared" si="0"/>
        <v>0</v>
      </c>
      <c r="R60" s="89"/>
    </row>
    <row r="61" spans="1:18">
      <c r="A61" s="25"/>
      <c r="B61" s="19">
        <v>6</v>
      </c>
      <c r="C61" s="19" t="s">
        <v>151</v>
      </c>
      <c r="D61" s="56"/>
      <c r="E61" s="56"/>
      <c r="F61" s="56"/>
      <c r="G61" s="110">
        <f t="shared" si="9"/>
        <v>0</v>
      </c>
      <c r="H61" s="111">
        <f t="shared" si="10"/>
        <v>0</v>
      </c>
      <c r="I61" s="68"/>
      <c r="J61" s="73"/>
      <c r="K61" s="74"/>
      <c r="L61" s="75"/>
      <c r="M61" s="76"/>
      <c r="N61" s="74"/>
      <c r="O61" s="68"/>
      <c r="P61" s="103"/>
      <c r="Q61" s="106">
        <f t="shared" ref="Q61:Q119" si="11">SUM(J61:N61)</f>
        <v>0</v>
      </c>
      <c r="R61" s="89"/>
    </row>
    <row r="62" spans="1:18">
      <c r="A62" s="25"/>
      <c r="D62" s="56"/>
      <c r="E62" s="56"/>
      <c r="F62" s="56"/>
      <c r="G62" s="57"/>
      <c r="H62" s="65"/>
      <c r="I62" s="68"/>
      <c r="J62" s="73"/>
      <c r="K62" s="74"/>
      <c r="L62" s="75"/>
      <c r="M62" s="76"/>
      <c r="N62" s="74"/>
      <c r="O62" s="68"/>
      <c r="P62" s="103"/>
      <c r="Q62" s="106">
        <f t="shared" si="11"/>
        <v>0</v>
      </c>
      <c r="R62" s="89"/>
    </row>
    <row r="63" spans="1:18">
      <c r="A63" s="58" t="s">
        <v>152</v>
      </c>
      <c r="B63" s="24" t="s">
        <v>153</v>
      </c>
      <c r="D63" s="56"/>
      <c r="E63" s="56"/>
      <c r="F63" s="56"/>
      <c r="G63" s="57"/>
      <c r="H63" s="65"/>
      <c r="I63" s="68"/>
      <c r="J63" s="73"/>
      <c r="K63" s="74"/>
      <c r="L63" s="75"/>
      <c r="M63" s="76"/>
      <c r="N63" s="74"/>
      <c r="O63" s="68"/>
      <c r="P63" s="103">
        <v>9.1999999999999993</v>
      </c>
      <c r="Q63" s="106">
        <f t="shared" si="11"/>
        <v>0</v>
      </c>
      <c r="R63" s="89"/>
    </row>
    <row r="64" spans="1:18">
      <c r="A64" s="25"/>
      <c r="D64" s="56"/>
      <c r="E64" s="56"/>
      <c r="F64" s="56"/>
      <c r="G64" s="57"/>
      <c r="H64" s="65"/>
      <c r="I64" s="68"/>
      <c r="J64" s="73"/>
      <c r="K64" s="74"/>
      <c r="L64" s="75"/>
      <c r="M64" s="76"/>
      <c r="N64" s="74"/>
      <c r="O64" s="68"/>
      <c r="P64" s="103">
        <v>9.1999999999999993</v>
      </c>
      <c r="Q64" s="106">
        <f t="shared" si="11"/>
        <v>0</v>
      </c>
      <c r="R64" s="89"/>
    </row>
    <row r="65" spans="1:18">
      <c r="A65" s="25" t="s">
        <v>154</v>
      </c>
      <c r="B65" s="19" t="s">
        <v>155</v>
      </c>
      <c r="D65" s="56"/>
      <c r="E65" s="56"/>
      <c r="F65" s="56"/>
      <c r="G65" s="57"/>
      <c r="H65" s="65"/>
      <c r="I65" s="68"/>
      <c r="J65" s="73"/>
      <c r="K65" s="74"/>
      <c r="L65" s="75"/>
      <c r="M65" s="76"/>
      <c r="N65" s="74"/>
      <c r="O65" s="68"/>
      <c r="P65" s="103">
        <v>9.1999999999999993</v>
      </c>
      <c r="Q65" s="106">
        <f t="shared" si="11"/>
        <v>0</v>
      </c>
      <c r="R65" s="89"/>
    </row>
    <row r="66" spans="1:18">
      <c r="A66" s="25"/>
      <c r="B66" s="19">
        <v>1</v>
      </c>
      <c r="C66" s="19" t="s">
        <v>117</v>
      </c>
      <c r="D66" s="56"/>
      <c r="E66" s="56"/>
      <c r="F66" s="56"/>
      <c r="G66" s="304" t="s">
        <v>432</v>
      </c>
      <c r="H66" s="305" t="s">
        <v>432</v>
      </c>
      <c r="I66" s="68"/>
      <c r="J66" s="73"/>
      <c r="K66" s="74"/>
      <c r="L66" s="75"/>
      <c r="M66" s="76"/>
      <c r="N66" s="74"/>
      <c r="O66" s="68"/>
      <c r="P66" s="103">
        <v>9.1999999999999993</v>
      </c>
      <c r="Q66" s="106">
        <f t="shared" si="11"/>
        <v>0</v>
      </c>
      <c r="R66" s="89"/>
    </row>
    <row r="67" spans="1:18">
      <c r="A67" s="25"/>
      <c r="B67" s="19">
        <v>2</v>
      </c>
      <c r="C67" s="19" t="s">
        <v>118</v>
      </c>
      <c r="D67" s="56"/>
      <c r="E67" s="56"/>
      <c r="F67" s="56"/>
      <c r="G67" s="110">
        <f t="shared" ref="G67:G72" si="12">SUM(J67:L67)</f>
        <v>0</v>
      </c>
      <c r="H67" s="111">
        <f t="shared" ref="H67:H72" si="13">N67</f>
        <v>0</v>
      </c>
      <c r="I67" s="68"/>
      <c r="J67" s="73"/>
      <c r="K67" s="74"/>
      <c r="L67" s="75"/>
      <c r="M67" s="76"/>
      <c r="N67" s="74"/>
      <c r="O67" s="68"/>
      <c r="P67" s="103">
        <v>9.1999999999999993</v>
      </c>
      <c r="Q67" s="106">
        <f t="shared" si="11"/>
        <v>0</v>
      </c>
      <c r="R67" s="89"/>
    </row>
    <row r="68" spans="1:18">
      <c r="A68" s="25"/>
      <c r="B68" s="19">
        <v>3</v>
      </c>
      <c r="C68" s="19" t="s">
        <v>119</v>
      </c>
      <c r="D68" s="56"/>
      <c r="E68" s="56"/>
      <c r="F68" s="56"/>
      <c r="G68" s="110">
        <f t="shared" si="12"/>
        <v>0</v>
      </c>
      <c r="H68" s="111">
        <f t="shared" si="13"/>
        <v>0</v>
      </c>
      <c r="I68" s="68"/>
      <c r="J68" s="73"/>
      <c r="K68" s="74"/>
      <c r="L68" s="75"/>
      <c r="M68" s="76"/>
      <c r="N68" s="74"/>
      <c r="O68" s="68"/>
      <c r="P68" s="103">
        <v>9.1999999999999993</v>
      </c>
      <c r="Q68" s="106">
        <f t="shared" si="11"/>
        <v>0</v>
      </c>
      <c r="R68" s="89"/>
    </row>
    <row r="69" spans="1:18">
      <c r="A69" s="25"/>
      <c r="B69" s="19">
        <v>4</v>
      </c>
      <c r="C69" s="19" t="s">
        <v>120</v>
      </c>
      <c r="D69" s="56"/>
      <c r="E69" s="56"/>
      <c r="F69" s="56"/>
      <c r="G69" s="110">
        <f t="shared" si="12"/>
        <v>0</v>
      </c>
      <c r="H69" s="111">
        <f t="shared" si="13"/>
        <v>0</v>
      </c>
      <c r="I69" s="68"/>
      <c r="J69" s="73"/>
      <c r="K69" s="74"/>
      <c r="L69" s="75"/>
      <c r="M69" s="76"/>
      <c r="N69" s="74"/>
      <c r="O69" s="68"/>
      <c r="P69" s="103">
        <v>9.1999999999999993</v>
      </c>
      <c r="Q69" s="106">
        <f t="shared" si="11"/>
        <v>0</v>
      </c>
      <c r="R69" s="89"/>
    </row>
    <row r="70" spans="1:18">
      <c r="A70" s="25"/>
      <c r="B70" s="19">
        <v>5</v>
      </c>
      <c r="C70" s="19" t="s">
        <v>121</v>
      </c>
      <c r="D70" s="56"/>
      <c r="E70" s="56"/>
      <c r="F70" s="56"/>
      <c r="G70" s="110">
        <f t="shared" si="12"/>
        <v>0</v>
      </c>
      <c r="H70" s="111">
        <f t="shared" si="13"/>
        <v>0</v>
      </c>
      <c r="I70" s="68"/>
      <c r="J70" s="73"/>
      <c r="K70" s="74"/>
      <c r="L70" s="75"/>
      <c r="M70" s="76"/>
      <c r="N70" s="74"/>
      <c r="O70" s="68"/>
      <c r="P70" s="103"/>
      <c r="Q70" s="106">
        <f t="shared" si="11"/>
        <v>0</v>
      </c>
      <c r="R70" s="89"/>
    </row>
    <row r="71" spans="1:18">
      <c r="A71" s="25"/>
      <c r="B71" s="19">
        <v>6</v>
      </c>
      <c r="C71" s="19" t="s">
        <v>122</v>
      </c>
      <c r="D71" s="56"/>
      <c r="E71" s="56"/>
      <c r="F71" s="56"/>
      <c r="G71" s="110">
        <f t="shared" si="12"/>
        <v>0</v>
      </c>
      <c r="H71" s="111">
        <f t="shared" si="13"/>
        <v>0</v>
      </c>
      <c r="I71" s="68"/>
      <c r="J71" s="73"/>
      <c r="K71" s="74"/>
      <c r="L71" s="75"/>
      <c r="M71" s="76"/>
      <c r="N71" s="74"/>
      <c r="O71" s="68"/>
      <c r="P71" s="103"/>
      <c r="Q71" s="106">
        <f t="shared" si="11"/>
        <v>0</v>
      </c>
      <c r="R71" s="89"/>
    </row>
    <row r="72" spans="1:18">
      <c r="A72" s="25"/>
      <c r="B72" s="19">
        <v>7</v>
      </c>
      <c r="C72" s="19" t="s">
        <v>123</v>
      </c>
      <c r="D72" s="56"/>
      <c r="E72" s="56"/>
      <c r="F72" s="56"/>
      <c r="G72" s="110">
        <f t="shared" si="12"/>
        <v>0</v>
      </c>
      <c r="H72" s="111">
        <f t="shared" si="13"/>
        <v>0</v>
      </c>
      <c r="I72" s="68"/>
      <c r="J72" s="73"/>
      <c r="K72" s="74"/>
      <c r="L72" s="75"/>
      <c r="M72" s="76"/>
      <c r="N72" s="74"/>
      <c r="O72" s="68"/>
      <c r="P72" s="103"/>
      <c r="Q72" s="106">
        <f t="shared" si="11"/>
        <v>0</v>
      </c>
      <c r="R72" s="89"/>
    </row>
    <row r="73" spans="1:18">
      <c r="A73" s="25"/>
      <c r="D73" s="56"/>
      <c r="E73" s="56"/>
      <c r="F73" s="56"/>
      <c r="G73" s="57"/>
      <c r="H73" s="65"/>
      <c r="I73" s="68"/>
      <c r="J73" s="73"/>
      <c r="K73" s="74"/>
      <c r="L73" s="75"/>
      <c r="M73" s="76"/>
      <c r="N73" s="74"/>
      <c r="O73" s="68"/>
      <c r="P73" s="103"/>
      <c r="Q73" s="106">
        <f t="shared" si="11"/>
        <v>0</v>
      </c>
      <c r="R73" s="89"/>
    </row>
    <row r="74" spans="1:18">
      <c r="A74" s="58" t="s">
        <v>156</v>
      </c>
      <c r="B74" s="24" t="s">
        <v>157</v>
      </c>
      <c r="D74" s="56"/>
      <c r="E74" s="56"/>
      <c r="F74" s="56"/>
      <c r="G74" s="57"/>
      <c r="H74" s="65"/>
      <c r="I74" s="68"/>
      <c r="J74" s="73"/>
      <c r="K74" s="74"/>
      <c r="L74" s="75"/>
      <c r="M74" s="76"/>
      <c r="N74" s="74"/>
      <c r="O74" s="68"/>
      <c r="P74" s="103">
        <v>9.1999999999999993</v>
      </c>
      <c r="Q74" s="106">
        <f t="shared" si="11"/>
        <v>0</v>
      </c>
      <c r="R74" s="89"/>
    </row>
    <row r="75" spans="1:18">
      <c r="A75" s="25"/>
      <c r="D75" s="56"/>
      <c r="E75" s="56"/>
      <c r="F75" s="56"/>
      <c r="G75" s="57"/>
      <c r="H75" s="65"/>
      <c r="I75" s="68"/>
      <c r="J75" s="73"/>
      <c r="K75" s="74"/>
      <c r="L75" s="75"/>
      <c r="M75" s="76"/>
      <c r="N75" s="74"/>
      <c r="O75" s="68"/>
      <c r="P75" s="103">
        <v>9.1999999999999993</v>
      </c>
      <c r="Q75" s="106">
        <f t="shared" si="11"/>
        <v>0</v>
      </c>
      <c r="R75" s="89"/>
    </row>
    <row r="76" spans="1:18">
      <c r="A76" s="25" t="s">
        <v>158</v>
      </c>
      <c r="B76" s="19" t="s">
        <v>155</v>
      </c>
      <c r="D76" s="56"/>
      <c r="E76" s="56"/>
      <c r="F76" s="56"/>
      <c r="G76" s="57"/>
      <c r="H76" s="65"/>
      <c r="I76" s="68"/>
      <c r="J76" s="73"/>
      <c r="K76" s="74"/>
      <c r="L76" s="75"/>
      <c r="M76" s="76"/>
      <c r="N76" s="74"/>
      <c r="O76" s="68"/>
      <c r="P76" s="103">
        <v>9.1999999999999993</v>
      </c>
      <c r="Q76" s="106">
        <f t="shared" si="11"/>
        <v>0</v>
      </c>
      <c r="R76" s="89"/>
    </row>
    <row r="77" spans="1:18">
      <c r="A77" s="25"/>
      <c r="B77" s="19">
        <v>1</v>
      </c>
      <c r="C77" s="19" t="s">
        <v>159</v>
      </c>
      <c r="D77" s="56"/>
      <c r="E77" s="56"/>
      <c r="F77" s="56"/>
      <c r="G77" s="110">
        <f t="shared" ref="G77:G81" si="14">SUM(J77:L77)</f>
        <v>0</v>
      </c>
      <c r="H77" s="111">
        <f t="shared" ref="H77:H81" si="15">N77</f>
        <v>0</v>
      </c>
      <c r="I77" s="68"/>
      <c r="J77" s="73"/>
      <c r="K77" s="74"/>
      <c r="L77" s="75"/>
      <c r="M77" s="76"/>
      <c r="N77" s="74"/>
      <c r="O77" s="68"/>
      <c r="P77" s="103">
        <v>9.1999999999999993</v>
      </c>
      <c r="Q77" s="106">
        <f t="shared" si="11"/>
        <v>0</v>
      </c>
      <c r="R77" s="89"/>
    </row>
    <row r="78" spans="1:18">
      <c r="A78" s="25"/>
      <c r="B78" s="19">
        <v>2</v>
      </c>
      <c r="C78" s="19" t="s">
        <v>160</v>
      </c>
      <c r="D78" s="56"/>
      <c r="E78" s="56"/>
      <c r="F78" s="56"/>
      <c r="G78" s="110">
        <f t="shared" si="14"/>
        <v>0</v>
      </c>
      <c r="H78" s="111">
        <f t="shared" si="15"/>
        <v>0</v>
      </c>
      <c r="I78" s="68"/>
      <c r="J78" s="73"/>
      <c r="K78" s="74"/>
      <c r="L78" s="75"/>
      <c r="M78" s="76"/>
      <c r="N78" s="74"/>
      <c r="O78" s="68"/>
      <c r="P78" s="103">
        <v>9.1999999999999993</v>
      </c>
      <c r="Q78" s="106">
        <f t="shared" si="11"/>
        <v>0</v>
      </c>
      <c r="R78" s="89"/>
    </row>
    <row r="79" spans="1:18">
      <c r="A79" s="25"/>
      <c r="B79" s="19">
        <v>3</v>
      </c>
      <c r="C79" s="19" t="s">
        <v>161</v>
      </c>
      <c r="D79" s="56"/>
      <c r="E79" s="56"/>
      <c r="F79" s="56"/>
      <c r="G79" s="110">
        <f t="shared" si="14"/>
        <v>0</v>
      </c>
      <c r="H79" s="111">
        <f t="shared" si="15"/>
        <v>0</v>
      </c>
      <c r="I79" s="68"/>
      <c r="J79" s="73"/>
      <c r="K79" s="74"/>
      <c r="L79" s="75"/>
      <c r="M79" s="76"/>
      <c r="N79" s="74"/>
      <c r="O79" s="68"/>
      <c r="P79" s="103"/>
      <c r="Q79" s="106">
        <f t="shared" si="11"/>
        <v>0</v>
      </c>
      <c r="R79" s="89"/>
    </row>
    <row r="80" spans="1:18">
      <c r="A80" s="25"/>
      <c r="B80" s="19">
        <v>4</v>
      </c>
      <c r="C80" s="19" t="s">
        <v>162</v>
      </c>
      <c r="D80" s="56"/>
      <c r="E80" s="56"/>
      <c r="F80" s="56"/>
      <c r="G80" s="110">
        <f t="shared" si="14"/>
        <v>0</v>
      </c>
      <c r="H80" s="111">
        <f t="shared" si="15"/>
        <v>0</v>
      </c>
      <c r="I80" s="68"/>
      <c r="J80" s="73"/>
      <c r="K80" s="74"/>
      <c r="L80" s="75"/>
      <c r="M80" s="76"/>
      <c r="N80" s="74"/>
      <c r="O80" s="68"/>
      <c r="P80" s="103"/>
      <c r="Q80" s="106">
        <f t="shared" si="11"/>
        <v>0</v>
      </c>
      <c r="R80" s="89"/>
    </row>
    <row r="81" spans="1:18">
      <c r="A81" s="25"/>
      <c r="B81" s="19">
        <v>5</v>
      </c>
      <c r="C81" s="19" t="s">
        <v>163</v>
      </c>
      <c r="D81" s="56"/>
      <c r="E81" s="56"/>
      <c r="F81" s="56"/>
      <c r="G81" s="110">
        <f t="shared" si="14"/>
        <v>0</v>
      </c>
      <c r="H81" s="111">
        <f t="shared" si="15"/>
        <v>0</v>
      </c>
      <c r="I81" s="68"/>
      <c r="J81" s="73"/>
      <c r="K81" s="74"/>
      <c r="L81" s="75"/>
      <c r="M81" s="76"/>
      <c r="N81" s="74"/>
      <c r="O81" s="68"/>
      <c r="P81" s="103"/>
      <c r="Q81" s="106">
        <f t="shared" si="11"/>
        <v>0</v>
      </c>
      <c r="R81" s="89"/>
    </row>
    <row r="82" spans="1:18">
      <c r="A82" s="25"/>
      <c r="D82" s="56"/>
      <c r="E82" s="56"/>
      <c r="F82" s="56"/>
      <c r="G82" s="57"/>
      <c r="H82" s="65"/>
      <c r="I82" s="68"/>
      <c r="J82" s="73"/>
      <c r="K82" s="74"/>
      <c r="L82" s="75"/>
      <c r="M82" s="76"/>
      <c r="N82" s="74"/>
      <c r="O82" s="68"/>
      <c r="P82" s="103"/>
      <c r="Q82" s="106">
        <f t="shared" si="11"/>
        <v>0</v>
      </c>
      <c r="R82" s="89"/>
    </row>
    <row r="83" spans="1:18">
      <c r="A83" s="58" t="s">
        <v>164</v>
      </c>
      <c r="B83" s="24" t="s">
        <v>165</v>
      </c>
      <c r="D83" s="56"/>
      <c r="E83" s="56"/>
      <c r="F83" s="56"/>
      <c r="G83" s="57"/>
      <c r="H83" s="65"/>
      <c r="I83" s="68"/>
      <c r="J83" s="73"/>
      <c r="K83" s="74"/>
      <c r="L83" s="75"/>
      <c r="M83" s="76"/>
      <c r="N83" s="74"/>
      <c r="O83" s="68"/>
      <c r="P83" s="103"/>
      <c r="Q83" s="106">
        <f t="shared" si="11"/>
        <v>0</v>
      </c>
      <c r="R83" s="89"/>
    </row>
    <row r="84" spans="1:18">
      <c r="A84" s="25"/>
      <c r="D84" s="56"/>
      <c r="E84" s="56"/>
      <c r="F84" s="56"/>
      <c r="G84" s="57"/>
      <c r="H84" s="65"/>
      <c r="I84" s="68"/>
      <c r="J84" s="73"/>
      <c r="K84" s="74"/>
      <c r="L84" s="75"/>
      <c r="M84" s="76"/>
      <c r="N84" s="74"/>
      <c r="O84" s="68"/>
      <c r="P84" s="103"/>
      <c r="Q84" s="106">
        <f t="shared" si="11"/>
        <v>0</v>
      </c>
      <c r="R84" s="89"/>
    </row>
    <row r="85" spans="1:18">
      <c r="A85" s="25" t="s">
        <v>166</v>
      </c>
      <c r="B85" s="19" t="s">
        <v>155</v>
      </c>
      <c r="D85" s="56"/>
      <c r="E85" s="56"/>
      <c r="F85" s="56"/>
      <c r="G85" s="57"/>
      <c r="H85" s="65"/>
      <c r="I85" s="68"/>
      <c r="J85" s="73"/>
      <c r="K85" s="74"/>
      <c r="L85" s="75"/>
      <c r="M85" s="76"/>
      <c r="N85" s="74"/>
      <c r="O85" s="68"/>
      <c r="P85" s="103"/>
      <c r="Q85" s="106">
        <f t="shared" si="11"/>
        <v>0</v>
      </c>
      <c r="R85" s="89"/>
    </row>
    <row r="86" spans="1:18">
      <c r="A86" s="25"/>
      <c r="B86" s="19">
        <v>1</v>
      </c>
      <c r="C86" s="19" t="s">
        <v>167</v>
      </c>
      <c r="D86" s="56"/>
      <c r="E86" s="56"/>
      <c r="F86" s="56"/>
      <c r="G86" s="110">
        <f t="shared" ref="G86:G88" si="16">SUM(J86:L86)</f>
        <v>0</v>
      </c>
      <c r="H86" s="111">
        <f t="shared" ref="H86:H88" si="17">N86</f>
        <v>0</v>
      </c>
      <c r="I86" s="68"/>
      <c r="J86" s="73"/>
      <c r="K86" s="74"/>
      <c r="L86" s="75"/>
      <c r="M86" s="76"/>
      <c r="N86" s="74"/>
      <c r="O86" s="68"/>
      <c r="P86" s="103"/>
      <c r="Q86" s="106">
        <f t="shared" si="11"/>
        <v>0</v>
      </c>
      <c r="R86" s="89"/>
    </row>
    <row r="87" spans="1:18">
      <c r="A87" s="25"/>
      <c r="B87" s="19">
        <v>2</v>
      </c>
      <c r="C87" s="19" t="s">
        <v>168</v>
      </c>
      <c r="D87" s="56"/>
      <c r="E87" s="56"/>
      <c r="F87" s="56"/>
      <c r="G87" s="110">
        <f t="shared" si="16"/>
        <v>0</v>
      </c>
      <c r="H87" s="111">
        <f t="shared" si="17"/>
        <v>0</v>
      </c>
      <c r="I87" s="68"/>
      <c r="J87" s="73"/>
      <c r="K87" s="74"/>
      <c r="L87" s="75"/>
      <c r="M87" s="76"/>
      <c r="N87" s="74"/>
      <c r="O87" s="68"/>
      <c r="P87" s="103"/>
      <c r="Q87" s="106">
        <f t="shared" si="11"/>
        <v>0</v>
      </c>
      <c r="R87" s="89"/>
    </row>
    <row r="88" spans="1:18">
      <c r="A88" s="25"/>
      <c r="B88" s="19">
        <v>3</v>
      </c>
      <c r="C88" s="19" t="s">
        <v>169</v>
      </c>
      <c r="D88" s="56"/>
      <c r="E88" s="56"/>
      <c r="F88" s="56"/>
      <c r="G88" s="110">
        <f t="shared" si="16"/>
        <v>0</v>
      </c>
      <c r="H88" s="111">
        <f t="shared" si="17"/>
        <v>0</v>
      </c>
      <c r="I88" s="68"/>
      <c r="J88" s="73"/>
      <c r="K88" s="74"/>
      <c r="L88" s="75"/>
      <c r="M88" s="76"/>
      <c r="N88" s="74"/>
      <c r="O88" s="68"/>
      <c r="P88" s="103"/>
      <c r="Q88" s="106">
        <f t="shared" si="11"/>
        <v>0</v>
      </c>
      <c r="R88" s="89"/>
    </row>
    <row r="89" spans="1:18">
      <c r="A89" s="25"/>
      <c r="D89" s="56"/>
      <c r="E89" s="56"/>
      <c r="F89" s="56"/>
      <c r="G89" s="57"/>
      <c r="H89" s="65"/>
      <c r="I89" s="68"/>
      <c r="J89" s="73"/>
      <c r="K89" s="74"/>
      <c r="L89" s="75"/>
      <c r="M89" s="76"/>
      <c r="N89" s="74"/>
      <c r="O89" s="68"/>
      <c r="P89" s="103"/>
      <c r="Q89" s="106">
        <f t="shared" si="11"/>
        <v>0</v>
      </c>
      <c r="R89" s="89"/>
    </row>
    <row r="90" spans="1:18">
      <c r="A90" s="58" t="s">
        <v>170</v>
      </c>
      <c r="B90" s="24" t="s">
        <v>171</v>
      </c>
      <c r="D90" s="56"/>
      <c r="E90" s="56"/>
      <c r="F90" s="56"/>
      <c r="G90" s="57"/>
      <c r="H90" s="65"/>
      <c r="I90" s="68"/>
      <c r="J90" s="73"/>
      <c r="K90" s="74"/>
      <c r="L90" s="75"/>
      <c r="M90" s="76"/>
      <c r="N90" s="74"/>
      <c r="O90" s="68"/>
      <c r="P90" s="103"/>
      <c r="Q90" s="106">
        <f t="shared" si="11"/>
        <v>0</v>
      </c>
      <c r="R90" s="89"/>
    </row>
    <row r="91" spans="1:18">
      <c r="A91" s="25"/>
      <c r="D91" s="56"/>
      <c r="E91" s="56"/>
      <c r="F91" s="56"/>
      <c r="G91" s="57"/>
      <c r="H91" s="65"/>
      <c r="I91" s="68"/>
      <c r="J91" s="73"/>
      <c r="K91" s="74"/>
      <c r="L91" s="75"/>
      <c r="M91" s="76"/>
      <c r="N91" s="74"/>
      <c r="O91" s="68"/>
      <c r="P91" s="103"/>
      <c r="Q91" s="106">
        <f t="shared" si="11"/>
        <v>0</v>
      </c>
      <c r="R91" s="89"/>
    </row>
    <row r="92" spans="1:18">
      <c r="A92" s="25" t="s">
        <v>172</v>
      </c>
      <c r="B92" s="19" t="s">
        <v>155</v>
      </c>
      <c r="D92" s="56"/>
      <c r="E92" s="56"/>
      <c r="F92" s="56"/>
      <c r="G92" s="57"/>
      <c r="H92" s="65"/>
      <c r="I92" s="68"/>
      <c r="J92" s="73"/>
      <c r="K92" s="74"/>
      <c r="L92" s="75"/>
      <c r="M92" s="76"/>
      <c r="N92" s="74"/>
      <c r="O92" s="68"/>
      <c r="P92" s="103"/>
      <c r="Q92" s="106">
        <f t="shared" si="11"/>
        <v>0</v>
      </c>
      <c r="R92" s="89"/>
    </row>
    <row r="93" spans="1:18">
      <c r="A93" s="25"/>
      <c r="B93" s="19">
        <v>1</v>
      </c>
      <c r="C93" s="19" t="s">
        <v>173</v>
      </c>
      <c r="D93" s="56"/>
      <c r="E93" s="56"/>
      <c r="F93" s="56"/>
      <c r="G93" s="110">
        <f t="shared" ref="G93:G95" si="18">SUM(J93:L93)</f>
        <v>0</v>
      </c>
      <c r="H93" s="111">
        <f t="shared" ref="H93:H95" si="19">N93</f>
        <v>0</v>
      </c>
      <c r="I93" s="68"/>
      <c r="J93" s="73"/>
      <c r="K93" s="74"/>
      <c r="L93" s="75"/>
      <c r="M93" s="76"/>
      <c r="N93" s="74"/>
      <c r="O93" s="68"/>
      <c r="P93" s="103"/>
      <c r="Q93" s="106">
        <f t="shared" si="11"/>
        <v>0</v>
      </c>
      <c r="R93" s="89"/>
    </row>
    <row r="94" spans="1:18">
      <c r="A94" s="25"/>
      <c r="B94" s="19">
        <v>2</v>
      </c>
      <c r="C94" s="19" t="s">
        <v>174</v>
      </c>
      <c r="D94" s="56"/>
      <c r="E94" s="56"/>
      <c r="F94" s="56"/>
      <c r="G94" s="110">
        <f t="shared" si="18"/>
        <v>0</v>
      </c>
      <c r="H94" s="111">
        <f t="shared" si="19"/>
        <v>0</v>
      </c>
      <c r="I94" s="68"/>
      <c r="J94" s="73"/>
      <c r="K94" s="74"/>
      <c r="L94" s="75"/>
      <c r="M94" s="76"/>
      <c r="N94" s="74"/>
      <c r="O94" s="68"/>
      <c r="P94" s="103">
        <v>9.1999999999999993</v>
      </c>
      <c r="Q94" s="106">
        <f t="shared" si="11"/>
        <v>0</v>
      </c>
      <c r="R94" s="89"/>
    </row>
    <row r="95" spans="1:18">
      <c r="A95" s="25"/>
      <c r="B95" s="19">
        <v>3</v>
      </c>
      <c r="C95" s="19" t="s">
        <v>175</v>
      </c>
      <c r="D95" s="56"/>
      <c r="E95" s="56"/>
      <c r="F95" s="56"/>
      <c r="G95" s="110">
        <f t="shared" si="18"/>
        <v>0</v>
      </c>
      <c r="H95" s="111">
        <f t="shared" si="19"/>
        <v>0</v>
      </c>
      <c r="I95" s="68"/>
      <c r="J95" s="73"/>
      <c r="K95" s="74"/>
      <c r="L95" s="75"/>
      <c r="M95" s="76"/>
      <c r="N95" s="74"/>
      <c r="O95" s="68"/>
      <c r="P95" s="103">
        <v>9.1999999999999993</v>
      </c>
      <c r="Q95" s="106">
        <f t="shared" si="11"/>
        <v>0</v>
      </c>
      <c r="R95" s="89"/>
    </row>
    <row r="96" spans="1:18">
      <c r="A96" s="25"/>
      <c r="D96" s="56"/>
      <c r="E96" s="56"/>
      <c r="F96" s="56"/>
      <c r="G96" s="57"/>
      <c r="H96" s="65"/>
      <c r="I96" s="68"/>
      <c r="J96" s="73"/>
      <c r="K96" s="74"/>
      <c r="L96" s="75"/>
      <c r="M96" s="76"/>
      <c r="N96" s="74"/>
      <c r="O96" s="68"/>
      <c r="P96" s="103">
        <v>9.1999999999999993</v>
      </c>
      <c r="Q96" s="106">
        <f t="shared" si="11"/>
        <v>0</v>
      </c>
      <c r="R96" s="89"/>
    </row>
    <row r="97" spans="1:18">
      <c r="A97" s="58" t="s">
        <v>176</v>
      </c>
      <c r="B97" s="24" t="s">
        <v>177</v>
      </c>
      <c r="D97" s="56"/>
      <c r="E97" s="56"/>
      <c r="F97" s="56"/>
      <c r="G97" s="57"/>
      <c r="H97" s="65"/>
      <c r="I97" s="68"/>
      <c r="J97" s="73"/>
      <c r="K97" s="74"/>
      <c r="L97" s="75"/>
      <c r="M97" s="76"/>
      <c r="N97" s="74"/>
      <c r="O97" s="68"/>
      <c r="P97" s="103"/>
      <c r="Q97" s="106">
        <f t="shared" si="11"/>
        <v>0</v>
      </c>
      <c r="R97" s="89"/>
    </row>
    <row r="98" spans="1:18">
      <c r="A98" s="25"/>
      <c r="D98" s="56"/>
      <c r="E98" s="56"/>
      <c r="F98" s="56"/>
      <c r="G98" s="57"/>
      <c r="H98" s="65"/>
      <c r="I98" s="68"/>
      <c r="J98" s="73"/>
      <c r="K98" s="74"/>
      <c r="L98" s="75"/>
      <c r="M98" s="76"/>
      <c r="N98" s="74"/>
      <c r="O98" s="68"/>
      <c r="P98" s="103"/>
      <c r="Q98" s="106">
        <f t="shared" si="11"/>
        <v>0</v>
      </c>
      <c r="R98" s="89"/>
    </row>
    <row r="99" spans="1:18">
      <c r="A99" s="25" t="s">
        <v>178</v>
      </c>
      <c r="B99" s="19" t="s">
        <v>155</v>
      </c>
      <c r="D99" s="56"/>
      <c r="E99" s="56"/>
      <c r="F99" s="56"/>
      <c r="G99" s="57"/>
      <c r="H99" s="65"/>
      <c r="I99" s="68"/>
      <c r="J99" s="73"/>
      <c r="K99" s="74"/>
      <c r="L99" s="75"/>
      <c r="M99" s="76"/>
      <c r="N99" s="74"/>
      <c r="O99" s="68"/>
      <c r="P99" s="103"/>
      <c r="Q99" s="106">
        <f t="shared" si="11"/>
        <v>0</v>
      </c>
      <c r="R99" s="89"/>
    </row>
    <row r="100" spans="1:18">
      <c r="A100" s="25"/>
      <c r="B100" s="19">
        <v>1</v>
      </c>
      <c r="C100" s="19" t="s">
        <v>179</v>
      </c>
      <c r="D100" s="56"/>
      <c r="E100" s="56"/>
      <c r="F100" s="56"/>
      <c r="G100" s="110">
        <f t="shared" ref="G100:G104" si="20">SUM(J100:L100)</f>
        <v>0</v>
      </c>
      <c r="H100" s="111">
        <f t="shared" ref="H100:H104" si="21">N100</f>
        <v>0</v>
      </c>
      <c r="I100" s="68"/>
      <c r="J100" s="73"/>
      <c r="K100" s="74"/>
      <c r="L100" s="75"/>
      <c r="M100" s="76"/>
      <c r="N100" s="74"/>
      <c r="O100" s="68"/>
      <c r="P100" s="103"/>
      <c r="Q100" s="106">
        <f t="shared" si="11"/>
        <v>0</v>
      </c>
      <c r="R100" s="89"/>
    </row>
    <row r="101" spans="1:18">
      <c r="A101" s="25"/>
      <c r="B101" s="19">
        <v>2</v>
      </c>
      <c r="C101" s="19" t="s">
        <v>180</v>
      </c>
      <c r="D101" s="56"/>
      <c r="E101" s="56"/>
      <c r="F101" s="56"/>
      <c r="G101" s="110">
        <f t="shared" si="20"/>
        <v>0</v>
      </c>
      <c r="H101" s="111">
        <f t="shared" si="21"/>
        <v>0</v>
      </c>
      <c r="I101" s="68"/>
      <c r="J101" s="73"/>
      <c r="K101" s="74"/>
      <c r="L101" s="75"/>
      <c r="M101" s="76"/>
      <c r="N101" s="74"/>
      <c r="O101" s="68"/>
      <c r="P101" s="103">
        <v>9.1999999999999993</v>
      </c>
      <c r="Q101" s="106">
        <f t="shared" si="11"/>
        <v>0</v>
      </c>
      <c r="R101" s="89"/>
    </row>
    <row r="102" spans="1:18">
      <c r="A102" s="25"/>
      <c r="B102" s="19">
        <v>3</v>
      </c>
      <c r="C102" s="19" t="s">
        <v>181</v>
      </c>
      <c r="D102" s="56"/>
      <c r="E102" s="56"/>
      <c r="F102" s="56"/>
      <c r="G102" s="110">
        <f t="shared" si="20"/>
        <v>0</v>
      </c>
      <c r="H102" s="111">
        <f t="shared" si="21"/>
        <v>0</v>
      </c>
      <c r="I102" s="68"/>
      <c r="J102" s="73"/>
      <c r="K102" s="74"/>
      <c r="L102" s="75"/>
      <c r="M102" s="76"/>
      <c r="N102" s="74"/>
      <c r="O102" s="68"/>
      <c r="P102" s="103">
        <v>9.1999999999999993</v>
      </c>
      <c r="Q102" s="106">
        <f t="shared" si="11"/>
        <v>0</v>
      </c>
      <c r="R102" s="89"/>
    </row>
    <row r="103" spans="1:18">
      <c r="A103" s="25"/>
      <c r="B103" s="19">
        <v>4</v>
      </c>
      <c r="C103" s="19" t="s">
        <v>182</v>
      </c>
      <c r="D103" s="56"/>
      <c r="E103" s="56"/>
      <c r="F103" s="56"/>
      <c r="G103" s="110">
        <f t="shared" si="20"/>
        <v>0</v>
      </c>
      <c r="H103" s="111">
        <f t="shared" si="21"/>
        <v>0</v>
      </c>
      <c r="I103" s="68"/>
      <c r="J103" s="73"/>
      <c r="K103" s="74"/>
      <c r="L103" s="75"/>
      <c r="M103" s="76"/>
      <c r="N103" s="74"/>
      <c r="O103" s="68"/>
      <c r="P103" s="103">
        <v>9.1999999999999993</v>
      </c>
      <c r="Q103" s="106">
        <f t="shared" si="11"/>
        <v>0</v>
      </c>
      <c r="R103" s="89"/>
    </row>
    <row r="104" spans="1:18">
      <c r="A104" s="25"/>
      <c r="B104" s="19">
        <v>5</v>
      </c>
      <c r="C104" s="19" t="s">
        <v>183</v>
      </c>
      <c r="D104" s="56"/>
      <c r="E104" s="56"/>
      <c r="F104" s="56"/>
      <c r="G104" s="110">
        <f t="shared" si="20"/>
        <v>0</v>
      </c>
      <c r="H104" s="111">
        <f t="shared" si="21"/>
        <v>0</v>
      </c>
      <c r="I104" s="68"/>
      <c r="J104" s="73"/>
      <c r="K104" s="74"/>
      <c r="L104" s="75"/>
      <c r="M104" s="76"/>
      <c r="N104" s="74"/>
      <c r="O104" s="68"/>
      <c r="P104" s="103">
        <v>9.1999999999999993</v>
      </c>
      <c r="Q104" s="106">
        <f t="shared" si="11"/>
        <v>0</v>
      </c>
      <c r="R104" s="89"/>
    </row>
    <row r="105" spans="1:18">
      <c r="A105" s="25"/>
      <c r="D105" s="56"/>
      <c r="E105" s="56"/>
      <c r="F105" s="56"/>
      <c r="G105" s="57"/>
      <c r="H105" s="65"/>
      <c r="I105" s="68"/>
      <c r="J105" s="73"/>
      <c r="K105" s="74"/>
      <c r="L105" s="75"/>
      <c r="M105" s="76"/>
      <c r="N105" s="74"/>
      <c r="O105" s="68"/>
      <c r="P105" s="103">
        <v>9.1999999999999993</v>
      </c>
      <c r="Q105" s="106">
        <f t="shared" si="11"/>
        <v>0</v>
      </c>
      <c r="R105" s="89"/>
    </row>
    <row r="106" spans="1:18">
      <c r="A106" s="58" t="s">
        <v>184</v>
      </c>
      <c r="B106" s="24" t="s">
        <v>185</v>
      </c>
      <c r="D106" s="56"/>
      <c r="E106" s="56"/>
      <c r="F106" s="56"/>
      <c r="G106" s="57"/>
      <c r="H106" s="65"/>
      <c r="I106" s="68"/>
      <c r="J106" s="73"/>
      <c r="K106" s="74"/>
      <c r="L106" s="75"/>
      <c r="M106" s="76"/>
      <c r="N106" s="74"/>
      <c r="O106" s="68"/>
      <c r="P106" s="103"/>
      <c r="Q106" s="106">
        <f t="shared" si="11"/>
        <v>0</v>
      </c>
      <c r="R106" s="89"/>
    </row>
    <row r="107" spans="1:18">
      <c r="A107" s="25"/>
      <c r="D107" s="56"/>
      <c r="E107" s="56"/>
      <c r="F107" s="56"/>
      <c r="G107" s="57"/>
      <c r="H107" s="65"/>
      <c r="I107" s="68"/>
      <c r="J107" s="73"/>
      <c r="K107" s="74"/>
      <c r="L107" s="75"/>
      <c r="M107" s="76"/>
      <c r="N107" s="74"/>
      <c r="O107" s="68"/>
      <c r="P107" s="103"/>
      <c r="Q107" s="106">
        <f t="shared" si="11"/>
        <v>0</v>
      </c>
      <c r="R107" s="89"/>
    </row>
    <row r="108" spans="1:18">
      <c r="A108" s="25" t="s">
        <v>186</v>
      </c>
      <c r="B108" s="19" t="s">
        <v>155</v>
      </c>
      <c r="D108" s="56"/>
      <c r="E108" s="56"/>
      <c r="F108" s="56"/>
      <c r="G108" s="57"/>
      <c r="H108" s="65"/>
      <c r="I108" s="68"/>
      <c r="J108" s="73"/>
      <c r="K108" s="74"/>
      <c r="L108" s="75"/>
      <c r="M108" s="76"/>
      <c r="N108" s="74"/>
      <c r="O108" s="68"/>
      <c r="P108" s="103"/>
      <c r="Q108" s="106">
        <f t="shared" si="11"/>
        <v>0</v>
      </c>
      <c r="R108" s="89"/>
    </row>
    <row r="109" spans="1:18">
      <c r="A109" s="25"/>
      <c r="B109" s="19">
        <v>1</v>
      </c>
      <c r="C109" s="19" t="s">
        <v>187</v>
      </c>
      <c r="D109" s="56"/>
      <c r="E109" s="56"/>
      <c r="F109" s="56"/>
      <c r="G109" s="110">
        <f t="shared" ref="G109:G115" si="22">SUM(J109:L109)</f>
        <v>0</v>
      </c>
      <c r="H109" s="111">
        <f t="shared" ref="H109:H115" si="23">N109</f>
        <v>0</v>
      </c>
      <c r="I109" s="68"/>
      <c r="J109" s="73"/>
      <c r="K109" s="74"/>
      <c r="L109" s="75"/>
      <c r="M109" s="76"/>
      <c r="N109" s="74"/>
      <c r="O109" s="68"/>
      <c r="P109" s="103">
        <v>9.1999999999999993</v>
      </c>
      <c r="Q109" s="106">
        <f t="shared" si="11"/>
        <v>0</v>
      </c>
      <c r="R109" s="89"/>
    </row>
    <row r="110" spans="1:18">
      <c r="A110" s="25"/>
      <c r="B110" s="19">
        <v>2</v>
      </c>
      <c r="C110" s="19" t="s">
        <v>188</v>
      </c>
      <c r="D110" s="56"/>
      <c r="E110" s="56"/>
      <c r="F110" s="56"/>
      <c r="G110" s="110">
        <f t="shared" si="22"/>
        <v>0</v>
      </c>
      <c r="H110" s="111">
        <f t="shared" si="23"/>
        <v>0</v>
      </c>
      <c r="I110" s="68"/>
      <c r="J110" s="73"/>
      <c r="K110" s="74"/>
      <c r="L110" s="75"/>
      <c r="M110" s="76"/>
      <c r="N110" s="74"/>
      <c r="O110" s="68"/>
      <c r="P110" s="103">
        <v>9.1999999999999993</v>
      </c>
      <c r="Q110" s="106">
        <f t="shared" si="11"/>
        <v>0</v>
      </c>
      <c r="R110" s="89"/>
    </row>
    <row r="111" spans="1:18">
      <c r="A111" s="25"/>
      <c r="B111" s="19">
        <v>3</v>
      </c>
      <c r="C111" s="19" t="s">
        <v>189</v>
      </c>
      <c r="D111" s="56"/>
      <c r="E111" s="56"/>
      <c r="F111" s="56"/>
      <c r="G111" s="110">
        <f t="shared" si="22"/>
        <v>0</v>
      </c>
      <c r="H111" s="111">
        <f t="shared" si="23"/>
        <v>0</v>
      </c>
      <c r="I111" s="68"/>
      <c r="J111" s="73"/>
      <c r="K111" s="74"/>
      <c r="L111" s="75"/>
      <c r="M111" s="76"/>
      <c r="N111" s="74"/>
      <c r="O111" s="68"/>
      <c r="P111" s="103">
        <v>9.1999999999999993</v>
      </c>
      <c r="Q111" s="106">
        <f t="shared" si="11"/>
        <v>0</v>
      </c>
      <c r="R111" s="89"/>
    </row>
    <row r="112" spans="1:18">
      <c r="A112" s="25"/>
      <c r="B112" s="19">
        <v>4</v>
      </c>
      <c r="C112" s="19" t="s">
        <v>190</v>
      </c>
      <c r="D112" s="56"/>
      <c r="E112" s="56"/>
      <c r="F112" s="56"/>
      <c r="G112" s="110">
        <f t="shared" si="22"/>
        <v>0</v>
      </c>
      <c r="H112" s="111">
        <f t="shared" si="23"/>
        <v>0</v>
      </c>
      <c r="I112" s="68"/>
      <c r="J112" s="73"/>
      <c r="K112" s="74"/>
      <c r="L112" s="75"/>
      <c r="M112" s="76"/>
      <c r="N112" s="74"/>
      <c r="O112" s="68"/>
      <c r="P112" s="103">
        <v>9.1999999999999993</v>
      </c>
      <c r="Q112" s="106">
        <f t="shared" si="11"/>
        <v>0</v>
      </c>
      <c r="R112" s="89"/>
    </row>
    <row r="113" spans="1:18">
      <c r="A113" s="25"/>
      <c r="B113" s="19">
        <v>5</v>
      </c>
      <c r="C113" s="19" t="s">
        <v>191</v>
      </c>
      <c r="D113" s="56"/>
      <c r="E113" s="56"/>
      <c r="F113" s="56"/>
      <c r="G113" s="110">
        <f t="shared" si="22"/>
        <v>0</v>
      </c>
      <c r="H113" s="111">
        <f t="shared" si="23"/>
        <v>0</v>
      </c>
      <c r="I113" s="68"/>
      <c r="J113" s="73"/>
      <c r="K113" s="74"/>
      <c r="L113" s="75"/>
      <c r="M113" s="76"/>
      <c r="N113" s="74"/>
      <c r="O113" s="68"/>
      <c r="P113" s="103">
        <v>9.1999999999999993</v>
      </c>
      <c r="Q113" s="106">
        <f t="shared" si="11"/>
        <v>0</v>
      </c>
      <c r="R113" s="89"/>
    </row>
    <row r="114" spans="1:18">
      <c r="A114" s="25"/>
      <c r="B114" s="19">
        <v>6</v>
      </c>
      <c r="C114" s="19" t="s">
        <v>192</v>
      </c>
      <c r="D114" s="56"/>
      <c r="E114" s="56"/>
      <c r="F114" s="56"/>
      <c r="G114" s="110">
        <f t="shared" si="22"/>
        <v>0</v>
      </c>
      <c r="H114" s="111">
        <f t="shared" si="23"/>
        <v>0</v>
      </c>
      <c r="I114" s="68"/>
      <c r="J114" s="73"/>
      <c r="K114" s="74"/>
      <c r="L114" s="75"/>
      <c r="M114" s="76"/>
      <c r="N114" s="74"/>
      <c r="O114" s="68"/>
      <c r="P114" s="103">
        <v>9.1999999999999993</v>
      </c>
      <c r="Q114" s="106">
        <f t="shared" si="11"/>
        <v>0</v>
      </c>
      <c r="R114" s="89"/>
    </row>
    <row r="115" spans="1:18">
      <c r="A115" s="25"/>
      <c r="B115" s="19">
        <v>7</v>
      </c>
      <c r="C115" s="19" t="s">
        <v>193</v>
      </c>
      <c r="D115" s="56"/>
      <c r="E115" s="56"/>
      <c r="F115" s="56"/>
      <c r="G115" s="110">
        <f t="shared" si="22"/>
        <v>0</v>
      </c>
      <c r="H115" s="111">
        <f t="shared" si="23"/>
        <v>0</v>
      </c>
      <c r="I115" s="68"/>
      <c r="J115" s="73"/>
      <c r="K115" s="74"/>
      <c r="L115" s="75"/>
      <c r="M115" s="76"/>
      <c r="N115" s="74"/>
      <c r="O115" s="68"/>
      <c r="P115" s="103">
        <v>9.1999999999999993</v>
      </c>
      <c r="Q115" s="106">
        <f t="shared" si="11"/>
        <v>0</v>
      </c>
      <c r="R115" s="89"/>
    </row>
    <row r="116" spans="1:18">
      <c r="A116" s="25"/>
      <c r="D116" s="56"/>
      <c r="E116" s="56"/>
      <c r="F116" s="56"/>
      <c r="G116" s="57"/>
      <c r="H116" s="65"/>
      <c r="I116" s="68"/>
      <c r="J116" s="73"/>
      <c r="K116" s="74"/>
      <c r="L116" s="75"/>
      <c r="M116" s="76"/>
      <c r="N116" s="74"/>
      <c r="O116" s="68"/>
      <c r="P116" s="103">
        <v>9.1999999999999993</v>
      </c>
      <c r="Q116" s="106">
        <f t="shared" si="11"/>
        <v>0</v>
      </c>
      <c r="R116" s="89"/>
    </row>
    <row r="117" spans="1:18" ht="12" customHeight="1">
      <c r="A117" s="58" t="s">
        <v>194</v>
      </c>
      <c r="B117" s="24" t="s">
        <v>195</v>
      </c>
      <c r="D117" s="56"/>
      <c r="E117" s="56"/>
      <c r="F117" s="56"/>
      <c r="G117" s="57"/>
      <c r="H117" s="65"/>
      <c r="I117" s="68"/>
      <c r="J117" s="73"/>
      <c r="K117" s="74"/>
      <c r="L117" s="75"/>
      <c r="M117" s="76"/>
      <c r="N117" s="74"/>
      <c r="O117" s="68"/>
      <c r="P117" s="103"/>
      <c r="Q117" s="106">
        <f t="shared" si="11"/>
        <v>0</v>
      </c>
      <c r="R117" s="89"/>
    </row>
    <row r="118" spans="1:18" ht="12" customHeight="1">
      <c r="A118" s="25"/>
      <c r="D118" s="56"/>
      <c r="E118" s="56"/>
      <c r="F118" s="56"/>
      <c r="G118" s="57"/>
      <c r="H118" s="65"/>
      <c r="I118" s="68"/>
      <c r="J118" s="73"/>
      <c r="K118" s="74"/>
      <c r="L118" s="75"/>
      <c r="M118" s="76"/>
      <c r="N118" s="74"/>
      <c r="O118" s="68"/>
      <c r="P118" s="103"/>
      <c r="Q118" s="106">
        <f t="shared" si="11"/>
        <v>0</v>
      </c>
      <c r="R118" s="89"/>
    </row>
    <row r="119" spans="1:18" ht="12" customHeight="1">
      <c r="A119" s="25" t="s">
        <v>196</v>
      </c>
      <c r="B119" s="19" t="s">
        <v>155</v>
      </c>
      <c r="D119" s="56"/>
      <c r="E119" s="56"/>
      <c r="F119" s="56"/>
      <c r="G119" s="57"/>
      <c r="H119" s="65"/>
      <c r="I119" s="68"/>
      <c r="J119" s="73"/>
      <c r="K119" s="74"/>
      <c r="L119" s="75"/>
      <c r="M119" s="76"/>
      <c r="N119" s="74"/>
      <c r="O119" s="68"/>
      <c r="P119" s="103"/>
      <c r="Q119" s="106">
        <f t="shared" si="11"/>
        <v>0</v>
      </c>
      <c r="R119" s="89"/>
    </row>
    <row r="120" spans="1:18" ht="12" customHeight="1">
      <c r="A120" s="25"/>
      <c r="B120" s="314">
        <v>1</v>
      </c>
      <c r="C120" s="314" t="s">
        <v>197</v>
      </c>
      <c r="D120" s="313"/>
      <c r="E120" s="56"/>
      <c r="F120" s="56"/>
      <c r="G120" s="57"/>
      <c r="H120" s="65"/>
      <c r="I120" s="68"/>
      <c r="J120" s="73"/>
      <c r="K120" s="74"/>
      <c r="L120" s="75"/>
      <c r="M120" s="76"/>
      <c r="N120" s="74"/>
      <c r="O120" s="68"/>
      <c r="P120" s="103"/>
      <c r="Q120" s="106">
        <f t="shared" ref="Q120" si="24">SUM(J120:N120)</f>
        <v>0</v>
      </c>
      <c r="R120" s="89"/>
    </row>
    <row r="121" spans="1:18" ht="12" customHeight="1">
      <c r="A121" s="25"/>
      <c r="B121" s="314"/>
      <c r="C121" s="315" t="s">
        <v>302</v>
      </c>
      <c r="D121" s="313" t="s">
        <v>303</v>
      </c>
      <c r="E121" s="56"/>
      <c r="F121" s="56"/>
      <c r="G121" s="110">
        <f t="shared" ref="G121:G122" si="25">SUM(J121:L121)</f>
        <v>0</v>
      </c>
      <c r="H121" s="111">
        <f t="shared" ref="H121:H122" si="26">N121</f>
        <v>0</v>
      </c>
      <c r="I121" s="68"/>
      <c r="J121" s="73"/>
      <c r="K121" s="74"/>
      <c r="L121" s="75"/>
      <c r="M121" s="76"/>
      <c r="N121" s="74"/>
      <c r="O121" s="68"/>
      <c r="P121" s="103"/>
      <c r="Q121" s="106">
        <f t="shared" ref="Q121:Q122" si="27">SUM(J121:N121)</f>
        <v>0</v>
      </c>
      <c r="R121" s="89"/>
    </row>
    <row r="122" spans="1:18" ht="12" customHeight="1">
      <c r="A122" s="25"/>
      <c r="B122" s="314"/>
      <c r="C122" s="315" t="s">
        <v>302</v>
      </c>
      <c r="D122" s="313" t="s">
        <v>301</v>
      </c>
      <c r="E122" s="56"/>
      <c r="F122" s="56"/>
      <c r="G122" s="110">
        <f t="shared" si="25"/>
        <v>0</v>
      </c>
      <c r="H122" s="111">
        <f t="shared" si="26"/>
        <v>0</v>
      </c>
      <c r="I122" s="68"/>
      <c r="J122" s="73"/>
      <c r="K122" s="74"/>
      <c r="L122" s="75"/>
      <c r="M122" s="76"/>
      <c r="N122" s="74"/>
      <c r="O122" s="68"/>
      <c r="P122" s="103"/>
      <c r="Q122" s="106">
        <f t="shared" si="27"/>
        <v>0</v>
      </c>
      <c r="R122" s="89"/>
    </row>
    <row r="123" spans="1:18" ht="12" customHeight="1">
      <c r="A123" s="25"/>
      <c r="B123" s="19">
        <v>2</v>
      </c>
      <c r="C123" s="19" t="s">
        <v>195</v>
      </c>
      <c r="D123" s="56"/>
      <c r="E123" s="56"/>
      <c r="F123" s="56"/>
      <c r="G123" s="110">
        <f t="shared" ref="G123" si="28">SUM(J123:L123)</f>
        <v>0</v>
      </c>
      <c r="H123" s="111">
        <f t="shared" ref="H123" si="29">N123</f>
        <v>0</v>
      </c>
      <c r="I123" s="68"/>
      <c r="J123" s="73"/>
      <c r="K123" s="74"/>
      <c r="L123" s="75"/>
      <c r="M123" s="76"/>
      <c r="N123" s="74"/>
      <c r="O123" s="68"/>
      <c r="P123" s="103">
        <v>9.1999999999999993</v>
      </c>
      <c r="Q123" s="106">
        <f t="shared" ref="Q123:Q179" si="30">SUM(J123:N123)</f>
        <v>0</v>
      </c>
      <c r="R123" s="89"/>
    </row>
    <row r="124" spans="1:18" ht="12" customHeight="1">
      <c r="A124" s="25"/>
      <c r="D124" s="56"/>
      <c r="E124" s="56"/>
      <c r="F124" s="56"/>
      <c r="G124" s="57"/>
      <c r="H124" s="65"/>
      <c r="I124" s="68"/>
      <c r="J124" s="73"/>
      <c r="K124" s="74"/>
      <c r="L124" s="75"/>
      <c r="M124" s="76"/>
      <c r="N124" s="74"/>
      <c r="O124" s="68"/>
      <c r="P124" s="103">
        <v>9.1999999999999993</v>
      </c>
      <c r="Q124" s="106">
        <f t="shared" si="30"/>
        <v>0</v>
      </c>
      <c r="R124" s="89"/>
    </row>
    <row r="125" spans="1:18" ht="12" customHeight="1">
      <c r="A125" s="58" t="s">
        <v>198</v>
      </c>
      <c r="B125" s="24" t="s">
        <v>125</v>
      </c>
      <c r="D125" s="56"/>
      <c r="E125" s="56"/>
      <c r="F125" s="56"/>
      <c r="G125" s="57"/>
      <c r="H125" s="65"/>
      <c r="I125" s="68"/>
      <c r="J125" s="73"/>
      <c r="K125" s="74"/>
      <c r="L125" s="75"/>
      <c r="M125" s="76"/>
      <c r="N125" s="74"/>
      <c r="O125" s="68"/>
      <c r="P125" s="103"/>
      <c r="Q125" s="106">
        <f t="shared" si="30"/>
        <v>0</v>
      </c>
      <c r="R125" s="89"/>
    </row>
    <row r="126" spans="1:18" ht="12" customHeight="1">
      <c r="A126" s="25"/>
      <c r="D126" s="56"/>
      <c r="E126" s="56"/>
      <c r="F126" s="56"/>
      <c r="G126" s="57"/>
      <c r="H126" s="65"/>
      <c r="I126" s="68"/>
      <c r="J126" s="73"/>
      <c r="K126" s="74"/>
      <c r="L126" s="75"/>
      <c r="M126" s="76"/>
      <c r="N126" s="74"/>
      <c r="O126" s="68"/>
      <c r="P126" s="103"/>
      <c r="Q126" s="106">
        <f t="shared" si="30"/>
        <v>0</v>
      </c>
      <c r="R126" s="89"/>
    </row>
    <row r="127" spans="1:18" ht="12" customHeight="1">
      <c r="A127" s="25" t="s">
        <v>199</v>
      </c>
      <c r="B127" s="19" t="s">
        <v>125</v>
      </c>
      <c r="D127" s="56"/>
      <c r="E127" s="56"/>
      <c r="F127" s="56"/>
      <c r="G127" s="57"/>
      <c r="H127" s="65"/>
      <c r="I127" s="68"/>
      <c r="J127" s="73"/>
      <c r="K127" s="74"/>
      <c r="L127" s="75"/>
      <c r="M127" s="76"/>
      <c r="N127" s="74"/>
      <c r="O127" s="68"/>
      <c r="P127" s="103"/>
      <c r="Q127" s="106">
        <f t="shared" si="30"/>
        <v>0</v>
      </c>
      <c r="R127" s="89"/>
    </row>
    <row r="128" spans="1:18" ht="12" customHeight="1">
      <c r="A128" s="25"/>
      <c r="B128" s="19">
        <v>1</v>
      </c>
      <c r="C128" s="19" t="s">
        <v>200</v>
      </c>
      <c r="D128" s="56"/>
      <c r="E128" s="56"/>
      <c r="F128" s="56"/>
      <c r="G128" s="110">
        <f t="shared" ref="G128:G129" si="31">SUM(J128:L128)</f>
        <v>0</v>
      </c>
      <c r="H128" s="111">
        <f t="shared" ref="H128:H129" si="32">N128</f>
        <v>0</v>
      </c>
      <c r="I128" s="68"/>
      <c r="J128" s="73"/>
      <c r="K128" s="74"/>
      <c r="L128" s="75"/>
      <c r="M128" s="76"/>
      <c r="N128" s="74"/>
      <c r="O128" s="68"/>
      <c r="P128" s="103"/>
      <c r="Q128" s="106">
        <f t="shared" si="30"/>
        <v>0</v>
      </c>
      <c r="R128" s="89"/>
    </row>
    <row r="129" spans="1:18" ht="12" customHeight="1">
      <c r="A129" s="25"/>
      <c r="B129" s="19">
        <v>2</v>
      </c>
      <c r="C129" s="19" t="s">
        <v>201</v>
      </c>
      <c r="D129" s="56"/>
      <c r="E129" s="56"/>
      <c r="F129" s="56"/>
      <c r="G129" s="110">
        <f t="shared" si="31"/>
        <v>0</v>
      </c>
      <c r="H129" s="111">
        <f t="shared" si="32"/>
        <v>0</v>
      </c>
      <c r="I129" s="68"/>
      <c r="J129" s="73"/>
      <c r="K129" s="74"/>
      <c r="L129" s="75"/>
      <c r="M129" s="76"/>
      <c r="N129" s="74"/>
      <c r="O129" s="68"/>
      <c r="P129" s="103"/>
      <c r="Q129" s="106">
        <f t="shared" si="30"/>
        <v>0</v>
      </c>
      <c r="R129" s="89"/>
    </row>
    <row r="130" spans="1:18" ht="12" customHeight="1">
      <c r="A130" s="25"/>
      <c r="D130" s="56"/>
      <c r="E130" s="56"/>
      <c r="F130" s="56"/>
      <c r="G130" s="57"/>
      <c r="H130" s="65"/>
      <c r="I130" s="68"/>
      <c r="J130" s="73"/>
      <c r="K130" s="74"/>
      <c r="L130" s="75"/>
      <c r="M130" s="76"/>
      <c r="N130" s="74"/>
      <c r="O130" s="68"/>
      <c r="P130" s="103"/>
      <c r="Q130" s="106">
        <f t="shared" si="30"/>
        <v>0</v>
      </c>
      <c r="R130" s="89"/>
    </row>
    <row r="131" spans="1:18" ht="12" customHeight="1">
      <c r="A131" s="58" t="s">
        <v>202</v>
      </c>
      <c r="B131" s="24" t="s">
        <v>203</v>
      </c>
      <c r="D131" s="56"/>
      <c r="E131" s="56"/>
      <c r="F131" s="56"/>
      <c r="G131" s="57"/>
      <c r="H131" s="65"/>
      <c r="I131" s="68"/>
      <c r="J131" s="73"/>
      <c r="K131" s="74"/>
      <c r="L131" s="75"/>
      <c r="M131" s="76"/>
      <c r="N131" s="74"/>
      <c r="O131" s="68"/>
      <c r="P131" s="103"/>
      <c r="Q131" s="106">
        <f t="shared" si="30"/>
        <v>0</v>
      </c>
      <c r="R131" s="89"/>
    </row>
    <row r="132" spans="1:18" ht="12" customHeight="1">
      <c r="A132" s="25"/>
      <c r="D132" s="56"/>
      <c r="E132" s="56"/>
      <c r="F132" s="56"/>
      <c r="G132" s="57"/>
      <c r="H132" s="65"/>
      <c r="I132" s="68"/>
      <c r="J132" s="73"/>
      <c r="K132" s="74"/>
      <c r="L132" s="75"/>
      <c r="M132" s="76"/>
      <c r="N132" s="74"/>
      <c r="O132" s="68"/>
      <c r="P132" s="103"/>
      <c r="Q132" s="106">
        <f t="shared" si="30"/>
        <v>0</v>
      </c>
      <c r="R132" s="89"/>
    </row>
    <row r="133" spans="1:18">
      <c r="A133" s="25" t="s">
        <v>204</v>
      </c>
      <c r="B133" s="19" t="s">
        <v>205</v>
      </c>
      <c r="D133" s="56"/>
      <c r="E133" s="56"/>
      <c r="F133" s="56"/>
      <c r="G133" s="57"/>
      <c r="H133" s="65"/>
      <c r="I133" s="68"/>
      <c r="J133" s="73"/>
      <c r="K133" s="74"/>
      <c r="L133" s="75"/>
      <c r="M133" s="76"/>
      <c r="N133" s="74"/>
      <c r="O133" s="68"/>
      <c r="P133" s="103"/>
      <c r="Q133" s="106">
        <f t="shared" si="30"/>
        <v>0</v>
      </c>
      <c r="R133" s="89"/>
    </row>
    <row r="134" spans="1:18">
      <c r="A134" s="25"/>
      <c r="B134" s="19">
        <v>1</v>
      </c>
      <c r="C134" s="19" t="s">
        <v>206</v>
      </c>
      <c r="D134" s="56"/>
      <c r="E134" s="56"/>
      <c r="F134" s="56"/>
      <c r="G134" s="110">
        <f t="shared" ref="G134:G136" si="33">SUM(J134:L134)</f>
        <v>0</v>
      </c>
      <c r="H134" s="111">
        <f t="shared" ref="H134:H136" si="34">N134</f>
        <v>0</v>
      </c>
      <c r="I134" s="68"/>
      <c r="J134" s="73"/>
      <c r="K134" s="74"/>
      <c r="L134" s="75"/>
      <c r="M134" s="76"/>
      <c r="N134" s="74"/>
      <c r="O134" s="68"/>
      <c r="P134" s="103"/>
      <c r="Q134" s="106">
        <f t="shared" si="30"/>
        <v>0</v>
      </c>
      <c r="R134" s="89"/>
    </row>
    <row r="135" spans="1:18">
      <c r="A135" s="25"/>
      <c r="B135" s="19">
        <v>2</v>
      </c>
      <c r="C135" s="19" t="s">
        <v>207</v>
      </c>
      <c r="D135" s="56"/>
      <c r="E135" s="56"/>
      <c r="F135" s="56"/>
      <c r="G135" s="110">
        <f t="shared" si="33"/>
        <v>0</v>
      </c>
      <c r="H135" s="111">
        <f t="shared" si="34"/>
        <v>0</v>
      </c>
      <c r="I135" s="68"/>
      <c r="J135" s="73"/>
      <c r="K135" s="74"/>
      <c r="L135" s="75"/>
      <c r="M135" s="76"/>
      <c r="N135" s="74"/>
      <c r="O135" s="68"/>
      <c r="P135" s="103">
        <v>9.1999999999999993</v>
      </c>
      <c r="Q135" s="106">
        <f t="shared" si="30"/>
        <v>0</v>
      </c>
      <c r="R135" s="89"/>
    </row>
    <row r="136" spans="1:18">
      <c r="A136" s="25"/>
      <c r="B136" s="19">
        <v>3</v>
      </c>
      <c r="C136" s="19" t="s">
        <v>208</v>
      </c>
      <c r="D136" s="56"/>
      <c r="E136" s="56"/>
      <c r="F136" s="56"/>
      <c r="G136" s="110">
        <f t="shared" si="33"/>
        <v>0</v>
      </c>
      <c r="H136" s="111">
        <f t="shared" si="34"/>
        <v>0</v>
      </c>
      <c r="I136" s="68"/>
      <c r="J136" s="73"/>
      <c r="K136" s="74"/>
      <c r="L136" s="75"/>
      <c r="M136" s="76"/>
      <c r="N136" s="74"/>
      <c r="O136" s="68"/>
      <c r="P136" s="103">
        <v>9.1999999999999993</v>
      </c>
      <c r="Q136" s="106">
        <f t="shared" si="30"/>
        <v>0</v>
      </c>
      <c r="R136" s="89"/>
    </row>
    <row r="137" spans="1:18">
      <c r="A137" s="25"/>
      <c r="D137" s="56"/>
      <c r="E137" s="56"/>
      <c r="F137" s="56"/>
      <c r="G137" s="57"/>
      <c r="H137" s="65"/>
      <c r="I137" s="68"/>
      <c r="J137" s="73"/>
      <c r="K137" s="74"/>
      <c r="L137" s="75"/>
      <c r="M137" s="76"/>
      <c r="N137" s="74"/>
      <c r="O137" s="68"/>
      <c r="P137" s="103"/>
      <c r="Q137" s="106">
        <f t="shared" si="30"/>
        <v>0</v>
      </c>
      <c r="R137" s="89"/>
    </row>
    <row r="138" spans="1:18">
      <c r="A138" s="58" t="s">
        <v>209</v>
      </c>
      <c r="B138" s="24" t="s">
        <v>210</v>
      </c>
      <c r="D138" s="56"/>
      <c r="E138" s="56"/>
      <c r="F138" s="56"/>
      <c r="G138" s="57"/>
      <c r="H138" s="65"/>
      <c r="I138" s="68"/>
      <c r="J138" s="73"/>
      <c r="K138" s="74"/>
      <c r="L138" s="75"/>
      <c r="M138" s="76"/>
      <c r="N138" s="74"/>
      <c r="O138" s="68"/>
      <c r="P138" s="103">
        <v>9.1999999999999993</v>
      </c>
      <c r="Q138" s="106">
        <f t="shared" si="30"/>
        <v>0</v>
      </c>
      <c r="R138" s="89"/>
    </row>
    <row r="139" spans="1:18">
      <c r="A139" s="25"/>
      <c r="D139" s="56"/>
      <c r="E139" s="56"/>
      <c r="F139" s="56"/>
      <c r="G139" s="57"/>
      <c r="H139" s="65"/>
      <c r="I139" s="68"/>
      <c r="J139" s="73"/>
      <c r="K139" s="74"/>
      <c r="L139" s="75"/>
      <c r="M139" s="76"/>
      <c r="N139" s="74"/>
      <c r="O139" s="68"/>
      <c r="P139" s="103">
        <v>9.1999999999999993</v>
      </c>
      <c r="Q139" s="106">
        <f t="shared" si="30"/>
        <v>0</v>
      </c>
      <c r="R139" s="89"/>
    </row>
    <row r="140" spans="1:18">
      <c r="A140" s="25" t="s">
        <v>211</v>
      </c>
      <c r="B140" s="19" t="s">
        <v>205</v>
      </c>
      <c r="D140" s="56"/>
      <c r="E140" s="56"/>
      <c r="F140" s="56"/>
      <c r="G140" s="57"/>
      <c r="H140" s="65"/>
      <c r="I140" s="68"/>
      <c r="J140" s="73"/>
      <c r="K140" s="74"/>
      <c r="L140" s="75"/>
      <c r="M140" s="76"/>
      <c r="N140" s="74"/>
      <c r="O140" s="68"/>
      <c r="P140" s="103"/>
      <c r="Q140" s="106">
        <f t="shared" si="30"/>
        <v>0</v>
      </c>
      <c r="R140" s="89"/>
    </row>
    <row r="141" spans="1:18">
      <c r="A141" s="25"/>
      <c r="B141" s="19">
        <v>1</v>
      </c>
      <c r="C141" s="19" t="s">
        <v>212</v>
      </c>
      <c r="D141" s="56"/>
      <c r="E141" s="56"/>
      <c r="F141" s="56"/>
      <c r="G141" s="110">
        <f t="shared" ref="G141:G143" si="35">SUM(J141:L141)</f>
        <v>0</v>
      </c>
      <c r="H141" s="111">
        <f t="shared" ref="H141:H143" si="36">N141</f>
        <v>0</v>
      </c>
      <c r="I141" s="68"/>
      <c r="J141" s="73"/>
      <c r="K141" s="74"/>
      <c r="L141" s="75"/>
      <c r="M141" s="76"/>
      <c r="N141" s="74"/>
      <c r="O141" s="68"/>
      <c r="P141" s="103"/>
      <c r="Q141" s="106">
        <f t="shared" si="30"/>
        <v>0</v>
      </c>
      <c r="R141" s="89"/>
    </row>
    <row r="142" spans="1:18">
      <c r="A142" s="25"/>
      <c r="B142" s="19">
        <v>2</v>
      </c>
      <c r="C142" s="19" t="s">
        <v>213</v>
      </c>
      <c r="D142" s="56"/>
      <c r="E142" s="56"/>
      <c r="F142" s="56"/>
      <c r="G142" s="110">
        <f t="shared" si="35"/>
        <v>0</v>
      </c>
      <c r="H142" s="111">
        <f t="shared" si="36"/>
        <v>0</v>
      </c>
      <c r="I142" s="68"/>
      <c r="J142" s="73"/>
      <c r="K142" s="74"/>
      <c r="L142" s="75"/>
      <c r="M142" s="76"/>
      <c r="N142" s="74"/>
      <c r="O142" s="68"/>
      <c r="P142" s="103"/>
      <c r="Q142" s="106">
        <f t="shared" si="30"/>
        <v>0</v>
      </c>
      <c r="R142" s="89"/>
    </row>
    <row r="143" spans="1:18">
      <c r="A143" s="25"/>
      <c r="B143" s="19">
        <v>3</v>
      </c>
      <c r="C143" s="19" t="s">
        <v>214</v>
      </c>
      <c r="D143" s="56"/>
      <c r="E143" s="56"/>
      <c r="F143" s="56"/>
      <c r="G143" s="110">
        <f t="shared" si="35"/>
        <v>0</v>
      </c>
      <c r="H143" s="111">
        <f t="shared" si="36"/>
        <v>0</v>
      </c>
      <c r="I143" s="68"/>
      <c r="J143" s="73"/>
      <c r="K143" s="74"/>
      <c r="L143" s="75"/>
      <c r="M143" s="76"/>
      <c r="N143" s="74"/>
      <c r="O143" s="68"/>
      <c r="P143" s="103"/>
      <c r="Q143" s="106">
        <f t="shared" si="30"/>
        <v>0</v>
      </c>
      <c r="R143" s="89"/>
    </row>
    <row r="144" spans="1:18">
      <c r="A144" s="25"/>
      <c r="D144" s="56"/>
      <c r="E144" s="56"/>
      <c r="F144" s="56"/>
      <c r="G144" s="57"/>
      <c r="H144" s="65"/>
      <c r="I144" s="68"/>
      <c r="J144" s="73"/>
      <c r="K144" s="74"/>
      <c r="L144" s="75"/>
      <c r="M144" s="76"/>
      <c r="N144" s="74"/>
      <c r="O144" s="68"/>
      <c r="P144" s="103">
        <v>9.1999999999999993</v>
      </c>
      <c r="Q144" s="106">
        <f t="shared" si="30"/>
        <v>0</v>
      </c>
      <c r="R144" s="89"/>
    </row>
    <row r="145" spans="1:18">
      <c r="A145" s="58" t="s">
        <v>215</v>
      </c>
      <c r="B145" s="24" t="s">
        <v>216</v>
      </c>
      <c r="D145" s="56"/>
      <c r="E145" s="56"/>
      <c r="F145" s="56"/>
      <c r="G145" s="57"/>
      <c r="H145" s="65"/>
      <c r="I145" s="68"/>
      <c r="J145" s="73"/>
      <c r="K145" s="74"/>
      <c r="L145" s="75"/>
      <c r="M145" s="76"/>
      <c r="N145" s="74"/>
      <c r="O145" s="68"/>
      <c r="P145" s="103">
        <v>9.1999999999999993</v>
      </c>
      <c r="Q145" s="106">
        <f t="shared" si="30"/>
        <v>0</v>
      </c>
      <c r="R145" s="89"/>
    </row>
    <row r="146" spans="1:18">
      <c r="A146" s="25"/>
      <c r="D146" s="56"/>
      <c r="E146" s="56"/>
      <c r="F146" s="56"/>
      <c r="G146" s="57"/>
      <c r="H146" s="65"/>
      <c r="I146" s="68"/>
      <c r="J146" s="73"/>
      <c r="K146" s="74"/>
      <c r="L146" s="75"/>
      <c r="M146" s="76"/>
      <c r="N146" s="74"/>
      <c r="O146" s="68"/>
      <c r="P146" s="103">
        <v>9.1999999999999993</v>
      </c>
      <c r="Q146" s="106">
        <f t="shared" si="30"/>
        <v>0</v>
      </c>
      <c r="R146" s="89"/>
    </row>
    <row r="147" spans="1:18">
      <c r="A147" s="25" t="s">
        <v>217</v>
      </c>
      <c r="B147" s="19" t="s">
        <v>218</v>
      </c>
      <c r="D147" s="56"/>
      <c r="E147" s="56"/>
      <c r="F147" s="56"/>
      <c r="G147" s="57"/>
      <c r="H147" s="65"/>
      <c r="I147" s="68"/>
      <c r="J147" s="73"/>
      <c r="K147" s="74"/>
      <c r="L147" s="75"/>
      <c r="M147" s="76"/>
      <c r="N147" s="74"/>
      <c r="O147" s="68"/>
      <c r="P147" s="103"/>
      <c r="Q147" s="106">
        <f t="shared" si="30"/>
        <v>0</v>
      </c>
      <c r="R147" s="89"/>
    </row>
    <row r="148" spans="1:18">
      <c r="A148" s="25"/>
      <c r="B148" s="19">
        <v>1</v>
      </c>
      <c r="C148" s="19" t="s">
        <v>219</v>
      </c>
      <c r="D148" s="56"/>
      <c r="E148" s="56"/>
      <c r="F148" s="56"/>
      <c r="G148" s="110">
        <f t="shared" ref="G148" si="37">SUM(J148:L148)</f>
        <v>0</v>
      </c>
      <c r="H148" s="111">
        <f t="shared" ref="H148" si="38">N148</f>
        <v>0</v>
      </c>
      <c r="I148" s="68"/>
      <c r="J148" s="73"/>
      <c r="K148" s="74"/>
      <c r="L148" s="75"/>
      <c r="M148" s="76"/>
      <c r="N148" s="74"/>
      <c r="O148" s="68"/>
      <c r="P148" s="103"/>
      <c r="Q148" s="106">
        <f t="shared" si="30"/>
        <v>0</v>
      </c>
      <c r="R148" s="89"/>
    </row>
    <row r="149" spans="1:18">
      <c r="A149" s="25"/>
      <c r="B149" s="19">
        <v>2</v>
      </c>
      <c r="C149" s="19" t="s">
        <v>220</v>
      </c>
      <c r="D149" s="56"/>
      <c r="E149" s="56"/>
      <c r="F149" s="56"/>
      <c r="G149" s="110"/>
      <c r="H149" s="111"/>
      <c r="I149" s="68"/>
      <c r="J149" s="73"/>
      <c r="K149" s="74"/>
      <c r="L149" s="75"/>
      <c r="M149" s="76"/>
      <c r="N149" s="74"/>
      <c r="O149" s="68"/>
      <c r="P149" s="103"/>
      <c r="Q149" s="106">
        <f t="shared" si="30"/>
        <v>0</v>
      </c>
      <c r="R149" s="89"/>
    </row>
    <row r="150" spans="1:18">
      <c r="A150" s="25"/>
      <c r="C150" s="19" t="s">
        <v>221</v>
      </c>
      <c r="D150" s="56"/>
      <c r="E150" s="56"/>
      <c r="F150" s="56"/>
      <c r="G150" s="110">
        <f t="shared" ref="G150" si="39">SUM(J150:L150)</f>
        <v>0</v>
      </c>
      <c r="H150" s="111">
        <f t="shared" ref="H150" si="40">N150</f>
        <v>0</v>
      </c>
      <c r="I150" s="68"/>
      <c r="J150" s="73"/>
      <c r="K150" s="74"/>
      <c r="L150" s="75"/>
      <c r="M150" s="76"/>
      <c r="N150" s="74"/>
      <c r="O150" s="68"/>
      <c r="P150" s="103"/>
      <c r="Q150" s="106">
        <f t="shared" si="30"/>
        <v>0</v>
      </c>
      <c r="R150" s="89"/>
    </row>
    <row r="151" spans="1:18">
      <c r="A151" s="25"/>
      <c r="D151" s="56"/>
      <c r="E151" s="56"/>
      <c r="F151" s="56"/>
      <c r="G151" s="57"/>
      <c r="H151" s="65"/>
      <c r="I151" s="68"/>
      <c r="J151" s="73"/>
      <c r="K151" s="74"/>
      <c r="L151" s="75"/>
      <c r="M151" s="76"/>
      <c r="N151" s="74"/>
      <c r="O151" s="68"/>
      <c r="P151" s="103">
        <v>9.1999999999999993</v>
      </c>
      <c r="Q151" s="106">
        <f t="shared" si="30"/>
        <v>0</v>
      </c>
      <c r="R151" s="89"/>
    </row>
    <row r="152" spans="1:18">
      <c r="A152" s="58" t="s">
        <v>222</v>
      </c>
      <c r="B152" s="24" t="s">
        <v>223</v>
      </c>
      <c r="D152" s="56"/>
      <c r="E152" s="56"/>
      <c r="F152" s="56"/>
      <c r="G152" s="57"/>
      <c r="H152" s="65"/>
      <c r="I152" s="68"/>
      <c r="J152" s="73"/>
      <c r="K152" s="74"/>
      <c r="L152" s="75"/>
      <c r="M152" s="76"/>
      <c r="N152" s="74"/>
      <c r="O152" s="68"/>
      <c r="P152" s="103">
        <v>9.1999999999999993</v>
      </c>
      <c r="Q152" s="106">
        <f t="shared" si="30"/>
        <v>0</v>
      </c>
      <c r="R152" s="89"/>
    </row>
    <row r="153" spans="1:18">
      <c r="A153" s="25"/>
      <c r="D153" s="56"/>
      <c r="E153" s="56"/>
      <c r="F153" s="56"/>
      <c r="G153" s="57"/>
      <c r="H153" s="65"/>
      <c r="I153" s="68"/>
      <c r="J153" s="73"/>
      <c r="K153" s="74"/>
      <c r="L153" s="75"/>
      <c r="M153" s="76"/>
      <c r="N153" s="74"/>
      <c r="O153" s="68"/>
      <c r="P153" s="103"/>
      <c r="Q153" s="106">
        <f t="shared" si="30"/>
        <v>0</v>
      </c>
      <c r="R153" s="89"/>
    </row>
    <row r="154" spans="1:18">
      <c r="A154" s="25" t="s">
        <v>224</v>
      </c>
      <c r="B154" s="19" t="s">
        <v>195</v>
      </c>
      <c r="D154" s="56"/>
      <c r="E154" s="56"/>
      <c r="F154" s="56"/>
      <c r="G154" s="57"/>
      <c r="H154" s="65"/>
      <c r="I154" s="68"/>
      <c r="J154" s="73"/>
      <c r="K154" s="74"/>
      <c r="L154" s="75"/>
      <c r="M154" s="76"/>
      <c r="N154" s="74"/>
      <c r="O154" s="68"/>
      <c r="P154" s="103"/>
      <c r="Q154" s="106">
        <f t="shared" si="30"/>
        <v>0</v>
      </c>
      <c r="R154" s="89"/>
    </row>
    <row r="155" spans="1:18">
      <c r="A155" s="25"/>
      <c r="B155" s="19">
        <v>1</v>
      </c>
      <c r="C155" s="19" t="s">
        <v>225</v>
      </c>
      <c r="D155" s="56"/>
      <c r="E155" s="56"/>
      <c r="F155" s="56"/>
      <c r="G155" s="110">
        <f t="shared" ref="G155" si="41">SUM(J155:L155)</f>
        <v>0</v>
      </c>
      <c r="H155" s="111">
        <f t="shared" ref="H155" si="42">N155</f>
        <v>0</v>
      </c>
      <c r="I155" s="68"/>
      <c r="J155" s="73"/>
      <c r="K155" s="74"/>
      <c r="L155" s="75"/>
      <c r="M155" s="76"/>
      <c r="N155" s="74"/>
      <c r="O155" s="68"/>
      <c r="P155" s="103"/>
      <c r="Q155" s="106">
        <f t="shared" si="30"/>
        <v>0</v>
      </c>
      <c r="R155" s="89"/>
    </row>
    <row r="156" spans="1:18">
      <c r="A156" s="25"/>
      <c r="D156" s="56"/>
      <c r="E156" s="56"/>
      <c r="F156" s="56"/>
      <c r="G156" s="57"/>
      <c r="H156" s="65"/>
      <c r="I156" s="68"/>
      <c r="J156" s="73"/>
      <c r="K156" s="74"/>
      <c r="L156" s="75"/>
      <c r="M156" s="76"/>
      <c r="N156" s="74"/>
      <c r="O156" s="68"/>
      <c r="P156" s="103"/>
      <c r="Q156" s="106">
        <f t="shared" si="30"/>
        <v>0</v>
      </c>
      <c r="R156" s="89"/>
    </row>
    <row r="157" spans="1:18">
      <c r="A157" s="25" t="s">
        <v>226</v>
      </c>
      <c r="B157" s="19" t="s">
        <v>227</v>
      </c>
      <c r="D157" s="56"/>
      <c r="E157" s="56"/>
      <c r="F157" s="56"/>
      <c r="G157" s="57"/>
      <c r="H157" s="65"/>
      <c r="I157" s="68"/>
      <c r="J157" s="73"/>
      <c r="K157" s="74"/>
      <c r="L157" s="75"/>
      <c r="M157" s="76"/>
      <c r="N157" s="74"/>
      <c r="O157" s="68"/>
      <c r="P157" s="103"/>
      <c r="Q157" s="106">
        <f t="shared" si="30"/>
        <v>0</v>
      </c>
      <c r="R157" s="89"/>
    </row>
    <row r="158" spans="1:18">
      <c r="A158" s="25"/>
      <c r="B158" s="19">
        <v>1</v>
      </c>
      <c r="C158" s="19" t="s">
        <v>228</v>
      </c>
      <c r="D158" s="56"/>
      <c r="E158" s="56"/>
      <c r="F158" s="56"/>
      <c r="G158" s="110">
        <f t="shared" ref="G158:G161" si="43">SUM(J158:L158)</f>
        <v>0</v>
      </c>
      <c r="H158" s="111">
        <f t="shared" ref="H158:H161" si="44">N158</f>
        <v>0</v>
      </c>
      <c r="I158" s="68"/>
      <c r="J158" s="73"/>
      <c r="K158" s="74"/>
      <c r="L158" s="75"/>
      <c r="M158" s="76"/>
      <c r="N158" s="74"/>
      <c r="O158" s="68"/>
      <c r="P158" s="103">
        <v>9.1999999999999993</v>
      </c>
      <c r="Q158" s="106">
        <f t="shared" si="30"/>
        <v>0</v>
      </c>
      <c r="R158" s="89"/>
    </row>
    <row r="159" spans="1:18">
      <c r="A159" s="25"/>
      <c r="B159" s="19">
        <v>2</v>
      </c>
      <c r="C159" s="19" t="s">
        <v>229</v>
      </c>
      <c r="D159" s="56"/>
      <c r="E159" s="56"/>
      <c r="F159" s="56"/>
      <c r="G159" s="110">
        <f t="shared" si="43"/>
        <v>0</v>
      </c>
      <c r="H159" s="111">
        <f t="shared" si="44"/>
        <v>0</v>
      </c>
      <c r="I159" s="68"/>
      <c r="J159" s="73"/>
      <c r="K159" s="74"/>
      <c r="L159" s="75"/>
      <c r="M159" s="76"/>
      <c r="N159" s="74"/>
      <c r="O159" s="68"/>
      <c r="P159" s="103"/>
      <c r="Q159" s="106">
        <f t="shared" si="30"/>
        <v>0</v>
      </c>
      <c r="R159" s="89"/>
    </row>
    <row r="160" spans="1:18">
      <c r="A160" s="25"/>
      <c r="B160" s="19">
        <v>3</v>
      </c>
      <c r="C160" s="19" t="s">
        <v>230</v>
      </c>
      <c r="D160" s="56"/>
      <c r="E160" s="56"/>
      <c r="F160" s="56"/>
      <c r="G160" s="110">
        <f t="shared" si="43"/>
        <v>0</v>
      </c>
      <c r="H160" s="111">
        <f t="shared" si="44"/>
        <v>0</v>
      </c>
      <c r="I160" s="68"/>
      <c r="J160" s="73"/>
      <c r="K160" s="74"/>
      <c r="L160" s="75"/>
      <c r="M160" s="76"/>
      <c r="N160" s="74"/>
      <c r="O160" s="68"/>
      <c r="P160" s="103"/>
      <c r="Q160" s="106">
        <f t="shared" si="30"/>
        <v>0</v>
      </c>
      <c r="R160" s="89"/>
    </row>
    <row r="161" spans="1:18">
      <c r="A161" s="25"/>
      <c r="B161" s="19">
        <v>4</v>
      </c>
      <c r="C161" s="19" t="s">
        <v>231</v>
      </c>
      <c r="D161" s="56"/>
      <c r="E161" s="56"/>
      <c r="F161" s="56"/>
      <c r="G161" s="110">
        <f t="shared" si="43"/>
        <v>0</v>
      </c>
      <c r="H161" s="111">
        <f t="shared" si="44"/>
        <v>0</v>
      </c>
      <c r="I161" s="68"/>
      <c r="J161" s="73"/>
      <c r="K161" s="74"/>
      <c r="L161" s="75"/>
      <c r="M161" s="76"/>
      <c r="N161" s="74"/>
      <c r="O161" s="68"/>
      <c r="P161" s="103">
        <v>9.1999999999999993</v>
      </c>
      <c r="Q161" s="106">
        <f t="shared" si="30"/>
        <v>0</v>
      </c>
      <c r="R161" s="89"/>
    </row>
    <row r="162" spans="1:18">
      <c r="A162" s="25"/>
      <c r="D162" s="56"/>
      <c r="E162" s="56"/>
      <c r="F162" s="56"/>
      <c r="G162" s="57"/>
      <c r="H162" s="65"/>
      <c r="I162" s="68"/>
      <c r="J162" s="73"/>
      <c r="K162" s="74"/>
      <c r="L162" s="75"/>
      <c r="M162" s="76"/>
      <c r="N162" s="74"/>
      <c r="O162" s="68"/>
      <c r="P162" s="103">
        <v>9.1999999999999993</v>
      </c>
      <c r="Q162" s="106">
        <f t="shared" si="30"/>
        <v>0</v>
      </c>
      <c r="R162" s="89"/>
    </row>
    <row r="163" spans="1:18">
      <c r="A163" s="58" t="s">
        <v>232</v>
      </c>
      <c r="B163" s="24" t="s">
        <v>233</v>
      </c>
      <c r="D163" s="56"/>
      <c r="E163" s="56"/>
      <c r="F163" s="56"/>
      <c r="G163" s="57"/>
      <c r="H163" s="65"/>
      <c r="I163" s="68"/>
      <c r="J163" s="73"/>
      <c r="K163" s="74"/>
      <c r="L163" s="75"/>
      <c r="M163" s="76"/>
      <c r="N163" s="74"/>
      <c r="O163" s="68"/>
      <c r="P163" s="103">
        <v>9.1999999999999993</v>
      </c>
      <c r="Q163" s="106">
        <f t="shared" si="30"/>
        <v>0</v>
      </c>
      <c r="R163" s="89"/>
    </row>
    <row r="164" spans="1:18">
      <c r="A164" s="25"/>
      <c r="D164" s="56"/>
      <c r="E164" s="56"/>
      <c r="F164" s="56"/>
      <c r="G164" s="57"/>
      <c r="H164" s="65"/>
      <c r="I164" s="68"/>
      <c r="J164" s="73"/>
      <c r="K164" s="74"/>
      <c r="L164" s="75"/>
      <c r="M164" s="76"/>
      <c r="N164" s="74"/>
      <c r="O164" s="68"/>
      <c r="P164" s="103">
        <v>9.1999999999999993</v>
      </c>
      <c r="Q164" s="106">
        <f t="shared" si="30"/>
        <v>0</v>
      </c>
      <c r="R164" s="89"/>
    </row>
    <row r="165" spans="1:18">
      <c r="A165" s="25" t="s">
        <v>234</v>
      </c>
      <c r="B165" s="19" t="s">
        <v>235</v>
      </c>
      <c r="D165" s="56"/>
      <c r="E165" s="56"/>
      <c r="F165" s="56"/>
      <c r="G165" s="57"/>
      <c r="H165" s="65"/>
      <c r="I165" s="68"/>
      <c r="J165" s="73"/>
      <c r="K165" s="74"/>
      <c r="L165" s="75"/>
      <c r="M165" s="76"/>
      <c r="N165" s="74"/>
      <c r="O165" s="68"/>
      <c r="P165" s="103"/>
      <c r="Q165" s="106">
        <f t="shared" si="30"/>
        <v>0</v>
      </c>
      <c r="R165" s="89"/>
    </row>
    <row r="166" spans="1:18">
      <c r="A166" s="25"/>
      <c r="B166" s="19">
        <v>1</v>
      </c>
      <c r="C166" s="19" t="s">
        <v>236</v>
      </c>
      <c r="D166" s="56"/>
      <c r="E166" s="56"/>
      <c r="F166" s="56"/>
      <c r="G166" s="110">
        <f t="shared" ref="G166:G170" si="45">SUM(J166:L166)</f>
        <v>0</v>
      </c>
      <c r="H166" s="111">
        <f t="shared" ref="H166:H170" si="46">N166</f>
        <v>0</v>
      </c>
      <c r="I166" s="68"/>
      <c r="J166" s="73"/>
      <c r="K166" s="74"/>
      <c r="L166" s="75"/>
      <c r="M166" s="76"/>
      <c r="N166" s="74"/>
      <c r="O166" s="68"/>
      <c r="P166" s="103"/>
      <c r="Q166" s="106">
        <f t="shared" si="30"/>
        <v>0</v>
      </c>
      <c r="R166" s="89"/>
    </row>
    <row r="167" spans="1:18">
      <c r="A167" s="25"/>
      <c r="B167" s="19">
        <v>2</v>
      </c>
      <c r="C167" s="19" t="s">
        <v>237</v>
      </c>
      <c r="D167" s="56"/>
      <c r="E167" s="56"/>
      <c r="F167" s="56"/>
      <c r="G167" s="110">
        <f t="shared" si="45"/>
        <v>0</v>
      </c>
      <c r="H167" s="111">
        <f t="shared" si="46"/>
        <v>0</v>
      </c>
      <c r="I167" s="68"/>
      <c r="J167" s="73"/>
      <c r="K167" s="74"/>
      <c r="L167" s="75"/>
      <c r="M167" s="76"/>
      <c r="N167" s="74"/>
      <c r="O167" s="68"/>
      <c r="P167" s="103"/>
      <c r="Q167" s="106">
        <f t="shared" si="30"/>
        <v>0</v>
      </c>
      <c r="R167" s="89"/>
    </row>
    <row r="168" spans="1:18">
      <c r="A168" s="25"/>
      <c r="B168" s="19">
        <v>3</v>
      </c>
      <c r="C168" s="19" t="s">
        <v>238</v>
      </c>
      <c r="D168" s="56"/>
      <c r="E168" s="56"/>
      <c r="F168" s="56"/>
      <c r="G168" s="110">
        <f t="shared" si="45"/>
        <v>0</v>
      </c>
      <c r="H168" s="111">
        <f t="shared" si="46"/>
        <v>0</v>
      </c>
      <c r="I168" s="68"/>
      <c r="J168" s="73"/>
      <c r="K168" s="74"/>
      <c r="L168" s="75"/>
      <c r="M168" s="76"/>
      <c r="N168" s="74"/>
      <c r="O168" s="68"/>
      <c r="P168" s="103"/>
      <c r="Q168" s="106">
        <f t="shared" si="30"/>
        <v>0</v>
      </c>
      <c r="R168" s="89"/>
    </row>
    <row r="169" spans="1:18">
      <c r="A169" s="25"/>
      <c r="B169" s="19">
        <v>4</v>
      </c>
      <c r="C169" s="19" t="s">
        <v>239</v>
      </c>
      <c r="D169" s="56"/>
      <c r="E169" s="56"/>
      <c r="F169" s="56"/>
      <c r="G169" s="110">
        <f t="shared" si="45"/>
        <v>0</v>
      </c>
      <c r="H169" s="111">
        <f t="shared" si="46"/>
        <v>0</v>
      </c>
      <c r="I169" s="68"/>
      <c r="J169" s="73"/>
      <c r="K169" s="74"/>
      <c r="L169" s="75"/>
      <c r="M169" s="76"/>
      <c r="N169" s="74"/>
      <c r="O169" s="68"/>
      <c r="P169" s="103"/>
      <c r="Q169" s="106">
        <f t="shared" si="30"/>
        <v>0</v>
      </c>
      <c r="R169" s="89"/>
    </row>
    <row r="170" spans="1:18">
      <c r="A170" s="25"/>
      <c r="B170" s="19">
        <v>5</v>
      </c>
      <c r="C170" s="316" t="s">
        <v>447</v>
      </c>
      <c r="D170" s="56"/>
      <c r="E170" s="56"/>
      <c r="F170" s="56"/>
      <c r="G170" s="110">
        <f t="shared" si="45"/>
        <v>0</v>
      </c>
      <c r="H170" s="111">
        <f t="shared" si="46"/>
        <v>0</v>
      </c>
      <c r="I170" s="68"/>
      <c r="J170" s="73"/>
      <c r="K170" s="74"/>
      <c r="L170" s="75"/>
      <c r="M170" s="76"/>
      <c r="N170" s="74"/>
      <c r="O170" s="68"/>
      <c r="P170" s="103"/>
      <c r="Q170" s="106">
        <f t="shared" si="30"/>
        <v>0</v>
      </c>
      <c r="R170" s="89"/>
    </row>
    <row r="171" spans="1:18">
      <c r="A171" s="25"/>
      <c r="D171" s="56"/>
      <c r="E171" s="56"/>
      <c r="F171" s="56"/>
      <c r="G171" s="57"/>
      <c r="H171" s="65"/>
      <c r="I171" s="68"/>
      <c r="J171" s="73"/>
      <c r="K171" s="74"/>
      <c r="L171" s="75"/>
      <c r="M171" s="76"/>
      <c r="N171" s="74"/>
      <c r="O171" s="68"/>
      <c r="P171" s="103"/>
      <c r="Q171" s="106">
        <f t="shared" si="30"/>
        <v>0</v>
      </c>
      <c r="R171" s="89"/>
    </row>
    <row r="172" spans="1:18">
      <c r="A172" s="25" t="s">
        <v>240</v>
      </c>
      <c r="B172" s="19" t="s">
        <v>241</v>
      </c>
      <c r="D172" s="56"/>
      <c r="E172" s="56"/>
      <c r="F172" s="56"/>
      <c r="G172" s="57"/>
      <c r="H172" s="65"/>
      <c r="I172" s="68"/>
      <c r="J172" s="73"/>
      <c r="K172" s="74"/>
      <c r="L172" s="75"/>
      <c r="M172" s="76"/>
      <c r="N172" s="74"/>
      <c r="O172" s="68"/>
      <c r="P172" s="103"/>
      <c r="Q172" s="106">
        <f t="shared" si="30"/>
        <v>0</v>
      </c>
      <c r="R172" s="89"/>
    </row>
    <row r="173" spans="1:18">
      <c r="A173" s="25"/>
      <c r="B173" s="19">
        <v>1</v>
      </c>
      <c r="C173" s="19" t="s">
        <v>242</v>
      </c>
      <c r="D173" s="56"/>
      <c r="E173" s="56"/>
      <c r="F173" s="56"/>
      <c r="G173" s="110">
        <f t="shared" ref="G173:G174" si="47">SUM(J173:L173)</f>
        <v>0</v>
      </c>
      <c r="H173" s="111">
        <f t="shared" ref="H173:H174" si="48">N173</f>
        <v>0</v>
      </c>
      <c r="I173" s="68"/>
      <c r="J173" s="73"/>
      <c r="K173" s="74"/>
      <c r="L173" s="75"/>
      <c r="M173" s="76"/>
      <c r="N173" s="74"/>
      <c r="O173" s="68"/>
      <c r="P173" s="103"/>
      <c r="Q173" s="106">
        <f t="shared" si="30"/>
        <v>0</v>
      </c>
      <c r="R173" s="89"/>
    </row>
    <row r="174" spans="1:18">
      <c r="A174" s="25"/>
      <c r="B174" s="19">
        <v>2</v>
      </c>
      <c r="C174" s="19" t="s">
        <v>243</v>
      </c>
      <c r="D174" s="56"/>
      <c r="E174" s="56"/>
      <c r="F174" s="56"/>
      <c r="G174" s="110">
        <f t="shared" si="47"/>
        <v>0</v>
      </c>
      <c r="H174" s="111">
        <f t="shared" si="48"/>
        <v>0</v>
      </c>
      <c r="I174" s="68"/>
      <c r="J174" s="73"/>
      <c r="K174" s="74"/>
      <c r="L174" s="75"/>
      <c r="M174" s="76"/>
      <c r="N174" s="74"/>
      <c r="O174" s="68"/>
      <c r="P174" s="103"/>
      <c r="Q174" s="106">
        <f t="shared" si="30"/>
        <v>0</v>
      </c>
      <c r="R174" s="89"/>
    </row>
    <row r="175" spans="1:18">
      <c r="A175" s="25"/>
      <c r="D175" s="56"/>
      <c r="E175" s="56"/>
      <c r="F175" s="56"/>
      <c r="G175" s="57"/>
      <c r="H175" s="65"/>
      <c r="I175" s="68"/>
      <c r="J175" s="73"/>
      <c r="K175" s="74"/>
      <c r="L175" s="75"/>
      <c r="M175" s="76"/>
      <c r="N175" s="74"/>
      <c r="O175" s="68"/>
      <c r="P175" s="103"/>
      <c r="Q175" s="106">
        <f t="shared" si="30"/>
        <v>0</v>
      </c>
      <c r="R175" s="89"/>
    </row>
    <row r="176" spans="1:18">
      <c r="A176" s="25" t="s">
        <v>244</v>
      </c>
      <c r="B176" s="19" t="s">
        <v>245</v>
      </c>
      <c r="D176" s="56"/>
      <c r="E176" s="56"/>
      <c r="F176" s="56"/>
      <c r="G176" s="57"/>
      <c r="H176" s="65"/>
      <c r="I176" s="68"/>
      <c r="J176" s="73"/>
      <c r="K176" s="74"/>
      <c r="L176" s="75"/>
      <c r="M176" s="76"/>
      <c r="N176" s="74"/>
      <c r="O176" s="68"/>
      <c r="P176" s="103"/>
      <c r="Q176" s="106">
        <f t="shared" si="30"/>
        <v>0</v>
      </c>
      <c r="R176" s="89"/>
    </row>
    <row r="177" spans="1:18">
      <c r="A177" s="25"/>
      <c r="B177" s="19">
        <v>1</v>
      </c>
      <c r="C177" s="19" t="s">
        <v>246</v>
      </c>
      <c r="D177" s="56"/>
      <c r="E177" s="56"/>
      <c r="F177" s="56"/>
      <c r="G177" s="110">
        <f t="shared" ref="G177:G178" si="49">SUM(J177:L177)</f>
        <v>0</v>
      </c>
      <c r="H177" s="111">
        <f t="shared" ref="H177:H178" si="50">N177</f>
        <v>0</v>
      </c>
      <c r="I177" s="68"/>
      <c r="J177" s="73"/>
      <c r="K177" s="74"/>
      <c r="L177" s="75"/>
      <c r="M177" s="76"/>
      <c r="N177" s="74"/>
      <c r="O177" s="68"/>
      <c r="P177" s="103">
        <v>9.1999999999999993</v>
      </c>
      <c r="Q177" s="106">
        <f t="shared" si="30"/>
        <v>0</v>
      </c>
      <c r="R177" s="89"/>
    </row>
    <row r="178" spans="1:18">
      <c r="A178" s="25"/>
      <c r="B178" s="19">
        <v>2</v>
      </c>
      <c r="C178" s="19" t="s">
        <v>247</v>
      </c>
      <c r="D178" s="56"/>
      <c r="E178" s="56"/>
      <c r="F178" s="56"/>
      <c r="G178" s="110">
        <f t="shared" si="49"/>
        <v>0</v>
      </c>
      <c r="H178" s="111">
        <f t="shared" si="50"/>
        <v>0</v>
      </c>
      <c r="I178" s="68"/>
      <c r="J178" s="73"/>
      <c r="K178" s="74"/>
      <c r="L178" s="75"/>
      <c r="M178" s="76"/>
      <c r="N178" s="74"/>
      <c r="O178" s="68"/>
      <c r="P178" s="103">
        <v>9.1999999999999993</v>
      </c>
      <c r="Q178" s="106">
        <f t="shared" si="30"/>
        <v>0</v>
      </c>
      <c r="R178" s="89"/>
    </row>
    <row r="179" spans="1:18">
      <c r="A179" s="25"/>
      <c r="D179" s="56"/>
      <c r="E179" s="56"/>
      <c r="F179" s="56"/>
      <c r="G179" s="57"/>
      <c r="H179" s="65"/>
      <c r="I179" s="68"/>
      <c r="J179" s="73"/>
      <c r="K179" s="74"/>
      <c r="L179" s="75"/>
      <c r="M179" s="76"/>
      <c r="N179" s="74"/>
      <c r="O179" s="68"/>
      <c r="P179" s="103">
        <v>9.1999999999999993</v>
      </c>
      <c r="Q179" s="106">
        <f t="shared" si="30"/>
        <v>0</v>
      </c>
      <c r="R179" s="89"/>
    </row>
    <row r="180" spans="1:18">
      <c r="A180" s="25" t="s">
        <v>248</v>
      </c>
      <c r="B180" s="19" t="s">
        <v>249</v>
      </c>
      <c r="D180" s="56"/>
      <c r="E180" s="56"/>
      <c r="F180" s="56"/>
      <c r="G180" s="57"/>
      <c r="H180" s="65"/>
      <c r="I180" s="68"/>
      <c r="J180" s="73"/>
      <c r="K180" s="74"/>
      <c r="L180" s="75"/>
      <c r="M180" s="76"/>
      <c r="N180" s="74"/>
      <c r="O180" s="68"/>
      <c r="P180" s="103"/>
      <c r="Q180" s="106">
        <f t="shared" ref="Q180:Q187" si="51">SUM(J180:N180)</f>
        <v>0</v>
      </c>
      <c r="R180" s="89"/>
    </row>
    <row r="181" spans="1:18">
      <c r="A181" s="25"/>
      <c r="B181" s="19">
        <v>1</v>
      </c>
      <c r="C181" s="19" t="s">
        <v>250</v>
      </c>
      <c r="D181" s="56"/>
      <c r="E181" s="56"/>
      <c r="F181" s="56"/>
      <c r="G181" s="110">
        <f t="shared" ref="G181:G186" si="52">SUM(J181:L181)</f>
        <v>0</v>
      </c>
      <c r="H181" s="111">
        <f t="shared" ref="H181:H186" si="53">N181</f>
        <v>0</v>
      </c>
      <c r="I181" s="68"/>
      <c r="J181" s="73"/>
      <c r="K181" s="74"/>
      <c r="L181" s="75"/>
      <c r="M181" s="76"/>
      <c r="N181" s="74"/>
      <c r="O181" s="68"/>
      <c r="P181" s="103">
        <v>9.1999999999999993</v>
      </c>
      <c r="Q181" s="106">
        <f t="shared" si="51"/>
        <v>0</v>
      </c>
      <c r="R181" s="89"/>
    </row>
    <row r="182" spans="1:18">
      <c r="A182" s="25"/>
      <c r="B182" s="19">
        <v>2</v>
      </c>
      <c r="C182" s="19" t="s">
        <v>251</v>
      </c>
      <c r="D182" s="56"/>
      <c r="E182" s="56"/>
      <c r="F182" s="56"/>
      <c r="G182" s="110">
        <f t="shared" si="52"/>
        <v>0</v>
      </c>
      <c r="H182" s="111">
        <f t="shared" si="53"/>
        <v>0</v>
      </c>
      <c r="I182" s="68"/>
      <c r="J182" s="73"/>
      <c r="K182" s="74"/>
      <c r="L182" s="75"/>
      <c r="M182" s="76"/>
      <c r="N182" s="74"/>
      <c r="O182" s="68"/>
      <c r="P182" s="103">
        <v>9.1999999999999993</v>
      </c>
      <c r="Q182" s="106">
        <f t="shared" si="51"/>
        <v>0</v>
      </c>
      <c r="R182" s="89"/>
    </row>
    <row r="183" spans="1:18">
      <c r="A183" s="25"/>
      <c r="B183" s="19">
        <v>3</v>
      </c>
      <c r="C183" s="19" t="s">
        <v>252</v>
      </c>
      <c r="D183" s="56"/>
      <c r="E183" s="56"/>
      <c r="F183" s="56"/>
      <c r="G183" s="110">
        <f t="shared" si="52"/>
        <v>0</v>
      </c>
      <c r="H183" s="111">
        <f t="shared" si="53"/>
        <v>0</v>
      </c>
      <c r="I183" s="68"/>
      <c r="J183" s="73"/>
      <c r="K183" s="74"/>
      <c r="L183" s="75"/>
      <c r="M183" s="76"/>
      <c r="N183" s="74"/>
      <c r="O183" s="68"/>
      <c r="P183" s="103"/>
      <c r="Q183" s="106">
        <f t="shared" si="51"/>
        <v>0</v>
      </c>
      <c r="R183" s="89"/>
    </row>
    <row r="184" spans="1:18">
      <c r="A184" s="25"/>
      <c r="B184" s="19">
        <v>4</v>
      </c>
      <c r="C184" s="19" t="s">
        <v>253</v>
      </c>
      <c r="D184" s="56"/>
      <c r="E184" s="56"/>
      <c r="F184" s="56"/>
      <c r="G184" s="110">
        <f t="shared" si="52"/>
        <v>0</v>
      </c>
      <c r="H184" s="111">
        <f t="shared" si="53"/>
        <v>0</v>
      </c>
      <c r="I184" s="68"/>
      <c r="J184" s="73"/>
      <c r="K184" s="74"/>
      <c r="L184" s="75"/>
      <c r="M184" s="76"/>
      <c r="N184" s="74"/>
      <c r="O184" s="68"/>
      <c r="P184" s="103"/>
      <c r="Q184" s="106">
        <f t="shared" si="51"/>
        <v>0</v>
      </c>
      <c r="R184" s="89"/>
    </row>
    <row r="185" spans="1:18">
      <c r="A185" s="25"/>
      <c r="B185" s="19">
        <v>5</v>
      </c>
      <c r="C185" s="19" t="s">
        <v>254</v>
      </c>
      <c r="D185" s="56"/>
      <c r="E185" s="56"/>
      <c r="F185" s="56"/>
      <c r="G185" s="110">
        <f t="shared" si="52"/>
        <v>0</v>
      </c>
      <c r="H185" s="111">
        <f t="shared" si="53"/>
        <v>0</v>
      </c>
      <c r="I185" s="68"/>
      <c r="J185" s="73"/>
      <c r="K185" s="74"/>
      <c r="L185" s="75"/>
      <c r="M185" s="76"/>
      <c r="N185" s="74"/>
      <c r="O185" s="68"/>
      <c r="P185" s="103">
        <v>9.1999999999999993</v>
      </c>
      <c r="Q185" s="106">
        <f t="shared" si="51"/>
        <v>0</v>
      </c>
      <c r="R185" s="89"/>
    </row>
    <row r="186" spans="1:18">
      <c r="A186" s="25"/>
      <c r="B186" s="19">
        <v>6</v>
      </c>
      <c r="C186" s="19" t="s">
        <v>255</v>
      </c>
      <c r="D186" s="56"/>
      <c r="E186" s="56"/>
      <c r="F186" s="56"/>
      <c r="G186" s="110">
        <f t="shared" si="52"/>
        <v>0</v>
      </c>
      <c r="H186" s="111">
        <f t="shared" si="53"/>
        <v>0</v>
      </c>
      <c r="I186" s="68"/>
      <c r="J186" s="73"/>
      <c r="K186" s="74"/>
      <c r="L186" s="75"/>
      <c r="M186" s="76"/>
      <c r="N186" s="74"/>
      <c r="O186" s="68"/>
      <c r="P186" s="103">
        <v>9.1999999999999993</v>
      </c>
      <c r="Q186" s="106">
        <f t="shared" si="51"/>
        <v>0</v>
      </c>
      <c r="R186" s="89"/>
    </row>
    <row r="187" spans="1:18">
      <c r="A187" s="25"/>
      <c r="D187" s="56"/>
      <c r="E187" s="56"/>
      <c r="F187" s="56"/>
      <c r="G187" s="57"/>
      <c r="H187" s="65"/>
      <c r="I187" s="68"/>
      <c r="J187" s="73"/>
      <c r="K187" s="74"/>
      <c r="L187" s="75"/>
      <c r="M187" s="76"/>
      <c r="N187" s="74"/>
      <c r="O187" s="68"/>
      <c r="P187" s="103">
        <v>9.1999999999999993</v>
      </c>
      <c r="Q187" s="106">
        <f t="shared" si="51"/>
        <v>0</v>
      </c>
      <c r="R187" s="89"/>
    </row>
    <row r="188" spans="1:18">
      <c r="A188" s="25"/>
      <c r="D188" s="56"/>
      <c r="E188" s="56"/>
      <c r="F188" s="56"/>
      <c r="G188" s="57"/>
      <c r="H188" s="65"/>
      <c r="I188" s="68"/>
      <c r="J188" s="73"/>
      <c r="K188" s="74"/>
      <c r="L188" s="75"/>
      <c r="M188" s="76"/>
      <c r="N188" s="74"/>
      <c r="O188" s="68"/>
      <c r="P188" s="97"/>
      <c r="Q188" s="76"/>
      <c r="R188" s="89"/>
    </row>
    <row r="189" spans="1:18">
      <c r="A189" s="25"/>
      <c r="D189" s="56"/>
      <c r="E189" s="56"/>
      <c r="F189" s="56"/>
      <c r="G189" s="57"/>
      <c r="H189" s="65"/>
      <c r="I189" s="68"/>
      <c r="J189" s="73"/>
      <c r="K189" s="74"/>
      <c r="L189" s="75"/>
      <c r="M189" s="76"/>
      <c r="N189" s="74"/>
      <c r="O189" s="68"/>
      <c r="P189" s="97"/>
      <c r="Q189" s="76"/>
      <c r="R189" s="89"/>
    </row>
    <row r="190" spans="1:18" s="20" customFormat="1" ht="25.5" customHeight="1" thickBot="1">
      <c r="A190" s="60"/>
      <c r="D190" s="61"/>
      <c r="E190" s="61"/>
      <c r="F190" s="63" t="s">
        <v>66</v>
      </c>
      <c r="G190" s="62">
        <f>SUM(G17:G189)</f>
        <v>0</v>
      </c>
      <c r="H190" s="62">
        <f>SUM(H17:H189)</f>
        <v>0</v>
      </c>
      <c r="I190" s="69"/>
      <c r="J190" s="79">
        <f>SUM(J8:J189)</f>
        <v>0</v>
      </c>
      <c r="K190" s="79">
        <f>SUM(K8:K189)</f>
        <v>0</v>
      </c>
      <c r="L190" s="80">
        <f>SUM(L8:L189)</f>
        <v>0</v>
      </c>
      <c r="M190" s="78"/>
      <c r="N190" s="80">
        <f>SUM(N8:N189)</f>
        <v>0</v>
      </c>
      <c r="O190" s="69"/>
      <c r="P190" s="98"/>
      <c r="Q190" s="80">
        <f t="shared" ref="Q190" si="54">SUM(Q8:Q189)</f>
        <v>0</v>
      </c>
      <c r="R190" s="104"/>
    </row>
    <row r="191" spans="1:18" s="20" customFormat="1" ht="25.5" customHeight="1" thickTop="1">
      <c r="A191" s="60"/>
      <c r="D191" s="61"/>
      <c r="E191" s="61"/>
      <c r="F191" s="61"/>
      <c r="G191" s="64" t="s">
        <v>66</v>
      </c>
      <c r="H191" s="66">
        <f>G190</f>
        <v>0</v>
      </c>
      <c r="I191" s="69"/>
      <c r="J191" s="69"/>
      <c r="K191" s="69"/>
      <c r="L191" s="80">
        <f>J190+K190+L190</f>
        <v>0</v>
      </c>
      <c r="M191" s="69"/>
      <c r="N191" s="69"/>
      <c r="O191" s="69"/>
      <c r="P191" s="98"/>
      <c r="Q191" s="78"/>
      <c r="R191" s="104"/>
    </row>
    <row r="192" spans="1:18" s="20" customFormat="1" ht="26.25" customHeight="1">
      <c r="A192" s="86"/>
      <c r="B192" s="86"/>
      <c r="C192" s="86"/>
      <c r="D192" s="86"/>
      <c r="E192" s="86"/>
      <c r="F192" s="86"/>
      <c r="G192" s="84" t="s">
        <v>264</v>
      </c>
      <c r="H192" s="85">
        <f>H190+H191</f>
        <v>0</v>
      </c>
      <c r="I192" s="69"/>
      <c r="J192" s="69"/>
      <c r="K192" s="81" t="s">
        <v>262</v>
      </c>
      <c r="L192" s="82" t="str">
        <f>+IF(G190=L191,"P","O")</f>
        <v>P</v>
      </c>
      <c r="M192" s="69"/>
      <c r="N192" s="82" t="str">
        <f>+IF(H190=N190,"P","O")</f>
        <v>P</v>
      </c>
      <c r="O192" s="69"/>
      <c r="P192" s="98"/>
      <c r="Q192" s="107" t="str">
        <f>+IF((L191+N190)=Q190,"P","O")</f>
        <v>P</v>
      </c>
      <c r="R192" s="104"/>
    </row>
  </sheetData>
  <mergeCells count="3">
    <mergeCell ref="J6:L6"/>
    <mergeCell ref="N6:N7"/>
    <mergeCell ref="P6:P7"/>
  </mergeCells>
  <pageMargins left="0.6692913385826772" right="0.6692913385826772" top="0.43307086614173229" bottom="0.43307086614173229" header="0.39370078740157483" footer="0.19685039370078741"/>
  <pageSetup paperSize="9" scale="89" orientation="portrait" useFirstPageNumber="1" r:id="rId1"/>
  <headerFooter>
    <oddFooter>&amp;L&amp;"Arial,Regular"&amp;6&amp;F
&amp;D&amp;R&amp;"Arial,Regular"&amp;9 &amp;K00833C1/&amp;P</oddFooter>
  </headerFooter>
  <rowBreaks count="3" manualBreakCount="3">
    <brk id="53" max="7" man="1"/>
    <brk id="105" max="7" man="1"/>
    <brk id="16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70" zoomScaleNormal="70" workbookViewId="0">
      <selection activeCell="C23" sqref="C23:F23"/>
    </sheetView>
  </sheetViews>
  <sheetFormatPr defaultRowHeight="12.75"/>
  <cols>
    <col min="1" max="1" width="6.28515625" customWidth="1"/>
    <col min="2" max="3" width="5.7109375" customWidth="1"/>
    <col min="4" max="4" width="10.7109375" customWidth="1"/>
    <col min="5" max="5" width="29.42578125" style="145" customWidth="1"/>
    <col min="6" max="6" width="9.7109375" customWidth="1"/>
    <col min="7" max="7" width="19.42578125" customWidth="1"/>
    <col min="8" max="8" width="5.7109375" customWidth="1"/>
  </cols>
  <sheetData>
    <row r="1" spans="3:5" s="133" customFormat="1" ht="25.5" customHeight="1">
      <c r="E1" s="134"/>
    </row>
    <row r="2" spans="3:5" s="133" customFormat="1" ht="25.5" customHeight="1">
      <c r="E2" s="134"/>
    </row>
    <row r="3" spans="3:5" s="133" customFormat="1" ht="25.5" customHeight="1">
      <c r="E3" s="134"/>
    </row>
    <row r="4" spans="3:5" s="133" customFormat="1" ht="25.5" customHeight="1">
      <c r="E4" s="134"/>
    </row>
    <row r="5" spans="3:5" s="133" customFormat="1" ht="25.5" customHeight="1">
      <c r="E5" s="134"/>
    </row>
    <row r="6" spans="3:5" s="133" customFormat="1" ht="25.5" customHeight="1">
      <c r="E6" s="134"/>
    </row>
    <row r="7" spans="3:5" s="133" customFormat="1" ht="25.5" customHeight="1">
      <c r="E7" s="134"/>
    </row>
    <row r="8" spans="3:5" s="133" customFormat="1" ht="25.5" customHeight="1">
      <c r="E8" s="134"/>
    </row>
    <row r="9" spans="3:5" s="135" customFormat="1" ht="25.5" customHeight="1">
      <c r="C9" s="133"/>
      <c r="E9" s="136"/>
    </row>
    <row r="10" spans="3:5" s="137" customFormat="1" ht="25.5" customHeight="1">
      <c r="C10" s="133"/>
      <c r="E10" s="138"/>
    </row>
    <row r="11" spans="3:5" s="137" customFormat="1" ht="25.5" customHeight="1">
      <c r="C11" s="133"/>
      <c r="E11" s="138"/>
    </row>
    <row r="12" spans="3:5" s="137" customFormat="1" ht="38.25" customHeight="1">
      <c r="C12" s="139" t="s">
        <v>306</v>
      </c>
      <c r="E12" s="138"/>
    </row>
    <row r="13" spans="3:5" s="146" customFormat="1" ht="25.5" customHeight="1">
      <c r="E13" s="147"/>
    </row>
    <row r="14" spans="3:5" s="146" customFormat="1" ht="25.5" customHeight="1">
      <c r="C14" s="148" t="str">
        <f>[1]Contents!D12</f>
        <v>Scope of Works</v>
      </c>
      <c r="E14" s="147"/>
    </row>
    <row r="15" spans="3:5" s="146" customFormat="1" ht="25.5" customHeight="1">
      <c r="E15" s="147"/>
    </row>
    <row r="16" spans="3:5" s="146" customFormat="1" ht="25.5" customHeight="1">
      <c r="E16" s="147"/>
    </row>
    <row r="17" spans="1:8" s="146" customFormat="1" ht="25.5" customHeight="1">
      <c r="E17" s="147"/>
    </row>
    <row r="18" spans="1:8" s="146" customFormat="1" ht="25.5" customHeight="1">
      <c r="E18" s="147"/>
    </row>
    <row r="19" spans="1:8" s="146" customFormat="1" ht="25.5" customHeight="1">
      <c r="E19" s="147"/>
    </row>
    <row r="20" spans="1:8" s="146" customFormat="1" ht="25.5" customHeight="1">
      <c r="E20" s="147"/>
    </row>
    <row r="21" spans="1:8" s="146" customFormat="1" ht="25.5" customHeight="1">
      <c r="E21" s="147"/>
    </row>
    <row r="22" spans="1:8" s="146" customFormat="1" ht="25.5" customHeight="1">
      <c r="E22" s="147"/>
    </row>
    <row r="23" spans="1:8" s="146" customFormat="1" ht="25.5" customHeight="1">
      <c r="E23" s="147"/>
    </row>
    <row r="24" spans="1:8" s="137" customFormat="1" ht="25.5" customHeight="1">
      <c r="E24" s="138"/>
    </row>
    <row r="25" spans="1:8" s="137" customFormat="1" ht="25.5" customHeight="1">
      <c r="E25" s="138"/>
    </row>
    <row r="26" spans="1:8" s="137" customFormat="1" ht="25.5" customHeight="1">
      <c r="E26" s="138"/>
    </row>
    <row r="27" spans="1:8" s="137" customFormat="1" ht="25.5" customHeight="1">
      <c r="E27" s="138"/>
    </row>
    <row r="28" spans="1:8" s="137" customFormat="1" ht="12.75" customHeight="1">
      <c r="E28" s="138"/>
    </row>
    <row r="29" spans="1:8" ht="39.75" customHeight="1">
      <c r="A29" s="142"/>
      <c r="B29" s="142"/>
      <c r="C29" s="142"/>
      <c r="D29" s="142"/>
      <c r="E29" s="143"/>
      <c r="F29" s="142"/>
      <c r="G29" s="142"/>
      <c r="H29" s="144" t="s">
        <v>305</v>
      </c>
    </row>
  </sheetData>
  <pageMargins left="0.59055118110236227" right="0.59055118110236227" top="0.39370078740157483" bottom="0.59055118110236227" header="0.39370078740157483" footer="0.19685039370078741"/>
  <pageSetup paperSize="9" orientation="portrait" r:id="rId1"/>
  <headerFooter>
    <oddFooter>&amp;L&amp;6&amp;F/&amp;A
Date printed: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1"/>
  <sheetViews>
    <sheetView showGridLines="0" tabSelected="1" view="pageBreakPreview" topLeftCell="A4" zoomScaleNormal="100" zoomScaleSheetLayoutView="100" workbookViewId="0">
      <selection activeCell="K8" sqref="K8"/>
    </sheetView>
  </sheetViews>
  <sheetFormatPr defaultRowHeight="12.75"/>
  <cols>
    <col min="1" max="1" width="5.28515625" style="118" customWidth="1"/>
    <col min="2" max="2" width="4.5703125" style="19" customWidth="1"/>
    <col min="3" max="3" width="44.7109375" style="19" customWidth="1"/>
    <col min="4" max="4" width="10" style="19" customWidth="1"/>
    <col min="5" max="5" width="5.7109375" style="90" customWidth="1"/>
    <col min="6" max="6" width="7.5703125" style="284" customWidth="1"/>
    <col min="7" max="7" width="13.85546875" style="233" customWidth="1"/>
    <col min="8" max="9" width="9.140625" style="233"/>
    <col min="10" max="10" width="9.140625" style="250"/>
    <col min="11" max="11" width="12.28515625" style="19" customWidth="1"/>
    <col min="12" max="12" width="8.28515625" style="272" customWidth="1"/>
    <col min="13" max="18" width="9.140625" style="272"/>
    <col min="19" max="16384" width="9.140625" style="19"/>
  </cols>
  <sheetData>
    <row r="1" spans="1:18" ht="29.25" customHeight="1">
      <c r="A1" s="149" t="str">
        <f>[1]Setup!F4</f>
        <v>Pricing Document</v>
      </c>
      <c r="B1" s="149"/>
      <c r="C1" s="149"/>
      <c r="D1" s="149"/>
      <c r="E1" s="255"/>
      <c r="F1" s="277"/>
      <c r="G1" s="151" t="s">
        <v>305</v>
      </c>
    </row>
    <row r="2" spans="1:18" ht="21.75" customHeight="1">
      <c r="A2" s="153" t="s">
        <v>309</v>
      </c>
      <c r="B2" s="229"/>
      <c r="C2" s="154" t="str">
        <f>'1. Prelims'!C2</f>
        <v xml:space="preserve">Horniman Museum Trust </v>
      </c>
      <c r="D2" s="154"/>
      <c r="E2" s="256"/>
      <c r="F2" s="278"/>
      <c r="G2" s="155" t="s">
        <v>310</v>
      </c>
    </row>
    <row r="3" spans="1:18" ht="21.75" customHeight="1">
      <c r="A3" s="153" t="s">
        <v>311</v>
      </c>
      <c r="B3" s="153"/>
      <c r="C3" s="154" t="str">
        <f>'1. Prelims'!C3</f>
        <v>Horniman Museum Butterfly House</v>
      </c>
      <c r="D3" s="154"/>
      <c r="E3" s="256"/>
      <c r="F3" s="278"/>
      <c r="G3" s="155" t="s">
        <v>389</v>
      </c>
    </row>
    <row r="4" spans="1:18" ht="21.75" customHeight="1">
      <c r="A4" s="157" t="s">
        <v>313</v>
      </c>
      <c r="B4" s="157"/>
      <c r="C4" s="206" t="str">
        <f>'1. Prelims'!C4</f>
        <v>5001240</v>
      </c>
      <c r="D4" s="158"/>
      <c r="E4" s="159"/>
      <c r="F4" s="279"/>
      <c r="G4" s="238"/>
    </row>
    <row r="5" spans="1:18" s="16" customFormat="1" ht="25.5" customHeight="1">
      <c r="A5" s="17" t="s">
        <v>290</v>
      </c>
      <c r="E5" s="257"/>
      <c r="F5" s="280"/>
      <c r="G5" s="234"/>
      <c r="H5" s="234"/>
      <c r="I5" s="234"/>
      <c r="J5" s="251"/>
      <c r="L5" s="264"/>
      <c r="M5" s="264"/>
      <c r="N5" s="264"/>
      <c r="O5" s="264"/>
      <c r="P5" s="264"/>
      <c r="Q5" s="264"/>
      <c r="R5" s="264"/>
    </row>
    <row r="6" spans="1:18" s="27" customFormat="1" ht="23.25" customHeight="1">
      <c r="A6" s="26">
        <v>2.1</v>
      </c>
      <c r="B6" s="27" t="s">
        <v>291</v>
      </c>
      <c r="E6" s="258"/>
      <c r="F6" s="281"/>
      <c r="G6" s="235"/>
      <c r="H6" s="235"/>
      <c r="I6" s="235"/>
      <c r="J6" s="252"/>
      <c r="L6" s="265"/>
      <c r="M6" s="265"/>
      <c r="N6" s="265"/>
      <c r="O6" s="265"/>
      <c r="P6" s="265"/>
      <c r="Q6" s="265"/>
      <c r="R6" s="265"/>
    </row>
    <row r="7" spans="1:18" s="18" customFormat="1" ht="25.5" customHeight="1">
      <c r="A7" s="47" t="s">
        <v>63</v>
      </c>
      <c r="B7" s="46" t="s">
        <v>64</v>
      </c>
      <c r="C7" s="46"/>
      <c r="D7" s="47"/>
      <c r="E7" s="259"/>
      <c r="F7" s="266"/>
      <c r="G7" s="47" t="s">
        <v>66</v>
      </c>
      <c r="H7" s="236"/>
      <c r="I7" s="236"/>
      <c r="J7" s="253"/>
      <c r="L7" s="273"/>
      <c r="M7" s="273"/>
      <c r="N7" s="273"/>
      <c r="O7" s="273"/>
      <c r="P7" s="273"/>
      <c r="Q7" s="273"/>
      <c r="R7" s="273"/>
    </row>
    <row r="8" spans="1:18">
      <c r="A8" s="116"/>
      <c r="D8" s="56"/>
      <c r="E8" s="260"/>
      <c r="F8" s="267"/>
      <c r="G8" s="239"/>
    </row>
    <row r="9" spans="1:18">
      <c r="A9" s="116"/>
      <c r="B9" s="24" t="s">
        <v>263</v>
      </c>
      <c r="D9" s="56"/>
      <c r="E9" s="260"/>
      <c r="F9" s="267"/>
      <c r="G9" s="239"/>
    </row>
    <row r="10" spans="1:18">
      <c r="A10" s="116"/>
      <c r="D10" s="56"/>
      <c r="E10" s="260"/>
      <c r="F10" s="267"/>
      <c r="G10" s="239"/>
    </row>
    <row r="11" spans="1:18">
      <c r="A11" s="116" t="s">
        <v>10</v>
      </c>
      <c r="B11" s="19" t="s">
        <v>267</v>
      </c>
      <c r="D11" s="56"/>
      <c r="E11" s="260"/>
      <c r="F11" s="267"/>
      <c r="G11" s="239"/>
    </row>
    <row r="12" spans="1:18">
      <c r="A12" s="116"/>
      <c r="B12" s="19" t="s">
        <v>268</v>
      </c>
      <c r="D12" s="56"/>
      <c r="E12" s="260"/>
      <c r="F12" s="267"/>
      <c r="G12" s="239"/>
    </row>
    <row r="13" spans="1:18">
      <c r="A13" s="116"/>
      <c r="D13" s="56"/>
      <c r="E13" s="260"/>
      <c r="F13" s="267"/>
      <c r="G13" s="239"/>
    </row>
    <row r="14" spans="1:18">
      <c r="A14" s="116" t="s">
        <v>10</v>
      </c>
      <c r="B14" s="19" t="s">
        <v>269</v>
      </c>
      <c r="D14" s="56"/>
      <c r="E14" s="260"/>
      <c r="F14" s="267"/>
      <c r="G14" s="239"/>
    </row>
    <row r="15" spans="1:18">
      <c r="A15" s="116"/>
      <c r="B15" s="19" t="s">
        <v>270</v>
      </c>
      <c r="D15" s="56"/>
      <c r="E15" s="260"/>
      <c r="F15" s="267"/>
      <c r="G15" s="239"/>
    </row>
    <row r="16" spans="1:18">
      <c r="A16" s="116"/>
      <c r="B16" s="19" t="s">
        <v>271</v>
      </c>
      <c r="D16" s="56"/>
      <c r="E16" s="260"/>
      <c r="F16" s="267"/>
      <c r="G16" s="239"/>
    </row>
    <row r="17" spans="1:7">
      <c r="A17" s="116"/>
      <c r="D17" s="56"/>
      <c r="E17" s="260"/>
      <c r="F17" s="267"/>
      <c r="G17" s="239"/>
    </row>
    <row r="18" spans="1:7">
      <c r="A18" s="116" t="s">
        <v>10</v>
      </c>
      <c r="B18" s="19" t="s">
        <v>272</v>
      </c>
      <c r="D18" s="56"/>
      <c r="E18" s="260"/>
      <c r="F18" s="267"/>
      <c r="G18" s="239"/>
    </row>
    <row r="19" spans="1:7">
      <c r="A19" s="116"/>
      <c r="B19" s="19" t="s">
        <v>273</v>
      </c>
      <c r="D19" s="56"/>
      <c r="E19" s="260"/>
      <c r="F19" s="267"/>
      <c r="G19" s="239"/>
    </row>
    <row r="20" spans="1:7">
      <c r="A20" s="116"/>
      <c r="B20" s="19" t="s">
        <v>274</v>
      </c>
      <c r="D20" s="56"/>
      <c r="E20" s="260"/>
      <c r="F20" s="267"/>
      <c r="G20" s="239"/>
    </row>
    <row r="21" spans="1:7">
      <c r="A21" s="116"/>
      <c r="D21" s="56"/>
      <c r="E21" s="260"/>
      <c r="F21" s="267"/>
      <c r="G21" s="239"/>
    </row>
    <row r="22" spans="1:7">
      <c r="A22" s="116" t="s">
        <v>10</v>
      </c>
      <c r="B22" s="19" t="s">
        <v>275</v>
      </c>
      <c r="D22" s="56"/>
      <c r="E22" s="260"/>
      <c r="F22" s="267"/>
      <c r="G22" s="239"/>
    </row>
    <row r="23" spans="1:7">
      <c r="A23" s="116"/>
      <c r="B23" s="19" t="s">
        <v>276</v>
      </c>
      <c r="D23" s="56"/>
      <c r="E23" s="260"/>
      <c r="F23" s="267"/>
      <c r="G23" s="239"/>
    </row>
    <row r="24" spans="1:7">
      <c r="A24" s="116"/>
      <c r="D24" s="56"/>
      <c r="E24" s="260"/>
      <c r="F24" s="267"/>
      <c r="G24" s="239"/>
    </row>
    <row r="25" spans="1:7">
      <c r="A25" s="116" t="s">
        <v>10</v>
      </c>
      <c r="B25" s="19" t="s">
        <v>277</v>
      </c>
      <c r="D25" s="56"/>
      <c r="E25" s="260"/>
      <c r="F25" s="267"/>
      <c r="G25" s="239"/>
    </row>
    <row r="26" spans="1:7">
      <c r="A26" s="116"/>
      <c r="B26" s="19" t="s">
        <v>278</v>
      </c>
      <c r="D26" s="56"/>
      <c r="E26" s="260"/>
      <c r="F26" s="267"/>
      <c r="G26" s="239"/>
    </row>
    <row r="27" spans="1:7">
      <c r="A27" s="116"/>
      <c r="D27" s="56"/>
      <c r="E27" s="260"/>
      <c r="F27" s="267"/>
      <c r="G27" s="239"/>
    </row>
    <row r="28" spans="1:7">
      <c r="A28" s="119">
        <v>1</v>
      </c>
      <c r="B28" s="24" t="s">
        <v>300</v>
      </c>
      <c r="C28" s="24"/>
      <c r="D28" s="56"/>
      <c r="E28" s="260"/>
      <c r="F28" s="267"/>
      <c r="G28" s="239"/>
    </row>
    <row r="29" spans="1:7">
      <c r="A29" s="120"/>
      <c r="B29" s="24" t="s">
        <v>187</v>
      </c>
      <c r="D29" s="56"/>
      <c r="E29" s="260"/>
      <c r="F29" s="267"/>
      <c r="G29" s="239"/>
    </row>
    <row r="30" spans="1:7">
      <c r="A30" s="120"/>
      <c r="D30" s="56"/>
      <c r="E30" s="260"/>
      <c r="F30" s="267"/>
      <c r="G30" s="239"/>
    </row>
    <row r="31" spans="1:7" ht="12.75" customHeight="1">
      <c r="A31" s="120"/>
      <c r="B31" s="335" t="s">
        <v>397</v>
      </c>
      <c r="C31" s="336"/>
      <c r="D31" s="336"/>
      <c r="E31" s="336"/>
      <c r="F31" s="267"/>
      <c r="G31" s="239"/>
    </row>
    <row r="32" spans="1:7" ht="18.75" customHeight="1">
      <c r="A32" s="120">
        <v>1.1000000000000001</v>
      </c>
      <c r="C32" s="217" t="s">
        <v>410</v>
      </c>
      <c r="D32" s="296"/>
      <c r="E32" s="296"/>
      <c r="F32" s="268" t="s">
        <v>265</v>
      </c>
      <c r="G32" s="239"/>
    </row>
    <row r="33" spans="1:18" ht="7.5" customHeight="1">
      <c r="A33" s="120"/>
      <c r="C33" s="296"/>
      <c r="D33" s="296"/>
      <c r="E33" s="296"/>
      <c r="F33" s="267"/>
      <c r="G33" s="239"/>
    </row>
    <row r="34" spans="1:18" ht="27.75" customHeight="1">
      <c r="A34" s="120"/>
      <c r="C34" s="331" t="s">
        <v>449</v>
      </c>
      <c r="D34" s="330"/>
      <c r="E34" s="260"/>
      <c r="F34" s="268" t="s">
        <v>265</v>
      </c>
      <c r="G34" s="239"/>
    </row>
    <row r="35" spans="1:18" ht="12" customHeight="1">
      <c r="A35" s="120"/>
      <c r="C35" s="217"/>
      <c r="D35" s="56"/>
      <c r="E35" s="260"/>
      <c r="F35" s="268"/>
      <c r="G35" s="239"/>
    </row>
    <row r="36" spans="1:18" ht="12" customHeight="1">
      <c r="A36" s="120"/>
      <c r="C36" s="217" t="s">
        <v>411</v>
      </c>
      <c r="D36" s="56"/>
      <c r="E36" s="260"/>
      <c r="F36" s="268" t="s">
        <v>265</v>
      </c>
      <c r="G36" s="239"/>
    </row>
    <row r="37" spans="1:18" ht="12" customHeight="1">
      <c r="A37" s="120"/>
      <c r="C37" s="217"/>
      <c r="D37" s="56"/>
      <c r="E37" s="260"/>
      <c r="F37" s="268"/>
      <c r="G37" s="239"/>
    </row>
    <row r="38" spans="1:18" ht="12" customHeight="1">
      <c r="A38" s="120">
        <v>2.1</v>
      </c>
      <c r="B38" s="217" t="s">
        <v>412</v>
      </c>
      <c r="C38" s="114"/>
      <c r="D38" s="56"/>
      <c r="E38" s="260"/>
      <c r="F38" s="267"/>
      <c r="G38" s="239"/>
    </row>
    <row r="39" spans="1:18" ht="12" customHeight="1">
      <c r="A39" s="120"/>
      <c r="C39" s="217"/>
      <c r="D39" s="56"/>
      <c r="E39" s="260"/>
      <c r="F39" s="268"/>
      <c r="G39" s="239"/>
    </row>
    <row r="40" spans="1:18" ht="12" customHeight="1">
      <c r="A40" s="120"/>
      <c r="C40" s="217" t="s">
        <v>413</v>
      </c>
      <c r="D40" s="56"/>
      <c r="E40" s="260"/>
      <c r="F40" s="268" t="s">
        <v>265</v>
      </c>
      <c r="G40" s="239"/>
    </row>
    <row r="41" spans="1:18">
      <c r="A41" s="244"/>
      <c r="B41" s="114"/>
      <c r="C41" s="128"/>
      <c r="D41" s="128"/>
      <c r="E41" s="261"/>
      <c r="F41" s="267"/>
      <c r="G41" s="239"/>
    </row>
    <row r="42" spans="1:18">
      <c r="A42" s="244"/>
      <c r="B42" s="217"/>
      <c r="C42" s="330" t="s">
        <v>414</v>
      </c>
      <c r="D42" s="330"/>
      <c r="E42" s="274"/>
      <c r="F42" s="268" t="s">
        <v>265</v>
      </c>
      <c r="G42" s="239"/>
    </row>
    <row r="43" spans="1:18">
      <c r="A43" s="244"/>
      <c r="B43" s="114"/>
      <c r="C43" s="249"/>
      <c r="D43" s="249"/>
      <c r="E43" s="261"/>
      <c r="F43" s="267"/>
      <c r="G43" s="239"/>
    </row>
    <row r="44" spans="1:18" s="20" customFormat="1" ht="24.75" customHeight="1">
      <c r="A44" s="245"/>
      <c r="B44" s="275"/>
      <c r="C44" s="328" t="s">
        <v>415</v>
      </c>
      <c r="D44" s="328"/>
      <c r="E44" s="276"/>
      <c r="F44" s="268"/>
      <c r="G44" s="241">
        <v>5000</v>
      </c>
      <c r="H44" s="237"/>
      <c r="I44" s="237"/>
      <c r="J44" s="254"/>
      <c r="L44" s="271"/>
      <c r="M44" s="271"/>
      <c r="N44" s="271"/>
      <c r="O44" s="271"/>
      <c r="P44" s="271"/>
      <c r="Q44" s="271"/>
      <c r="R44" s="271"/>
    </row>
    <row r="45" spans="1:18">
      <c r="A45" s="244"/>
      <c r="B45" s="114"/>
      <c r="C45" s="129"/>
      <c r="D45" s="128"/>
      <c r="E45" s="261"/>
      <c r="F45" s="269"/>
      <c r="G45" s="239"/>
    </row>
    <row r="46" spans="1:18">
      <c r="A46" s="289">
        <v>3.1</v>
      </c>
      <c r="B46" s="297" t="s">
        <v>416</v>
      </c>
      <c r="C46" s="130"/>
      <c r="D46" s="128"/>
      <c r="E46" s="274"/>
      <c r="F46" s="267"/>
      <c r="G46" s="241"/>
      <c r="H46" s="237"/>
      <c r="I46" s="237"/>
      <c r="J46" s="254"/>
    </row>
    <row r="47" spans="1:18">
      <c r="A47" s="289"/>
      <c r="B47" s="291"/>
      <c r="C47" s="129"/>
      <c r="D47" s="128"/>
      <c r="E47" s="261"/>
      <c r="F47" s="267"/>
      <c r="G47" s="239"/>
    </row>
    <row r="48" spans="1:18">
      <c r="A48" s="289"/>
      <c r="B48" s="292"/>
      <c r="C48" s="294" t="s">
        <v>417</v>
      </c>
      <c r="D48" s="247"/>
      <c r="E48" s="276"/>
      <c r="F48" s="268" t="s">
        <v>265</v>
      </c>
      <c r="G48" s="239"/>
    </row>
    <row r="49" spans="1:18">
      <c r="A49" s="289"/>
      <c r="B49" s="291"/>
      <c r="C49" s="248"/>
      <c r="D49" s="247"/>
      <c r="E49" s="261"/>
      <c r="F49" s="267"/>
      <c r="G49" s="239"/>
    </row>
    <row r="50" spans="1:18" ht="25.5">
      <c r="A50" s="289"/>
      <c r="B50" s="292"/>
      <c r="C50" s="317" t="s">
        <v>450</v>
      </c>
      <c r="D50" s="247"/>
      <c r="E50" s="276"/>
      <c r="F50" s="268" t="s">
        <v>265</v>
      </c>
      <c r="G50" s="239"/>
    </row>
    <row r="51" spans="1:18">
      <c r="A51" s="289"/>
      <c r="B51" s="291"/>
      <c r="C51" s="248"/>
      <c r="D51" s="247"/>
      <c r="E51" s="261"/>
      <c r="F51" s="267"/>
      <c r="G51" s="239"/>
    </row>
    <row r="52" spans="1:18">
      <c r="A52" s="289"/>
      <c r="B52" s="291"/>
      <c r="C52" s="327" t="s">
        <v>418</v>
      </c>
      <c r="D52" s="328"/>
      <c r="E52" s="276"/>
      <c r="F52" s="268" t="s">
        <v>265</v>
      </c>
      <c r="G52" s="239"/>
    </row>
    <row r="53" spans="1:18">
      <c r="A53" s="289"/>
      <c r="B53" s="291"/>
      <c r="C53" s="309"/>
      <c r="D53" s="295"/>
      <c r="E53" s="261"/>
      <c r="F53" s="267"/>
      <c r="G53" s="239"/>
    </row>
    <row r="54" spans="1:18" s="20" customFormat="1" ht="25.5" customHeight="1">
      <c r="A54" s="290"/>
      <c r="B54" s="292"/>
      <c r="C54" s="327" t="s">
        <v>451</v>
      </c>
      <c r="D54" s="328"/>
      <c r="E54" s="276"/>
      <c r="F54" s="268" t="s">
        <v>265</v>
      </c>
      <c r="G54" s="241"/>
      <c r="H54" s="243"/>
      <c r="I54" s="237"/>
      <c r="J54" s="254"/>
      <c r="L54" s="271"/>
      <c r="M54" s="271"/>
      <c r="N54" s="271"/>
      <c r="O54" s="271"/>
      <c r="P54" s="271"/>
      <c r="Q54" s="271"/>
      <c r="R54" s="271"/>
    </row>
    <row r="55" spans="1:18">
      <c r="A55" s="246"/>
      <c r="B55" s="114"/>
      <c r="C55" s="129"/>
      <c r="D55" s="128"/>
      <c r="E55" s="261"/>
      <c r="F55" s="269"/>
      <c r="G55" s="239"/>
    </row>
    <row r="56" spans="1:18">
      <c r="A56" s="244">
        <v>4.0999999999999996</v>
      </c>
      <c r="B56" s="217" t="s">
        <v>419</v>
      </c>
      <c r="C56" s="248"/>
      <c r="D56" s="295"/>
      <c r="E56" s="261"/>
      <c r="F56" s="269"/>
      <c r="G56" s="239"/>
    </row>
    <row r="57" spans="1:18">
      <c r="A57" s="246"/>
      <c r="B57" s="114"/>
      <c r="C57" s="248"/>
      <c r="D57" s="295"/>
      <c r="E57" s="261"/>
      <c r="F57" s="269"/>
      <c r="G57" s="239"/>
    </row>
    <row r="58" spans="1:18" ht="49.5" customHeight="1">
      <c r="A58" s="246"/>
      <c r="B58" s="114"/>
      <c r="C58" s="331" t="s">
        <v>453</v>
      </c>
      <c r="D58" s="332"/>
      <c r="E58" s="261"/>
      <c r="F58" s="268" t="s">
        <v>265</v>
      </c>
      <c r="G58" s="239"/>
    </row>
    <row r="59" spans="1:18">
      <c r="A59" s="246"/>
      <c r="B59" s="114"/>
      <c r="C59" s="248"/>
      <c r="D59" s="295"/>
      <c r="E59" s="261"/>
      <c r="F59" s="269"/>
      <c r="G59" s="239"/>
    </row>
    <row r="60" spans="1:18" ht="25.5" customHeight="1">
      <c r="A60" s="246"/>
      <c r="B60" s="114"/>
      <c r="C60" s="337" t="s">
        <v>441</v>
      </c>
      <c r="D60" s="330"/>
      <c r="E60" s="261"/>
      <c r="F60" s="268" t="s">
        <v>265</v>
      </c>
      <c r="G60" s="239"/>
    </row>
    <row r="61" spans="1:18">
      <c r="A61" s="246"/>
      <c r="B61" s="114"/>
      <c r="C61" s="248"/>
      <c r="D61" s="295"/>
      <c r="E61" s="261"/>
      <c r="F61" s="269"/>
      <c r="G61" s="239"/>
    </row>
    <row r="62" spans="1:18" ht="50.25" customHeight="1">
      <c r="A62" s="246"/>
      <c r="B62" s="114"/>
      <c r="C62" s="331" t="s">
        <v>452</v>
      </c>
      <c r="D62" s="330"/>
      <c r="E62" s="261"/>
      <c r="F62" s="268" t="s">
        <v>265</v>
      </c>
      <c r="G62" s="239"/>
    </row>
    <row r="63" spans="1:18">
      <c r="A63" s="246"/>
      <c r="B63" s="114"/>
      <c r="C63" s="248"/>
      <c r="D63" s="295"/>
      <c r="E63" s="261"/>
      <c r="F63" s="269"/>
      <c r="G63" s="239"/>
    </row>
    <row r="64" spans="1:18" ht="30" customHeight="1">
      <c r="A64" s="246"/>
      <c r="B64" s="114"/>
      <c r="C64" s="338" t="s">
        <v>443</v>
      </c>
      <c r="D64" s="330"/>
      <c r="E64" s="261"/>
      <c r="F64" s="268" t="s">
        <v>265</v>
      </c>
      <c r="G64" s="239"/>
    </row>
    <row r="65" spans="1:7">
      <c r="A65" s="246"/>
      <c r="B65" s="114"/>
      <c r="C65" s="294"/>
      <c r="D65" s="294"/>
      <c r="E65" s="261"/>
      <c r="F65" s="268"/>
      <c r="G65" s="239"/>
    </row>
    <row r="66" spans="1:7">
      <c r="A66" s="246"/>
      <c r="B66" s="114"/>
      <c r="C66" s="329" t="s">
        <v>433</v>
      </c>
      <c r="D66" s="330"/>
      <c r="E66" s="261"/>
      <c r="F66" s="268"/>
      <c r="G66" s="239"/>
    </row>
    <row r="67" spans="1:7">
      <c r="A67" s="246"/>
      <c r="B67" s="114"/>
      <c r="C67" s="248"/>
      <c r="D67" s="295"/>
      <c r="E67" s="261"/>
      <c r="F67" s="269"/>
      <c r="G67" s="239"/>
    </row>
    <row r="68" spans="1:7" ht="25.5" customHeight="1">
      <c r="A68" s="246"/>
      <c r="B68" s="114"/>
      <c r="C68" s="329" t="s">
        <v>434</v>
      </c>
      <c r="D68" s="332"/>
      <c r="E68" s="261"/>
      <c r="F68" s="268" t="s">
        <v>265</v>
      </c>
      <c r="G68" s="239"/>
    </row>
    <row r="69" spans="1:7">
      <c r="A69" s="246"/>
      <c r="B69" s="114"/>
      <c r="C69" s="248"/>
      <c r="D69" s="295"/>
      <c r="E69" s="261"/>
      <c r="F69" s="269"/>
      <c r="G69" s="239"/>
    </row>
    <row r="70" spans="1:7" ht="25.5" customHeight="1">
      <c r="A70" s="246"/>
      <c r="B70" s="114"/>
      <c r="C70" s="331" t="s">
        <v>454</v>
      </c>
      <c r="D70" s="330"/>
      <c r="E70" s="261"/>
      <c r="F70" s="268" t="s">
        <v>265</v>
      </c>
      <c r="G70" s="239"/>
    </row>
    <row r="71" spans="1:7">
      <c r="A71" s="246"/>
      <c r="B71" s="114"/>
      <c r="C71" s="248"/>
      <c r="D71" s="295"/>
      <c r="E71" s="261"/>
      <c r="F71" s="269"/>
      <c r="G71" s="239"/>
    </row>
    <row r="72" spans="1:7" ht="25.5" customHeight="1">
      <c r="A72" s="246"/>
      <c r="B72" s="114"/>
      <c r="C72" s="329" t="s">
        <v>435</v>
      </c>
      <c r="D72" s="330"/>
      <c r="E72" s="261"/>
      <c r="F72" s="268" t="s">
        <v>265</v>
      </c>
      <c r="G72" s="239"/>
    </row>
    <row r="73" spans="1:7">
      <c r="A73" s="246"/>
      <c r="B73" s="114"/>
      <c r="C73" s="248"/>
      <c r="D73" s="295"/>
      <c r="E73" s="261"/>
      <c r="F73" s="269"/>
      <c r="G73" s="239"/>
    </row>
    <row r="74" spans="1:7">
      <c r="A74" s="246"/>
      <c r="B74" s="114"/>
      <c r="C74" s="330" t="s">
        <v>420</v>
      </c>
      <c r="D74" s="330"/>
      <c r="E74" s="261"/>
      <c r="F74" s="268" t="s">
        <v>265</v>
      </c>
      <c r="G74" s="239"/>
    </row>
    <row r="75" spans="1:7">
      <c r="A75" s="246"/>
      <c r="B75" s="114"/>
      <c r="C75" s="248"/>
      <c r="D75" s="295"/>
      <c r="E75" s="261"/>
      <c r="F75" s="269"/>
      <c r="G75" s="239"/>
    </row>
    <row r="76" spans="1:7" ht="25.5">
      <c r="A76" s="246"/>
      <c r="B76" s="114"/>
      <c r="C76" s="306" t="s">
        <v>436</v>
      </c>
      <c r="D76" s="295"/>
      <c r="E76" s="261"/>
      <c r="F76" s="268" t="s">
        <v>265</v>
      </c>
      <c r="G76" s="239"/>
    </row>
    <row r="77" spans="1:7">
      <c r="A77" s="246"/>
      <c r="B77" s="114"/>
      <c r="C77" s="248"/>
      <c r="D77" s="295"/>
      <c r="E77" s="261"/>
      <c r="F77" s="269"/>
      <c r="G77" s="239"/>
    </row>
    <row r="78" spans="1:7" ht="24.75" customHeight="1">
      <c r="A78" s="246"/>
      <c r="B78" s="114"/>
      <c r="C78" s="330" t="s">
        <v>421</v>
      </c>
      <c r="D78" s="330"/>
      <c r="E78" s="261"/>
      <c r="F78" s="268" t="s">
        <v>265</v>
      </c>
      <c r="G78" s="239"/>
    </row>
    <row r="79" spans="1:7">
      <c r="A79" s="246"/>
      <c r="B79" s="114"/>
      <c r="C79" s="294"/>
      <c r="D79" s="294"/>
      <c r="E79" s="261"/>
      <c r="F79" s="268"/>
      <c r="G79" s="239"/>
    </row>
    <row r="80" spans="1:7" ht="27" customHeight="1">
      <c r="A80" s="246"/>
      <c r="B80" s="114"/>
      <c r="C80" s="317" t="s">
        <v>455</v>
      </c>
      <c r="D80" s="294"/>
      <c r="E80" s="261"/>
      <c r="F80" s="268" t="s">
        <v>265</v>
      </c>
      <c r="G80" s="239"/>
    </row>
    <row r="81" spans="1:7">
      <c r="A81" s="246"/>
      <c r="B81" s="114"/>
      <c r="C81" s="294"/>
      <c r="D81" s="294"/>
      <c r="E81" s="261"/>
      <c r="F81" s="268"/>
      <c r="G81" s="239"/>
    </row>
    <row r="82" spans="1:7">
      <c r="A82" s="246"/>
      <c r="B82" s="114"/>
      <c r="C82" s="248"/>
      <c r="D82" s="295"/>
      <c r="E82" s="261"/>
      <c r="F82" s="269"/>
      <c r="G82" s="239"/>
    </row>
    <row r="83" spans="1:7">
      <c r="A83" s="244">
        <v>5.0999999999999996</v>
      </c>
      <c r="B83" s="217" t="s">
        <v>422</v>
      </c>
      <c r="C83" s="248"/>
      <c r="D83" s="295"/>
      <c r="E83" s="261"/>
      <c r="F83" s="269"/>
      <c r="G83" s="239"/>
    </row>
    <row r="84" spans="1:7">
      <c r="A84" s="246"/>
      <c r="B84" s="114"/>
      <c r="C84" s="248"/>
      <c r="D84" s="295"/>
      <c r="E84" s="261"/>
      <c r="F84" s="269"/>
      <c r="G84" s="239"/>
    </row>
    <row r="85" spans="1:7" ht="42" customHeight="1">
      <c r="A85" s="246"/>
      <c r="B85" s="114"/>
      <c r="C85" s="331" t="s">
        <v>456</v>
      </c>
      <c r="D85" s="332"/>
      <c r="E85" s="261"/>
      <c r="F85" s="268" t="s">
        <v>265</v>
      </c>
      <c r="G85" s="239"/>
    </row>
    <row r="86" spans="1:7">
      <c r="A86" s="246"/>
      <c r="B86" s="291"/>
      <c r="C86" s="248"/>
      <c r="D86" s="285"/>
      <c r="E86" s="261"/>
      <c r="F86" s="267"/>
      <c r="G86" s="239"/>
    </row>
    <row r="87" spans="1:7" ht="25.5" customHeight="1">
      <c r="A87" s="246"/>
      <c r="B87" s="292"/>
      <c r="C87" s="331" t="s">
        <v>457</v>
      </c>
      <c r="D87" s="330"/>
      <c r="E87" s="276"/>
      <c r="F87" s="268" t="s">
        <v>265</v>
      </c>
      <c r="G87" s="239"/>
    </row>
    <row r="88" spans="1:7">
      <c r="A88" s="246"/>
      <c r="B88" s="292"/>
      <c r="C88" s="294"/>
      <c r="D88" s="294"/>
      <c r="E88" s="276"/>
      <c r="F88" s="268"/>
      <c r="G88" s="239"/>
    </row>
    <row r="89" spans="1:7" ht="38.25">
      <c r="A89" s="246"/>
      <c r="B89" s="292"/>
      <c r="C89" s="317" t="s">
        <v>458</v>
      </c>
      <c r="D89" s="308"/>
      <c r="E89" s="276"/>
      <c r="F89" s="318" t="s">
        <v>265</v>
      </c>
      <c r="G89" s="239"/>
    </row>
    <row r="90" spans="1:7">
      <c r="A90" s="246"/>
      <c r="B90" s="292"/>
      <c r="C90" s="308"/>
      <c r="D90" s="308"/>
      <c r="E90" s="276"/>
      <c r="F90" s="268"/>
      <c r="G90" s="239"/>
    </row>
    <row r="91" spans="1:7" ht="30" customHeight="1">
      <c r="A91" s="246"/>
      <c r="B91" s="292"/>
      <c r="C91" s="330" t="s">
        <v>423</v>
      </c>
      <c r="D91" s="330"/>
      <c r="E91" s="276"/>
      <c r="F91" s="268" t="s">
        <v>265</v>
      </c>
      <c r="G91" s="239"/>
    </row>
    <row r="92" spans="1:7">
      <c r="A92" s="246"/>
      <c r="B92" s="292"/>
      <c r="C92" s="294"/>
      <c r="D92" s="294"/>
      <c r="E92" s="276"/>
      <c r="F92" s="268"/>
      <c r="G92" s="239"/>
    </row>
    <row r="93" spans="1:7" ht="25.5" customHeight="1">
      <c r="A93" s="246"/>
      <c r="B93" s="292"/>
      <c r="C93" s="329" t="s">
        <v>437</v>
      </c>
      <c r="D93" s="330"/>
      <c r="E93" s="276"/>
      <c r="F93" s="268" t="s">
        <v>265</v>
      </c>
      <c r="G93" s="239"/>
    </row>
    <row r="94" spans="1:7">
      <c r="A94" s="246"/>
      <c r="B94" s="292"/>
      <c r="C94" s="294"/>
      <c r="D94" s="294"/>
      <c r="E94" s="276"/>
      <c r="F94" s="268"/>
      <c r="G94" s="239"/>
    </row>
    <row r="95" spans="1:7" ht="25.5">
      <c r="A95" s="246"/>
      <c r="B95" s="292"/>
      <c r="C95" s="306" t="s">
        <v>438</v>
      </c>
      <c r="D95" s="294"/>
      <c r="E95" s="276"/>
      <c r="F95" s="268"/>
      <c r="G95" s="239"/>
    </row>
    <row r="96" spans="1:7">
      <c r="A96" s="246"/>
      <c r="B96" s="291"/>
      <c r="C96" s="248"/>
      <c r="D96" s="285"/>
      <c r="E96" s="261"/>
      <c r="F96" s="267"/>
      <c r="G96" s="239"/>
    </row>
    <row r="97" spans="1:10" ht="91.5" customHeight="1">
      <c r="A97" s="246"/>
      <c r="B97" s="292"/>
      <c r="C97" s="331" t="s">
        <v>459</v>
      </c>
      <c r="D97" s="330"/>
      <c r="E97" s="276"/>
      <c r="F97" s="268" t="s">
        <v>265</v>
      </c>
      <c r="G97" s="239"/>
    </row>
    <row r="98" spans="1:10">
      <c r="A98" s="246"/>
      <c r="B98" s="291"/>
      <c r="C98" s="248"/>
      <c r="D98" s="285"/>
      <c r="E98" s="261"/>
      <c r="F98" s="267"/>
      <c r="G98" s="239"/>
    </row>
    <row r="99" spans="1:10" ht="25.5">
      <c r="A99" s="246"/>
      <c r="B99" s="291"/>
      <c r="C99" s="317" t="s">
        <v>460</v>
      </c>
      <c r="D99" s="295"/>
      <c r="E99" s="261"/>
      <c r="F99" s="267"/>
      <c r="G99" s="239"/>
    </row>
    <row r="100" spans="1:10">
      <c r="A100" s="246"/>
      <c r="B100" s="291"/>
      <c r="C100" s="307"/>
      <c r="D100" s="295"/>
      <c r="E100" s="261"/>
      <c r="F100" s="267"/>
      <c r="G100" s="239"/>
    </row>
    <row r="101" spans="1:10" ht="25.5" customHeight="1">
      <c r="A101" s="246"/>
      <c r="B101" s="292"/>
      <c r="C101" s="327" t="s">
        <v>461</v>
      </c>
      <c r="D101" s="328"/>
      <c r="E101" s="276"/>
      <c r="F101" s="268" t="s">
        <v>265</v>
      </c>
      <c r="G101" s="239"/>
    </row>
    <row r="102" spans="1:10">
      <c r="A102" s="246"/>
      <c r="B102" s="298"/>
      <c r="C102" s="242"/>
      <c r="D102" s="242"/>
      <c r="E102" s="276"/>
      <c r="F102" s="268"/>
      <c r="G102" s="239"/>
    </row>
    <row r="103" spans="1:10" ht="27" customHeight="1">
      <c r="A103" s="246"/>
      <c r="B103" s="298"/>
      <c r="C103" s="328" t="s">
        <v>424</v>
      </c>
      <c r="D103" s="328"/>
      <c r="E103" s="276"/>
      <c r="F103" s="268"/>
      <c r="G103" s="239"/>
    </row>
    <row r="104" spans="1:10">
      <c r="A104" s="246"/>
      <c r="B104" s="298"/>
      <c r="C104" s="242"/>
      <c r="D104" s="242"/>
      <c r="E104" s="276"/>
      <c r="F104" s="268"/>
      <c r="G104" s="239"/>
    </row>
    <row r="105" spans="1:10" ht="28.5" customHeight="1">
      <c r="A105" s="246"/>
      <c r="B105" s="298"/>
      <c r="C105" s="328" t="s">
        <v>425</v>
      </c>
      <c r="D105" s="328"/>
      <c r="E105" s="276"/>
      <c r="F105" s="268"/>
      <c r="G105" s="239"/>
    </row>
    <row r="106" spans="1:10">
      <c r="A106" s="246"/>
      <c r="B106" s="114"/>
      <c r="C106" s="248"/>
      <c r="D106" s="285"/>
      <c r="E106" s="261"/>
      <c r="F106" s="269"/>
      <c r="G106" s="239"/>
    </row>
    <row r="107" spans="1:10" ht="12.75" customHeight="1">
      <c r="A107" s="119">
        <v>10</v>
      </c>
      <c r="B107" s="24" t="s">
        <v>297</v>
      </c>
      <c r="C107" s="126"/>
      <c r="D107" s="115"/>
      <c r="E107" s="262"/>
      <c r="F107" s="267"/>
      <c r="G107" s="241"/>
      <c r="H107" s="237"/>
      <c r="I107" s="237"/>
      <c r="J107" s="254"/>
    </row>
    <row r="108" spans="1:10" ht="12.75" customHeight="1">
      <c r="A108" s="120"/>
      <c r="C108" s="126"/>
      <c r="D108" s="115"/>
      <c r="E108" s="262"/>
      <c r="F108" s="267"/>
      <c r="G108" s="241"/>
      <c r="H108" s="237"/>
      <c r="I108" s="237"/>
      <c r="J108" s="254"/>
    </row>
    <row r="109" spans="1:10" ht="25.5" customHeight="1">
      <c r="A109" s="120"/>
      <c r="B109" s="333" t="s">
        <v>299</v>
      </c>
      <c r="C109" s="334"/>
      <c r="D109" s="334"/>
      <c r="E109" s="334"/>
      <c r="F109" s="282"/>
      <c r="G109" s="241"/>
      <c r="H109" s="237"/>
      <c r="I109" s="237"/>
      <c r="J109" s="254"/>
    </row>
    <row r="110" spans="1:10" ht="12.75" customHeight="1">
      <c r="A110" s="120"/>
      <c r="C110" s="126"/>
      <c r="D110" s="115"/>
      <c r="E110" s="262"/>
      <c r="F110" s="267"/>
      <c r="G110" s="241"/>
      <c r="H110" s="237"/>
      <c r="I110" s="237"/>
      <c r="J110" s="254"/>
    </row>
    <row r="111" spans="1:10" ht="12.75" customHeight="1">
      <c r="A111" s="120">
        <v>10.1</v>
      </c>
      <c r="C111" s="126" t="s">
        <v>298</v>
      </c>
      <c r="D111" s="115"/>
      <c r="E111" s="262"/>
      <c r="F111" s="270" t="s">
        <v>265</v>
      </c>
      <c r="G111" s="241"/>
      <c r="H111" s="237"/>
      <c r="I111" s="237"/>
      <c r="J111" s="254"/>
    </row>
    <row r="112" spans="1:10" ht="12.75" customHeight="1">
      <c r="A112" s="120"/>
      <c r="C112" s="126"/>
      <c r="D112" s="115"/>
      <c r="E112" s="262"/>
      <c r="F112" s="267"/>
      <c r="G112" s="241"/>
      <c r="H112" s="237"/>
      <c r="I112" s="237"/>
      <c r="J112" s="254"/>
    </row>
    <row r="113" spans="1:18" ht="12.75" customHeight="1">
      <c r="A113" s="120">
        <v>10.199999999999999</v>
      </c>
      <c r="C113" s="126" t="s">
        <v>298</v>
      </c>
      <c r="D113" s="115"/>
      <c r="E113" s="262"/>
      <c r="F113" s="270" t="s">
        <v>265</v>
      </c>
      <c r="G113" s="241"/>
      <c r="H113" s="237"/>
      <c r="I113" s="237"/>
      <c r="J113" s="254"/>
    </row>
    <row r="114" spans="1:18" ht="12.75" customHeight="1">
      <c r="A114" s="120"/>
      <c r="C114" s="126"/>
      <c r="D114" s="115"/>
      <c r="E114" s="262"/>
      <c r="F114" s="267"/>
      <c r="G114" s="241"/>
      <c r="H114" s="237"/>
      <c r="I114" s="237"/>
      <c r="J114" s="254"/>
    </row>
    <row r="115" spans="1:18" ht="12.75" customHeight="1">
      <c r="A115" s="120">
        <v>10.3</v>
      </c>
      <c r="C115" s="126" t="s">
        <v>298</v>
      </c>
      <c r="D115" s="115"/>
      <c r="E115" s="262"/>
      <c r="F115" s="270" t="s">
        <v>265</v>
      </c>
      <c r="G115" s="241"/>
      <c r="H115" s="237"/>
      <c r="I115" s="237"/>
      <c r="J115" s="254"/>
    </row>
    <row r="116" spans="1:18" ht="12.75" customHeight="1">
      <c r="A116" s="120"/>
      <c r="C116" s="126"/>
      <c r="D116" s="115"/>
      <c r="E116" s="262"/>
      <c r="F116" s="267"/>
      <c r="G116" s="241"/>
      <c r="H116" s="237"/>
      <c r="I116" s="237"/>
      <c r="J116" s="254"/>
    </row>
    <row r="117" spans="1:18" ht="12.75" customHeight="1">
      <c r="A117" s="120">
        <v>10.4</v>
      </c>
      <c r="C117" s="126" t="s">
        <v>298</v>
      </c>
      <c r="D117" s="115"/>
      <c r="E117" s="262"/>
      <c r="F117" s="270" t="s">
        <v>265</v>
      </c>
      <c r="G117" s="241"/>
      <c r="H117" s="237"/>
      <c r="I117" s="237"/>
      <c r="J117" s="254"/>
    </row>
    <row r="118" spans="1:18" ht="12.75" customHeight="1">
      <c r="A118" s="120"/>
      <c r="C118" s="126"/>
      <c r="D118" s="115"/>
      <c r="E118" s="262"/>
      <c r="F118" s="267"/>
      <c r="G118" s="239"/>
    </row>
    <row r="119" spans="1:18" ht="12.75" customHeight="1">
      <c r="A119" s="120"/>
      <c r="C119" s="126"/>
      <c r="D119" s="115"/>
      <c r="E119" s="262"/>
      <c r="F119" s="267"/>
      <c r="G119" s="239"/>
    </row>
    <row r="120" spans="1:18">
      <c r="A120" s="116"/>
      <c r="D120" s="56"/>
      <c r="E120" s="260"/>
      <c r="F120" s="267"/>
      <c r="G120" s="239"/>
    </row>
    <row r="121" spans="1:18" s="20" customFormat="1" ht="26.25" customHeight="1">
      <c r="A121" s="117"/>
      <c r="B121" s="49"/>
      <c r="C121" s="49"/>
      <c r="D121" s="49"/>
      <c r="E121" s="263"/>
      <c r="F121" s="283" t="s">
        <v>264</v>
      </c>
      <c r="G121" s="240">
        <f>SUM(G9:G120)</f>
        <v>5000</v>
      </c>
      <c r="H121" s="237"/>
      <c r="I121" s="237"/>
      <c r="J121" s="254"/>
      <c r="L121" s="271"/>
      <c r="M121" s="271"/>
      <c r="N121" s="271"/>
      <c r="O121" s="271"/>
      <c r="P121" s="271"/>
      <c r="Q121" s="271"/>
      <c r="R121" s="271"/>
    </row>
  </sheetData>
  <mergeCells count="25">
    <mergeCell ref="B109:E109"/>
    <mergeCell ref="B31:E31"/>
    <mergeCell ref="C34:D34"/>
    <mergeCell ref="C42:D42"/>
    <mergeCell ref="C44:D44"/>
    <mergeCell ref="C54:D54"/>
    <mergeCell ref="C58:D58"/>
    <mergeCell ref="C60:D60"/>
    <mergeCell ref="C62:D62"/>
    <mergeCell ref="C64:D64"/>
    <mergeCell ref="C68:D68"/>
    <mergeCell ref="C70:D70"/>
    <mergeCell ref="C72:D72"/>
    <mergeCell ref="C101:D101"/>
    <mergeCell ref="C103:D103"/>
    <mergeCell ref="C105:D105"/>
    <mergeCell ref="C52:D52"/>
    <mergeCell ref="C93:D93"/>
    <mergeCell ref="C97:D97"/>
    <mergeCell ref="C74:D74"/>
    <mergeCell ref="C78:D78"/>
    <mergeCell ref="C85:D85"/>
    <mergeCell ref="C66:D66"/>
    <mergeCell ref="C87:D87"/>
    <mergeCell ref="C91:D91"/>
  </mergeCells>
  <pageMargins left="0.6692913385826772" right="0.6692913385826772" top="0.43307086614173229" bottom="0.43307086614173229" header="0.39370078740157483" footer="0.19685039370078741"/>
  <pageSetup paperSize="9" scale="91" orientation="portrait" useFirstPageNumber="1" r:id="rId1"/>
  <headerFooter>
    <oddFooter>&amp;L&amp;"Arial,Regular"&amp;6&amp;F
&amp;D&amp;R&amp;"Arial,Regular"&amp;9 &amp;K00833C2/&amp;P</oddFooter>
  </headerFooter>
  <rowBreaks count="2" manualBreakCount="2">
    <brk id="54" max="6" man="1"/>
    <brk id="82"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70" zoomScaleNormal="70" workbookViewId="0">
      <selection activeCell="C23" sqref="C23:F23"/>
    </sheetView>
  </sheetViews>
  <sheetFormatPr defaultRowHeight="12.75"/>
  <cols>
    <col min="1" max="1" width="6.28515625" customWidth="1"/>
    <col min="2" max="3" width="5.7109375" customWidth="1"/>
    <col min="4" max="4" width="10.7109375" customWidth="1"/>
    <col min="5" max="5" width="29.42578125" style="145" customWidth="1"/>
    <col min="6" max="6" width="9.7109375" customWidth="1"/>
    <col min="7" max="7" width="19.42578125" customWidth="1"/>
    <col min="8" max="8" width="5.7109375" customWidth="1"/>
  </cols>
  <sheetData>
    <row r="1" spans="3:5" s="133" customFormat="1" ht="25.5" customHeight="1">
      <c r="E1" s="134"/>
    </row>
    <row r="2" spans="3:5" s="133" customFormat="1" ht="25.5" customHeight="1">
      <c r="E2" s="134"/>
    </row>
    <row r="3" spans="3:5" s="133" customFormat="1" ht="25.5" customHeight="1">
      <c r="E3" s="134"/>
    </row>
    <row r="4" spans="3:5" s="133" customFormat="1" ht="25.5" customHeight="1">
      <c r="E4" s="134"/>
    </row>
    <row r="5" spans="3:5" s="133" customFormat="1" ht="25.5" customHeight="1">
      <c r="E5" s="134"/>
    </row>
    <row r="6" spans="3:5" s="133" customFormat="1" ht="25.5" customHeight="1">
      <c r="E6" s="134"/>
    </row>
    <row r="7" spans="3:5" s="133" customFormat="1" ht="25.5" customHeight="1">
      <c r="E7" s="134"/>
    </row>
    <row r="8" spans="3:5" s="133" customFormat="1" ht="25.5" customHeight="1">
      <c r="E8" s="134"/>
    </row>
    <row r="9" spans="3:5" s="135" customFormat="1" ht="25.5" customHeight="1">
      <c r="C9" s="133"/>
      <c r="E9" s="136"/>
    </row>
    <row r="10" spans="3:5" s="137" customFormat="1" ht="25.5" customHeight="1">
      <c r="C10" s="133"/>
      <c r="E10" s="138"/>
    </row>
    <row r="11" spans="3:5" s="137" customFormat="1" ht="25.5" customHeight="1">
      <c r="C11" s="133"/>
      <c r="E11" s="138"/>
    </row>
    <row r="12" spans="3:5" s="137" customFormat="1" ht="38.25" customHeight="1">
      <c r="C12" s="139" t="s">
        <v>307</v>
      </c>
      <c r="E12" s="138"/>
    </row>
    <row r="13" spans="3:5" s="146" customFormat="1" ht="25.5" customHeight="1">
      <c r="E13" s="147"/>
    </row>
    <row r="14" spans="3:5" s="146" customFormat="1" ht="25.5" customHeight="1">
      <c r="C14" s="148" t="str">
        <f>[1]Contents!D14</f>
        <v>Main Summary</v>
      </c>
      <c r="E14" s="147"/>
    </row>
    <row r="15" spans="3:5" s="146" customFormat="1" ht="25.5" customHeight="1">
      <c r="E15" s="147"/>
    </row>
    <row r="16" spans="3:5" s="146" customFormat="1" ht="25.5" customHeight="1">
      <c r="E16" s="147"/>
    </row>
    <row r="17" spans="1:8" s="146" customFormat="1" ht="25.5" customHeight="1">
      <c r="E17" s="147"/>
    </row>
    <row r="18" spans="1:8" s="146" customFormat="1" ht="25.5" customHeight="1">
      <c r="E18" s="147"/>
    </row>
    <row r="19" spans="1:8" s="146" customFormat="1" ht="25.5" customHeight="1">
      <c r="E19" s="147"/>
    </row>
    <row r="20" spans="1:8" s="146" customFormat="1" ht="25.5" customHeight="1">
      <c r="E20" s="147"/>
    </row>
    <row r="21" spans="1:8" s="146" customFormat="1" ht="25.5" customHeight="1">
      <c r="E21" s="147"/>
    </row>
    <row r="22" spans="1:8" s="146" customFormat="1" ht="25.5" customHeight="1">
      <c r="E22" s="147"/>
    </row>
    <row r="23" spans="1:8" s="146" customFormat="1" ht="25.5" customHeight="1">
      <c r="E23" s="147"/>
    </row>
    <row r="24" spans="1:8" s="137" customFormat="1" ht="25.5" customHeight="1">
      <c r="E24" s="138"/>
    </row>
    <row r="25" spans="1:8" s="137" customFormat="1" ht="25.5" customHeight="1">
      <c r="E25" s="138"/>
    </row>
    <row r="26" spans="1:8" s="137" customFormat="1" ht="25.5" customHeight="1">
      <c r="E26" s="138"/>
    </row>
    <row r="27" spans="1:8" s="137" customFormat="1" ht="25.5" customHeight="1">
      <c r="E27" s="138"/>
    </row>
    <row r="28" spans="1:8" s="137" customFormat="1" ht="12.75" customHeight="1">
      <c r="E28" s="138"/>
    </row>
    <row r="29" spans="1:8" ht="39.75" customHeight="1">
      <c r="A29" s="142"/>
      <c r="B29" s="142"/>
      <c r="C29" s="142"/>
      <c r="D29" s="142"/>
      <c r="E29" s="143"/>
      <c r="F29" s="142"/>
      <c r="G29" s="142"/>
      <c r="H29" s="144" t="s">
        <v>305</v>
      </c>
    </row>
  </sheetData>
  <pageMargins left="0.59055118110236227" right="0.59055118110236227" top="0.39370078740157483" bottom="0.59055118110236227" header="0.39370078740157483" footer="0.19685039370078741"/>
  <pageSetup paperSize="9" orientation="portrait" r:id="rId1"/>
  <headerFooter>
    <oddFooter>&amp;L&amp;6&amp;F/&amp;A
Date printed: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Setup</vt:lpstr>
      <vt:lpstr>Cover-Print</vt:lpstr>
      <vt:lpstr>Cover-PDF</vt:lpstr>
      <vt:lpstr>Content</vt:lpstr>
      <vt:lpstr>Flysheet (1)</vt:lpstr>
      <vt:lpstr>1. Prelims</vt:lpstr>
      <vt:lpstr>Flysheet (2)</vt:lpstr>
      <vt:lpstr>2. Schedule of Works</vt:lpstr>
      <vt:lpstr>Flysheet (3)</vt:lpstr>
      <vt:lpstr>3. Main Summary</vt:lpstr>
      <vt:lpstr>Flysheet (4)</vt:lpstr>
      <vt:lpstr>04 Form of Tender</vt:lpstr>
      <vt:lpstr>Flysheet (5)</vt:lpstr>
      <vt:lpstr>05 Cert of Bona Fide Tender</vt:lpstr>
      <vt:lpstr>'04 Form of Tender'!Print_Area</vt:lpstr>
      <vt:lpstr>'1. Prelims'!Print_Area</vt:lpstr>
      <vt:lpstr>'2. Schedule of Works'!Print_Area</vt:lpstr>
      <vt:lpstr>'3. Main Summary'!Print_Area</vt:lpstr>
      <vt:lpstr>Content!Print_Area</vt:lpstr>
      <vt:lpstr>'04 Form of Tender'!Print_Titles</vt:lpstr>
      <vt:lpstr>'05 Cert of Bona Fide Tender'!Print_Titles</vt:lpstr>
      <vt:lpstr>'1. Prelims'!Print_Titles</vt:lpstr>
      <vt:lpstr>'2. Schedule of Works'!Print_Titles</vt:lpstr>
      <vt:lpstr>'3. Main Summary'!Print_Titles</vt:lpstr>
    </vt:vector>
  </TitlesOfParts>
  <Company>Ridge and Partners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sgray</dc:creator>
  <cp:lastModifiedBy>Paula Thomas</cp:lastModifiedBy>
  <cp:lastPrinted>2016-10-21T15:28:21Z</cp:lastPrinted>
  <dcterms:created xsi:type="dcterms:W3CDTF">2015-10-12T17:08:23Z</dcterms:created>
  <dcterms:modified xsi:type="dcterms:W3CDTF">2016-11-21T15:20:39Z</dcterms:modified>
</cp:coreProperties>
</file>