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ata-ox1\UserDocs\skeen\My Documents\workingfiles\workspace.ridge.co.uk\"/>
    </mc:Choice>
  </mc:AlternateContent>
  <bookViews>
    <workbookView xWindow="11115" yWindow="90" windowWidth="12570" windowHeight="12075" tabRatio="1000" activeTab="21"/>
  </bookViews>
  <sheets>
    <sheet name="Setup" sheetId="1" r:id="rId1"/>
    <sheet name="Cover-Print" sheetId="10" state="hidden" r:id="rId2"/>
    <sheet name="Cover-PDF" sheetId="5" r:id="rId3"/>
    <sheet name="Content" sheetId="6" r:id="rId4"/>
    <sheet name="Flysheet 1.1" sheetId="40" r:id="rId5"/>
    <sheet name="Flysheet 1.2" sheetId="24" r:id="rId6"/>
    <sheet name="1.2 Prelims Pricing Schedule" sheetId="11" r:id="rId7"/>
    <sheet name="2.1. Elemental Provision" sheetId="14" state="hidden" r:id="rId8"/>
    <sheet name="Flysheet 2.1" sheetId="23" r:id="rId9"/>
    <sheet name="2.1. Provisional Sums" sheetId="16" r:id="rId10"/>
    <sheet name="Flysheet 3.1" sheetId="25" r:id="rId11"/>
    <sheet name="3. Contract Sum Analysis" sheetId="15" r:id="rId12"/>
    <sheet name="3. Measured works" sheetId="12" state="hidden" r:id="rId13"/>
    <sheet name="Flysheet 4." sheetId="26" r:id="rId14"/>
    <sheet name="4. Main Summary" sheetId="17" r:id="rId15"/>
    <sheet name="Flysheet 5." sheetId="9" r:id="rId16"/>
    <sheet name="5. Form of Tender" sheetId="4" r:id="rId17"/>
    <sheet name="Flysheet App A." sheetId="27" r:id="rId18"/>
    <sheet name="A. Register" sheetId="19" r:id="rId19"/>
    <sheet name="Flysheet App B." sheetId="28" r:id="rId20"/>
    <sheet name="Flysheet App C." sheetId="29" r:id="rId21"/>
    <sheet name="C. Specific Contract" sheetId="20" r:id="rId22"/>
    <sheet name="Flysheet App D." sheetId="30" r:id="rId23"/>
    <sheet name="D. Warranties" sheetId="21" r:id="rId24"/>
    <sheet name="Flysheet App E." sheetId="31" r:id="rId25"/>
    <sheet name="E. Sub-Cons" sheetId="22" r:id="rId26"/>
    <sheet name="Flysheet App F." sheetId="32" r:id="rId27"/>
    <sheet name="Flysheet App G." sheetId="33" r:id="rId28"/>
    <sheet name="Flysheet App H." sheetId="34" r:id="rId29"/>
    <sheet name="Flysheet App I." sheetId="35" r:id="rId30"/>
    <sheet name="Flysheet App J." sheetId="36" r:id="rId31"/>
    <sheet name="Flysheet App K." sheetId="37" r:id="rId32"/>
    <sheet name="Flysheet App L." sheetId="38" r:id="rId33"/>
    <sheet name="Flysheet App M." sheetId="39" r:id="rId34"/>
    <sheet name="Flysheet App N." sheetId="41" r:id="rId35"/>
    <sheet name="N. Stats Quotes" sheetId="42" r:id="rId36"/>
  </sheets>
  <definedNames>
    <definedName name="_xlnm.Print_Area" localSheetId="6">'1.2 Prelims Pricing Schedule'!$A:$H</definedName>
    <definedName name="_xlnm.Print_Area" localSheetId="9">'2.1. Provisional Sums'!$A$1:$H$340</definedName>
    <definedName name="_xlnm.Print_Area" localSheetId="11">'3. Contract Sum Analysis'!$A$1:$H$792</definedName>
    <definedName name="_xlnm.Print_Area" localSheetId="14">'4. Main Summary'!$A:$G</definedName>
    <definedName name="_xlnm.Print_Area" localSheetId="21">'C. Specific Contract'!$A$1:$G$14</definedName>
    <definedName name="_xlnm.Print_Area" localSheetId="23">'D. Warranties'!$A$1:$G$21</definedName>
    <definedName name="_xlnm.Print_Area" localSheetId="4">'Flysheet 1.1'!$A$1:$E$30</definedName>
    <definedName name="_xlnm.Print_Area" localSheetId="5">'Flysheet 1.2'!$A$1:$E$30</definedName>
    <definedName name="_xlnm.Print_Area" localSheetId="8">'Flysheet 2.1'!$A$1:$E$30</definedName>
    <definedName name="_xlnm.Print_Area" localSheetId="10">'Flysheet 3.1'!$A$1:$E$30</definedName>
    <definedName name="_xlnm.Print_Area" localSheetId="13">'Flysheet 4.'!$A$1:$E$30</definedName>
    <definedName name="_xlnm.Print_Area" localSheetId="15">'Flysheet 5.'!$A$1:$E$30</definedName>
    <definedName name="_xlnm.Print_Area" localSheetId="17">'Flysheet App A.'!$A$1:$E$30</definedName>
    <definedName name="_xlnm.Print_Area" localSheetId="19">'Flysheet App B.'!$A$1:$E$30</definedName>
    <definedName name="_xlnm.Print_Area" localSheetId="20">'Flysheet App C.'!$A$1:$E$30</definedName>
    <definedName name="_xlnm.Print_Area" localSheetId="22">'Flysheet App D.'!$A$1:$E$30</definedName>
    <definedName name="_xlnm.Print_Area" localSheetId="24">'Flysheet App E.'!$A$1:$E$30</definedName>
    <definedName name="_xlnm.Print_Area" localSheetId="26">'Flysheet App F.'!$A$1:$E$30</definedName>
    <definedName name="_xlnm.Print_Area" localSheetId="27">'Flysheet App G.'!$A$1:$E$30</definedName>
    <definedName name="_xlnm.Print_Area" localSheetId="28">'Flysheet App H.'!$A$1:$E$30</definedName>
    <definedName name="_xlnm.Print_Area" localSheetId="29">'Flysheet App I.'!$A$1:$E$30</definedName>
    <definedName name="_xlnm.Print_Area" localSheetId="30">'Flysheet App J.'!$A$1:$E$30</definedName>
    <definedName name="_xlnm.Print_Area" localSheetId="31">'Flysheet App K.'!$A$1:$E$30</definedName>
    <definedName name="_xlnm.Print_Area" localSheetId="32">'Flysheet App L.'!$A$1:$E$30</definedName>
    <definedName name="_xlnm.Print_Area" localSheetId="33">'Flysheet App M.'!$A$1:$E$30</definedName>
    <definedName name="_xlnm.Print_Area" localSheetId="34">'Flysheet App N.'!$A$1:$E$30</definedName>
    <definedName name="_xlnm.Print_Titles" localSheetId="6">'1.2 Prelims Pricing Schedule'!$1:$5</definedName>
    <definedName name="_xlnm.Print_Titles" localSheetId="7">'2.1. Elemental Provision'!$1:$5</definedName>
    <definedName name="_xlnm.Print_Titles" localSheetId="9">'2.1. Provisional Sums'!$1:$5</definedName>
    <definedName name="_xlnm.Print_Titles" localSheetId="11">'3. Contract Sum Analysis'!$1:$5</definedName>
    <definedName name="_xlnm.Print_Titles" localSheetId="14">'4. Main Summary'!$1:$5</definedName>
    <definedName name="_xlnm.Print_Titles" localSheetId="16">'5. Form of Tender'!$1:$4</definedName>
    <definedName name="_xlnm.Print_Titles" localSheetId="3">Content!$1:$2</definedName>
    <definedName name="_xlnm.Print_Titles" localSheetId="25">'E. Sub-Cons'!$1:$5</definedName>
    <definedName name="_xlnm.Print_Titles" localSheetId="4">'Flysheet 1.1'!$1:$2</definedName>
    <definedName name="_xlnm.Print_Titles" localSheetId="5">'Flysheet 1.2'!$1:$2</definedName>
    <definedName name="_xlnm.Print_Titles" localSheetId="8">'Flysheet 2.1'!$1:$2</definedName>
    <definedName name="_xlnm.Print_Titles" localSheetId="10">'Flysheet 3.1'!$1:$2</definedName>
    <definedName name="_xlnm.Print_Titles" localSheetId="13">'Flysheet 4.'!$1:$2</definedName>
    <definedName name="_xlnm.Print_Titles" localSheetId="15">'Flysheet 5.'!$1:$2</definedName>
    <definedName name="_xlnm.Print_Titles" localSheetId="17">'Flysheet App A.'!$1:$2</definedName>
    <definedName name="_xlnm.Print_Titles" localSheetId="19">'Flysheet App B.'!$1:$2</definedName>
    <definedName name="_xlnm.Print_Titles" localSheetId="20">'Flysheet App C.'!$1:$2</definedName>
    <definedName name="_xlnm.Print_Titles" localSheetId="22">'Flysheet App D.'!$1:$2</definedName>
    <definedName name="_xlnm.Print_Titles" localSheetId="24">'Flysheet App E.'!$1:$2</definedName>
    <definedName name="_xlnm.Print_Titles" localSheetId="26">'Flysheet App F.'!$1:$2</definedName>
    <definedName name="_xlnm.Print_Titles" localSheetId="27">'Flysheet App G.'!$1:$2</definedName>
    <definedName name="_xlnm.Print_Titles" localSheetId="28">'Flysheet App H.'!$1:$2</definedName>
    <definedName name="_xlnm.Print_Titles" localSheetId="29">'Flysheet App I.'!$1:$2</definedName>
    <definedName name="_xlnm.Print_Titles" localSheetId="30">'Flysheet App J.'!$1:$2</definedName>
    <definedName name="_xlnm.Print_Titles" localSheetId="31">'Flysheet App K.'!$1:$2</definedName>
    <definedName name="_xlnm.Print_Titles" localSheetId="32">'Flysheet App L.'!$1:$2</definedName>
    <definedName name="_xlnm.Print_Titles" localSheetId="33">'Flysheet App M.'!$1:$2</definedName>
    <definedName name="_xlnm.Print_Titles" localSheetId="34">'Flysheet App N.'!$1:$2</definedName>
  </definedNames>
  <calcPr calcId="152511"/>
</workbook>
</file>

<file path=xl/calcChain.xml><?xml version="1.0" encoding="utf-8"?>
<calcChain xmlns="http://schemas.openxmlformats.org/spreadsheetml/2006/main">
  <c r="G22" i="17" l="1"/>
  <c r="G20" i="17"/>
  <c r="H772" i="15"/>
  <c r="G772" i="15"/>
  <c r="H770" i="15"/>
  <c r="G770" i="15"/>
  <c r="H768" i="15"/>
  <c r="G768" i="15"/>
  <c r="H766" i="15"/>
  <c r="G766" i="15"/>
  <c r="H764" i="15"/>
  <c r="G764" i="15"/>
  <c r="H762" i="15"/>
  <c r="G762" i="15"/>
  <c r="H760" i="15"/>
  <c r="G760" i="15"/>
  <c r="H758" i="15"/>
  <c r="G758" i="15"/>
  <c r="H756" i="15"/>
  <c r="G756" i="15"/>
  <c r="H754" i="15"/>
  <c r="G754" i="15"/>
  <c r="H752" i="15"/>
  <c r="G752" i="15"/>
  <c r="H750" i="15"/>
  <c r="G750" i="15"/>
  <c r="H748" i="15"/>
  <c r="G748" i="15"/>
  <c r="H64" i="15"/>
  <c r="G64" i="15"/>
  <c r="H122" i="15"/>
  <c r="G122" i="15"/>
  <c r="H180" i="15"/>
  <c r="G180" i="15"/>
  <c r="H235" i="15"/>
  <c r="G235" i="15"/>
  <c r="H292" i="15"/>
  <c r="G292" i="15"/>
  <c r="H350" i="15"/>
  <c r="G350" i="15"/>
  <c r="H408" i="15"/>
  <c r="G408" i="15"/>
  <c r="H463" i="15"/>
  <c r="G463" i="15"/>
  <c r="G521" i="15"/>
  <c r="H578" i="15"/>
  <c r="G578" i="15"/>
  <c r="H635" i="15"/>
  <c r="G635" i="15"/>
  <c r="H688" i="15"/>
  <c r="G688" i="15"/>
  <c r="H744" i="15"/>
  <c r="G744" i="15"/>
  <c r="H101" i="11" l="1"/>
  <c r="G101" i="11"/>
  <c r="A3" i="42" l="1"/>
  <c r="A2" i="42"/>
  <c r="A1" i="42"/>
  <c r="A3" i="41"/>
  <c r="A2" i="41"/>
  <c r="A1" i="41"/>
  <c r="A4" i="40" l="1"/>
  <c r="A2" i="40"/>
  <c r="A1" i="40"/>
  <c r="A4" i="15" l="1"/>
  <c r="A3" i="15"/>
  <c r="H521" i="15"/>
  <c r="A3" i="39"/>
  <c r="A2" i="39"/>
  <c r="A1" i="39"/>
  <c r="A3" i="38" l="1"/>
  <c r="A2" i="38"/>
  <c r="A1" i="38"/>
  <c r="A3" i="37" l="1"/>
  <c r="A2" i="37"/>
  <c r="A1" i="37"/>
  <c r="A3" i="36"/>
  <c r="A2" i="36"/>
  <c r="A1" i="36"/>
  <c r="A3" i="35"/>
  <c r="A2" i="35"/>
  <c r="A1" i="35"/>
  <c r="A3" i="34"/>
  <c r="A2" i="34"/>
  <c r="A1" i="34"/>
  <c r="A3" i="33"/>
  <c r="A2" i="33"/>
  <c r="A1" i="33"/>
  <c r="A3" i="32"/>
  <c r="A3" i="31"/>
  <c r="A2" i="32"/>
  <c r="A1" i="32"/>
  <c r="A2" i="31"/>
  <c r="A1" i="31"/>
  <c r="A3" i="30"/>
  <c r="A2" i="30"/>
  <c r="A1" i="30"/>
  <c r="A3" i="29"/>
  <c r="A2" i="29"/>
  <c r="A1" i="29"/>
  <c r="A3" i="28"/>
  <c r="A2" i="28"/>
  <c r="A1" i="28"/>
  <c r="A3" i="27"/>
  <c r="A2" i="27"/>
  <c r="A1" i="27"/>
  <c r="C4" i="4"/>
  <c r="A3" i="9"/>
  <c r="A3" i="26"/>
  <c r="A2" i="26"/>
  <c r="A1" i="26"/>
  <c r="A4" i="25"/>
  <c r="A3" i="25"/>
  <c r="A2" i="25"/>
  <c r="A1" i="25"/>
  <c r="A4" i="24"/>
  <c r="A2" i="24"/>
  <c r="A1" i="24"/>
  <c r="A4" i="23"/>
  <c r="A3" i="23"/>
  <c r="A2" i="23"/>
  <c r="A1" i="23"/>
  <c r="B7" i="5"/>
  <c r="H792" i="15" l="1"/>
  <c r="A2" i="9"/>
  <c r="A1" i="9"/>
  <c r="A2" i="22" l="1"/>
  <c r="A1" i="22"/>
  <c r="A2" i="21"/>
  <c r="A1" i="21"/>
  <c r="A2" i="20"/>
  <c r="A1" i="20"/>
  <c r="A2" i="19"/>
  <c r="A1" i="19"/>
  <c r="D145" i="4" l="1"/>
  <c r="D41" i="17"/>
  <c r="E30" i="17"/>
  <c r="A2" i="17"/>
  <c r="A1" i="17"/>
  <c r="H288" i="16"/>
  <c r="G288" i="16"/>
  <c r="H284" i="16"/>
  <c r="G284" i="16"/>
  <c r="H280" i="16"/>
  <c r="G280" i="16"/>
  <c r="H274" i="16"/>
  <c r="G274" i="16"/>
  <c r="H270" i="16"/>
  <c r="G270" i="16"/>
  <c r="H266" i="16"/>
  <c r="G266" i="16"/>
  <c r="H261" i="16"/>
  <c r="G261" i="16"/>
  <c r="H257" i="16"/>
  <c r="G257" i="16"/>
  <c r="H253" i="16"/>
  <c r="G253" i="16"/>
  <c r="H238" i="16"/>
  <c r="G238" i="16"/>
  <c r="H234" i="16"/>
  <c r="G234" i="16"/>
  <c r="H230" i="16"/>
  <c r="G230" i="16"/>
  <c r="H226" i="16"/>
  <c r="G226" i="16"/>
  <c r="H222" i="16"/>
  <c r="G222" i="16"/>
  <c r="H174" i="16"/>
  <c r="H172" i="16"/>
  <c r="G180" i="16"/>
  <c r="G178" i="16"/>
  <c r="G158" i="16"/>
  <c r="H148" i="16"/>
  <c r="H300" i="16" s="1"/>
  <c r="H100" i="16"/>
  <c r="H53" i="16"/>
  <c r="H296" i="16" s="1"/>
  <c r="A2" i="16"/>
  <c r="A1" i="16"/>
  <c r="H298" i="16" l="1"/>
  <c r="H292" i="16"/>
  <c r="H306" i="16" s="1"/>
  <c r="O178" i="16"/>
  <c r="H244" i="16"/>
  <c r="H304" i="16" s="1"/>
  <c r="O157" i="16"/>
  <c r="H158" i="16" s="1"/>
  <c r="H180" i="16" l="1"/>
  <c r="H178" i="16"/>
  <c r="H196" i="16" l="1"/>
  <c r="H173" i="14"/>
  <c r="H166" i="14"/>
  <c r="H120" i="14"/>
  <c r="H111" i="14"/>
  <c r="H231" i="14"/>
  <c r="H225" i="14"/>
  <c r="H221" i="14"/>
  <c r="H217" i="14"/>
  <c r="H209" i="14"/>
  <c r="H204" i="14"/>
  <c r="H193" i="14"/>
  <c r="H184" i="14"/>
  <c r="H178" i="14"/>
  <c r="H159" i="14"/>
  <c r="H131" i="14"/>
  <c r="H143" i="14"/>
  <c r="H137" i="14"/>
  <c r="H95" i="14"/>
  <c r="H85" i="14"/>
  <c r="H77" i="14"/>
  <c r="H74" i="14"/>
  <c r="H65" i="14"/>
  <c r="H61" i="14"/>
  <c r="H51" i="14"/>
  <c r="H41" i="14"/>
  <c r="H36" i="14"/>
  <c r="A2" i="15"/>
  <c r="A1" i="15"/>
  <c r="A2" i="14"/>
  <c r="A1" i="14"/>
  <c r="H231" i="11"/>
  <c r="G231" i="11"/>
  <c r="H230" i="11"/>
  <c r="G230" i="11"/>
  <c r="H229" i="11"/>
  <c r="G229" i="11"/>
  <c r="H228" i="11"/>
  <c r="G228" i="11"/>
  <c r="H225" i="11"/>
  <c r="G225" i="11"/>
  <c r="H224" i="11"/>
  <c r="G224" i="11"/>
  <c r="H221" i="11"/>
  <c r="G221" i="11"/>
  <c r="H220" i="11"/>
  <c r="G220" i="11"/>
  <c r="H217" i="11"/>
  <c r="G217" i="11"/>
  <c r="H216" i="11"/>
  <c r="G216" i="11"/>
  <c r="H215" i="11"/>
  <c r="G215" i="11"/>
  <c r="H214" i="11"/>
  <c r="G214" i="11"/>
  <c r="H213" i="11"/>
  <c r="G213" i="11"/>
  <c r="H212" i="11"/>
  <c r="G212" i="11"/>
  <c r="H209" i="11"/>
  <c r="G209" i="11"/>
  <c r="H208" i="11"/>
  <c r="G208" i="11"/>
  <c r="H205" i="11"/>
  <c r="G205" i="11"/>
  <c r="H204" i="11"/>
  <c r="G204" i="11"/>
  <c r="H194" i="11"/>
  <c r="G194" i="11"/>
  <c r="H193" i="11"/>
  <c r="G193" i="11"/>
  <c r="H192" i="11"/>
  <c r="G192" i="11"/>
  <c r="H191" i="11"/>
  <c r="G191" i="11"/>
  <c r="H190" i="11"/>
  <c r="G190" i="11"/>
  <c r="H185" i="11"/>
  <c r="G185" i="11"/>
  <c r="H184" i="11"/>
  <c r="G184" i="11"/>
  <c r="H183" i="11"/>
  <c r="G183" i="11"/>
  <c r="H182" i="11"/>
  <c r="G182" i="11"/>
  <c r="H179" i="11"/>
  <c r="G179" i="11"/>
  <c r="H174" i="11"/>
  <c r="G174" i="11"/>
  <c r="H172" i="11"/>
  <c r="G172" i="11"/>
  <c r="H167" i="11"/>
  <c r="G167" i="11"/>
  <c r="H166" i="11"/>
  <c r="G166" i="11"/>
  <c r="H165" i="11"/>
  <c r="G165" i="11"/>
  <c r="H160" i="11"/>
  <c r="G160" i="11"/>
  <c r="H159" i="11"/>
  <c r="G159" i="11"/>
  <c r="H158" i="11"/>
  <c r="G158" i="11"/>
  <c r="H144" i="11"/>
  <c r="G144" i="11"/>
  <c r="H143" i="11"/>
  <c r="G143" i="11"/>
  <c r="H138" i="11"/>
  <c r="G138" i="11"/>
  <c r="H137" i="11"/>
  <c r="G137" i="11"/>
  <c r="H132" i="11"/>
  <c r="G132" i="11"/>
  <c r="H131" i="11"/>
  <c r="G131" i="11"/>
  <c r="H130" i="11"/>
  <c r="G130" i="11"/>
  <c r="H129" i="11"/>
  <c r="G129" i="11"/>
  <c r="H128" i="11"/>
  <c r="G128" i="11"/>
  <c r="H127" i="11"/>
  <c r="G127" i="11"/>
  <c r="H126" i="11"/>
  <c r="G126" i="11"/>
  <c r="H121" i="11"/>
  <c r="G121" i="11"/>
  <c r="H120" i="11"/>
  <c r="G120" i="11"/>
  <c r="H119" i="11"/>
  <c r="G119" i="11"/>
  <c r="H118" i="11"/>
  <c r="G118" i="11"/>
  <c r="H117" i="11"/>
  <c r="G117" i="11"/>
  <c r="H112" i="11"/>
  <c r="G112" i="11"/>
  <c r="H111" i="11"/>
  <c r="G111" i="11"/>
  <c r="H110" i="11"/>
  <c r="G110" i="11"/>
  <c r="H99" i="11"/>
  <c r="G99" i="11"/>
  <c r="H98" i="11"/>
  <c r="G98" i="11"/>
  <c r="H97" i="11"/>
  <c r="G97" i="11"/>
  <c r="H92" i="11"/>
  <c r="G92" i="11"/>
  <c r="H91" i="11"/>
  <c r="G91" i="11"/>
  <c r="H90" i="11"/>
  <c r="G90" i="11"/>
  <c r="H89" i="11"/>
  <c r="G89" i="11"/>
  <c r="H88" i="11"/>
  <c r="G88" i="11"/>
  <c r="H83" i="11"/>
  <c r="G83" i="11"/>
  <c r="H82" i="11"/>
  <c r="G82" i="11"/>
  <c r="H81" i="11"/>
  <c r="G81" i="11"/>
  <c r="H80" i="11"/>
  <c r="G80" i="11"/>
  <c r="H79" i="11"/>
  <c r="G79" i="11"/>
  <c r="H78" i="11"/>
  <c r="G78" i="11"/>
  <c r="H77" i="11"/>
  <c r="G77" i="11"/>
  <c r="H72" i="11"/>
  <c r="G72" i="11"/>
  <c r="H71" i="11"/>
  <c r="G71" i="11"/>
  <c r="H70" i="11"/>
  <c r="G70" i="11"/>
  <c r="H69" i="11"/>
  <c r="G69" i="11"/>
  <c r="H68" i="11"/>
  <c r="G68" i="11"/>
  <c r="H67" i="11"/>
  <c r="G67" i="11"/>
  <c r="H64" i="11"/>
  <c r="G64" i="11"/>
  <c r="H63" i="11"/>
  <c r="G63" i="11"/>
  <c r="H62" i="11"/>
  <c r="G62" i="11"/>
  <c r="H61" i="11"/>
  <c r="G61" i="11"/>
  <c r="H60" i="11"/>
  <c r="G60" i="11"/>
  <c r="H48" i="11"/>
  <c r="G48" i="11"/>
  <c r="H47" i="11"/>
  <c r="G47" i="11"/>
  <c r="H46" i="11"/>
  <c r="G46" i="11"/>
  <c r="H45" i="11"/>
  <c r="G45" i="11"/>
  <c r="H44" i="11"/>
  <c r="G44" i="11"/>
  <c r="H43" i="11"/>
  <c r="G43" i="11"/>
  <c r="H42" i="11"/>
  <c r="G42" i="11"/>
  <c r="H41" i="11"/>
  <c r="G41" i="11"/>
  <c r="H40" i="11"/>
  <c r="G40" i="11"/>
  <c r="H33" i="11"/>
  <c r="G33" i="11"/>
  <c r="H32" i="11"/>
  <c r="G32" i="11"/>
  <c r="H29" i="11"/>
  <c r="G29" i="11"/>
  <c r="H28" i="11"/>
  <c r="G28" i="11"/>
  <c r="H27" i="11"/>
  <c r="G27" i="11"/>
  <c r="H26" i="11"/>
  <c r="G26" i="11"/>
  <c r="H25" i="11"/>
  <c r="G25" i="11"/>
  <c r="N291" i="11"/>
  <c r="L291" i="11"/>
  <c r="K291" i="11"/>
  <c r="J291" i="11"/>
  <c r="H24" i="11"/>
  <c r="G24" i="11"/>
  <c r="A2" i="12"/>
  <c r="A1" i="12"/>
  <c r="A2" i="11"/>
  <c r="A1" i="11"/>
  <c r="H53" i="12"/>
  <c r="H302" i="16" l="1"/>
  <c r="H340" i="16" s="1"/>
  <c r="G16" i="17" s="1"/>
  <c r="M30" i="17" s="1"/>
  <c r="H342" i="16"/>
  <c r="G247" i="11"/>
  <c r="G259" i="11" s="1"/>
  <c r="G103" i="11"/>
  <c r="G253" i="11" s="1"/>
  <c r="H103" i="11"/>
  <c r="H253" i="11" s="1"/>
  <c r="H247" i="11"/>
  <c r="H259" i="11" s="1"/>
  <c r="H53" i="11"/>
  <c r="H251" i="11" s="1"/>
  <c r="L292" i="11"/>
  <c r="H245" i="14"/>
  <c r="H257" i="14" s="1"/>
  <c r="H53" i="14"/>
  <c r="H249" i="14" s="1"/>
  <c r="H197" i="14"/>
  <c r="H255" i="14" s="1"/>
  <c r="H149" i="14"/>
  <c r="H253" i="14" s="1"/>
  <c r="H101" i="14"/>
  <c r="H251" i="14" s="1"/>
  <c r="H151" i="11"/>
  <c r="G151" i="11"/>
  <c r="G53" i="11"/>
  <c r="G251" i="11" s="1"/>
  <c r="C16" i="10"/>
  <c r="C15" i="10"/>
  <c r="C14" i="10"/>
  <c r="C13" i="10"/>
  <c r="C12" i="10"/>
  <c r="C11" i="10"/>
  <c r="B7" i="10"/>
  <c r="B6" i="10"/>
  <c r="B5" i="10"/>
  <c r="B4" i="10"/>
  <c r="C16" i="5"/>
  <c r="C15" i="5"/>
  <c r="C14" i="5"/>
  <c r="C13" i="5"/>
  <c r="C12" i="5"/>
  <c r="C11" i="5"/>
  <c r="B6" i="5"/>
  <c r="B5" i="5"/>
  <c r="B4" i="5"/>
  <c r="A2" i="6"/>
  <c r="C4" i="6" s="1"/>
  <c r="A1" i="6"/>
  <c r="A2" i="4"/>
  <c r="A1" i="4"/>
  <c r="H255" i="11" l="1"/>
  <c r="H199" i="11"/>
  <c r="G255" i="11"/>
  <c r="G199" i="11"/>
  <c r="G257" i="11" s="1"/>
  <c r="G291" i="11" s="1"/>
  <c r="H293" i="14"/>
  <c r="L293" i="11" l="1"/>
  <c r="H292" i="11"/>
  <c r="H257" i="11"/>
  <c r="H291" i="11" s="1"/>
  <c r="N293" i="11" l="1"/>
  <c r="H293" i="11"/>
  <c r="G12" i="17" s="1"/>
  <c r="G792" i="15"/>
  <c r="G30" i="17" l="1"/>
  <c r="G49" i="17" s="1"/>
</calcChain>
</file>

<file path=xl/comments1.xml><?xml version="1.0" encoding="utf-8"?>
<comments xmlns="http://schemas.openxmlformats.org/spreadsheetml/2006/main">
  <authors>
    <author>Steve Gray</author>
  </authors>
  <commentList>
    <comment ref="E5" authorId="0" shapeId="0">
      <text>
        <r>
          <rPr>
            <b/>
            <sz val="8"/>
            <color indexed="81"/>
            <rFont val="Tahoma"/>
            <family val="2"/>
          </rPr>
          <t>Information:</t>
        </r>
        <r>
          <rPr>
            <sz val="8"/>
            <color indexed="81"/>
            <rFont val="Tahoma"/>
            <family val="2"/>
          </rPr>
          <t xml:space="preserve">
Document Title </t>
        </r>
        <r>
          <rPr>
            <b/>
            <sz val="8"/>
            <color indexed="81"/>
            <rFont val="Tahoma"/>
            <family val="2"/>
          </rPr>
          <t>Should Not</t>
        </r>
        <r>
          <rPr>
            <sz val="8"/>
            <color indexed="81"/>
            <rFont val="Tahoma"/>
            <family val="2"/>
          </rPr>
          <t xml:space="preserve"> be amended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Information:</t>
        </r>
        <r>
          <rPr>
            <sz val="8"/>
            <color indexed="81"/>
            <rFont val="Tahoma"/>
            <family val="2"/>
          </rPr>
          <t xml:space="preserve">
Dark Orange denotes
"Selection from a drop down list"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Ref Key:</t>
        </r>
        <r>
          <rPr>
            <sz val="8"/>
            <color indexed="81"/>
            <rFont val="Tahoma"/>
            <family val="2"/>
          </rPr>
          <t xml:space="preserve">
BM = Birmingham
BR = Bristol
CA = Cardiff
LE = Leicester
LI = Liverpool
LO = London
MA = Manchester
OX = Oxford
RE = Reading
WI = Winchester</t>
        </r>
      </text>
    </comment>
  </commentList>
</comments>
</file>

<file path=xl/comments2.xml><?xml version="1.0" encoding="utf-8"?>
<comments xmlns="http://schemas.openxmlformats.org/spreadsheetml/2006/main">
  <authors>
    <author>Steve Gray</author>
  </authors>
  <commentList>
    <comment ref="C9" authorId="0" shapeId="0">
      <text>
        <r>
          <rPr>
            <b/>
            <sz val="10"/>
            <color indexed="81"/>
            <rFont val="Tahoma"/>
            <family val="2"/>
          </rPr>
          <t>Note:</t>
        </r>
        <r>
          <rPr>
            <sz val="10"/>
            <color indexed="81"/>
            <rFont val="Tahoma"/>
            <family val="2"/>
          </rPr>
          <t xml:space="preserve">
Enter Ridge office ref on the setup page.
The Address will change</t>
        </r>
      </text>
    </comment>
  </commentList>
</comments>
</file>

<file path=xl/comments3.xml><?xml version="1.0" encoding="utf-8"?>
<comments xmlns="http://schemas.openxmlformats.org/spreadsheetml/2006/main">
  <authors>
    <author>Steve Gray</author>
  </authors>
  <commentList>
    <comment ref="C9" authorId="0" shapeId="0">
      <text>
        <r>
          <rPr>
            <b/>
            <sz val="10"/>
            <color indexed="81"/>
            <rFont val="Tahoma"/>
            <family val="2"/>
          </rPr>
          <t>Note:</t>
        </r>
        <r>
          <rPr>
            <sz val="10"/>
            <color indexed="81"/>
            <rFont val="Tahoma"/>
            <family val="2"/>
          </rPr>
          <t xml:space="preserve">
Enter Ridge office ref on the setup page.
The Address will change</t>
        </r>
      </text>
    </comment>
  </commentList>
</comments>
</file>

<file path=xl/sharedStrings.xml><?xml version="1.0" encoding="utf-8"?>
<sst xmlns="http://schemas.openxmlformats.org/spreadsheetml/2006/main" count="2667" uniqueCount="1215">
  <si>
    <t>DOCUMENT SETUP PAGE</t>
  </si>
  <si>
    <t>Workbook Setup</t>
  </si>
  <si>
    <t>Document Title:</t>
  </si>
  <si>
    <t>Project Title:</t>
  </si>
  <si>
    <t>Date Issue:</t>
  </si>
  <si>
    <t>OX</t>
  </si>
  <si>
    <t>RIDGE Office:</t>
  </si>
  <si>
    <t>Document Revision:</t>
  </si>
  <si>
    <t>Do Not Print This Page Out</t>
  </si>
  <si>
    <t>•</t>
  </si>
  <si>
    <t>All items in { } are to be inputted as part of the setup of the workbook</t>
  </si>
  <si>
    <t>All items in 'Green' text are titles and should not be altered</t>
  </si>
  <si>
    <t>The data inputted above is linked and transferred to the headers on the each workbook sheet</t>
  </si>
  <si>
    <t>Within the Workbook the following conventions apply;</t>
  </si>
  <si>
    <t>Any items in 'Blue' text are the results of formulas or linked items - Do Not amend</t>
  </si>
  <si>
    <t>Any areas in 'Orange' are for the input of data which is used elsewhere for automatic calculations</t>
  </si>
  <si>
    <t>Any areas in 'Yellow' are for Side calculations and should be hidden before printing</t>
  </si>
  <si>
    <t>Always Print out in Black &amp; White. Only Covers should be printed in colour</t>
  </si>
  <si>
    <t>The Spreadsheet are generally set up of the central printer, please check page lengths &amp; widths before</t>
  </si>
  <si>
    <t>printing.</t>
  </si>
  <si>
    <t>Always set at 100% print. Adjust the last column to fit on a page.</t>
  </si>
  <si>
    <t>Never adjust the Header rows 1 to 5.</t>
  </si>
  <si>
    <t>RIDGE Office Addresses (Look-up table)</t>
  </si>
  <si>
    <t>BM</t>
  </si>
  <si>
    <t>2 Cranbrook Way</t>
  </si>
  <si>
    <t>Solihull Business Park</t>
  </si>
  <si>
    <t>Solihull</t>
  </si>
  <si>
    <t>B90 4GT</t>
  </si>
  <si>
    <t>BR</t>
  </si>
  <si>
    <t>Eden Office Park</t>
  </si>
  <si>
    <t>65 Macrae Road</t>
  </si>
  <si>
    <t>Bristol</t>
  </si>
  <si>
    <t>BS20 0DD</t>
  </si>
  <si>
    <t>LE</t>
  </si>
  <si>
    <t>Jupiter Court</t>
  </si>
  <si>
    <t>1A Dominus Way</t>
  </si>
  <si>
    <t>Meridian Business Park</t>
  </si>
  <si>
    <t>Leicester</t>
  </si>
  <si>
    <t>LE19 1RP</t>
  </si>
  <si>
    <t>LI</t>
  </si>
  <si>
    <t>8th Floor</t>
  </si>
  <si>
    <t>Horton House</t>
  </si>
  <si>
    <t>Exchange Flags</t>
  </si>
  <si>
    <t>Liverpool</t>
  </si>
  <si>
    <t>LO</t>
  </si>
  <si>
    <t>London</t>
  </si>
  <si>
    <t>SE1 0BS</t>
  </si>
  <si>
    <t>MA</t>
  </si>
  <si>
    <t>Manchester</t>
  </si>
  <si>
    <t xml:space="preserve">The Cowyards </t>
  </si>
  <si>
    <t>Blenheim Park</t>
  </si>
  <si>
    <t>Oxford Road</t>
  </si>
  <si>
    <t xml:space="preserve">Woodstock </t>
  </si>
  <si>
    <t>OX20 1QR</t>
  </si>
  <si>
    <t>RD</t>
  </si>
  <si>
    <t>Beaumont House</t>
  </si>
  <si>
    <t>59 High Street</t>
  </si>
  <si>
    <t>Theale</t>
  </si>
  <si>
    <t>Reading</t>
  </si>
  <si>
    <t>RG7 5AL</t>
  </si>
  <si>
    <t>WI</t>
  </si>
  <si>
    <t>Winchester</t>
  </si>
  <si>
    <t>Section Sub-Title</t>
  </si>
  <si>
    <t>Ref.</t>
  </si>
  <si>
    <t>Description</t>
  </si>
  <si>
    <t>Quant</t>
  </si>
  <si>
    <t>Unit</t>
  </si>
  <si>
    <t>Rate</t>
  </si>
  <si>
    <t>Value</t>
  </si>
  <si>
    <t>Total</t>
  </si>
  <si>
    <t>£</t>
  </si>
  <si>
    <t>A</t>
  </si>
  <si>
    <t>{Insert Client Logo}</t>
  </si>
  <si>
    <t xml:space="preserve">Prepared for </t>
  </si>
  <si>
    <t>A Sample Client</t>
  </si>
  <si>
    <t>A building</t>
  </si>
  <si>
    <t>A Road</t>
  </si>
  <si>
    <t>A Town</t>
  </si>
  <si>
    <t>A County</t>
  </si>
  <si>
    <t>Postcode</t>
  </si>
  <si>
    <t>Tel: 01993 000000</t>
  </si>
  <si>
    <t>Prepared by</t>
  </si>
  <si>
    <t>Ridge and Partners LLP</t>
  </si>
  <si>
    <t>Tel: 0121 713 8000</t>
  </si>
  <si>
    <t>Tel: 01275 813500</t>
  </si>
  <si>
    <t>Tel: 0116 245 6600</t>
  </si>
  <si>
    <t>Tel: 0151 243 3500</t>
  </si>
  <si>
    <t xml:space="preserve">Tel: 01993 815000 </t>
  </si>
  <si>
    <t>Tel: 0118 932 3088</t>
  </si>
  <si>
    <t>VERSION CONTROL</t>
  </si>
  <si>
    <t>Project Name</t>
  </si>
  <si>
    <t>Project No.</t>
  </si>
  <si>
    <t>VERSION</t>
  </si>
  <si>
    <t>DATE</t>
  </si>
  <si>
    <t>DESCRIPTION</t>
  </si>
  <si>
    <t>CREATED BY</t>
  </si>
  <si>
    <t>REVIEWED BY</t>
  </si>
  <si>
    <t>A/1</t>
  </si>
  <si>
    <t>B/1</t>
  </si>
  <si>
    <t>C/1</t>
  </si>
  <si>
    <t>D/1</t>
  </si>
  <si>
    <t>E/1</t>
  </si>
  <si>
    <t>CONTENTS</t>
  </si>
  <si>
    <t>Ham Green</t>
  </si>
  <si>
    <t>CA</t>
  </si>
  <si>
    <t>Sophia House</t>
  </si>
  <si>
    <t>28 Cathedral Road</t>
  </si>
  <si>
    <t>Cardiff</t>
  </si>
  <si>
    <t>CF11 9LJ</t>
  </si>
  <si>
    <t>Tel: 029 2002 0015</t>
  </si>
  <si>
    <t>L2 3YL</t>
  </si>
  <si>
    <t>Harling House</t>
  </si>
  <si>
    <t>47-51 Great Suffolk Street</t>
  </si>
  <si>
    <t>Tel: 020 7593 3400</t>
  </si>
  <si>
    <t>1B Abito</t>
  </si>
  <si>
    <t>85 Greengate</t>
  </si>
  <si>
    <t>M3 7NA</t>
  </si>
  <si>
    <t>Tel: 0161 833 9579</t>
  </si>
  <si>
    <t>Partnership House</t>
  </si>
  <si>
    <t>Moorside Road</t>
  </si>
  <si>
    <t>SO23 7RX</t>
  </si>
  <si>
    <t>Tel: 01962 834400</t>
  </si>
  <si>
    <t>Contractors Name:</t>
  </si>
  <si>
    <t>Report Section:</t>
  </si>
  <si>
    <t>{Contractors Name}</t>
  </si>
  <si>
    <t>1. PRELIMINARIES/GENERAL CONDITIONS</t>
  </si>
  <si>
    <t>F                      £</t>
  </si>
  <si>
    <t>TR                      £</t>
  </si>
  <si>
    <t>3. MEASURED WORKS</t>
  </si>
  <si>
    <t>Main Contractor's Cost Items</t>
  </si>
  <si>
    <t>Employer's requirements</t>
  </si>
  <si>
    <t>1.1.1</t>
  </si>
  <si>
    <t>Site accommodation</t>
  </si>
  <si>
    <t>Temporary works in connection with site establishment</t>
  </si>
  <si>
    <t>Furniture and equipment</t>
  </si>
  <si>
    <t>IT systems</t>
  </si>
  <si>
    <t>Consumables &amp; services</t>
  </si>
  <si>
    <t>Brought-in services</t>
  </si>
  <si>
    <t>Sundries</t>
  </si>
  <si>
    <t>1.1.2</t>
  </si>
  <si>
    <t>Site records</t>
  </si>
  <si>
    <t>Operation and maintenance manuals.</t>
  </si>
  <si>
    <t>Compilation of health and safety file.</t>
  </si>
  <si>
    <t>1.2.1</t>
  </si>
  <si>
    <t>Management &amp; Staff</t>
  </si>
  <si>
    <t>1.2.1.1</t>
  </si>
  <si>
    <t>Project Specific Management &amp; Staff:</t>
  </si>
  <si>
    <t>Project manager/director</t>
  </si>
  <si>
    <t>Construction manager/Supervisors</t>
  </si>
  <si>
    <t xml:space="preserve">Health &amp; Safety manager/officer     </t>
  </si>
  <si>
    <t>Commissioning manager (building engineering services)</t>
  </si>
  <si>
    <t>Planning/programming manager and staff.</t>
  </si>
  <si>
    <t>Senior/managing quantity surveyor.</t>
  </si>
  <si>
    <t>Project/package quantity surveyors.</t>
  </si>
  <si>
    <t>Administrative staff</t>
  </si>
  <si>
    <t>Other management and staff.</t>
  </si>
  <si>
    <t xml:space="preserve">To Collection £ </t>
  </si>
  <si>
    <t>1.2.1.2</t>
  </si>
  <si>
    <t>Visiting Management &amp; Staff</t>
  </si>
  <si>
    <t>Managing/regional directors &amp; the like</t>
  </si>
  <si>
    <t>Quality manager</t>
  </si>
  <si>
    <t>Health &amp; Safety Manager/Officer</t>
  </si>
  <si>
    <t>Other visiting management &amp; staff</t>
  </si>
  <si>
    <t>1.2.1.3</t>
  </si>
  <si>
    <t>Extraordinary Support Costs</t>
  </si>
  <si>
    <t>Other extraordinary support costs</t>
  </si>
  <si>
    <t>Day transport</t>
  </si>
  <si>
    <t>Personnel transport</t>
  </si>
  <si>
    <t>Temporary living accommodation</t>
  </si>
  <si>
    <t>Subsistence payments</t>
  </si>
  <si>
    <t>Out of Hours working</t>
  </si>
  <si>
    <t>1.2.2</t>
  </si>
  <si>
    <t>Site establishment</t>
  </si>
  <si>
    <t>1.2.2.1</t>
  </si>
  <si>
    <t>Site facilities</t>
  </si>
  <si>
    <t>1.2.3</t>
  </si>
  <si>
    <t>Temporary services</t>
  </si>
  <si>
    <t>1.2.3.1</t>
  </si>
  <si>
    <t>Temporary water supply</t>
  </si>
  <si>
    <t>Temporary gas supply</t>
  </si>
  <si>
    <t>Temporary electricity supply</t>
  </si>
  <si>
    <t>Temporary telecommunication systems</t>
  </si>
  <si>
    <t>Temporary drainage</t>
  </si>
  <si>
    <t>1.2.4</t>
  </si>
  <si>
    <t>Security</t>
  </si>
  <si>
    <t>1.2.4.1</t>
  </si>
  <si>
    <t>Security staff</t>
  </si>
  <si>
    <t>Security equipment</t>
  </si>
  <si>
    <t>Hoardings, fences and gates</t>
  </si>
  <si>
    <t>1.2.5</t>
  </si>
  <si>
    <t>Safety and environmental protection</t>
  </si>
  <si>
    <t>1.2.5.1</t>
  </si>
  <si>
    <t>Safety programme</t>
  </si>
  <si>
    <t>Barriers &amp; safety scaffolding</t>
  </si>
  <si>
    <t>Environmental protection measures</t>
  </si>
  <si>
    <t>1.2.6</t>
  </si>
  <si>
    <t>Control and protection</t>
  </si>
  <si>
    <t>1.2.6.1</t>
  </si>
  <si>
    <t>Survey, inspections &amp; monitoring</t>
  </si>
  <si>
    <t>Setting out</t>
  </si>
  <si>
    <t>Protection of works</t>
  </si>
  <si>
    <t>Samples</t>
  </si>
  <si>
    <t>Environmental control of building</t>
  </si>
  <si>
    <t>1.2.7</t>
  </si>
  <si>
    <t>Mechanical plant</t>
  </si>
  <si>
    <t>1.2.7.1</t>
  </si>
  <si>
    <t>Generally</t>
  </si>
  <si>
    <t>Tower cranes</t>
  </si>
  <si>
    <t>Mobile cranes</t>
  </si>
  <si>
    <t>Hoists</t>
  </si>
  <si>
    <t>Access plant</t>
  </si>
  <si>
    <t>Concrete plant</t>
  </si>
  <si>
    <t>Other plant</t>
  </si>
  <si>
    <t>1.2.8</t>
  </si>
  <si>
    <t>Temporary works</t>
  </si>
  <si>
    <t>1.2.8.1</t>
  </si>
  <si>
    <t>Access scaffolding</t>
  </si>
  <si>
    <t>1.2.9</t>
  </si>
  <si>
    <t>1.2.9.1</t>
  </si>
  <si>
    <t>Photography</t>
  </si>
  <si>
    <t>Works records</t>
  </si>
  <si>
    <t>1.2.10</t>
  </si>
  <si>
    <t>Completion and post-completion requirements</t>
  </si>
  <si>
    <t>1.2.10.1</t>
  </si>
  <si>
    <t>Requirements</t>
  </si>
  <si>
    <t>Testing and commissioning plan</t>
  </si>
  <si>
    <t>Handover</t>
  </si>
  <si>
    <t>Post-completion services</t>
  </si>
  <si>
    <t>1.2.11</t>
  </si>
  <si>
    <t>Cleaning</t>
  </si>
  <si>
    <t>1.2.11.1</t>
  </si>
  <si>
    <t>Site tidy</t>
  </si>
  <si>
    <t>Maintenance of roads, paths and pavings</t>
  </si>
  <si>
    <t>Building clean</t>
  </si>
  <si>
    <t>1.2.12</t>
  </si>
  <si>
    <t>Fees and charges</t>
  </si>
  <si>
    <t>1.2.12.1</t>
  </si>
  <si>
    <t>Fees &amp; Charges</t>
  </si>
  <si>
    <t>Rates on temporary accommodation.</t>
  </si>
  <si>
    <t>Licences in connection with hoardings, scaffolding,</t>
  </si>
  <si>
    <t>gantries &amp; the like.</t>
  </si>
  <si>
    <t>1.2.13</t>
  </si>
  <si>
    <t>Site services</t>
  </si>
  <si>
    <t>1.2.13.1</t>
  </si>
  <si>
    <t>Temporary works that are not specific to an element.</t>
  </si>
  <si>
    <t>1.2.13.2</t>
  </si>
  <si>
    <t>Multi-service gang</t>
  </si>
  <si>
    <t>Ganger</t>
  </si>
  <si>
    <t>Labour</t>
  </si>
  <si>
    <t>Fork lift driver.</t>
  </si>
  <si>
    <t>Service gang plant and transport.</t>
  </si>
  <si>
    <t>1.2.14</t>
  </si>
  <si>
    <t>Insurance, bonds, guarantees and warranties</t>
  </si>
  <si>
    <t>1.2.14.1</t>
  </si>
  <si>
    <t>Works insurance</t>
  </si>
  <si>
    <t>Contractor’s ‘all risks’ (CAR) insurance.</t>
  </si>
  <si>
    <t>Contractor’s plant and equipment insurance.</t>
  </si>
  <si>
    <t>Temporary buildings insurance.</t>
  </si>
  <si>
    <t>Terrorism insurance.</t>
  </si>
  <si>
    <t>Other insurances in connection with the works.</t>
  </si>
  <si>
    <t>1.2.14.2</t>
  </si>
  <si>
    <t>Public liability insurance</t>
  </si>
  <si>
    <t>Non-negligence insurance.</t>
  </si>
  <si>
    <t>Professional indemnity insurance.</t>
  </si>
  <si>
    <t>1.2.14.3</t>
  </si>
  <si>
    <t>Employer’s (main contractor’s) liability insurance</t>
  </si>
  <si>
    <t>Management and staff, including administrative staff.</t>
  </si>
  <si>
    <t>Works operatives.</t>
  </si>
  <si>
    <t>1.2.14.4</t>
  </si>
  <si>
    <t>Other insurances</t>
  </si>
  <si>
    <t>Employer’s loss of liquidated damages.</t>
  </si>
  <si>
    <t>Latent defects cover.</t>
  </si>
  <si>
    <t>Motor vehicles.</t>
  </si>
  <si>
    <t>Other insurances.</t>
  </si>
  <si>
    <t>Insurance premium tax (IPT).</t>
  </si>
  <si>
    <t>Allowance for recovery of all or part of premium excess.</t>
  </si>
  <si>
    <t>1.2.14.5</t>
  </si>
  <si>
    <t>Bonds</t>
  </si>
  <si>
    <t>Tender bonds (if applicable).</t>
  </si>
  <si>
    <t>Performance bonds.</t>
  </si>
  <si>
    <t>1.2.14.6</t>
  </si>
  <si>
    <t>Guarantees</t>
  </si>
  <si>
    <t>Parent company guarantees.</t>
  </si>
  <si>
    <t>Product guarantees, insurance backed guarantees.</t>
  </si>
  <si>
    <t>1.2.14.7</t>
  </si>
  <si>
    <t>Warranties</t>
  </si>
  <si>
    <t>Collateral warranties.</t>
  </si>
  <si>
    <t>Funder’s warranties.</t>
  </si>
  <si>
    <t>Purchaser’s and tenant’s warranties.</t>
  </si>
  <si>
    <t>Other warranties.</t>
  </si>
  <si>
    <t>Collection</t>
  </si>
  <si>
    <t>1/2/1</t>
  </si>
  <si>
    <t>1/2/2</t>
  </si>
  <si>
    <t>1/2/3</t>
  </si>
  <si>
    <t>1/2/4</t>
  </si>
  <si>
    <t>1/2/5</t>
  </si>
  <si>
    <t>Pricing Schedules</t>
  </si>
  <si>
    <t>Not withstanding the conditions set out in the ‘National Building</t>
  </si>
  <si>
    <t>Specification’ guidelines and the ‘Standard Method of Measurement’</t>
  </si>
  <si>
    <t>7th Edition. The Contractor’s general cost items are to be priced in</t>
  </si>
  <si>
    <t>accordance with the ‘RICS New Rules of Measurement’ volume 2, 1st</t>
  </si>
  <si>
    <t>edition, (RICS:NRM-2 v1)</t>
  </si>
  <si>
    <t>Costs relating to preliminaries items that are not specifically identified</t>
  </si>
  <si>
    <t>in the contractor’s full and detailed breakdown shall be deemed to have</t>
  </si>
  <si>
    <t>no cost implications or have been included elsewhere within the</t>
  </si>
  <si>
    <t>contractor’s rates and prices.</t>
  </si>
  <si>
    <t>Fixed Related</t>
  </si>
  <si>
    <t>Time Related</t>
  </si>
  <si>
    <t>Data Entry</t>
  </si>
  <si>
    <t>Start</t>
  </si>
  <si>
    <t>End</t>
  </si>
  <si>
    <t>Stage</t>
  </si>
  <si>
    <t>Check totals?:</t>
  </si>
  <si>
    <t>2. PROVISIONAL ITEMS</t>
  </si>
  <si>
    <t>Elemental Provision</t>
  </si>
  <si>
    <t>General Notes</t>
  </si>
  <si>
    <t>This schedule has been prepared to show the anticpated</t>
  </si>
  <si>
    <t>elemental split of the work package expenditure to be defined</t>
  </si>
  <si>
    <t>in the second stage procurement.</t>
  </si>
  <si>
    <t>The schedule is indicative only. As part of the second stage</t>
  </si>
  <si>
    <t>process the Contractor is to agree with the QS the work</t>
  </si>
  <si>
    <t>package split and apportionment of these provisional sums.</t>
  </si>
  <si>
    <t xml:space="preserve">The Provisional Sums are Defined sums and relate to the </t>
  </si>
  <si>
    <t>scope of the works set out in the documents. The Contractor</t>
  </si>
  <si>
    <t>is deemed to have made due allowance in programming,</t>
  </si>
  <si>
    <t>planning and pricing preliminaries, for undertaking ll the work</t>
  </si>
  <si>
    <t>required or necessary</t>
  </si>
  <si>
    <t>The values in this section are deemed to be net sub-contract</t>
  </si>
  <si>
    <t>values. Main Contract allowances for preliminaries, general</t>
  </si>
  <si>
    <t>attendances, overheads and profits are to be included</t>
  </si>
  <si>
    <t>elsewhere.</t>
  </si>
  <si>
    <t>Defined Elemental Provisions</t>
  </si>
  <si>
    <t xml:space="preserve"> Facilitating works  </t>
  </si>
  <si>
    <t xml:space="preserve"> Toxic/hazardous material removal  </t>
  </si>
  <si>
    <t xml:space="preserve"> Major demolition works  </t>
  </si>
  <si>
    <t xml:space="preserve"> Specialist Groundworks  </t>
  </si>
  <si>
    <t xml:space="preserve"> Temporary diversion works  </t>
  </si>
  <si>
    <t xml:space="preserve"> Extraordinary site investigation works  </t>
  </si>
  <si>
    <t>Substructure</t>
  </si>
  <si>
    <t xml:space="preserve"> Foundations</t>
  </si>
  <si>
    <t xml:space="preserve"> Ground floor construction  </t>
  </si>
  <si>
    <t xml:space="preserve"> Basement construction</t>
  </si>
  <si>
    <t>Superstructure</t>
  </si>
  <si>
    <t xml:space="preserve"> Frame  </t>
  </si>
  <si>
    <t xml:space="preserve"> Upper floors  </t>
  </si>
  <si>
    <t xml:space="preserve"> Roof  </t>
  </si>
  <si>
    <t xml:space="preserve"> Stairs and ramps  </t>
  </si>
  <si>
    <t xml:space="preserve"> External walls  </t>
  </si>
  <si>
    <t xml:space="preserve"> Windows and external doors  </t>
  </si>
  <si>
    <t xml:space="preserve"> Internal walls and partitions  </t>
  </si>
  <si>
    <t xml:space="preserve"> Internal doors  </t>
  </si>
  <si>
    <t xml:space="preserve"> Internal finishes  </t>
  </si>
  <si>
    <t xml:space="preserve"> Wall finishes  </t>
  </si>
  <si>
    <t xml:space="preserve"> Floor finishes  </t>
  </si>
  <si>
    <t xml:space="preserve"> Ceiling finishes  </t>
  </si>
  <si>
    <t xml:space="preserve"> Fittings, furnishings and equipment  </t>
  </si>
  <si>
    <t xml:space="preserve"> General fittings and fixtures</t>
  </si>
  <si>
    <t xml:space="preserve"> Special fittings and fixtures</t>
  </si>
  <si>
    <t xml:space="preserve"> Services  </t>
  </si>
  <si>
    <t xml:space="preserve"> Sanitary appliances (5.1, 5.2, 5.3)</t>
  </si>
  <si>
    <t xml:space="preserve"> Mechanical Installations (5.4, 5.5, 5.6, 5.7, 5.9)</t>
  </si>
  <si>
    <t xml:space="preserve"> Electrical installations (5.8, 5.11)</t>
  </si>
  <si>
    <t xml:space="preserve"> Lift and conveyor installations  </t>
  </si>
  <si>
    <t xml:space="preserve"> Communication, security and control systems</t>
  </si>
  <si>
    <t xml:space="preserve"> Specialist installations  </t>
  </si>
  <si>
    <t xml:space="preserve"> Builders’ work in connection with services  </t>
  </si>
  <si>
    <t xml:space="preserve"> Complete buildings and building units  </t>
  </si>
  <si>
    <t xml:space="preserve"> Prefabricated buildings  </t>
  </si>
  <si>
    <t xml:space="preserve"> Work to existing buildings  </t>
  </si>
  <si>
    <t xml:space="preserve"> Minor demolition works and alteration works  </t>
  </si>
  <si>
    <t xml:space="preserve"> Repairs to existing services  </t>
  </si>
  <si>
    <t xml:space="preserve"> Damp-proof courses/fungus and beetle eradication  </t>
  </si>
  <si>
    <t xml:space="preserve"> Facade retention  </t>
  </si>
  <si>
    <t xml:space="preserve"> Cleaning existing surfaces  </t>
  </si>
  <si>
    <t xml:space="preserve"> Renovation works  </t>
  </si>
  <si>
    <t xml:space="preserve"> External works  </t>
  </si>
  <si>
    <t xml:space="preserve"> Site preparation works  </t>
  </si>
  <si>
    <t xml:space="preserve"> Roads, paths and paving  </t>
  </si>
  <si>
    <t xml:space="preserve"> Planting  </t>
  </si>
  <si>
    <t xml:space="preserve"> Fencing, railings and walls  </t>
  </si>
  <si>
    <t xml:space="preserve"> Site/street furniture and equipment  </t>
  </si>
  <si>
    <t xml:space="preserve"> External drainage  </t>
  </si>
  <si>
    <t xml:space="preserve"> External services  </t>
  </si>
  <si>
    <t xml:space="preserve"> Minor building works and ancillary buildings  </t>
  </si>
  <si>
    <t xml:space="preserve">Total to main summary £ </t>
  </si>
  <si>
    <t>Provisional Works</t>
  </si>
  <si>
    <t>% Addition</t>
  </si>
  <si>
    <t>Element Code</t>
  </si>
  <si>
    <t>The Contractor shall include the following Provisional Sums in their Proposals</t>
  </si>
  <si>
    <t>The values in this section are deemed to be net sub-contract values. Main</t>
  </si>
  <si>
    <t>Contract allowances for preliminaries, general attendances, overheads and</t>
  </si>
  <si>
    <t>profits are to be included elsewhere.</t>
  </si>
  <si>
    <t>The Contractor shall be deemed to have made due allowance in programming,</t>
  </si>
  <si>
    <t>planning, design and other Preliminaries Items for Works covered by the</t>
  </si>
  <si>
    <t>Provisional Sums in this section.</t>
  </si>
  <si>
    <t>The Contractor shall not incorporate any further Provisional Sums into their</t>
  </si>
  <si>
    <t>proposals</t>
  </si>
  <si>
    <t>WORK BY STATUTORY AUTHORITIES/UNDERTAKERS (A53)</t>
  </si>
  <si>
    <t>Description of work: Statutory Undertaking connection charge</t>
  </si>
  <si>
    <t>Provisional Sum:</t>
  </si>
  <si>
    <t>Item</t>
  </si>
  <si>
    <t>B</t>
  </si>
  <si>
    <t>Electricity Main Services</t>
  </si>
  <si>
    <t>C</t>
  </si>
  <si>
    <t>Gas Main Services</t>
  </si>
  <si>
    <t>D</t>
  </si>
  <si>
    <t>Telephone Main Services</t>
  </si>
  <si>
    <t>2.2.1</t>
  </si>
  <si>
    <t>PROVISIONAL WORK/ITEMS (A54)</t>
  </si>
  <si>
    <t>Defined Sums</t>
  </si>
  <si>
    <t>2.2.2</t>
  </si>
  <si>
    <t>Undefined Sums</t>
  </si>
  <si>
    <t>2.2.2.1</t>
  </si>
  <si>
    <t>2.2.2.2</t>
  </si>
  <si>
    <t>2.2.3</t>
  </si>
  <si>
    <t>Mechanical &amp; Electrical Sums</t>
  </si>
  <si>
    <t>2.2.2.3</t>
  </si>
  <si>
    <t>Contingency Items</t>
  </si>
  <si>
    <t>Contingency Sum</t>
  </si>
  <si>
    <t>Overheads &amp; Profits on Provisional Sums &amp; Contingencies</t>
  </si>
  <si>
    <t>Include for overheads and profit an all Provisional Sums.</t>
  </si>
  <si>
    <t xml:space="preserve">Extend into the cash columns the following on the value of the </t>
  </si>
  <si>
    <t>Provisional Sums, if expended</t>
  </si>
  <si>
    <t xml:space="preserve">Authorised Overtime/All-in Labour Constants </t>
  </si>
  <si>
    <t>Works carried out, outside of normal working hours</t>
  </si>
  <si>
    <t>For prime cost incurred at any time during the Contract. Any such</t>
  </si>
  <si>
    <t>extra cost will be calculated using Rates of Basic Pay, Additional</t>
  </si>
  <si>
    <t>Payments, for use with the Working Rule Agreement for the</t>
  </si>
  <si>
    <t>Construction Industry, published by the Construction Industry Joint</t>
  </si>
  <si>
    <t>Provisional Sum: Allow for the following amount of resources, all in rates</t>
  </si>
  <si>
    <t>by a Labourer:</t>
  </si>
  <si>
    <t>hours @ £</t>
  </si>
  <si>
    <t>/hr Item</t>
  </si>
  <si>
    <t>by a Craftsman:</t>
  </si>
  <si>
    <t>Add for percentage addition to cover the cost of the non productive</t>
  </si>
  <si>
    <t xml:space="preserve">element only of overtime, incidental costs, overheads and profit, </t>
  </si>
  <si>
    <t>at time and a half</t>
  </si>
  <si>
    <t>at double time</t>
  </si>
  <si>
    <t>2.2.2.4</t>
  </si>
  <si>
    <t>2.2.2.5</t>
  </si>
  <si>
    <t>Council, current when the work is carried out, together with additional</t>
  </si>
  <si>
    <t>payments for continuous extra skill or responsibility or intermittent</t>
  </si>
  <si>
    <t xml:space="preserve">responsibility, as appropriate. </t>
  </si>
  <si>
    <t xml:space="preserve">Total value of Provisional Items : </t>
  </si>
  <si>
    <t>£/hr</t>
  </si>
  <si>
    <t>Total of Provisional Overtime allowance</t>
  </si>
  <si>
    <t>DAYWORKS (A55)</t>
  </si>
  <si>
    <t>If in the opinion of the CA any work cannot be properly valued from the Pricing</t>
  </si>
  <si>
    <t>Document, instructions shall be confirmed in writing that the works to be carried</t>
  </si>
  <si>
    <t>Contract” issued by The Royal Institution of Chartered Surveyors and the</t>
  </si>
  <si>
    <t>Building Employer Confederation, the Electrical Contractors Association or The</t>
  </si>
  <si>
    <t>Heating and Ventilating Contractors Association.</t>
  </si>
  <si>
    <t xml:space="preserve">Rates for labour, materials and plant will be as set out in the Schedules of </t>
  </si>
  <si>
    <t>Charges published by the RICS current at the Date of Tender.</t>
  </si>
  <si>
    <t>The percentage additions shall be those as for the Main Contractor, unless</t>
  </si>
  <si>
    <t>specifically stated otherwise.</t>
  </si>
  <si>
    <t>Contractor's Costs</t>
  </si>
  <si>
    <t>Labour; Prime cost of labour incurred before the Final Completion Date</t>
  </si>
  <si>
    <t>Percentage addition to cover incidental costs, overheads and profit:</t>
  </si>
  <si>
    <t>Labour; Prime cost of labour incurred after the Final Completion Date</t>
  </si>
  <si>
    <t>Materials and Goods</t>
  </si>
  <si>
    <t>Plant; Prime cost of labour incurred before the Final Completion Date</t>
  </si>
  <si>
    <t>Plant; Prime cost of labour incurred after the Final Completion Date</t>
  </si>
  <si>
    <t>2.2.3.1</t>
  </si>
  <si>
    <t>2.2.3.2</t>
  </si>
  <si>
    <t>Specialist Trades</t>
  </si>
  <si>
    <t>RICS/Electrical Contractors' Association: Prime cost of labour:</t>
  </si>
  <si>
    <t>Prime cost of Labour</t>
  </si>
  <si>
    <t>Prime cost of materials and goods</t>
  </si>
  <si>
    <t>Prime cost of Plant</t>
  </si>
  <si>
    <t>RICS/Heating and Ventilating Contractors' Association:</t>
  </si>
  <si>
    <t>RICS/National Association of Plumbing, Heating and Mechanical:</t>
  </si>
  <si>
    <t>2.2.3.3</t>
  </si>
  <si>
    <t>The following schedule is indicative only and does not constitute a full scope of</t>
  </si>
  <si>
    <t>works for the project</t>
  </si>
  <si>
    <t>3/1</t>
  </si>
  <si>
    <t>3/2</t>
  </si>
  <si>
    <t>3/3</t>
  </si>
  <si>
    <t>3/4</t>
  </si>
  <si>
    <t>3/5</t>
  </si>
  <si>
    <t>3/6</t>
  </si>
  <si>
    <t>4. MAIN SUMMARY</t>
  </si>
  <si>
    <t>PRELIMINARIES/GENERAL CONDITIONS</t>
  </si>
  <si>
    <t>1.1 Information &amp; Requirements</t>
  </si>
  <si>
    <t>1.2 Pricing Schedules</t>
  </si>
  <si>
    <t>PROVISIONAL ITEMS</t>
  </si>
  <si>
    <t>2.1 Elemental Provision</t>
  </si>
  <si>
    <t>MEASURED WORKS/SCHEDULE OF WORKS</t>
  </si>
  <si>
    <t>MAIN CONTRACTOR OVERHEADS AND PROFIT</t>
  </si>
  <si>
    <t>Add a percentage to cover all Main Contractor overheads and profits based</t>
  </si>
  <si>
    <t>on the value of this tender Submission. The percentage is to allow for all</t>
  </si>
  <si>
    <t>adjustments to the net value of work (including Main Contractor Discount).</t>
  </si>
  <si>
    <t>Total                      (exc. Section 2)</t>
  </si>
  <si>
    <t xml:space="preserve">To Form of Tender £ </t>
  </si>
  <si>
    <t>Contractor :</t>
  </si>
  <si>
    <t>Address :</t>
  </si>
  <si>
    <t>Date :</t>
  </si>
  <si>
    <t>5. FORM OF TENDER</t>
  </si>
  <si>
    <t>Tender for:</t>
  </si>
  <si>
    <t>To:</t>
  </si>
  <si>
    <t>From:</t>
  </si>
  <si>
    <t>…………………………………………….</t>
  </si>
  <si>
    <t>We have examined the following documents:</t>
  </si>
  <si>
    <t>•  Drawings listed in the Invitation to Tender;</t>
  </si>
  <si>
    <t>•  Specifications listed in the Invitation to Tender;</t>
  </si>
  <si>
    <t>•  The JCT Form and other Conditions of Contract specified in the Pricing Document;</t>
  </si>
  <si>
    <t>•  Pre-Construction Information</t>
  </si>
  <si>
    <t>We offer to carry out the whole of the Works described in accordance with the documents referred to</t>
  </si>
  <si>
    <t>above;</t>
  </si>
  <si>
    <t>for the sum of</t>
  </si>
  <si>
    <t>£ ……………………………………………..… (in figures) exclusive of any VAT chargeable</t>
  </si>
  <si>
    <t xml:space="preserve">within </t>
  </si>
  <si>
    <t>………… weeks from acceptance of our tender, comprising a period of:</t>
  </si>
  <si>
    <t>………… weeks from acceptance to the Date of Possession and</t>
  </si>
  <si>
    <t>………… weeks from the Date of Possession to the Date for Completion.</t>
  </si>
  <si>
    <t>For the purposes of the warranties and guarantee requirements mentioned in the Pricing Document, We</t>
  </si>
  <si>
    <t>have reviewed the contents of the Pricing Document and accept, without amendment, the wording set out</t>
  </si>
  <si>
    <t xml:space="preserve">in the appendices. </t>
  </si>
  <si>
    <t>We enclose our fully priced document in the separate envelope provided and marked with our name.</t>
  </si>
  <si>
    <t>We agree that if any obvious errors in pricing or errors in arithmetic are discovered in the priced</t>
  </si>
  <si>
    <t>document[s] before acceptance of this offer, they shall be dealt with in accordance with the Alternative 2</t>
  </si>
  <si>
    <t>procedure set out in JCT Practice Note 6 - Main Contract Tendering, as specified in the Preliminary Enquiry.</t>
  </si>
  <si>
    <t xml:space="preserve">We undertake in the event of your acceptance to execute with you a formal contract embodying all the </t>
  </si>
  <si>
    <t>conditions and terms contained in this offer within 21days of being required to do so by the Employer.</t>
  </si>
  <si>
    <t>This tender remains open for acceptance for 56 days from the latest date fixed for the submission of</t>
  </si>
  <si>
    <t>tenders.</t>
  </si>
  <si>
    <t xml:space="preserve">We confirm that this tender is submitted at our expense and agree that the Employer need not necessarily </t>
  </si>
  <si>
    <t>accept the lowest or any other tender.</t>
  </si>
  <si>
    <t>…………………………………………………………………………………….</t>
  </si>
  <si>
    <t xml:space="preserve">Signature : </t>
  </si>
  <si>
    <t>Position :</t>
  </si>
  <si>
    <t xml:space="preserve">Date : </t>
  </si>
  <si>
    <t>………………………………………….. 20…..</t>
  </si>
  <si>
    <t>I/We confirm the following Principle Domestic Sub Contractors will be employed on this project. I/We</t>
  </si>
  <si>
    <t>confirm their sub contract tenders have been used within our tender and, where necessary, all these</t>
  </si>
  <si>
    <t xml:space="preserve">domestic sub contractors have accepted the wording of </t>
  </si>
  <si>
    <t>Our list of proposed sub-contractors are;</t>
  </si>
  <si>
    <t xml:space="preserve">·         </t>
  </si>
  <si>
    <t>Asbestos Removal :</t>
  </si>
  <si>
    <t>………………………………………………………………………………………</t>
  </si>
  <si>
    <t xml:space="preserve">Steelwork : </t>
  </si>
  <si>
    <t>Mechanical :</t>
  </si>
  <si>
    <t>Electrical :</t>
  </si>
  <si>
    <t>Groundworks :</t>
  </si>
  <si>
    <t>Others :</t>
  </si>
  <si>
    <t>Certificate of Bona Fide Tender</t>
  </si>
  <si>
    <t>The essence of selective tendering is that the client shall receive bona fide competitive tenders from all</t>
  </si>
  <si>
    <t>those tendering. In recognition of the principle, I certify that this is a bona fide tender, intended to be</t>
  </si>
  <si>
    <t>competitive, and that we have not fixed or adjusted the amount of the tender by or under or in accordance</t>
  </si>
  <si>
    <t>with any agreement or arrangement with any other person.  I also certify that we have not done and we</t>
  </si>
  <si>
    <t>undertake that will not do at any time before the hour and date specified for return of this tender any of the</t>
  </si>
  <si>
    <t>following acts:-</t>
  </si>
  <si>
    <t>a.</t>
  </si>
  <si>
    <t>Communication to a person other than the person calling for those tenders the amount or</t>
  </si>
  <si>
    <t>approximate amount of the proposed tender, except where the disclosure, in confidence, of the</t>
  </si>
  <si>
    <t>approximate amount of the tender was necessary to obtain insurance premium quotations required</t>
  </si>
  <si>
    <t>for the preparation of the tender.</t>
  </si>
  <si>
    <t>b.</t>
  </si>
  <si>
    <t>entering into any agreement or arrangement with any other person that he shall refrain from</t>
  </si>
  <si>
    <t>tendering or as to the amount of any tender to be submitted.</t>
  </si>
  <si>
    <t>c.</t>
  </si>
  <si>
    <t xml:space="preserve">offering or paying or giving or agreeing to pay or give any sum of money or valuable consideration </t>
  </si>
  <si>
    <t>directly or indirectly to any person for doing or having done or causing or having caused to be done</t>
  </si>
  <si>
    <t>in relation to any other tender or proposed tender for the said work any act or thing or sort</t>
  </si>
  <si>
    <t>described above.</t>
  </si>
  <si>
    <t>In this certificate the word "person" includes any person any body or association, corporate or</t>
  </si>
  <si>
    <t>unincorporate and "any agreement or arrangement" includes any such transaction, formal or informal, and</t>
  </si>
  <si>
    <t>whether legally binding or not.</t>
  </si>
  <si>
    <t>£ …………………………………………………………………………………….... (in words)</t>
  </si>
  <si>
    <t>Signed by or on</t>
  </si>
  <si>
    <t>behalf of :</t>
  </si>
  <si>
    <t>Note:  The completed form of tender together with the information requested must be received by</t>
  </si>
  <si>
    <t>Ridge at the above address no later than 12:00 hours on the date set out in the tender invitation.</t>
  </si>
  <si>
    <r>
      <t>·</t>
    </r>
    <r>
      <rPr>
        <sz val="7"/>
        <color theme="1"/>
        <rFont val="Times New Roman"/>
        <family val="1"/>
      </rPr>
      <t xml:space="preserve">             </t>
    </r>
  </si>
  <si>
    <r>
      <t>·</t>
    </r>
    <r>
      <rPr>
        <sz val="7"/>
        <color theme="1"/>
        <rFont val="Times New Roman"/>
        <family val="1"/>
      </rPr>
      <t xml:space="preserve">              </t>
    </r>
  </si>
  <si>
    <r>
      <t>·</t>
    </r>
    <r>
      <rPr>
        <sz val="7"/>
        <color theme="1"/>
        <rFont val="Times New Roman"/>
        <family val="1"/>
      </rPr>
      <t xml:space="preserve">          </t>
    </r>
  </si>
  <si>
    <t>duly authorised to sign</t>
  </si>
  <si>
    <t>Document Ref</t>
  </si>
  <si>
    <t>Revision</t>
  </si>
  <si>
    <t>Consultant Name :</t>
  </si>
  <si>
    <t>RIDGE</t>
  </si>
  <si>
    <t>Project Ref :</t>
  </si>
  <si>
    <t>Documents:</t>
  </si>
  <si>
    <t>v1</t>
  </si>
  <si>
    <t>PCI</t>
  </si>
  <si>
    <t>Pre-Construction Information Pack</t>
  </si>
  <si>
    <t>Drawings :</t>
  </si>
  <si>
    <t>as document issue sheet</t>
  </si>
  <si>
    <t>#</t>
  </si>
  <si>
    <t>Specifications :</t>
  </si>
  <si>
    <t>A. DOCUMENT REGISTER</t>
  </si>
  <si>
    <t>CWa/F</t>
  </si>
  <si>
    <t>Contractor Collateral Warranty for a Funder 2011</t>
  </si>
  <si>
    <t>CWa/P&amp;T</t>
  </si>
  <si>
    <t>SCWa/E</t>
  </si>
  <si>
    <t>SCWa/F</t>
  </si>
  <si>
    <t>Sub-Contractor Collateral Warranty for a Funder 2011</t>
  </si>
  <si>
    <t>SCWa/P&amp;T</t>
  </si>
  <si>
    <t>PCG</t>
  </si>
  <si>
    <t>Parent Company Guarantee</t>
  </si>
  <si>
    <t>PB</t>
  </si>
  <si>
    <t>Performance Bond</t>
  </si>
  <si>
    <t>JCT</t>
  </si>
  <si>
    <t>D. WARRANTIES, BONDS AND GUARANTEES</t>
  </si>
  <si>
    <t>C. SPECIFIC CONTRACT AMENDMENTS</t>
  </si>
  <si>
    <t>E. PREFERRED 'LISTED' SPECIALIST CONTRACTORS/SUPPLIERS</t>
  </si>
  <si>
    <t>Contact Information</t>
  </si>
  <si>
    <t>Name</t>
  </si>
  <si>
    <t>Sample Documents are included in folder 15</t>
  </si>
  <si>
    <t>1.1 - Information &amp; Requirements</t>
  </si>
  <si>
    <t>1.2 - Pricing Schedules</t>
  </si>
  <si>
    <t>2.2 Provision Items</t>
  </si>
  <si>
    <t>1/1/1</t>
  </si>
  <si>
    <t>2/1</t>
  </si>
  <si>
    <t>2/1/1</t>
  </si>
  <si>
    <t>3.1 - {Section Title}</t>
  </si>
  <si>
    <t>3.2 - {Section Title}</t>
  </si>
  <si>
    <t>3/1/1</t>
  </si>
  <si>
    <t>4/1</t>
  </si>
  <si>
    <t>5/1</t>
  </si>
  <si>
    <t>B. CONTRACT CONDITIONS</t>
  </si>
  <si>
    <t>APPENDIX</t>
  </si>
  <si>
    <t xml:space="preserve">New Pavilion - Thame Cricket Club </t>
  </si>
  <si>
    <t>EMPLOYERS REQUIREMENTS</t>
  </si>
  <si>
    <t>Town Hall</t>
  </si>
  <si>
    <t>High Street</t>
  </si>
  <si>
    <t>THAME</t>
  </si>
  <si>
    <t>Oxfordshire</t>
  </si>
  <si>
    <t>OX9 3DP</t>
  </si>
  <si>
    <t>Thame Town Council</t>
  </si>
  <si>
    <t>26.5.2017</t>
  </si>
  <si>
    <t>Issue for Comment</t>
  </si>
  <si>
    <t>SK</t>
  </si>
  <si>
    <t>1/1</t>
  </si>
  <si>
    <t>2.1 Provision Items</t>
  </si>
  <si>
    <t>3. CONTRACT SUM ANALYSIS</t>
  </si>
  <si>
    <t>3.1 - Contract Sum Analysis</t>
  </si>
  <si>
    <t>F. DEED OF NOVATION</t>
  </si>
  <si>
    <t>G. GROUND INVESTIAGATION REPORT</t>
  </si>
  <si>
    <t>H. UTILITIES AND TOPOGRAPHICAL SURVEYS</t>
  </si>
  <si>
    <t>I. PRE-CONSTRUCTION INFORMATION</t>
  </si>
  <si>
    <t>J. ASBESTOS SURVEY REPORT</t>
  </si>
  <si>
    <t>F/1</t>
  </si>
  <si>
    <t>G/1</t>
  </si>
  <si>
    <t>H/1</t>
  </si>
  <si>
    <t>I/1</t>
  </si>
  <si>
    <t>J/1</t>
  </si>
  <si>
    <t>K/1</t>
  </si>
  <si>
    <t>K. CONTRACTOR SCORING MATRIX</t>
  </si>
  <si>
    <t>Main Contract Works</t>
  </si>
  <si>
    <t>L. SCHEDULE OF DESIGN RESPOSIBILITY</t>
  </si>
  <si>
    <t>L/1</t>
  </si>
  <si>
    <t>M. PLANNING NOTICE</t>
  </si>
  <si>
    <t>M/1</t>
  </si>
  <si>
    <t>Facilitating works</t>
  </si>
  <si>
    <t>Toxic/hazardous material removal</t>
  </si>
  <si>
    <t>●</t>
  </si>
  <si>
    <t>Asbestos removal</t>
  </si>
  <si>
    <t>-</t>
  </si>
  <si>
    <t>Major demolition works</t>
  </si>
  <si>
    <t>Demolition of existing pavilion and maintenance shed</t>
  </si>
  <si>
    <t>Sundries/Other items</t>
  </si>
  <si>
    <t>Ground floor construction</t>
  </si>
  <si>
    <t>Expansion joints within slab</t>
  </si>
  <si>
    <t>Steel beams</t>
  </si>
  <si>
    <t>Fire protection to steel beams</t>
  </si>
  <si>
    <t>Floor structure</t>
  </si>
  <si>
    <t>Upper floors</t>
  </si>
  <si>
    <t>Main Floor; internally</t>
  </si>
  <si>
    <t>Decking</t>
  </si>
  <si>
    <t>External Balcony Floor</t>
  </si>
  <si>
    <t>Roof</t>
  </si>
  <si>
    <t>Clay tile roof coverings</t>
  </si>
  <si>
    <t>Extra over for:</t>
  </si>
  <si>
    <t>Eaves</t>
  </si>
  <si>
    <t>Verges</t>
  </si>
  <si>
    <t>Ridges</t>
  </si>
  <si>
    <t>Valleys</t>
  </si>
  <si>
    <t>Insulation to Roof</t>
  </si>
  <si>
    <t>Barge boards; including decoration</t>
  </si>
  <si>
    <t>Abutment flashing</t>
  </si>
  <si>
    <t>Other flashings</t>
  </si>
  <si>
    <t>Stepped flashings</t>
  </si>
  <si>
    <t>Gutter</t>
  </si>
  <si>
    <t>Stop ends</t>
  </si>
  <si>
    <t>Running outlets</t>
  </si>
  <si>
    <t>Angles</t>
  </si>
  <si>
    <t>Downpipes</t>
  </si>
  <si>
    <t>Offset projections</t>
  </si>
  <si>
    <t>Shoes</t>
  </si>
  <si>
    <t>Connections to below ground drainage</t>
  </si>
  <si>
    <t>Canopies</t>
  </si>
  <si>
    <t>Stairs and ramps</t>
  </si>
  <si>
    <t>Handrails</t>
  </si>
  <si>
    <t>Balustrades</t>
  </si>
  <si>
    <t>External Ramps</t>
  </si>
  <si>
    <t>External walls</t>
  </si>
  <si>
    <t>Expansion joints</t>
  </si>
  <si>
    <t>Decoration to timber cladding</t>
  </si>
  <si>
    <t>Windows and external doors</t>
  </si>
  <si>
    <t>Windows and Screens; including ironmongery and decoration</t>
  </si>
  <si>
    <t>Window boards; including decoration</t>
  </si>
  <si>
    <t>Internal walls and partitions</t>
  </si>
  <si>
    <t>Blockwork internal walls to ground floor</t>
  </si>
  <si>
    <t>Padstones</t>
  </si>
  <si>
    <t>Stud partition walls to ground floor</t>
  </si>
  <si>
    <t>Stud partition walls to first floor</t>
  </si>
  <si>
    <t>Shower dividers</t>
  </si>
  <si>
    <t>Internal doors</t>
  </si>
  <si>
    <t>Internal Finishes</t>
  </si>
  <si>
    <t>Floor Finishes</t>
  </si>
  <si>
    <t>Wall Finishes</t>
  </si>
  <si>
    <t>Floor finishes to staircase</t>
  </si>
  <si>
    <t>Nosings to staircase</t>
  </si>
  <si>
    <t>Ceiling Finishes</t>
  </si>
  <si>
    <t>Decoration to ground floor ceilings</t>
  </si>
  <si>
    <t>Decoration to first floor ceilings</t>
  </si>
  <si>
    <t>Ground floor</t>
  </si>
  <si>
    <t>First floor</t>
  </si>
  <si>
    <t>Fittings, furnishings and equipment</t>
  </si>
  <si>
    <t>General fittings, furnishings and equipment</t>
  </si>
  <si>
    <t>Client Direct</t>
  </si>
  <si>
    <t>Shelving to cleaners cupboard</t>
  </si>
  <si>
    <t>Domestic kitchen fittings and equipment</t>
  </si>
  <si>
    <t>White goods</t>
  </si>
  <si>
    <t>Signs/Notices</t>
  </si>
  <si>
    <t>Statutory signage</t>
  </si>
  <si>
    <t>Main entrance signage</t>
  </si>
  <si>
    <t>External signage</t>
  </si>
  <si>
    <t>Internal Signage</t>
  </si>
  <si>
    <t>Special fittings, furnishings and equipment</t>
  </si>
  <si>
    <t>Score Board</t>
  </si>
  <si>
    <t>Services</t>
  </si>
  <si>
    <t>Sanitary installations</t>
  </si>
  <si>
    <t>Cleaners Sink</t>
  </si>
  <si>
    <t>Kitchen/Bar Sink</t>
  </si>
  <si>
    <t>Hand dryer</t>
  </si>
  <si>
    <t>Mirrors</t>
  </si>
  <si>
    <t>Mechanical Installations</t>
  </si>
  <si>
    <t>Electrical Installations</t>
  </si>
  <si>
    <t>Lift and conveyor installations</t>
  </si>
  <si>
    <t>Platform lift</t>
  </si>
  <si>
    <t>Fire and Lightning protection</t>
  </si>
  <si>
    <t>Communication, security, CCTV and control systems</t>
  </si>
  <si>
    <t>Specialist installations</t>
  </si>
  <si>
    <t>Builder's work in connection with services</t>
  </si>
  <si>
    <t>External works</t>
  </si>
  <si>
    <t>Site preparation works</t>
  </si>
  <si>
    <t>Removal of trees and vegetation</t>
  </si>
  <si>
    <t>Roads, paths and pavings</t>
  </si>
  <si>
    <t>Suds complaint hardstanding/pathway</t>
  </si>
  <si>
    <t>SUDs compliant Service yard</t>
  </si>
  <si>
    <t>New tarmac to Thame Barns Centre car park</t>
  </si>
  <si>
    <t>Form sub-base for cricket nets</t>
  </si>
  <si>
    <t>Reforming car park white lining to new/existing car park</t>
  </si>
  <si>
    <t>Kerbs/edgings</t>
  </si>
  <si>
    <t>Planting</t>
  </si>
  <si>
    <t>Topsoil to planting beds</t>
  </si>
  <si>
    <t>Planting to beds</t>
  </si>
  <si>
    <t>1.5m dense evergreen hedge</t>
  </si>
  <si>
    <t>Fencing, railings and walls</t>
  </si>
  <si>
    <t>Gates &amp; post to boundary</t>
  </si>
  <si>
    <t>Gates &amp; posts to service yard</t>
  </si>
  <si>
    <t>1.8m high close boarded fence to service yard</t>
  </si>
  <si>
    <t>External drainage</t>
  </si>
  <si>
    <t>Surface Water Drainage</t>
  </si>
  <si>
    <t>Foul Water Drainage</t>
  </si>
  <si>
    <t>External services</t>
  </si>
  <si>
    <t>Minor building works and ancillary buildings</t>
  </si>
  <si>
    <t>Covered cycle stand</t>
  </si>
  <si>
    <t>Covered refuse enclosure</t>
  </si>
  <si>
    <t>Attendance on practice net installer</t>
  </si>
  <si>
    <t>Kitchen fittings - Attendance only (Client Direct)</t>
  </si>
  <si>
    <t>Bar Counter/fitting out - Attendance only (Client Direct)</t>
  </si>
  <si>
    <t>Lockers to Changing Rooms - Attendance only (Client Direct)</t>
  </si>
  <si>
    <t>Clock</t>
  </si>
  <si>
    <t>3/7</t>
  </si>
  <si>
    <t>Refurbishment and Demolition Survey</t>
  </si>
  <si>
    <t>Description of work: Undertaking of refurbishment and demolition survey</t>
  </si>
  <si>
    <t>Asbestos removal to existing pavilion building</t>
  </si>
  <si>
    <t>Description of work: Removal of asbestos to the existing cricket pavilion prior to demolition</t>
  </si>
  <si>
    <t>None</t>
  </si>
  <si>
    <t>As indicated in the preliminaries the works will need to be completed in the two phases as</t>
  </si>
  <si>
    <t>described below:</t>
  </si>
  <si>
    <t>Phase 1 Works:</t>
  </si>
  <si>
    <t>▪</t>
  </si>
  <si>
    <t>External envelope to new cricket pavilion</t>
  </si>
  <si>
    <t>Installation of new incoming services to new pavilion</t>
  </si>
  <si>
    <t>Regrading of outfield to new hardstanding/pavilion</t>
  </si>
  <si>
    <t>Installation of internal door between first floor table store and first floor club room</t>
  </si>
  <si>
    <t>WC</t>
  </si>
  <si>
    <t>Phase 2 Works:</t>
  </si>
  <si>
    <t>Completion of landscaped areas</t>
  </si>
  <si>
    <t>Fit out of the ground floor staircase lobby to new pavilion</t>
  </si>
  <si>
    <t>Installation of lift to new pavilion</t>
  </si>
  <si>
    <t>Installation of staircase and associated handrails and balustrades to new pavilion</t>
  </si>
  <si>
    <t>Below ground foul and surface water drainage to new pavilion</t>
  </si>
  <si>
    <t>Hardstanding from gate to Thame Barns Centre car park to and around new pavilion;</t>
  </si>
  <si>
    <t>including associated SUDs</t>
  </si>
  <si>
    <t>Completion of external works to service yard and Thame Barn Centre car park;</t>
  </si>
  <si>
    <t>including associated SUDs/below ground surface water drainage</t>
  </si>
  <si>
    <t>Demolition of existing pavilion and associated works; including grubbing up foundation</t>
  </si>
  <si>
    <t>Phase 1 Works
£</t>
  </si>
  <si>
    <t>Phase 2 Works
£</t>
  </si>
  <si>
    <t>Frame</t>
  </si>
  <si>
    <t>Installation of emergency lighting and fire alarm protection to first floor space</t>
  </si>
  <si>
    <t>Fit Out of the first floor to the new pavilion; including associated M&amp;E and Public</t>
  </si>
  <si>
    <t>Heath installations</t>
  </si>
  <si>
    <t>Mechanical/Electrical and Public Health services to installed to appropriate points</t>
  </si>
  <si>
    <t>within first floor for completion as part of phase two works</t>
  </si>
  <si>
    <t>Employers Requirements</t>
  </si>
  <si>
    <t>ER</t>
  </si>
  <si>
    <t>LKA Structures Ltd</t>
  </si>
  <si>
    <t>PSB Consulting Engineers (Oxford) Ltd</t>
  </si>
  <si>
    <t>TO FOLLOW</t>
  </si>
  <si>
    <t>Report Nr:</t>
  </si>
  <si>
    <t>Notes : (Please Read Before using the Spreadsheets)</t>
  </si>
  <si>
    <t>Contracts/commercial manager</t>
  </si>
  <si>
    <t xml:space="preserve">out on a Dayworks account basis. </t>
  </si>
  <si>
    <t>The Dayworks and prime cost shall be calculated in accordance with the</t>
  </si>
  <si>
    <t>published “Definition of Prime Cost of Dayworks carried out under a Building</t>
  </si>
  <si>
    <t>Construction of wall between the first floor clubroom and first floor lobby/accessible</t>
  </si>
  <si>
    <t>and redundant incoming services and below ground drainage etc.</t>
  </si>
  <si>
    <t>Other demolitions</t>
  </si>
  <si>
    <t>Steel columns</t>
  </si>
  <si>
    <t>Decoration to exposed rafter feet and soffit</t>
  </si>
  <si>
    <t>Roof light; including associated flashings, internal blinds, ironmongery and decoration</t>
  </si>
  <si>
    <t>Finish to soffit of staircase</t>
  </si>
  <si>
    <t>Basins including taps &amp; wastes etc.</t>
  </si>
  <si>
    <t>Grading existing grass to new paths/pavilion from outfield</t>
  </si>
  <si>
    <t>1.8m dense evergreen hedge</t>
  </si>
  <si>
    <t>BWIC/trenching associated with incoming services</t>
  </si>
  <si>
    <t>No other adjustments shall apply. Applied to Section 1 and 3 Only</t>
  </si>
  <si>
    <t>•  Employers Requirements;</t>
  </si>
  <si>
    <t>Roof Structure:</t>
  </si>
  <si>
    <t>Ceramic Tiling:</t>
  </si>
  <si>
    <t>Tenders to be returned via Contract Finder</t>
  </si>
  <si>
    <t>Web Portal</t>
  </si>
  <si>
    <t>Holland and Green</t>
  </si>
  <si>
    <t>077</t>
  </si>
  <si>
    <t>Ridge</t>
  </si>
  <si>
    <t>Sub-Contractor Collateral Warranty for a Purchaser or Tenant 2016</t>
  </si>
  <si>
    <t>Sub-Contractor Collateral Warranty for the Employer 2016</t>
  </si>
  <si>
    <t>Contractor Collateral Warranty for a Purchaser or Tenant 2016</t>
  </si>
  <si>
    <t>N. STATUTORY AUTHORITIES/UNDERTAKERS</t>
  </si>
  <si>
    <t>N/1</t>
  </si>
  <si>
    <t>The following quotations are included for information.  Provisional Sums have been included within section 2 of the</t>
  </si>
  <si>
    <t>Employers Requirements.  The contractor shall include for all associated builders work, trenching, traffic</t>
  </si>
  <si>
    <t>the attached quotations.</t>
  </si>
  <si>
    <t>management etc. specifically required to complete the works, unless specifically indicated as being included in</t>
  </si>
  <si>
    <t>Projector System Containment System Links</t>
  </si>
  <si>
    <t>Description of work: Projector System Containment System Links</t>
  </si>
  <si>
    <t>TV Sound Systems</t>
  </si>
  <si>
    <t>Description of work: TV Sound Systems</t>
  </si>
  <si>
    <t>Lightning Protection System</t>
  </si>
  <si>
    <t>Description of work: Lightning Protection System</t>
  </si>
  <si>
    <t>BT/Openreach Disconnection, Diversion &amp; Reconnection to the Proposed Pavilion</t>
  </si>
  <si>
    <t xml:space="preserve">Description of work: BT/Openreach Disconnection, Diversion &amp; Reconnection </t>
  </si>
  <si>
    <t>to the Proposed Pavilion</t>
  </si>
  <si>
    <t>inc 2.2.2.3</t>
  </si>
  <si>
    <t>Fit out of the ground floor to the new pavilion with the exception of: lift and staircase</t>
  </si>
  <si>
    <t>area.  Note lobby/circulation corridor 00-05 is to be completed as part of Phase 1</t>
  </si>
  <si>
    <t>off the lift/staircase areas.  This screen shall be finishes to the completed side to the</t>
  </si>
  <si>
    <t>services and ready for occupation.  All services etc. that are required to complete the</t>
  </si>
  <si>
    <t>first floor fit out should be installed to suitable location for completion during phase two</t>
  </si>
  <si>
    <t>works such that no access or routing of services are required to be retro fitted in the</t>
  </si>
  <si>
    <t>completed areas.</t>
  </si>
  <si>
    <t>same standard as the rest of the lobby/circulation corridor. This area should be fully</t>
  </si>
  <si>
    <t xml:space="preserve">works.  The contractor shall provide a temporary screen with access door to screen </t>
  </si>
  <si>
    <t>Hoarding and assocated access door to screen staircase and</t>
  </si>
  <si>
    <t>lift to lobby/circulation 00-05</t>
  </si>
  <si>
    <t>Design Service</t>
  </si>
  <si>
    <t>Comply with Standards</t>
  </si>
  <si>
    <t>Incoming Services</t>
  </si>
  <si>
    <t>LTHW Installation</t>
  </si>
  <si>
    <t>Domestic Hot &amp; Cold Water Services</t>
  </si>
  <si>
    <t>Mechanical Extract Ventilation</t>
  </si>
  <si>
    <t>Mechanical Heat Recovery Ventilation</t>
  </si>
  <si>
    <t>Comfort Cooling</t>
  </si>
  <si>
    <t>Above Ground Drainage</t>
  </si>
  <si>
    <t>Environmental Controls</t>
  </si>
  <si>
    <t>Thermal Insulation</t>
  </si>
  <si>
    <t>Test &amp; Commissioning</t>
  </si>
  <si>
    <t>Demonstration of Compliance with Part ‘L’</t>
  </si>
  <si>
    <t xml:space="preserve">Installation Drawings and O&amp;M Manuals </t>
  </si>
  <si>
    <t>Other - Please Specify</t>
  </si>
  <si>
    <t>a)</t>
  </si>
  <si>
    <t>b)</t>
  </si>
  <si>
    <t>c)</t>
  </si>
  <si>
    <t>Compliance with Preliminaries and Standard Specification</t>
  </si>
  <si>
    <t>Verification, Stripping Out and Removal of Redundant Services</t>
  </si>
  <si>
    <t>Provision of Temporary Services</t>
  </si>
  <si>
    <t>LV Supply Service Alteration / Diversion and Connection</t>
  </si>
  <si>
    <t>Distribution Systems</t>
  </si>
  <si>
    <t>LV Cabling</t>
  </si>
  <si>
    <t>Containment Systems</t>
  </si>
  <si>
    <t>Lighting &amp; Emergency Lighting Installations &amp; Controls</t>
  </si>
  <si>
    <t>LV Socket Outlet &amp; Small Power Supplies</t>
  </si>
  <si>
    <t>Fire Detection &amp; Alarm System</t>
  </si>
  <si>
    <t>Incoming Communication Alteration / Diversion and Connection</t>
  </si>
  <si>
    <t>Structured Data Cabling Systems</t>
  </si>
  <si>
    <t>TV Systems</t>
  </si>
  <si>
    <t>Intruder Alarm System</t>
  </si>
  <si>
    <t>Induction Hearing Loops</t>
  </si>
  <si>
    <t>Disabled Toilet Alarm Installations</t>
  </si>
  <si>
    <t>Earthing &amp; Bonding</t>
  </si>
  <si>
    <t>Labelling</t>
  </si>
  <si>
    <t>Builderswork Details</t>
  </si>
  <si>
    <t>Testing, Commissioning, Certification</t>
  </si>
  <si>
    <t>System Demonstrations</t>
  </si>
  <si>
    <t>Working &amp; Coordination Drawings</t>
  </si>
  <si>
    <t>O&amp;M Manual &amp; As-Installed Record Drawings</t>
  </si>
  <si>
    <t>Included in 5.8</t>
  </si>
  <si>
    <t>Electrical Installations (Cont'd)</t>
  </si>
  <si>
    <t>Bring to Site</t>
  </si>
  <si>
    <t>Remove from Site</t>
  </si>
  <si>
    <t>Erect and dismantle at each pile postion/Maintenacne</t>
  </si>
  <si>
    <t>Type A piles</t>
  </si>
  <si>
    <t>Type B piles</t>
  </si>
  <si>
    <t>Type C piles</t>
  </si>
  <si>
    <t>Type D piles</t>
  </si>
  <si>
    <t>Piling: Pile Testing</t>
  </si>
  <si>
    <t>Preliminary sitework</t>
  </si>
  <si>
    <t>Site Clearance</t>
  </si>
  <si>
    <t>Site preparation</t>
  </si>
  <si>
    <t>Ground beams</t>
  </si>
  <si>
    <t>Pile caps</t>
  </si>
  <si>
    <t>Concrete to ground beams</t>
  </si>
  <si>
    <t>Concrete to pile caps</t>
  </si>
  <si>
    <t>Sleeper walls to support block and beam floors</t>
  </si>
  <si>
    <t>Excavation, Earthwork Support, Disposal etc:</t>
  </si>
  <si>
    <t>Piling: Establish equipment on site:</t>
  </si>
  <si>
    <t>Piling: Piles:</t>
  </si>
  <si>
    <t>Beam &amp; Block floor</t>
  </si>
  <si>
    <t>Oak posts to entrance porch (Ref C3)</t>
  </si>
  <si>
    <t>Type C1</t>
  </si>
  <si>
    <t>Type C2</t>
  </si>
  <si>
    <t>Type B1</t>
  </si>
  <si>
    <t>Type B2</t>
  </si>
  <si>
    <t>Type B3</t>
  </si>
  <si>
    <t>Type B4</t>
  </si>
  <si>
    <t>Type B5</t>
  </si>
  <si>
    <t>Type B7</t>
  </si>
  <si>
    <t>External corrosion protection to steel beams B4 and B5</t>
  </si>
  <si>
    <t>P1</t>
  </si>
  <si>
    <t>P2</t>
  </si>
  <si>
    <t>P3</t>
  </si>
  <si>
    <t>External walls up to and including dpc</t>
  </si>
  <si>
    <t>Internal walls up to including dpc</t>
  </si>
  <si>
    <t>Suspended RC Slab to lift pit</t>
  </si>
  <si>
    <t>Formwork</t>
  </si>
  <si>
    <t>Concrete</t>
  </si>
  <si>
    <t>Reinforcement</t>
  </si>
  <si>
    <t>Type B8</t>
  </si>
  <si>
    <t>Fire protection to steel columns</t>
  </si>
  <si>
    <t>Sundries/Other items:</t>
  </si>
  <si>
    <t>Joists</t>
  </si>
  <si>
    <t>Blocking</t>
  </si>
  <si>
    <t>Carpentary metal work</t>
  </si>
  <si>
    <t>Floor structure - by specialist timber frame designer</t>
  </si>
  <si>
    <t>Roof structure - by specialist timber frame designer</t>
  </si>
  <si>
    <t>Roof structure to Dormers - by specialist timber frame designer</t>
  </si>
  <si>
    <t>Stair structure - by specialist pre-cast concrete stair designer</t>
  </si>
  <si>
    <t>L1</t>
  </si>
  <si>
    <t>L2</t>
  </si>
  <si>
    <t>L4</t>
  </si>
  <si>
    <t>L5</t>
  </si>
  <si>
    <t>Lintels to Windows and External Doors</t>
  </si>
  <si>
    <t>Wind Posts to External Walls</t>
  </si>
  <si>
    <t>Mass concrete padstones under steel beams</t>
  </si>
  <si>
    <t>L3</t>
  </si>
  <si>
    <t>L6</t>
  </si>
  <si>
    <t>Mass concrete padstones to lintels to external walls</t>
  </si>
  <si>
    <t>WP1</t>
  </si>
  <si>
    <t>WP2</t>
  </si>
  <si>
    <t>WP3</t>
  </si>
  <si>
    <t>Lintels to internal openings in blockwork</t>
  </si>
  <si>
    <t>Blockwork inner skin</t>
  </si>
  <si>
    <t>Cavity and insulation</t>
  </si>
  <si>
    <t>Stone outer skin</t>
  </si>
  <si>
    <t>External Wall; stone outer skin (Type 1 wall)</t>
  </si>
  <si>
    <t>External Walls; Timber Cladding outer skin (Type 3 wall)</t>
  </si>
  <si>
    <t>Timber Cladding; including battens, breather membrane</t>
  </si>
  <si>
    <t>External Wall; stone outer skin (Type 5 wall)</t>
  </si>
  <si>
    <t>Cavity and insulation; including breather membrane; OSB board</t>
  </si>
  <si>
    <t>Timber Cladding; including battens</t>
  </si>
  <si>
    <t>External Wall; stone outer skin (Type 4 wall)</t>
  </si>
  <si>
    <t>timber stud filled with insulation; OSB sheating; VCL; service zone and plasterboard</t>
  </si>
  <si>
    <t>Cavity and insulation; including breather membrane; plywood</t>
  </si>
  <si>
    <t>External Walls; Blockwork (Type 2 wall) (Party wall between Clubhouse and Maintenance Shed)</t>
  </si>
  <si>
    <t>Wall type 2 (Solid Pink)</t>
  </si>
  <si>
    <t>Wall type 2 (Double Diagonal Hatched)</t>
  </si>
  <si>
    <t>Door D-0.01</t>
  </si>
  <si>
    <t>Door D-0.02</t>
  </si>
  <si>
    <t>Door D-0.03</t>
  </si>
  <si>
    <t>Door D-0.04</t>
  </si>
  <si>
    <t>Door D-0.05</t>
  </si>
  <si>
    <t>Door D-0.06</t>
  </si>
  <si>
    <t>Door D-0.07</t>
  </si>
  <si>
    <t>Door D-0.08</t>
  </si>
  <si>
    <t>Door D-0.09</t>
  </si>
  <si>
    <t>Door D-0.10</t>
  </si>
  <si>
    <t>Door D-0.11</t>
  </si>
  <si>
    <t>Door D-0.12</t>
  </si>
  <si>
    <t>Door D-0.13</t>
  </si>
  <si>
    <t>Door D-0.14</t>
  </si>
  <si>
    <t>Door D-0.15</t>
  </si>
  <si>
    <t>Door D-0.16</t>
  </si>
  <si>
    <t>Door D-0.17</t>
  </si>
  <si>
    <t>Door D-0.18</t>
  </si>
  <si>
    <t>by Client</t>
  </si>
  <si>
    <t>Internal doors; including ironmongery and decoration</t>
  </si>
  <si>
    <t>Door D-0.07a</t>
  </si>
  <si>
    <t>Door D-0.07b</t>
  </si>
  <si>
    <t>Door ED-0.11</t>
  </si>
  <si>
    <t>Door ED-0.12</t>
  </si>
  <si>
    <t>External Doors; including ironmongery and decoration</t>
  </si>
  <si>
    <t>ED-0.01</t>
  </si>
  <si>
    <t>ED-0.02</t>
  </si>
  <si>
    <t>ED-0.03</t>
  </si>
  <si>
    <t>ED-0.04</t>
  </si>
  <si>
    <t>ED-0.05</t>
  </si>
  <si>
    <t>ED-0.06</t>
  </si>
  <si>
    <t>ED-0.07</t>
  </si>
  <si>
    <t>ED-0.08</t>
  </si>
  <si>
    <t>ED-0.09</t>
  </si>
  <si>
    <t>ED-1.01</t>
  </si>
  <si>
    <t>ED-1.02</t>
  </si>
  <si>
    <t>Sliding folding door to maintenance shed - ED-0.10</t>
  </si>
  <si>
    <t>EW-0.01</t>
  </si>
  <si>
    <t>EW-0.02</t>
  </si>
  <si>
    <t>EW-0.03</t>
  </si>
  <si>
    <t>EW-0.04</t>
  </si>
  <si>
    <t>EW-0.05</t>
  </si>
  <si>
    <t>EW-0.06</t>
  </si>
  <si>
    <t>EW-0.07</t>
  </si>
  <si>
    <t>EW-0.08</t>
  </si>
  <si>
    <t>EW-0.09</t>
  </si>
  <si>
    <t>EW-0.10</t>
  </si>
  <si>
    <t>EW-1.01</t>
  </si>
  <si>
    <t>EW-1.02</t>
  </si>
  <si>
    <t>EW-1.03</t>
  </si>
  <si>
    <t>Roller shutter to bar - D-0.19</t>
  </si>
  <si>
    <t>Door D-1.01</t>
  </si>
  <si>
    <t>Door D-1.02</t>
  </si>
  <si>
    <t>Door D-1.03</t>
  </si>
  <si>
    <t>Door D-1.04</t>
  </si>
  <si>
    <t>Door D-1.05</t>
  </si>
  <si>
    <t>Door D-1.06</t>
  </si>
  <si>
    <t>Door ED-1.03</t>
  </si>
  <si>
    <t>Male WC 00.14</t>
  </si>
  <si>
    <t>Female WC 00.07</t>
  </si>
  <si>
    <t>Female WC 01.08</t>
  </si>
  <si>
    <t>Male WC 01.02</t>
  </si>
  <si>
    <t>Umpire Changing Room 00.13</t>
  </si>
  <si>
    <t>Incoming Services pit to plant room</t>
  </si>
  <si>
    <t>Concrete paving slabs to external area E-00-01</t>
  </si>
  <si>
    <t>Picket fence to front porch area E-00-01</t>
  </si>
  <si>
    <t>Threshold slot drainage</t>
  </si>
  <si>
    <t>Plinth for Consenser unit</t>
  </si>
  <si>
    <t>Carpet tiles - Heckmondwike Entrance Range</t>
  </si>
  <si>
    <t>Smooth finish powerfloat screed with surface hardener</t>
  </si>
  <si>
    <t xml:space="preserve">Anti-slip Wood veneer vinyl -Amtico Spacia or equally approved </t>
  </si>
  <si>
    <t>Screed finish with dust sealer (Watco Universal Sealer Dustproofer or equally approved)</t>
  </si>
  <si>
    <t>Non Slip Vinyl / PVC Sheet (Gerflor Tarasafe or equally approved) - Spike Resistant</t>
  </si>
  <si>
    <t>Anti-Slip textured porcelain floor tiles complied to DIN 51097 Class C - Spike Resistant</t>
  </si>
  <si>
    <t>Air brick to sleeper walls</t>
  </si>
  <si>
    <t>Telescopic underfloor ventilators and air bricks to external walls</t>
  </si>
  <si>
    <t>DPC/Cavity Trays/Weepholes</t>
  </si>
  <si>
    <t>Treatment at heads and jambs of external doors and windows</t>
  </si>
  <si>
    <t>Painted MDF skirtings; including decorations</t>
  </si>
  <si>
    <t>100mm coved pvc skirting welded to flooring</t>
  </si>
  <si>
    <t>Extra over Type 3 wall for lift up hatch to Scorers Room</t>
  </si>
  <si>
    <t>0611</t>
  </si>
  <si>
    <t>421-107</t>
  </si>
  <si>
    <t>With the following Adjustments:</t>
  </si>
  <si>
    <t>Drawing 421-104 is External Door Type Schedule 2/2</t>
  </si>
  <si>
    <t>Drawing 421-105 is Window and Rooflights</t>
  </si>
  <si>
    <t>Additional Drawing:</t>
  </si>
  <si>
    <t>Sanitary Ware Schedule</t>
  </si>
  <si>
    <t>T2</t>
  </si>
  <si>
    <t>Holding Down bolts</t>
  </si>
  <si>
    <t>Base plates to columns and levelling grout</t>
  </si>
  <si>
    <t>Prov Sum</t>
  </si>
  <si>
    <t>Water mains supply; diversion/connection of exsiting main supply</t>
  </si>
  <si>
    <t>Electricity mains supply; connection - obtain all consents and pay any relevant charges associated</t>
  </si>
  <si>
    <t>Gas mains supply; connection - obtain all consents and pay any relevant charges associated</t>
  </si>
  <si>
    <t>Telecommunications system connections - obtain all consents and pay any relevant charges associated</t>
  </si>
  <si>
    <t>Electricity mains supply; connection - Utility cost only as quotation included in Appendix N.</t>
  </si>
  <si>
    <t>Gas mains supply; connection - Utility cost only as quotation included in Appendix N.</t>
  </si>
  <si>
    <t>Telecommunications system connections - Utility cost only</t>
  </si>
  <si>
    <t>Water mains supply; diversion/connection - obtain all consents and pay any relevant charges associated</t>
  </si>
  <si>
    <t>Incoming water main</t>
  </si>
  <si>
    <t>Incoming electrical supply</t>
  </si>
  <si>
    <t>Incoming gas supply</t>
  </si>
  <si>
    <t>Incoming telecoms supply</t>
  </si>
  <si>
    <t>Underground ducts for LV and comms service from new building to car park for potential future electric car charging point</t>
  </si>
  <si>
    <t>E</t>
  </si>
  <si>
    <t>External lighting; associated supply and ducting to Thame Barns centre car park</t>
  </si>
  <si>
    <t>Description of work: External lighting; associated supply and ducting to Thame</t>
  </si>
  <si>
    <t>Barns centre car park</t>
  </si>
  <si>
    <t>Sleeper walls to support insitu concrete slab</t>
  </si>
  <si>
    <t>WC suite including cistern, seat and cover</t>
  </si>
  <si>
    <t>Toilet Roll Holders</t>
  </si>
  <si>
    <t>Urinals</t>
  </si>
  <si>
    <t>Ambulant WC suite including cistern, seat and cover</t>
  </si>
  <si>
    <t>Countertop</t>
  </si>
  <si>
    <t>Wall fixed</t>
  </si>
  <si>
    <t xml:space="preserve">WC/Shower cubicles and Washroom modesty screens </t>
  </si>
  <si>
    <t>Baby changing unit</t>
  </si>
  <si>
    <t>Coat hooks</t>
  </si>
  <si>
    <t>In shower rooms</t>
  </si>
  <si>
    <t>above changing room benches</t>
  </si>
  <si>
    <t>back of WC cubicle doors</t>
  </si>
  <si>
    <t>above basins</t>
  </si>
  <si>
    <t>to changing rooms</t>
  </si>
  <si>
    <t>to umpire changing room</t>
  </si>
  <si>
    <t xml:space="preserve">Shower trays &amp; traps </t>
  </si>
  <si>
    <t>Shower heads and wall mounted shower controls</t>
  </si>
  <si>
    <t>Changing Room Benching</t>
  </si>
  <si>
    <t>to Home changing 00-02</t>
  </si>
  <si>
    <t>to Away changing 00.17</t>
  </si>
  <si>
    <t>to Umpires Changing room 00.12</t>
  </si>
  <si>
    <t>Vanity Unit to female WC 00.07</t>
  </si>
  <si>
    <t>Soap dispensers</t>
  </si>
  <si>
    <t>780 x 1400</t>
  </si>
  <si>
    <t>1140 x 700</t>
  </si>
  <si>
    <t>Tiled skirtings to match porcelain floor tiles</t>
  </si>
  <si>
    <t>Carpet tiles - Heckmondwike Broadrib Range</t>
  </si>
  <si>
    <t>Smooth gloss ceramic wall tiles (250x200) on tile adhesive in stretcher bonds to:</t>
  </si>
  <si>
    <t>WC 00-03</t>
  </si>
  <si>
    <t>Home shower 00-04</t>
  </si>
  <si>
    <t>Cleaners cupboard 00-05a</t>
  </si>
  <si>
    <t>Female WC 00-07</t>
  </si>
  <si>
    <t>Urinal &amp; WHB 00-03a</t>
  </si>
  <si>
    <t>Acc WC/Baby Change 00-08</t>
  </si>
  <si>
    <t>Umpire changing 00-12</t>
  </si>
  <si>
    <t>Male WC 00-14</t>
  </si>
  <si>
    <t>Away shower 00-15</t>
  </si>
  <si>
    <t>Away WC 00-16</t>
  </si>
  <si>
    <t>Male WC 01-02</t>
  </si>
  <si>
    <t>Acc WC 01-03</t>
  </si>
  <si>
    <t>Female WC/Shower 01-08</t>
  </si>
  <si>
    <t>Emulsion paint to skim coated plasterboard</t>
  </si>
  <si>
    <t>Blockwork sealer (Watco wall seal or equally approved), under-coat and eggshell paint to exposed blockwork</t>
  </si>
  <si>
    <t>Internal Wall Type 1; face faced</t>
  </si>
  <si>
    <t>Wall type 2 (Solid Pink); excluding skim coat</t>
  </si>
  <si>
    <t>Wall type 2 (Double Diagonal Hatched); excluding skim coat</t>
  </si>
  <si>
    <t>Skim to plasterboard walls to ground floor:</t>
  </si>
  <si>
    <t>Skim to plasterboard walls to first floor:</t>
  </si>
  <si>
    <t>Doc M Pack; including paper towel dispenser; toilet roll holder; soap dispenser; mirror</t>
  </si>
  <si>
    <t>The schedule has been prepared in order for a detailed cost breakdown to be provided, to</t>
  </si>
  <si>
    <t>aid the assessment of the tender and to assist in the preparation of interim payments</t>
  </si>
  <si>
    <t>The Contractor is to take responsibility for the schedule and is to ensure its completeness</t>
  </si>
  <si>
    <t>with regards to the proposed scope of works as defined within the Tender Documents.</t>
  </si>
  <si>
    <t>The Contractor is to add and omit items  to / from the schedule in order to provide a</t>
  </si>
  <si>
    <t>definitive costing for the proposed works.</t>
  </si>
  <si>
    <t>The Contractor shall verify for themselves any quantities states on the Architects/</t>
  </si>
  <si>
    <t xml:space="preserve">Structural Engineers or M&amp;E drawings.  </t>
  </si>
  <si>
    <t>All items contained within the schedule must be individually priced where ever possible and</t>
  </si>
  <si>
    <t>items should not be grouped together quoting lump sum prices.</t>
  </si>
  <si>
    <t>Two layers plasterboard &amp; vapour control layer to ceilings to first floor</t>
  </si>
  <si>
    <t>Suspended plasterboard ceiling to ground floor</t>
  </si>
  <si>
    <t>To Type 4 Floors; plywood decking; vapour control layer; cement board</t>
  </si>
  <si>
    <t>Acoustic insulation between floor joists to Type 3 Floors</t>
  </si>
  <si>
    <t>To Type 3 Floors; plywood decking; composite acoustic battens; plywood decking; mineral wool insulation; perimater resilient edge strip</t>
  </si>
  <si>
    <t>Cement board and vapour control barrier to underside of Type 4 Floors</t>
  </si>
  <si>
    <t>Fire stopping generally</t>
  </si>
  <si>
    <t>Intumescent flexible sealant for 1hr fire resistance to perimeter of cement board and pllasterboard ceilings</t>
  </si>
  <si>
    <t>Reinforced Floor Screed to Type 1 Floors; screed and mesh</t>
  </si>
  <si>
    <t>Floor Screed to Type 2 Floors; fibre reinforced screed and separating layer</t>
  </si>
  <si>
    <t>Reinforced Floor Screed to Type 5 Floors; fibre reinforced screed and separating layer</t>
  </si>
  <si>
    <t>Insulation to Type 2 &amp; 5 Floors</t>
  </si>
  <si>
    <t>Damp Proof Membrane to Type 2 &amp; 5 Floors</t>
  </si>
  <si>
    <t>Vertical insulation to perimeter of slabs to Type 2 &amp; 5 Floors</t>
  </si>
  <si>
    <t>DPC/Cavity Trays/Weepholes Generally</t>
  </si>
  <si>
    <t>Insulation strip and flexible sealant joint to perimeter of slab</t>
  </si>
  <si>
    <t>Anti slip pre-treated decking on pre-treated timber battens</t>
  </si>
  <si>
    <t>Single ply membrane on plywood decking</t>
  </si>
  <si>
    <t>Pre-treated timber firings</t>
  </si>
  <si>
    <t>Deck drainage</t>
  </si>
  <si>
    <t>T&amp;G timber soffit to match external timber cladding on pre treated timber battens; including linear soffit ventilators with anti insect mesh</t>
  </si>
  <si>
    <t>T&amp;G timber to match external cladding to balcony edge; vapour membrane</t>
  </si>
  <si>
    <t>Upstand to balcony edge and associated hardwood timber capping</t>
  </si>
  <si>
    <t>Insulation etc.</t>
  </si>
  <si>
    <t>Powder coat balustrade railings with hardwood handrails to perimeter of external balcony floor</t>
  </si>
  <si>
    <t>Wall tiling to Kitchen 00.11</t>
  </si>
  <si>
    <t>Description of work: Wall tiling to Kitchen 00.11</t>
  </si>
  <si>
    <t>Wall tiling to Kitchen 01.05</t>
  </si>
  <si>
    <t>Description of work: Wall tiling to Kitchen 01.05</t>
  </si>
  <si>
    <t>23.6.2017</t>
  </si>
  <si>
    <t>Issued for Tender</t>
  </si>
  <si>
    <t>Check</t>
  </si>
  <si>
    <t>Roof (Cont'd)</t>
  </si>
  <si>
    <t>External Walls (Cont'd)</t>
  </si>
  <si>
    <t>Internal walls and partitions (Cont'd)</t>
  </si>
  <si>
    <t>External services (Cont'd)</t>
  </si>
  <si>
    <t>3/8</t>
  </si>
  <si>
    <t>3/9</t>
  </si>
  <si>
    <t>3/10</t>
  </si>
  <si>
    <t>3/11</t>
  </si>
  <si>
    <t>3/12</t>
  </si>
  <si>
    <t>3/13</t>
  </si>
  <si>
    <t>3.1 - Contract Sum Analysis - Phase 1 Works</t>
  </si>
  <si>
    <t>3.1 - Contract Sum Analysis - Phase 2 Works</t>
  </si>
  <si>
    <t>2.1 Provisional Works</t>
  </si>
  <si>
    <t>N/A</t>
  </si>
  <si>
    <t>NONE</t>
  </si>
  <si>
    <t>v2</t>
  </si>
  <si>
    <t>Novated Architects Fee</t>
  </si>
  <si>
    <t>Description of work: Novated Architects Fee</t>
  </si>
  <si>
    <t>F</t>
  </si>
  <si>
    <t>G</t>
  </si>
  <si>
    <t>Novated Structural Engineers Fee</t>
  </si>
  <si>
    <t>Description of work: Novated Structural Engineers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</si>
</sst>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£&quot;* #,##0.00_-;\-&quot;£&quot;* #,##0.00_-;_-&quot;£&quot;* &quot;-&quot;??_-;_-@_-"/>
    <numFmt numFmtId="164" formatCode="d\ mmmm\ yy"/>
    <numFmt numFmtId="165" formatCode="#,##0\ ;[Red]\(#,##0\);&quot;--  &quot;"/>
    <numFmt numFmtId="166" formatCode="#,##0.00\ ;[Red]\(#,##0.00\);&quot;--  &quot;"/>
    <numFmt numFmtId="167" formatCode="[$-F800]dddd\,\ mmmm\ dd\,\ yyyy"/>
    <numFmt numFmtId="168" formatCode="dd\.mm\.yyyy"/>
    <numFmt numFmtId="169" formatCode="#,##0\ ;[Red]\(#,##0\);&quot;-- &quot;"/>
    <numFmt numFmtId="170" formatCode="&quot;Report : &quot;0.0"/>
    <numFmt numFmtId="171" formatCode="#,##0.0\ ;[Red]\(#,##0.0\);&quot;--  &quot;"/>
  </numFmts>
  <fonts count="3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8"/>
      <color theme="0"/>
      <name val="Arial"/>
      <family val="2"/>
    </font>
    <font>
      <b/>
      <sz val="12"/>
      <color theme="1"/>
      <name val="Arial"/>
      <family val="2"/>
    </font>
    <font>
      <sz val="11"/>
      <color rgb="FF00833C"/>
      <name val="Arial"/>
      <family val="2"/>
    </font>
    <font>
      <sz val="11"/>
      <color theme="3"/>
      <name val="Arial"/>
      <family val="2"/>
    </font>
    <font>
      <sz val="11"/>
      <color rgb="FF008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2"/>
      <color theme="3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Wingdings 2"/>
      <family val="1"/>
      <charset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theme="0" tint="-0.499984740745262"/>
      <name val="Arial"/>
      <family val="2"/>
    </font>
    <font>
      <b/>
      <sz val="11"/>
      <color theme="3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A4C0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double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 style="double">
        <color theme="0" tint="-0.2499465926084170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/>
      <top/>
      <bottom style="medium">
        <color theme="3"/>
      </bottom>
      <diagonal/>
    </border>
  </borders>
  <cellStyleXfs count="3">
    <xf numFmtId="0" fontId="0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46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1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/>
    <xf numFmtId="0" fontId="7" fillId="0" borderId="0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vertical="center"/>
    </xf>
    <xf numFmtId="165" fontId="7" fillId="0" borderId="0" xfId="0" applyNumberFormat="1" applyFont="1"/>
    <xf numFmtId="165" fontId="7" fillId="0" borderId="12" xfId="0" applyNumberFormat="1" applyFont="1" applyBorder="1"/>
    <xf numFmtId="165" fontId="7" fillId="0" borderId="11" xfId="0" applyNumberFormat="1" applyFont="1" applyBorder="1"/>
    <xf numFmtId="165" fontId="7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166" fontId="7" fillId="0" borderId="12" xfId="0" applyNumberFormat="1" applyFont="1" applyBorder="1"/>
    <xf numFmtId="166" fontId="7" fillId="0" borderId="0" xfId="0" applyNumberFormat="1" applyFont="1"/>
    <xf numFmtId="165" fontId="9" fillId="0" borderId="0" xfId="0" applyNumberFormat="1" applyFont="1"/>
    <xf numFmtId="165" fontId="7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9" fillId="0" borderId="0" xfId="0" applyFont="1"/>
    <xf numFmtId="166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7" fontId="14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vertical="center"/>
    </xf>
    <xf numFmtId="0" fontId="15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/>
    <xf numFmtId="0" fontId="9" fillId="4" borderId="9" xfId="0" applyFont="1" applyFill="1" applyBorder="1" applyAlignment="1">
      <alignment vertical="center"/>
    </xf>
    <xf numFmtId="164" fontId="9" fillId="4" borderId="9" xfId="0" applyNumberFormat="1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165" fontId="18" fillId="0" borderId="0" xfId="0" applyNumberFormat="1" applyFont="1" applyAlignment="1">
      <alignment vertical="center"/>
    </xf>
    <xf numFmtId="165" fontId="7" fillId="0" borderId="14" xfId="0" applyNumberFormat="1" applyFont="1" applyBorder="1" applyAlignment="1">
      <alignment horizontal="left"/>
    </xf>
    <xf numFmtId="168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/>
    <xf numFmtId="165" fontId="9" fillId="0" borderId="0" xfId="0" applyNumberFormat="1" applyFont="1" applyAlignment="1">
      <alignment horizontal="right" vertical="center"/>
    </xf>
    <xf numFmtId="165" fontId="10" fillId="6" borderId="0" xfId="0" applyNumberFormat="1" applyFont="1" applyFill="1" applyAlignment="1">
      <alignment vertical="center"/>
    </xf>
    <xf numFmtId="165" fontId="10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5" fontId="10" fillId="5" borderId="0" xfId="0" applyNumberFormat="1" applyFont="1" applyFill="1" applyAlignment="1">
      <alignment vertical="center"/>
    </xf>
    <xf numFmtId="166" fontId="10" fillId="5" borderId="0" xfId="0" applyNumberFormat="1" applyFont="1" applyFill="1" applyAlignment="1">
      <alignment horizontal="right" vertical="center"/>
    </xf>
    <xf numFmtId="0" fontId="10" fillId="6" borderId="0" xfId="0" applyFont="1" applyFill="1" applyAlignment="1">
      <alignment vertical="center"/>
    </xf>
    <xf numFmtId="0" fontId="10" fillId="6" borderId="0" xfId="0" applyFont="1" applyFill="1" applyAlignment="1">
      <alignment horizontal="left" vertical="center"/>
    </xf>
    <xf numFmtId="14" fontId="10" fillId="6" borderId="0" xfId="0" applyNumberFormat="1" applyFont="1" applyFill="1" applyAlignment="1">
      <alignment horizontal="left" vertical="center"/>
    </xf>
    <xf numFmtId="0" fontId="7" fillId="7" borderId="0" xfId="0" applyFont="1" applyFill="1"/>
    <xf numFmtId="0" fontId="11" fillId="7" borderId="0" xfId="0" applyFont="1" applyFill="1" applyAlignment="1">
      <alignment horizontal="right" vertical="center"/>
    </xf>
    <xf numFmtId="165" fontId="10" fillId="6" borderId="0" xfId="0" applyNumberFormat="1" applyFont="1" applyFill="1" applyAlignment="1">
      <alignment horizontal="center" vertical="center" wrapText="1"/>
    </xf>
    <xf numFmtId="165" fontId="7" fillId="0" borderId="0" xfId="0" applyNumberFormat="1" applyFont="1" applyBorder="1"/>
    <xf numFmtId="166" fontId="7" fillId="0" borderId="15" xfId="0" applyNumberFormat="1" applyFont="1" applyBorder="1"/>
    <xf numFmtId="166" fontId="7" fillId="0" borderId="0" xfId="0" applyNumberFormat="1" applyFont="1" applyBorder="1"/>
    <xf numFmtId="165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7" fillId="0" borderId="16" xfId="0" applyNumberFormat="1" applyFont="1" applyBorder="1" applyAlignment="1">
      <alignment vertical="center"/>
    </xf>
    <xf numFmtId="166" fontId="7" fillId="0" borderId="17" xfId="0" applyNumberFormat="1" applyFont="1" applyBorder="1" applyAlignment="1">
      <alignment vertical="center"/>
    </xf>
    <xf numFmtId="165" fontId="7" fillId="0" borderId="16" xfId="0" applyNumberFormat="1" applyFont="1" applyBorder="1" applyAlignment="1">
      <alignment horizontal="right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vertical="center"/>
    </xf>
    <xf numFmtId="166" fontId="7" fillId="0" borderId="20" xfId="0" applyNumberFormat="1" applyFont="1" applyBorder="1" applyAlignment="1">
      <alignment vertical="center"/>
    </xf>
    <xf numFmtId="165" fontId="7" fillId="0" borderId="0" xfId="0" applyNumberFormat="1" applyFont="1" applyBorder="1" applyAlignment="1">
      <alignment horizontal="right" vertical="center"/>
    </xf>
    <xf numFmtId="166" fontId="7" fillId="0" borderId="15" xfId="0" applyNumberFormat="1" applyFont="1" applyBorder="1" applyAlignment="1">
      <alignment horizontal="right" vertical="center"/>
    </xf>
    <xf numFmtId="166" fontId="7" fillId="0" borderId="13" xfId="0" applyNumberFormat="1" applyFont="1" applyFill="1" applyBorder="1"/>
    <xf numFmtId="166" fontId="7" fillId="0" borderId="18" xfId="0" applyNumberFormat="1" applyFont="1" applyFill="1" applyBorder="1" applyAlignment="1">
      <alignment vertical="center"/>
    </xf>
    <xf numFmtId="166" fontId="7" fillId="0" borderId="21" xfId="0" applyNumberFormat="1" applyFont="1" applyFill="1" applyBorder="1" applyAlignment="1">
      <alignment vertical="center"/>
    </xf>
    <xf numFmtId="166" fontId="7" fillId="0" borderId="13" xfId="0" applyNumberFormat="1" applyFont="1" applyFill="1" applyBorder="1" applyAlignment="1">
      <alignment vertical="center"/>
    </xf>
    <xf numFmtId="165" fontId="19" fillId="0" borderId="0" xfId="0" applyNumberFormat="1" applyFont="1"/>
    <xf numFmtId="165" fontId="19" fillId="8" borderId="0" xfId="0" applyNumberFormat="1" applyFont="1" applyFill="1"/>
    <xf numFmtId="165" fontId="19" fillId="8" borderId="0" xfId="0" applyNumberFormat="1" applyFont="1" applyFill="1" applyAlignment="1">
      <alignment vertical="center"/>
    </xf>
    <xf numFmtId="165" fontId="19" fillId="8" borderId="23" xfId="0" applyNumberFormat="1" applyFont="1" applyFill="1" applyBorder="1" applyAlignment="1">
      <alignment horizontal="center" vertical="center"/>
    </xf>
    <xf numFmtId="165" fontId="19" fillId="8" borderId="25" xfId="0" applyNumberFormat="1" applyFont="1" applyFill="1" applyBorder="1" applyAlignment="1">
      <alignment horizontal="center" vertical="center"/>
    </xf>
    <xf numFmtId="165" fontId="19" fillId="8" borderId="22" xfId="0" applyNumberFormat="1" applyFont="1" applyFill="1" applyBorder="1" applyAlignment="1">
      <alignment horizontal="center" vertical="center"/>
    </xf>
    <xf numFmtId="166" fontId="19" fillId="4" borderId="4" xfId="0" applyNumberFormat="1" applyFont="1" applyFill="1" applyBorder="1"/>
    <xf numFmtId="166" fontId="19" fillId="4" borderId="28" xfId="0" applyNumberFormat="1" applyFont="1" applyFill="1" applyBorder="1"/>
    <xf numFmtId="166" fontId="19" fillId="4" borderId="5" xfId="0" applyNumberFormat="1" applyFont="1" applyFill="1" applyBorder="1"/>
    <xf numFmtId="166" fontId="19" fillId="8" borderId="0" xfId="0" applyNumberFormat="1" applyFont="1" applyFill="1"/>
    <xf numFmtId="166" fontId="19" fillId="4" borderId="26" xfId="0" applyNumberFormat="1" applyFont="1" applyFill="1" applyBorder="1"/>
    <xf numFmtId="166" fontId="19" fillId="8" borderId="0" xfId="0" applyNumberFormat="1" applyFont="1" applyFill="1" applyAlignment="1">
      <alignment vertical="center"/>
    </xf>
    <xf numFmtId="166" fontId="19" fillId="4" borderId="23" xfId="0" applyNumberFormat="1" applyFont="1" applyFill="1" applyBorder="1" applyAlignment="1">
      <alignment vertical="center"/>
    </xf>
    <xf numFmtId="166" fontId="19" fillId="4" borderId="22" xfId="0" applyNumberFormat="1" applyFont="1" applyFill="1" applyBorder="1" applyAlignment="1">
      <alignment vertical="center"/>
    </xf>
    <xf numFmtId="165" fontId="19" fillId="8" borderId="0" xfId="0" applyNumberFormat="1" applyFont="1" applyFill="1" applyAlignment="1">
      <alignment horizontal="right" vertical="center"/>
    </xf>
    <xf numFmtId="165" fontId="21" fillId="8" borderId="0" xfId="0" applyNumberFormat="1" applyFont="1" applyFill="1" applyAlignment="1">
      <alignment vertical="center"/>
    </xf>
    <xf numFmtId="0" fontId="7" fillId="0" borderId="10" xfId="0" applyNumberFormat="1" applyFont="1" applyBorder="1" applyAlignment="1">
      <alignment horizontal="center"/>
    </xf>
    <xf numFmtId="0" fontId="7" fillId="0" borderId="0" xfId="0" applyFont="1"/>
    <xf numFmtId="166" fontId="7" fillId="0" borderId="29" xfId="0" applyNumberFormat="1" applyFont="1" applyBorder="1"/>
    <xf numFmtId="166" fontId="24" fillId="5" borderId="0" xfId="0" applyNumberFormat="1" applyFont="1" applyFill="1" applyAlignment="1">
      <alignment horizontal="right" vertical="center"/>
    </xf>
    <xf numFmtId="166" fontId="24" fillId="5" borderId="0" xfId="0" applyNumberFormat="1" applyFont="1" applyFill="1" applyAlignment="1">
      <alignment vertical="center"/>
    </xf>
    <xf numFmtId="165" fontId="24" fillId="5" borderId="0" xfId="0" applyNumberFormat="1" applyFont="1" applyFill="1" applyAlignment="1">
      <alignment vertical="center"/>
    </xf>
    <xf numFmtId="165" fontId="19" fillId="8" borderId="22" xfId="0" applyNumberFormat="1" applyFont="1" applyFill="1" applyBorder="1" applyAlignment="1">
      <alignment horizontal="center" vertical="center" wrapText="1"/>
    </xf>
    <xf numFmtId="165" fontId="19" fillId="8" borderId="0" xfId="0" applyNumberFormat="1" applyFont="1" applyFill="1" applyAlignment="1">
      <alignment horizontal="center" vertical="center"/>
    </xf>
    <xf numFmtId="166" fontId="19" fillId="4" borderId="28" xfId="0" applyNumberFormat="1" applyFont="1" applyFill="1" applyBorder="1" applyAlignment="1">
      <alignment horizontal="center"/>
    </xf>
    <xf numFmtId="10" fontId="19" fillId="4" borderId="28" xfId="2" applyNumberFormat="1" applyFont="1" applyFill="1" applyBorder="1" applyAlignment="1">
      <alignment horizontal="center"/>
    </xf>
    <xf numFmtId="166" fontId="19" fillId="4" borderId="27" xfId="0" applyNumberFormat="1" applyFont="1" applyFill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"/>
    </xf>
    <xf numFmtId="165" fontId="10" fillId="6" borderId="0" xfId="0" applyNumberFormat="1" applyFont="1" applyFill="1" applyBorder="1" applyAlignment="1">
      <alignment horizontal="center" vertical="center" wrapText="1"/>
    </xf>
    <xf numFmtId="166" fontId="24" fillId="5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Border="1" applyAlignment="1">
      <alignment horizontal="center" vertical="center"/>
    </xf>
    <xf numFmtId="166" fontId="13" fillId="0" borderId="0" xfId="0" applyNumberFormat="1" applyFont="1" applyBorder="1" applyAlignment="1">
      <alignment horizontal="center" vertical="center"/>
    </xf>
    <xf numFmtId="166" fontId="7" fillId="0" borderId="3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19" fillId="8" borderId="28" xfId="0" applyNumberFormat="1" applyFont="1" applyFill="1" applyBorder="1" applyAlignment="1">
      <alignment horizontal="center"/>
    </xf>
    <xf numFmtId="166" fontId="19" fillId="8" borderId="27" xfId="0" applyNumberFormat="1" applyFont="1" applyFill="1" applyBorder="1" applyAlignment="1">
      <alignment horizontal="center"/>
    </xf>
    <xf numFmtId="10" fontId="7" fillId="0" borderId="30" xfId="2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right"/>
    </xf>
    <xf numFmtId="165" fontId="7" fillId="8" borderId="0" xfId="0" applyNumberFormat="1" applyFont="1" applyFill="1"/>
    <xf numFmtId="44" fontId="19" fillId="4" borderId="28" xfId="1" applyFont="1" applyFill="1" applyBorder="1" applyAlignment="1">
      <alignment horizontal="center"/>
    </xf>
    <xf numFmtId="165" fontId="7" fillId="0" borderId="13" xfId="0" applyNumberFormat="1" applyFont="1" applyFill="1" applyBorder="1"/>
    <xf numFmtId="165" fontId="7" fillId="0" borderId="0" xfId="0" quotePrefix="1" applyNumberFormat="1" applyFont="1"/>
    <xf numFmtId="165" fontId="7" fillId="0" borderId="31" xfId="0" applyNumberFormat="1" applyFont="1" applyBorder="1"/>
    <xf numFmtId="10" fontId="7" fillId="0" borderId="31" xfId="2" applyNumberFormat="1" applyFont="1" applyBorder="1"/>
    <xf numFmtId="165" fontId="19" fillId="8" borderId="0" xfId="0" applyNumberFormat="1" applyFont="1" applyFill="1" applyAlignment="1"/>
    <xf numFmtId="165" fontId="7" fillId="8" borderId="28" xfId="0" applyNumberFormat="1" applyFont="1" applyFill="1" applyBorder="1"/>
    <xf numFmtId="166" fontId="7" fillId="8" borderId="28" xfId="0" applyNumberFormat="1" applyFont="1" applyFill="1" applyBorder="1"/>
    <xf numFmtId="165" fontId="7" fillId="8" borderId="27" xfId="0" applyNumberFormat="1" applyFont="1" applyFill="1" applyBorder="1"/>
    <xf numFmtId="165" fontId="7" fillId="0" borderId="0" xfId="0" applyNumberFormat="1" applyFont="1" applyAlignment="1">
      <alignment horizontal="right"/>
    </xf>
    <xf numFmtId="0" fontId="26" fillId="0" borderId="0" xfId="0" applyFont="1" applyAlignment="1">
      <alignment horizontal="left" vertical="center"/>
    </xf>
    <xf numFmtId="165" fontId="26" fillId="0" borderId="0" xfId="0" applyNumberFormat="1" applyFont="1" applyAlignment="1">
      <alignment vertical="center"/>
    </xf>
    <xf numFmtId="166" fontId="9" fillId="0" borderId="0" xfId="0" applyNumberFormat="1" applyFont="1"/>
    <xf numFmtId="0" fontId="27" fillId="0" borderId="0" xfId="0" applyFont="1" applyAlignment="1"/>
    <xf numFmtId="0" fontId="0" fillId="0" borderId="0" xfId="0" applyAlignment="1"/>
    <xf numFmtId="169" fontId="0" fillId="0" borderId="0" xfId="0" applyNumberFormat="1"/>
    <xf numFmtId="0" fontId="23" fillId="0" borderId="0" xfId="0" applyFont="1" applyAlignment="1">
      <alignment horizontal="justify"/>
    </xf>
    <xf numFmtId="169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170" fontId="29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0" fillId="6" borderId="0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horizontal="center" vertical="center"/>
    </xf>
    <xf numFmtId="0" fontId="31" fillId="0" borderId="0" xfId="0" applyFont="1"/>
    <xf numFmtId="0" fontId="26" fillId="0" borderId="0" xfId="0" applyFont="1"/>
    <xf numFmtId="0" fontId="10" fillId="5" borderId="0" xfId="0" applyFont="1" applyFill="1" applyBorder="1" applyAlignment="1">
      <alignment vertical="center"/>
    </xf>
    <xf numFmtId="0" fontId="10" fillId="5" borderId="0" xfId="0" applyFont="1" applyFill="1" applyBorder="1"/>
    <xf numFmtId="0" fontId="24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right" vertical="center"/>
    </xf>
    <xf numFmtId="0" fontId="24" fillId="5" borderId="0" xfId="0" applyNumberFormat="1" applyFont="1" applyFill="1" applyBorder="1" applyAlignment="1">
      <alignment horizontal="left" vertical="center"/>
    </xf>
    <xf numFmtId="0" fontId="7" fillId="0" borderId="32" xfId="0" applyFont="1" applyBorder="1" applyAlignment="1">
      <alignment horizontal="center"/>
    </xf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 applyAlignment="1">
      <alignment horizontal="center"/>
    </xf>
    <xf numFmtId="0" fontId="9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5" xfId="0" applyFont="1" applyBorder="1"/>
    <xf numFmtId="0" fontId="7" fillId="0" borderId="37" xfId="0" applyFont="1" applyBorder="1" applyAlignment="1">
      <alignment horizontal="center"/>
    </xf>
    <xf numFmtId="169" fontId="7" fillId="0" borderId="0" xfId="0" applyNumberFormat="1" applyFont="1" applyAlignment="1">
      <alignment vertical="center"/>
    </xf>
    <xf numFmtId="169" fontId="7" fillId="0" borderId="0" xfId="0" applyNumberFormat="1" applyFont="1"/>
    <xf numFmtId="0" fontId="7" fillId="0" borderId="38" xfId="0" applyFont="1" applyBorder="1" applyAlignment="1">
      <alignment horizontal="center"/>
    </xf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12" fillId="0" borderId="0" xfId="0" applyFont="1"/>
    <xf numFmtId="165" fontId="3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0" fontId="33" fillId="9" borderId="41" xfId="0" applyNumberFormat="1" applyFont="1" applyFill="1" applyBorder="1" applyAlignment="1">
      <alignment horizontal="left" vertical="center"/>
    </xf>
    <xf numFmtId="0" fontId="33" fillId="10" borderId="0" xfId="0" applyFont="1" applyFill="1" applyBorder="1" applyAlignment="1">
      <alignment vertical="center"/>
    </xf>
    <xf numFmtId="0" fontId="33" fillId="4" borderId="42" xfId="0" applyFont="1" applyFill="1" applyBorder="1" applyAlignment="1">
      <alignment vertical="center"/>
    </xf>
    <xf numFmtId="165" fontId="20" fillId="8" borderId="0" xfId="0" applyNumberFormat="1" applyFont="1" applyFill="1" applyAlignment="1">
      <alignment vertical="center"/>
    </xf>
    <xf numFmtId="165" fontId="8" fillId="0" borderId="43" xfId="0" applyNumberFormat="1" applyFont="1" applyBorder="1" applyAlignment="1">
      <alignment vertical="center"/>
    </xf>
    <xf numFmtId="166" fontId="8" fillId="0" borderId="43" xfId="0" applyNumberFormat="1" applyFont="1" applyBorder="1" applyAlignment="1">
      <alignment vertical="center"/>
    </xf>
    <xf numFmtId="0" fontId="13" fillId="0" borderId="0" xfId="0" applyNumberFormat="1" applyFont="1" applyAlignment="1">
      <alignment horizontal="left" vertical="center"/>
    </xf>
    <xf numFmtId="165" fontId="20" fillId="8" borderId="0" xfId="0" applyNumberFormat="1" applyFont="1" applyFill="1" applyAlignment="1">
      <alignment horizontal="left" vertical="center"/>
    </xf>
    <xf numFmtId="165" fontId="20" fillId="8" borderId="0" xfId="0" applyNumberFormat="1" applyFont="1" applyFill="1" applyAlignment="1">
      <alignment horizontal="center" vertical="center"/>
    </xf>
    <xf numFmtId="0" fontId="29" fillId="0" borderId="43" xfId="0" applyFont="1" applyBorder="1" applyAlignment="1">
      <alignment vertical="center"/>
    </xf>
    <xf numFmtId="165" fontId="12" fillId="0" borderId="43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165" fontId="9" fillId="0" borderId="0" xfId="0" quotePrefix="1" applyNumberFormat="1" applyFont="1" applyAlignment="1">
      <alignment horizontal="right" vertical="center"/>
    </xf>
    <xf numFmtId="171" fontId="7" fillId="0" borderId="10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/>
    </xf>
    <xf numFmtId="165" fontId="5" fillId="0" borderId="0" xfId="0" applyNumberFormat="1" applyFont="1"/>
    <xf numFmtId="171" fontId="5" fillId="0" borderId="10" xfId="0" applyNumberFormat="1" applyFont="1" applyBorder="1" applyAlignment="1">
      <alignment horizontal="center"/>
    </xf>
    <xf numFmtId="165" fontId="37" fillId="0" borderId="0" xfId="0" applyNumberFormat="1" applyFont="1"/>
    <xf numFmtId="165" fontId="7" fillId="0" borderId="0" xfId="0" applyNumberFormat="1" applyFont="1" applyAlignment="1">
      <alignment horizontal="left" indent="2"/>
    </xf>
    <xf numFmtId="166" fontId="7" fillId="0" borderId="10" xfId="0" applyNumberFormat="1" applyFont="1" applyBorder="1" applyAlignment="1">
      <alignment horizontal="center"/>
    </xf>
    <xf numFmtId="166" fontId="7" fillId="0" borderId="13" xfId="0" applyNumberFormat="1" applyFont="1" applyFill="1" applyBorder="1" applyAlignment="1">
      <alignment horizontal="right"/>
    </xf>
    <xf numFmtId="165" fontId="7" fillId="0" borderId="0" xfId="0" applyNumberFormat="1" applyFont="1" applyAlignment="1">
      <alignment horizontal="center"/>
    </xf>
    <xf numFmtId="165" fontId="4" fillId="0" borderId="0" xfId="0" applyNumberFormat="1" applyFont="1"/>
    <xf numFmtId="165" fontId="7" fillId="0" borderId="0" xfId="0" applyNumberFormat="1" applyFont="1" applyAlignment="1">
      <alignment horizontal="left"/>
    </xf>
    <xf numFmtId="165" fontId="12" fillId="11" borderId="0" xfId="0" applyNumberFormat="1" applyFont="1" applyFill="1" applyAlignment="1">
      <alignment vertical="center"/>
    </xf>
    <xf numFmtId="165" fontId="9" fillId="11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5" fontId="3" fillId="0" borderId="0" xfId="0" applyNumberFormat="1" applyFont="1"/>
    <xf numFmtId="165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quotePrefix="1" applyFont="1" applyFill="1" applyBorder="1" applyAlignment="1">
      <alignment horizontal="center" vertical="center"/>
    </xf>
    <xf numFmtId="0" fontId="24" fillId="5" borderId="0" xfId="0" quotePrefix="1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2" fillId="0" borderId="0" xfId="0" applyFont="1"/>
    <xf numFmtId="165" fontId="2" fillId="0" borderId="0" xfId="0" applyNumberFormat="1" applyFont="1"/>
    <xf numFmtId="165" fontId="7" fillId="0" borderId="1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left" indent="1"/>
    </xf>
    <xf numFmtId="165" fontId="7" fillId="0" borderId="0" xfId="0" applyNumberFormat="1" applyFont="1" applyAlignment="1">
      <alignment horizontal="left" indent="1"/>
    </xf>
    <xf numFmtId="165" fontId="7" fillId="0" borderId="0" xfId="0" applyNumberFormat="1" applyFont="1" applyAlignment="1">
      <alignment horizontal="left" wrapText="1"/>
    </xf>
    <xf numFmtId="165" fontId="7" fillId="0" borderId="30" xfId="0" applyNumberFormat="1" applyFont="1" applyBorder="1" applyAlignment="1">
      <alignment horizontal="left" wrapText="1"/>
    </xf>
    <xf numFmtId="165" fontId="7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left"/>
    </xf>
    <xf numFmtId="0" fontId="24" fillId="5" borderId="0" xfId="0" quotePrefix="1" applyNumberFormat="1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left" indent="1"/>
    </xf>
    <xf numFmtId="165" fontId="1" fillId="0" borderId="0" xfId="0" applyNumberFormat="1" applyFont="1" applyAlignment="1">
      <alignment horizontal="left" indent="2"/>
    </xf>
    <xf numFmtId="165" fontId="1" fillId="0" borderId="0" xfId="0" applyNumberFormat="1" applyFont="1" applyAlignment="1">
      <alignment horizontal="left" wrapText="1"/>
    </xf>
    <xf numFmtId="165" fontId="1" fillId="0" borderId="30" xfId="0" applyNumberFormat="1" applyFont="1" applyBorder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3" fillId="0" borderId="30" xfId="0" applyNumberFormat="1" applyFont="1" applyBorder="1" applyAlignment="1">
      <alignment horizontal="left" wrapText="1"/>
    </xf>
    <xf numFmtId="165" fontId="7" fillId="0" borderId="10" xfId="0" applyNumberFormat="1" applyFont="1" applyBorder="1" applyAlignment="1">
      <alignment horizontal="left" indent="1"/>
    </xf>
    <xf numFmtId="165" fontId="7" fillId="0" borderId="0" xfId="0" applyNumberFormat="1" applyFont="1" applyAlignment="1">
      <alignment horizontal="left" vertical="center" indent="1"/>
    </xf>
    <xf numFmtId="166" fontId="7" fillId="0" borderId="13" xfId="0" applyNumberFormat="1" applyFont="1" applyFill="1" applyBorder="1" applyAlignment="1">
      <alignment horizontal="left" indent="1"/>
    </xf>
    <xf numFmtId="165" fontId="12" fillId="0" borderId="0" xfId="0" applyNumberFormat="1" applyFont="1" applyFill="1" applyAlignment="1">
      <alignment vertical="center"/>
    </xf>
    <xf numFmtId="165" fontId="19" fillId="8" borderId="23" xfId="0" applyNumberFormat="1" applyFont="1" applyFill="1" applyBorder="1" applyAlignment="1">
      <alignment horizontal="center" vertical="center"/>
    </xf>
    <xf numFmtId="165" fontId="19" fillId="8" borderId="24" xfId="0" applyNumberFormat="1" applyFont="1" applyFill="1" applyBorder="1" applyAlignment="1">
      <alignment horizontal="center" vertical="center"/>
    </xf>
    <xf numFmtId="165" fontId="19" fillId="8" borderId="25" xfId="0" applyNumberFormat="1" applyFont="1" applyFill="1" applyBorder="1" applyAlignment="1">
      <alignment horizontal="center" vertical="center"/>
    </xf>
    <xf numFmtId="165" fontId="19" fillId="8" borderId="26" xfId="0" applyNumberFormat="1" applyFont="1" applyFill="1" applyBorder="1" applyAlignment="1">
      <alignment horizontal="center" vertical="center" wrapText="1"/>
    </xf>
    <xf numFmtId="165" fontId="19" fillId="8" borderId="27" xfId="0" applyNumberFormat="1" applyFont="1" applyFill="1" applyBorder="1" applyAlignment="1">
      <alignment horizontal="center" vertical="center" wrapText="1"/>
    </xf>
    <xf numFmtId="165" fontId="25" fillId="8" borderId="26" xfId="0" applyNumberFormat="1" applyFont="1" applyFill="1" applyBorder="1" applyAlignment="1">
      <alignment horizontal="left" wrapText="1"/>
    </xf>
    <xf numFmtId="165" fontId="25" fillId="8" borderId="27" xfId="0" applyNumberFormat="1" applyFont="1" applyFill="1" applyBorder="1" applyAlignment="1">
      <alignment horizontal="left" wrapText="1"/>
    </xf>
    <xf numFmtId="166" fontId="25" fillId="8" borderId="26" xfId="0" applyNumberFormat="1" applyFont="1" applyFill="1" applyBorder="1" applyAlignment="1">
      <alignment horizontal="right" vertical="center"/>
    </xf>
    <xf numFmtId="166" fontId="25" fillId="8" borderId="27" xfId="0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left" wrapText="1"/>
    </xf>
    <xf numFmtId="165" fontId="7" fillId="0" borderId="30" xfId="0" applyNumberFormat="1" applyFont="1" applyBorder="1" applyAlignment="1">
      <alignment horizontal="left" wrapText="1"/>
    </xf>
    <xf numFmtId="165" fontId="1" fillId="0" borderId="0" xfId="0" applyNumberFormat="1" applyFont="1" applyAlignment="1">
      <alignment horizontal="left" vertical="center" wrapText="1"/>
    </xf>
    <xf numFmtId="165" fontId="1" fillId="0" borderId="30" xfId="0" applyNumberFormat="1" applyFont="1" applyBorder="1" applyAlignment="1">
      <alignment horizontal="left" vertical="center" wrapText="1"/>
    </xf>
    <xf numFmtId="165" fontId="7" fillId="0" borderId="0" xfId="0" applyNumberFormat="1" applyFont="1" applyAlignment="1">
      <alignment horizontal="left" wrapText="1" indent="1"/>
    </xf>
    <xf numFmtId="165" fontId="7" fillId="0" borderId="30" xfId="0" applyNumberFormat="1" applyFont="1" applyBorder="1" applyAlignment="1">
      <alignment horizontal="left" wrapText="1" indent="1"/>
    </xf>
    <xf numFmtId="165" fontId="25" fillId="8" borderId="26" xfId="0" applyNumberFormat="1" applyFont="1" applyFill="1" applyBorder="1" applyAlignment="1">
      <alignment horizontal="center" vertical="center" wrapText="1"/>
    </xf>
    <xf numFmtId="165" fontId="25" fillId="8" borderId="27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  <color rgb="FF00833C"/>
      <color rgb="FFFA4C06"/>
      <color rgb="FF00B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1104900</xdr:colOff>
      <xdr:row>0</xdr:row>
      <xdr:rowOff>3960235</xdr:rowOff>
    </xdr:to>
    <xdr:pic>
      <xdr:nvPicPr>
        <xdr:cNvPr id="2" name="Picture 1" descr="Title pag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100" b="61688"/>
        <a:stretch>
          <a:fillRect/>
        </a:stretch>
      </xdr:blipFill>
      <xdr:spPr>
        <a:xfrm>
          <a:off x="0" y="1"/>
          <a:ext cx="7296150" cy="39602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150846</xdr:rowOff>
    </xdr:from>
    <xdr:to>
      <xdr:col>3</xdr:col>
      <xdr:colOff>1106365</xdr:colOff>
      <xdr:row>23</xdr:row>
      <xdr:rowOff>214155</xdr:rowOff>
    </xdr:to>
    <xdr:pic>
      <xdr:nvPicPr>
        <xdr:cNvPr id="3" name="Picture 2" descr="Title pag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003" t="93091"/>
        <a:stretch>
          <a:fillRect/>
        </a:stretch>
      </xdr:blipFill>
      <xdr:spPr>
        <a:xfrm>
          <a:off x="0" y="9639211"/>
          <a:ext cx="7304942" cy="722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1362075</xdr:colOff>
      <xdr:row>1</xdr:row>
      <xdr:rowOff>219075</xdr:rowOff>
    </xdr:from>
    <xdr:to>
      <xdr:col>2</xdr:col>
      <xdr:colOff>790575</xdr:colOff>
      <xdr:row>2</xdr:row>
      <xdr:rowOff>101007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4181475"/>
          <a:ext cx="3248025" cy="1024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1</xdr:row>
      <xdr:rowOff>266700</xdr:rowOff>
    </xdr:from>
    <xdr:to>
      <xdr:col>2</xdr:col>
      <xdr:colOff>2200275</xdr:colOff>
      <xdr:row>2</xdr:row>
      <xdr:rowOff>114300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4229100"/>
          <a:ext cx="9334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38250"/>
          <a:ext cx="6111447" cy="81851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3060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167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327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338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48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3615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3817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403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0</xdr:row>
      <xdr:rowOff>85726</xdr:rowOff>
    </xdr:from>
    <xdr:to>
      <xdr:col>17</xdr:col>
      <xdr:colOff>66675</xdr:colOff>
      <xdr:row>2</xdr:row>
      <xdr:rowOff>142876</xdr:rowOff>
    </xdr:to>
    <xdr:sp macro="" textlink="">
      <xdr:nvSpPr>
        <xdr:cNvPr id="2" name="TextBox 1"/>
        <xdr:cNvSpPr txBox="1"/>
      </xdr:nvSpPr>
      <xdr:spPr>
        <a:xfrm>
          <a:off x="7077075" y="85726"/>
          <a:ext cx="3133725" cy="704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GB" sz="1000">
              <a:solidFill>
                <a:schemeClr val="tx2"/>
              </a:solidFill>
              <a:latin typeface="Arial" pitchFamily="34" charset="0"/>
              <a:ea typeface="Tahoma" pitchFamily="34" charset="0"/>
              <a:cs typeface="Arial" pitchFamily="34" charset="0"/>
            </a:rPr>
            <a:t>Instruction:</a:t>
          </a:r>
        </a:p>
        <a:p>
          <a:pPr algn="l"/>
          <a:r>
            <a:rPr lang="en-GB" sz="1000">
              <a:solidFill>
                <a:schemeClr val="tx2"/>
              </a:solidFill>
              <a:latin typeface="Arial" pitchFamily="34" charset="0"/>
              <a:ea typeface="Tahoma" pitchFamily="34" charset="0"/>
              <a:cs typeface="Arial" pitchFamily="34" charset="0"/>
            </a:rPr>
            <a:t>Insert figures in the ORANGE s</a:t>
          </a:r>
          <a:r>
            <a:rPr lang="en-GB" sz="1000" baseline="0">
              <a:solidFill>
                <a:schemeClr val="tx2"/>
              </a:solidFill>
              <a:latin typeface="Arial" pitchFamily="34" charset="0"/>
              <a:ea typeface="Tahoma" pitchFamily="34" charset="0"/>
              <a:cs typeface="Arial" pitchFamily="34" charset="0"/>
            </a:rPr>
            <a:t>ections of the sheet</a:t>
          </a:r>
          <a:endParaRPr lang="en-GB" sz="1000">
            <a:solidFill>
              <a:schemeClr val="tx2"/>
            </a:solidFill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4</xdr:col>
      <xdr:colOff>745698</xdr:colOff>
      <xdr:row>29</xdr:row>
      <xdr:rowOff>247650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954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28575</xdr:rowOff>
    </xdr:from>
    <xdr:to>
      <xdr:col>16</xdr:col>
      <xdr:colOff>142875</xdr:colOff>
      <xdr:row>3</xdr:row>
      <xdr:rowOff>85725</xdr:rowOff>
    </xdr:to>
    <xdr:sp macro="" textlink="">
      <xdr:nvSpPr>
        <xdr:cNvPr id="2" name="TextBox 1"/>
        <xdr:cNvSpPr txBox="1"/>
      </xdr:nvSpPr>
      <xdr:spPr>
        <a:xfrm>
          <a:off x="6267450" y="352425"/>
          <a:ext cx="3133725" cy="704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GB" sz="1000">
              <a:solidFill>
                <a:schemeClr val="tx2"/>
              </a:solidFill>
              <a:latin typeface="Arial" pitchFamily="34" charset="0"/>
              <a:ea typeface="Tahoma" pitchFamily="34" charset="0"/>
              <a:cs typeface="Arial" pitchFamily="34" charset="0"/>
            </a:rPr>
            <a:t>Instruction:</a:t>
          </a:r>
        </a:p>
        <a:p>
          <a:pPr algn="l"/>
          <a:r>
            <a:rPr lang="en-GB" sz="1000">
              <a:solidFill>
                <a:schemeClr val="tx2"/>
              </a:solidFill>
              <a:latin typeface="Arial" pitchFamily="34" charset="0"/>
              <a:ea typeface="Tahoma" pitchFamily="34" charset="0"/>
              <a:cs typeface="Arial" pitchFamily="34" charset="0"/>
            </a:rPr>
            <a:t>Insert figures in the ORANGE s</a:t>
          </a:r>
          <a:r>
            <a:rPr lang="en-GB" sz="1000" baseline="0">
              <a:solidFill>
                <a:schemeClr val="tx2"/>
              </a:solidFill>
              <a:latin typeface="Arial" pitchFamily="34" charset="0"/>
              <a:ea typeface="Tahoma" pitchFamily="34" charset="0"/>
              <a:cs typeface="Arial" pitchFamily="34" charset="0"/>
            </a:rPr>
            <a:t>ections of the sheet</a:t>
          </a:r>
          <a:endParaRPr lang="en-GB" sz="1000">
            <a:solidFill>
              <a:schemeClr val="tx2"/>
            </a:solidFill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47625</xdr:rowOff>
    </xdr:from>
    <xdr:to>
      <xdr:col>6</xdr:col>
      <xdr:colOff>190500</xdr:colOff>
      <xdr:row>11</xdr:row>
      <xdr:rowOff>95250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285875" y="1828800"/>
          <a:ext cx="3381375" cy="85725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GB" sz="1800" b="0" i="0" strike="noStrike">
              <a:solidFill>
                <a:srgbClr val="000000"/>
              </a:solidFill>
              <a:latin typeface="Tahoma"/>
              <a:cs typeface="Tahoma"/>
            </a:rPr>
            <a:t>Insert sheet from Ripac.</a:t>
          </a:r>
        </a:p>
        <a:p>
          <a:pPr algn="ctr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Tahoma"/>
              <a:cs typeface="Tahoma"/>
            </a:rPr>
            <a:t>Use the 'Ripac Convertor' workbook to Prepare the Ripac worksheet for inclusion in this workbook</a:t>
          </a:r>
          <a:endParaRPr lang="en-GB" sz="1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defRPr sz="1000"/>
          </a:pPr>
          <a:endParaRPr lang="en-GB" sz="1800" b="0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0</xdr:col>
      <xdr:colOff>352425</xdr:colOff>
      <xdr:row>13</xdr:row>
      <xdr:rowOff>0</xdr:rowOff>
    </xdr:from>
    <xdr:to>
      <xdr:col>7</xdr:col>
      <xdr:colOff>361950</xdr:colOff>
      <xdr:row>27</xdr:row>
      <xdr:rowOff>142875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352425" y="2914650"/>
          <a:ext cx="5210175" cy="2409825"/>
        </a:xfrm>
        <a:prstGeom prst="roundRect">
          <a:avLst>
            <a:gd name="adj" fmla="val 16667"/>
          </a:avLst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GB" sz="1800" b="0" i="0" strike="noStrike">
              <a:solidFill>
                <a:srgbClr val="000000"/>
              </a:solidFill>
              <a:latin typeface="Tahoma"/>
              <a:cs typeface="Tahoma"/>
            </a:rPr>
            <a:t>Instructions</a:t>
          </a:r>
        </a:p>
        <a:p>
          <a:pPr algn="ctr" rtl="0">
            <a:defRPr sz="1000"/>
          </a:pPr>
          <a:endParaRPr lang="en-GB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Open the 'Ripac Convertor' (std6022 Ripac Convertre in the Best Practice Manual)</a:t>
          </a:r>
        </a:p>
        <a:p>
          <a:pPr algn="ctr" rtl="0">
            <a:defRPr sz="1000"/>
          </a:pPr>
          <a:endParaRPr lang="en-GB" sz="1000" b="0" i="0" strike="noStrike">
            <a:solidFill>
              <a:srgbClr val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Follow the instructions and copy the converted worksheet into this workbook</a:t>
          </a:r>
        </a:p>
        <a:p>
          <a:pPr algn="ctr" rtl="0">
            <a:defRPr sz="1000"/>
          </a:pPr>
          <a:endParaRPr lang="en-GB" sz="1000" b="0" i="0" u="none" strike="noStrike">
            <a:solidFill>
              <a:srgbClr val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 rtl="0">
            <a:defRPr sz="1000"/>
          </a:pPr>
          <a:r>
            <a:rPr lang="en-GB" sz="1000" b="0" i="0" u="none" strike="noStrike">
              <a:latin typeface="Tahoma" pitchFamily="34" charset="0"/>
              <a:ea typeface="Tahoma" pitchFamily="34" charset="0"/>
              <a:cs typeface="Tahoma" pitchFamily="34" charset="0"/>
            </a:rPr>
            <a:t>Edit the cells to suit project</a:t>
          </a:r>
          <a:r>
            <a:rPr lang="en-GB"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n-GB" sz="1000" b="0" i="0" u="none" strike="noStrike">
              <a:latin typeface="Tahoma" pitchFamily="34" charset="0"/>
              <a:ea typeface="Tahoma" pitchFamily="34" charset="0"/>
              <a:cs typeface="Tahoma" pitchFamily="34" charset="0"/>
            </a:rPr>
            <a:t>Rename sheet to say 'Section 3', etc.</a:t>
          </a:r>
          <a:r>
            <a:rPr lang="en-GB"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</a:p>
        <a:p>
          <a:pPr algn="ctr" rtl="0">
            <a:defRPr sz="1000"/>
          </a:pPr>
          <a:endParaRPr lang="en-GB"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 rtl="0">
            <a:defRPr sz="1000"/>
          </a:pPr>
          <a:r>
            <a:rPr lang="en-GB">
              <a:latin typeface="Tahoma" pitchFamily="34" charset="0"/>
              <a:ea typeface="Tahoma" pitchFamily="34" charset="0"/>
              <a:cs typeface="Tahoma" pitchFamily="34" charset="0"/>
            </a:rPr>
            <a:t>There are no Calculations in the Ripac version. Therefore if a contractor was to use this they would need to insert the formulaes and link cells to the summary</a:t>
          </a:r>
        </a:p>
        <a:p>
          <a:pPr algn="ctr" rtl="0">
            <a:defRPr sz="1000"/>
          </a:pPr>
          <a:endParaRPr lang="en-GB"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 rtl="0">
            <a:defRPr sz="1000"/>
          </a:pPr>
          <a:r>
            <a:rPr lang="en-GB">
              <a:latin typeface="Tahoma" pitchFamily="34" charset="0"/>
              <a:ea typeface="Tahoma" pitchFamily="34" charset="0"/>
              <a:cs typeface="Tahoma" pitchFamily="34" charset="0"/>
            </a:rPr>
            <a:t>Once all measured works sections have been insert in this workbook, delete this sheets</a:t>
          </a:r>
        </a:p>
        <a:p>
          <a:pPr algn="ctr" rtl="0">
            <a:defRPr sz="1000"/>
          </a:pPr>
          <a:endParaRPr lang="en-GB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defRPr sz="1000"/>
          </a:pPr>
          <a:endParaRPr lang="en-GB" sz="1800" b="0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3</xdr:row>
      <xdr:rowOff>285750</xdr:rowOff>
    </xdr:from>
    <xdr:to>
      <xdr:col>4</xdr:col>
      <xdr:colOff>872698</xdr:colOff>
      <xdr:row>29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257300"/>
          <a:ext cx="6108272" cy="8350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4</xdr:col>
      <xdr:colOff>755222</xdr:colOff>
      <xdr:row>57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2965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745697</xdr:colOff>
      <xdr:row>85</xdr:row>
      <xdr:rowOff>247650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745697</xdr:colOff>
      <xdr:row>113</xdr:row>
      <xdr:rowOff>247650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9877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4</xdr:col>
      <xdr:colOff>755222</xdr:colOff>
      <xdr:row>141</xdr:row>
      <xdr:rowOff>247650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2999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745697</xdr:colOff>
      <xdr:row>169</xdr:row>
      <xdr:rowOff>247650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010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314325</xdr:rowOff>
    </xdr:from>
    <xdr:to>
      <xdr:col>4</xdr:col>
      <xdr:colOff>745697</xdr:colOff>
      <xdr:row>197</xdr:row>
      <xdr:rowOff>238125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926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304800</xdr:rowOff>
    </xdr:from>
    <xdr:to>
      <xdr:col>4</xdr:col>
      <xdr:colOff>745697</xdr:colOff>
      <xdr:row>225</xdr:row>
      <xdr:rowOff>228600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842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227</xdr:row>
      <xdr:rowOff>304800</xdr:rowOff>
    </xdr:from>
    <xdr:to>
      <xdr:col>4</xdr:col>
      <xdr:colOff>755222</xdr:colOff>
      <xdr:row>253</xdr:row>
      <xdr:rowOff>228600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32853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314325</xdr:rowOff>
    </xdr:from>
    <xdr:to>
      <xdr:col>4</xdr:col>
      <xdr:colOff>745697</xdr:colOff>
      <xdr:row>281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314325</xdr:rowOff>
    </xdr:from>
    <xdr:to>
      <xdr:col>4</xdr:col>
      <xdr:colOff>745697</xdr:colOff>
      <xdr:row>309</xdr:row>
      <xdr:rowOff>238125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97125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314325</xdr:rowOff>
    </xdr:from>
    <xdr:to>
      <xdr:col>4</xdr:col>
      <xdr:colOff>745697</xdr:colOff>
      <xdr:row>337</xdr:row>
      <xdr:rowOff>238125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98250"/>
          <a:ext cx="610827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314325</xdr:rowOff>
    </xdr:from>
    <xdr:to>
      <xdr:col>4</xdr:col>
      <xdr:colOff>745697</xdr:colOff>
      <xdr:row>365</xdr:row>
      <xdr:rowOff>238125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299375"/>
          <a:ext cx="6108272" cy="834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idge 2015 October">
      <a:dk1>
        <a:sysClr val="windowText" lastClr="000000"/>
      </a:dk1>
      <a:lt1>
        <a:srgbClr val="FFFFFF"/>
      </a:lt1>
      <a:dk2>
        <a:srgbClr val="008644"/>
      </a:dk2>
      <a:lt2>
        <a:srgbClr val="FFFFFF"/>
      </a:lt2>
      <a:accent1>
        <a:srgbClr val="008644"/>
      </a:accent1>
      <a:accent2>
        <a:srgbClr val="FA4C06"/>
      </a:accent2>
      <a:accent3>
        <a:srgbClr val="00BCB4"/>
      </a:accent3>
      <a:accent4>
        <a:srgbClr val="A2DE29"/>
      </a:accent4>
      <a:accent5>
        <a:srgbClr val="BFBFBF"/>
      </a:accent5>
      <a:accent6>
        <a:srgbClr val="FF0000"/>
      </a:accent6>
      <a:hlink>
        <a:srgbClr val="00BCB4"/>
      </a:hlink>
      <a:folHlink>
        <a:srgbClr val="000000"/>
      </a:folHlink>
    </a:clrScheme>
    <a:fontScheme name="Ridge 2015 October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showGridLines="0" topLeftCell="A8" workbookViewId="0">
      <selection activeCell="E9" sqref="E9"/>
    </sheetView>
  </sheetViews>
  <sheetFormatPr defaultRowHeight="12.75" x14ac:dyDescent="0.2"/>
  <cols>
    <col min="1" max="2" width="5.7109375" style="1" customWidth="1"/>
    <col min="3" max="3" width="11" style="1" customWidth="1"/>
    <col min="4" max="4" width="5.7109375" style="1" customWidth="1"/>
    <col min="5" max="5" width="53.42578125" style="1" customWidth="1"/>
    <col min="6" max="6" width="5.7109375" style="1" customWidth="1"/>
    <col min="7" max="7" width="5.5703125" style="1" customWidth="1"/>
    <col min="8" max="16384" width="9.140625" style="1"/>
  </cols>
  <sheetData>
    <row r="1" spans="1:8" s="2" customFormat="1" ht="25.5" customHeight="1" x14ac:dyDescent="0.2">
      <c r="A1" s="2" t="s">
        <v>0</v>
      </c>
    </row>
    <row r="2" spans="1:8" s="2" customFormat="1" ht="25.5" customHeight="1" x14ac:dyDescent="0.2">
      <c r="A2" s="14" t="s">
        <v>1</v>
      </c>
    </row>
    <row r="3" spans="1:8" ht="12.75" customHeight="1" x14ac:dyDescent="0.2">
      <c r="A3" s="40"/>
      <c r="B3" s="40"/>
      <c r="C3" s="40"/>
      <c r="D3" s="40"/>
      <c r="E3" s="40"/>
      <c r="F3" s="40"/>
      <c r="G3" s="40"/>
    </row>
    <row r="4" spans="1:8" ht="12.75" customHeight="1" x14ac:dyDescent="0.2">
      <c r="A4" s="40"/>
      <c r="B4" s="3"/>
      <c r="C4" s="4"/>
      <c r="D4" s="4"/>
      <c r="E4" s="4"/>
      <c r="F4" s="5"/>
      <c r="G4" s="40"/>
    </row>
    <row r="5" spans="1:8" ht="25.5" customHeight="1" x14ac:dyDescent="0.2">
      <c r="A5" s="40"/>
      <c r="B5" s="6"/>
      <c r="C5" s="7" t="s">
        <v>2</v>
      </c>
      <c r="D5" s="7"/>
      <c r="E5" s="174" t="s">
        <v>623</v>
      </c>
      <c r="F5" s="8"/>
      <c r="G5" s="40"/>
    </row>
    <row r="6" spans="1:8" ht="25.5" customHeight="1" x14ac:dyDescent="0.2">
      <c r="A6" s="40"/>
      <c r="B6" s="6"/>
      <c r="C6" s="7" t="s">
        <v>3</v>
      </c>
      <c r="D6" s="7"/>
      <c r="E6" s="41" t="s">
        <v>622</v>
      </c>
      <c r="F6" s="8"/>
      <c r="G6" s="40"/>
    </row>
    <row r="7" spans="1:8" ht="12.75" customHeight="1" x14ac:dyDescent="0.2">
      <c r="A7" s="40"/>
      <c r="B7" s="6"/>
      <c r="C7" s="7"/>
      <c r="D7" s="7"/>
      <c r="E7" s="7"/>
      <c r="F7" s="8"/>
      <c r="G7" s="40"/>
    </row>
    <row r="8" spans="1:8" ht="25.5" customHeight="1" x14ac:dyDescent="0.2">
      <c r="A8" s="40"/>
      <c r="B8" s="6"/>
      <c r="C8" s="7" t="s">
        <v>4</v>
      </c>
      <c r="D8" s="7"/>
      <c r="E8" s="42">
        <v>42909</v>
      </c>
      <c r="F8" s="8"/>
      <c r="G8" s="40"/>
    </row>
    <row r="9" spans="1:8" ht="25.5" customHeight="1" x14ac:dyDescent="0.2">
      <c r="A9" s="40"/>
      <c r="B9" s="6"/>
      <c r="C9" s="200" t="s">
        <v>815</v>
      </c>
      <c r="D9" s="7"/>
      <c r="E9" s="43">
        <v>1</v>
      </c>
      <c r="F9" s="8"/>
      <c r="G9" s="40"/>
    </row>
    <row r="10" spans="1:8" x14ac:dyDescent="0.2">
      <c r="A10" s="40"/>
      <c r="B10" s="6"/>
      <c r="C10" s="9"/>
      <c r="D10" s="9"/>
      <c r="E10" s="9"/>
      <c r="F10" s="8"/>
      <c r="G10" s="40"/>
    </row>
    <row r="11" spans="1:8" ht="25.5" customHeight="1" x14ac:dyDescent="0.2">
      <c r="A11" s="40"/>
      <c r="B11" s="6"/>
      <c r="C11" s="7" t="s">
        <v>6</v>
      </c>
      <c r="D11" s="7"/>
      <c r="E11" s="172" t="s">
        <v>5</v>
      </c>
      <c r="F11" s="173"/>
      <c r="G11" s="40"/>
      <c r="H11" s="95"/>
    </row>
    <row r="12" spans="1:8" x14ac:dyDescent="0.2">
      <c r="A12" s="40"/>
      <c r="B12" s="6"/>
      <c r="C12" s="9"/>
      <c r="D12" s="9"/>
      <c r="E12" s="9"/>
      <c r="F12" s="8"/>
      <c r="G12" s="40"/>
    </row>
    <row r="13" spans="1:8" ht="25.5" customHeight="1" x14ac:dyDescent="0.2">
      <c r="A13" s="40"/>
      <c r="B13" s="6"/>
      <c r="C13" s="7" t="s">
        <v>123</v>
      </c>
      <c r="D13" s="7"/>
      <c r="E13" s="42" t="s">
        <v>649</v>
      </c>
      <c r="F13" s="8"/>
      <c r="G13" s="40"/>
    </row>
    <row r="14" spans="1:8" ht="25.5" customHeight="1" x14ac:dyDescent="0.2">
      <c r="A14" s="40"/>
      <c r="B14" s="6"/>
      <c r="C14" s="7" t="s">
        <v>122</v>
      </c>
      <c r="D14" s="7"/>
      <c r="E14" s="43" t="s">
        <v>124</v>
      </c>
      <c r="F14" s="8"/>
      <c r="G14" s="40"/>
    </row>
    <row r="15" spans="1:8" x14ac:dyDescent="0.2">
      <c r="A15" s="40"/>
      <c r="B15" s="10"/>
      <c r="C15" s="11"/>
      <c r="D15" s="11"/>
      <c r="E15" s="11"/>
      <c r="F15" s="12"/>
      <c r="G15" s="40"/>
    </row>
    <row r="16" spans="1:8" x14ac:dyDescent="0.2">
      <c r="A16" s="40"/>
      <c r="B16" s="40"/>
      <c r="C16" s="40"/>
      <c r="D16" s="40"/>
      <c r="E16" s="40"/>
      <c r="F16" s="40"/>
      <c r="G16" s="40"/>
    </row>
    <row r="17" spans="1:7" s="13" customFormat="1" ht="25.5" customHeight="1" x14ac:dyDescent="0.2">
      <c r="A17" s="54" t="s">
        <v>7</v>
      </c>
      <c r="B17" s="54"/>
      <c r="C17" s="54"/>
      <c r="D17" s="55">
        <v>15</v>
      </c>
      <c r="E17" s="56">
        <v>42510</v>
      </c>
      <c r="F17" s="54"/>
      <c r="G17" s="54"/>
    </row>
    <row r="19" spans="1:7" ht="25.5" customHeight="1" x14ac:dyDescent="0.2">
      <c r="A19" s="57"/>
      <c r="B19" s="57"/>
      <c r="C19" s="57"/>
      <c r="D19" s="57"/>
      <c r="E19" s="57"/>
      <c r="F19" s="57"/>
      <c r="G19" s="58" t="s">
        <v>8</v>
      </c>
    </row>
    <row r="21" spans="1:7" x14ac:dyDescent="0.2">
      <c r="A21" s="31" t="s">
        <v>816</v>
      </c>
    </row>
    <row r="23" spans="1:7" x14ac:dyDescent="0.2">
      <c r="A23" s="1" t="s">
        <v>9</v>
      </c>
      <c r="B23" s="1" t="s">
        <v>10</v>
      </c>
    </row>
    <row r="24" spans="1:7" x14ac:dyDescent="0.2">
      <c r="A24" s="1" t="s">
        <v>9</v>
      </c>
      <c r="B24" s="1" t="s">
        <v>11</v>
      </c>
    </row>
    <row r="25" spans="1:7" x14ac:dyDescent="0.2">
      <c r="A25" s="1" t="s">
        <v>9</v>
      </c>
      <c r="B25" s="1" t="s">
        <v>12</v>
      </c>
    </row>
    <row r="27" spans="1:7" x14ac:dyDescent="0.2">
      <c r="A27" s="1" t="s">
        <v>9</v>
      </c>
      <c r="B27" s="1" t="s">
        <v>13</v>
      </c>
    </row>
    <row r="29" spans="1:7" x14ac:dyDescent="0.2">
      <c r="B29" s="1" t="s">
        <v>9</v>
      </c>
      <c r="C29" s="1" t="s">
        <v>14</v>
      </c>
    </row>
    <row r="30" spans="1:7" x14ac:dyDescent="0.2">
      <c r="B30" s="1" t="s">
        <v>9</v>
      </c>
      <c r="C30" s="1" t="s">
        <v>15</v>
      </c>
    </row>
    <row r="31" spans="1:7" x14ac:dyDescent="0.2">
      <c r="B31" s="1" t="s">
        <v>9</v>
      </c>
      <c r="C31" s="1" t="s">
        <v>16</v>
      </c>
    </row>
    <row r="33" spans="1:8" x14ac:dyDescent="0.2">
      <c r="A33" s="1" t="s">
        <v>9</v>
      </c>
      <c r="B33" s="1" t="s">
        <v>17</v>
      </c>
    </row>
    <row r="34" spans="1:8" x14ac:dyDescent="0.2">
      <c r="A34" s="1" t="s">
        <v>9</v>
      </c>
      <c r="B34" s="1" t="s">
        <v>18</v>
      </c>
    </row>
    <row r="35" spans="1:8" x14ac:dyDescent="0.2">
      <c r="B35" s="1" t="s">
        <v>19</v>
      </c>
    </row>
    <row r="36" spans="1:8" x14ac:dyDescent="0.2">
      <c r="A36" s="1" t="s">
        <v>9</v>
      </c>
      <c r="B36" s="1" t="s">
        <v>20</v>
      </c>
    </row>
    <row r="37" spans="1:8" x14ac:dyDescent="0.2">
      <c r="A37" s="1" t="s">
        <v>9</v>
      </c>
      <c r="B37" s="1" t="s">
        <v>21</v>
      </c>
    </row>
    <row r="39" spans="1:8" x14ac:dyDescent="0.2">
      <c r="A39" s="1" t="s">
        <v>9</v>
      </c>
      <c r="B39" s="1" t="s">
        <v>22</v>
      </c>
    </row>
    <row r="41" spans="1:8" x14ac:dyDescent="0.2">
      <c r="B41" s="1" t="s">
        <v>23</v>
      </c>
      <c r="C41" s="1" t="s">
        <v>24</v>
      </c>
      <c r="D41" s="1" t="s">
        <v>25</v>
      </c>
      <c r="E41" s="1" t="s">
        <v>26</v>
      </c>
      <c r="F41" s="1" t="s">
        <v>27</v>
      </c>
      <c r="G41" s="1" t="s">
        <v>83</v>
      </c>
    </row>
    <row r="42" spans="1:8" x14ac:dyDescent="0.2">
      <c r="B42" s="1" t="s">
        <v>28</v>
      </c>
      <c r="C42" s="1" t="s">
        <v>29</v>
      </c>
      <c r="D42" s="1" t="s">
        <v>30</v>
      </c>
      <c r="E42" s="1" t="s">
        <v>103</v>
      </c>
      <c r="F42" s="1" t="s">
        <v>31</v>
      </c>
      <c r="G42" s="1" t="s">
        <v>32</v>
      </c>
      <c r="H42" s="1" t="s">
        <v>84</v>
      </c>
    </row>
    <row r="43" spans="1:8" x14ac:dyDescent="0.2">
      <c r="B43" s="1" t="s">
        <v>104</v>
      </c>
      <c r="C43" s="1" t="s">
        <v>105</v>
      </c>
      <c r="D43" s="1" t="s">
        <v>106</v>
      </c>
      <c r="E43" s="1" t="s">
        <v>107</v>
      </c>
      <c r="F43" s="1" t="s">
        <v>108</v>
      </c>
      <c r="G43" s="1" t="s">
        <v>109</v>
      </c>
    </row>
    <row r="44" spans="1:8" x14ac:dyDescent="0.2">
      <c r="B44" s="1" t="s">
        <v>33</v>
      </c>
      <c r="C44" s="1" t="s">
        <v>34</v>
      </c>
      <c r="D44" s="1" t="s">
        <v>35</v>
      </c>
      <c r="E44" s="1" t="s">
        <v>36</v>
      </c>
      <c r="F44" s="1" t="s">
        <v>37</v>
      </c>
      <c r="G44" s="1" t="s">
        <v>38</v>
      </c>
      <c r="H44" s="1" t="s">
        <v>85</v>
      </c>
    </row>
    <row r="45" spans="1:8" x14ac:dyDescent="0.2">
      <c r="B45" s="1" t="s">
        <v>39</v>
      </c>
      <c r="C45" s="1" t="s">
        <v>40</v>
      </c>
      <c r="D45" s="1" t="s">
        <v>41</v>
      </c>
      <c r="E45" s="1" t="s">
        <v>42</v>
      </c>
      <c r="F45" s="1" t="s">
        <v>43</v>
      </c>
      <c r="G45" s="1" t="s">
        <v>110</v>
      </c>
      <c r="H45" s="1" t="s">
        <v>86</v>
      </c>
    </row>
    <row r="46" spans="1:8" x14ac:dyDescent="0.2">
      <c r="B46" s="1" t="s">
        <v>44</v>
      </c>
      <c r="C46" s="1" t="s">
        <v>111</v>
      </c>
      <c r="D46" s="1" t="s">
        <v>112</v>
      </c>
      <c r="E46" s="1" t="s">
        <v>45</v>
      </c>
      <c r="F46" s="1" t="s">
        <v>46</v>
      </c>
      <c r="G46" s="1" t="s">
        <v>113</v>
      </c>
    </row>
    <row r="47" spans="1:8" x14ac:dyDescent="0.2">
      <c r="B47" s="1" t="s">
        <v>5</v>
      </c>
      <c r="C47" s="1" t="s">
        <v>49</v>
      </c>
      <c r="D47" s="1" t="s">
        <v>50</v>
      </c>
      <c r="E47" s="1" t="s">
        <v>51</v>
      </c>
      <c r="F47" s="1" t="s">
        <v>52</v>
      </c>
      <c r="G47" s="1" t="s">
        <v>53</v>
      </c>
      <c r="H47" s="1" t="s">
        <v>87</v>
      </c>
    </row>
    <row r="48" spans="1:8" x14ac:dyDescent="0.2">
      <c r="B48" s="1" t="s">
        <v>47</v>
      </c>
      <c r="C48" s="1" t="s">
        <v>114</v>
      </c>
      <c r="D48" s="1" t="s">
        <v>115</v>
      </c>
      <c r="E48" s="1" t="s">
        <v>48</v>
      </c>
      <c r="F48" s="1" t="s">
        <v>116</v>
      </c>
      <c r="G48" s="1" t="s">
        <v>117</v>
      </c>
    </row>
    <row r="49" spans="2:8" x14ac:dyDescent="0.2">
      <c r="B49" s="1" t="s">
        <v>54</v>
      </c>
      <c r="C49" s="1" t="s">
        <v>55</v>
      </c>
      <c r="D49" s="1" t="s">
        <v>56</v>
      </c>
      <c r="E49" s="1" t="s">
        <v>57</v>
      </c>
      <c r="F49" s="1" t="s">
        <v>58</v>
      </c>
      <c r="G49" s="1" t="s">
        <v>59</v>
      </c>
      <c r="H49" s="1" t="s">
        <v>88</v>
      </c>
    </row>
    <row r="50" spans="2:8" x14ac:dyDescent="0.2">
      <c r="B50" s="1" t="s">
        <v>60</v>
      </c>
      <c r="C50" s="1" t="s">
        <v>118</v>
      </c>
      <c r="D50" s="1" t="s">
        <v>119</v>
      </c>
      <c r="E50" s="1" t="s">
        <v>61</v>
      </c>
      <c r="F50" s="1" t="s">
        <v>120</v>
      </c>
      <c r="G50" s="1" t="s">
        <v>121</v>
      </c>
    </row>
  </sheetData>
  <dataValidations count="1">
    <dataValidation type="list" allowBlank="1" showInputMessage="1" showErrorMessage="1" sqref="E11">
      <formula1>$B$41:$B$50</formula1>
    </dataValidation>
  </dataValidations>
  <pageMargins left="0.59055118110236227" right="0.59055118110236227" top="0.39370078740157483" bottom="0.39370078740157483" header="0.39370078740157483" footer="0.19685039370078741"/>
  <pageSetup paperSize="9" orientation="portrait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2"/>
  <sheetViews>
    <sheetView showGridLines="0" view="pageBreakPreview" topLeftCell="A53" zoomScale="145" zoomScaleNormal="100" zoomScaleSheetLayoutView="145" workbookViewId="0">
      <selection activeCell="H82" sqref="H82"/>
    </sheetView>
  </sheetViews>
  <sheetFormatPr defaultRowHeight="12.75" x14ac:dyDescent="0.2"/>
  <cols>
    <col min="1" max="1" width="7.7109375" style="19" customWidth="1"/>
    <col min="2" max="2" width="3.7109375" style="19" customWidth="1"/>
    <col min="3" max="3" width="36.28515625" style="19" customWidth="1"/>
    <col min="4" max="4" width="8.7109375" style="19" customWidth="1"/>
    <col min="5" max="5" width="9.7109375" style="19" customWidth="1"/>
    <col min="6" max="6" width="6.5703125" style="19" customWidth="1"/>
    <col min="7" max="7" width="7.7109375" style="112" customWidth="1"/>
    <col min="8" max="8" width="13.7109375" style="19" customWidth="1"/>
    <col min="9" max="9" width="1.7109375" style="78" customWidth="1"/>
    <col min="10" max="10" width="7.7109375" style="105" customWidth="1"/>
    <col min="11" max="11" width="1.7109375" style="78" customWidth="1"/>
    <col min="12" max="12" width="6.7109375" style="105" customWidth="1"/>
    <col min="13" max="13" width="1.7109375" style="78" customWidth="1"/>
    <col min="14" max="14" width="14.7109375" style="19" customWidth="1"/>
    <col min="15" max="15" width="10.7109375" style="19" customWidth="1"/>
    <col min="16" max="16" width="1.7109375" style="19" customWidth="1"/>
    <col min="17" max="16384" width="9.140625" style="19"/>
  </cols>
  <sheetData>
    <row r="1" spans="1:13" s="15" customFormat="1" ht="25.5" customHeight="1" thickBot="1" x14ac:dyDescent="0.25">
      <c r="A1" s="176" t="str">
        <f>Setup!E5</f>
        <v>EMPLOYERS REQUIREMENTS</v>
      </c>
      <c r="B1" s="176"/>
      <c r="C1" s="176"/>
      <c r="D1" s="176"/>
      <c r="E1" s="176"/>
      <c r="F1" s="176"/>
      <c r="G1" s="176"/>
      <c r="H1" s="176"/>
      <c r="I1" s="80"/>
      <c r="J1" s="179" t="s">
        <v>308</v>
      </c>
      <c r="K1" s="80"/>
      <c r="L1" s="180"/>
      <c r="M1" s="80"/>
    </row>
    <row r="2" spans="1:13" s="15" customFormat="1" ht="25.5" customHeight="1" x14ac:dyDescent="0.2">
      <c r="A2" s="15" t="str">
        <f>Setup!E6</f>
        <v xml:space="preserve">New Pavilion - Thame Cricket Club </v>
      </c>
      <c r="G2" s="109"/>
      <c r="I2" s="80"/>
      <c r="J2" s="101"/>
      <c r="K2" s="80"/>
      <c r="L2" s="101"/>
      <c r="M2" s="80"/>
    </row>
    <row r="3" spans="1:13" s="15" customFormat="1" ht="25.5" customHeight="1" x14ac:dyDescent="0.2">
      <c r="A3" s="16" t="s">
        <v>313</v>
      </c>
      <c r="G3" s="109"/>
      <c r="I3" s="80"/>
      <c r="J3" s="101"/>
      <c r="K3" s="80"/>
      <c r="L3" s="101"/>
      <c r="M3" s="80"/>
    </row>
    <row r="4" spans="1:13" s="29" customFormat="1" ht="25.5" customHeight="1" x14ac:dyDescent="0.2">
      <c r="A4" s="28">
        <v>2.2000000000000002</v>
      </c>
      <c r="B4" s="29" t="s">
        <v>385</v>
      </c>
      <c r="G4" s="110"/>
      <c r="I4" s="80"/>
      <c r="J4" s="101"/>
      <c r="K4" s="80"/>
      <c r="L4" s="101"/>
      <c r="M4" s="80"/>
    </row>
    <row r="5" spans="1:13" s="18" customFormat="1" ht="25.5" customHeight="1" x14ac:dyDescent="0.2">
      <c r="A5" s="50" t="s">
        <v>63</v>
      </c>
      <c r="B5" s="49" t="s">
        <v>64</v>
      </c>
      <c r="C5" s="49"/>
      <c r="D5" s="49"/>
      <c r="E5" s="50"/>
      <c r="F5" s="49"/>
      <c r="G5" s="107"/>
      <c r="H5" s="59" t="s">
        <v>70</v>
      </c>
      <c r="I5" s="80"/>
      <c r="J5" s="100" t="s">
        <v>386</v>
      </c>
      <c r="K5" s="80"/>
      <c r="L5" s="100" t="s">
        <v>387</v>
      </c>
      <c r="M5" s="80"/>
    </row>
    <row r="6" spans="1:13" ht="12.75" customHeight="1" x14ac:dyDescent="0.2">
      <c r="A6" s="27"/>
      <c r="D6" s="60"/>
      <c r="E6" s="60"/>
      <c r="F6" s="60"/>
      <c r="G6" s="111"/>
      <c r="H6" s="74"/>
      <c r="I6" s="79"/>
      <c r="J6" s="102"/>
      <c r="K6" s="79"/>
      <c r="L6" s="113"/>
      <c r="M6" s="79"/>
    </row>
    <row r="7" spans="1:13" ht="12.75" customHeight="1" x14ac:dyDescent="0.2">
      <c r="A7" s="106"/>
      <c r="B7" s="26" t="s">
        <v>315</v>
      </c>
      <c r="D7" s="60"/>
      <c r="E7" s="60"/>
      <c r="F7" s="60"/>
      <c r="G7" s="111"/>
      <c r="H7" s="74"/>
      <c r="I7" s="79"/>
      <c r="J7" s="102"/>
      <c r="K7" s="79"/>
      <c r="L7" s="113"/>
      <c r="M7" s="79"/>
    </row>
    <row r="8" spans="1:13" ht="12.75" customHeight="1" x14ac:dyDescent="0.2">
      <c r="A8" s="27"/>
      <c r="D8" s="60"/>
      <c r="E8" s="60"/>
      <c r="F8" s="60"/>
      <c r="G8" s="111"/>
      <c r="H8" s="74"/>
      <c r="I8" s="79"/>
      <c r="J8" s="102"/>
      <c r="K8" s="79"/>
      <c r="L8" s="113"/>
      <c r="M8" s="79"/>
    </row>
    <row r="9" spans="1:13" ht="12.75" customHeight="1" x14ac:dyDescent="0.2">
      <c r="A9" s="27" t="s">
        <v>9</v>
      </c>
      <c r="B9" s="19" t="s">
        <v>388</v>
      </c>
      <c r="D9" s="60"/>
      <c r="E9" s="60"/>
      <c r="F9" s="60"/>
      <c r="G9" s="111"/>
      <c r="H9" s="74"/>
      <c r="I9" s="79"/>
      <c r="J9" s="102"/>
      <c r="K9" s="79"/>
      <c r="L9" s="113"/>
      <c r="M9" s="79"/>
    </row>
    <row r="10" spans="1:13" ht="12.75" customHeight="1" x14ac:dyDescent="0.2">
      <c r="A10" s="27"/>
      <c r="D10" s="60"/>
      <c r="E10" s="60"/>
      <c r="F10" s="60"/>
      <c r="G10" s="111"/>
      <c r="H10" s="74"/>
      <c r="I10" s="79"/>
      <c r="J10" s="102"/>
      <c r="K10" s="79"/>
      <c r="L10" s="113"/>
      <c r="M10" s="79"/>
    </row>
    <row r="11" spans="1:13" ht="12.75" customHeight="1" x14ac:dyDescent="0.2">
      <c r="A11" s="27" t="s">
        <v>9</v>
      </c>
      <c r="B11" s="19" t="s">
        <v>389</v>
      </c>
      <c r="D11" s="60"/>
      <c r="E11" s="60"/>
      <c r="F11" s="60"/>
      <c r="G11" s="111"/>
      <c r="H11" s="74"/>
      <c r="I11" s="79"/>
      <c r="J11" s="103"/>
      <c r="K11" s="79"/>
      <c r="L11" s="113"/>
      <c r="M11" s="79"/>
    </row>
    <row r="12" spans="1:13" ht="12.75" customHeight="1" x14ac:dyDescent="0.2">
      <c r="A12" s="27"/>
      <c r="B12" s="19" t="s">
        <v>390</v>
      </c>
      <c r="D12" s="60"/>
      <c r="E12" s="60"/>
      <c r="F12" s="60"/>
      <c r="G12" s="111"/>
      <c r="H12" s="74"/>
      <c r="I12" s="79"/>
      <c r="J12" s="102"/>
      <c r="K12" s="79"/>
      <c r="L12" s="113"/>
      <c r="M12" s="79"/>
    </row>
    <row r="13" spans="1:13" ht="12.75" customHeight="1" x14ac:dyDescent="0.2">
      <c r="A13" s="27"/>
      <c r="B13" s="19" t="s">
        <v>391</v>
      </c>
      <c r="D13" s="60"/>
      <c r="E13" s="60"/>
      <c r="F13" s="60"/>
      <c r="G13" s="111"/>
      <c r="H13" s="74"/>
      <c r="I13" s="79"/>
      <c r="J13" s="102"/>
      <c r="K13" s="79"/>
      <c r="L13" s="113"/>
      <c r="M13" s="79"/>
    </row>
    <row r="14" spans="1:13" ht="12.75" customHeight="1" x14ac:dyDescent="0.2">
      <c r="A14" s="27"/>
      <c r="D14" s="60"/>
      <c r="E14" s="60"/>
      <c r="F14" s="60"/>
      <c r="G14" s="111"/>
      <c r="H14" s="74"/>
      <c r="I14" s="79"/>
      <c r="J14" s="102"/>
      <c r="K14" s="79"/>
      <c r="L14" s="113"/>
      <c r="M14" s="79"/>
    </row>
    <row r="15" spans="1:13" ht="12.75" customHeight="1" x14ac:dyDescent="0.2">
      <c r="A15" s="27" t="s">
        <v>9</v>
      </c>
      <c r="B15" s="19" t="s">
        <v>392</v>
      </c>
      <c r="D15" s="60"/>
      <c r="E15" s="60"/>
      <c r="F15" s="60"/>
      <c r="G15" s="111"/>
      <c r="H15" s="74"/>
      <c r="I15" s="79"/>
      <c r="J15" s="102"/>
      <c r="K15" s="79"/>
      <c r="L15" s="113"/>
      <c r="M15" s="79"/>
    </row>
    <row r="16" spans="1:13" ht="12.75" customHeight="1" x14ac:dyDescent="0.2">
      <c r="A16" s="27"/>
      <c r="B16" s="19" t="s">
        <v>393</v>
      </c>
      <c r="D16" s="60"/>
      <c r="E16" s="60"/>
      <c r="F16" s="60"/>
      <c r="G16" s="111"/>
      <c r="H16" s="74"/>
      <c r="I16" s="79"/>
      <c r="J16" s="102"/>
      <c r="K16" s="79"/>
      <c r="L16" s="113"/>
      <c r="M16" s="79"/>
    </row>
    <row r="17" spans="1:13" ht="12.75" customHeight="1" x14ac:dyDescent="0.2">
      <c r="A17" s="27"/>
      <c r="B17" s="19" t="s">
        <v>394</v>
      </c>
      <c r="D17" s="60"/>
      <c r="E17" s="60"/>
      <c r="F17" s="60"/>
      <c r="G17" s="111"/>
      <c r="H17" s="74"/>
      <c r="I17" s="79"/>
      <c r="J17" s="102"/>
      <c r="K17" s="79"/>
      <c r="L17" s="113"/>
      <c r="M17" s="79"/>
    </row>
    <row r="18" spans="1:13" ht="12.75" customHeight="1" x14ac:dyDescent="0.2">
      <c r="A18" s="27"/>
      <c r="D18" s="60"/>
      <c r="E18" s="60"/>
      <c r="F18" s="60"/>
      <c r="G18" s="111"/>
      <c r="H18" s="74"/>
      <c r="I18" s="79"/>
      <c r="J18" s="102"/>
      <c r="K18" s="79"/>
      <c r="L18" s="113"/>
      <c r="M18" s="79"/>
    </row>
    <row r="19" spans="1:13" ht="12.75" customHeight="1" x14ac:dyDescent="0.2">
      <c r="A19" s="27" t="s">
        <v>9</v>
      </c>
      <c r="B19" s="19" t="s">
        <v>395</v>
      </c>
      <c r="D19" s="60"/>
      <c r="E19" s="60"/>
      <c r="F19" s="60"/>
      <c r="G19" s="111"/>
      <c r="H19" s="74"/>
      <c r="I19" s="79"/>
      <c r="J19" s="102"/>
      <c r="K19" s="79"/>
      <c r="L19" s="113"/>
      <c r="M19" s="79"/>
    </row>
    <row r="20" spans="1:13" ht="12.75" customHeight="1" x14ac:dyDescent="0.2">
      <c r="A20" s="27"/>
      <c r="B20" s="19" t="s">
        <v>396</v>
      </c>
      <c r="D20" s="60"/>
      <c r="E20" s="60"/>
      <c r="F20" s="60"/>
      <c r="G20" s="111"/>
      <c r="H20" s="74"/>
      <c r="I20" s="79"/>
      <c r="J20" s="102"/>
      <c r="K20" s="79"/>
      <c r="L20" s="113"/>
      <c r="M20" s="79"/>
    </row>
    <row r="21" spans="1:13" ht="12.75" customHeight="1" x14ac:dyDescent="0.2">
      <c r="A21" s="27"/>
      <c r="D21" s="60"/>
      <c r="E21" s="60"/>
      <c r="F21" s="60"/>
      <c r="G21" s="111"/>
      <c r="H21" s="74"/>
      <c r="I21" s="79"/>
      <c r="J21" s="102"/>
      <c r="K21" s="79"/>
      <c r="L21" s="113"/>
      <c r="M21" s="79"/>
    </row>
    <row r="22" spans="1:13" ht="12.75" customHeight="1" x14ac:dyDescent="0.2">
      <c r="A22" s="63" t="s">
        <v>407</v>
      </c>
      <c r="B22" s="26" t="s">
        <v>397</v>
      </c>
      <c r="D22" s="60"/>
      <c r="E22" s="60"/>
      <c r="F22" s="60"/>
      <c r="G22" s="111"/>
      <c r="H22" s="74"/>
      <c r="I22" s="79"/>
      <c r="J22" s="102"/>
      <c r="K22" s="79"/>
      <c r="L22" s="113"/>
      <c r="M22" s="79"/>
    </row>
    <row r="23" spans="1:13" ht="12.75" customHeight="1" x14ac:dyDescent="0.2">
      <c r="A23" s="27"/>
      <c r="D23" s="60"/>
      <c r="E23" s="60"/>
      <c r="F23" s="60"/>
      <c r="G23" s="111"/>
      <c r="H23" s="74"/>
      <c r="I23" s="79"/>
      <c r="J23" s="102"/>
      <c r="K23" s="79"/>
      <c r="L23" s="113"/>
      <c r="M23" s="79"/>
    </row>
    <row r="24" spans="1:13" ht="12.75" customHeight="1" x14ac:dyDescent="0.2">
      <c r="A24" s="27" t="s">
        <v>71</v>
      </c>
      <c r="B24" s="19" t="s">
        <v>402</v>
      </c>
      <c r="D24" s="60"/>
      <c r="E24" s="60"/>
      <c r="F24" s="60"/>
      <c r="G24" s="111"/>
      <c r="H24" s="74"/>
      <c r="I24" s="79"/>
      <c r="J24" s="102"/>
      <c r="K24" s="79"/>
      <c r="L24" s="113"/>
      <c r="M24" s="79"/>
    </row>
    <row r="25" spans="1:13" ht="12.75" customHeight="1" x14ac:dyDescent="0.2">
      <c r="A25" s="27"/>
      <c r="C25" s="19" t="s">
        <v>398</v>
      </c>
      <c r="D25" s="60"/>
      <c r="E25" s="60"/>
      <c r="F25" s="60"/>
      <c r="G25" s="111"/>
      <c r="H25" s="74"/>
      <c r="I25" s="79"/>
      <c r="J25" s="102"/>
      <c r="K25" s="79"/>
      <c r="L25" s="113"/>
      <c r="M25" s="79"/>
    </row>
    <row r="26" spans="1:13" ht="12.75" customHeight="1" x14ac:dyDescent="0.2">
      <c r="A26" s="27"/>
      <c r="C26" s="19" t="s">
        <v>399</v>
      </c>
      <c r="D26" s="60"/>
      <c r="E26" s="60"/>
      <c r="F26" s="60"/>
      <c r="G26" s="111" t="s">
        <v>400</v>
      </c>
      <c r="H26" s="74">
        <v>800</v>
      </c>
      <c r="I26" s="79"/>
      <c r="J26" s="102"/>
      <c r="K26" s="79"/>
      <c r="L26" s="113">
        <v>8.6999999999999993</v>
      </c>
      <c r="M26" s="79"/>
    </row>
    <row r="27" spans="1:13" ht="12.75" customHeight="1" x14ac:dyDescent="0.2">
      <c r="A27" s="27"/>
      <c r="D27" s="60"/>
      <c r="E27" s="60"/>
      <c r="F27" s="60"/>
      <c r="G27" s="111"/>
      <c r="H27" s="74"/>
      <c r="I27" s="79"/>
      <c r="J27" s="102"/>
      <c r="K27" s="79"/>
      <c r="L27" s="113"/>
      <c r="M27" s="79"/>
    </row>
    <row r="28" spans="1:13" ht="12.75" customHeight="1" x14ac:dyDescent="0.2">
      <c r="A28" s="27" t="s">
        <v>401</v>
      </c>
      <c r="B28" s="19" t="s">
        <v>404</v>
      </c>
      <c r="D28" s="60"/>
      <c r="E28" s="60"/>
      <c r="F28" s="60"/>
      <c r="G28" s="111"/>
      <c r="H28" s="74"/>
      <c r="I28" s="79"/>
      <c r="J28" s="102"/>
      <c r="K28" s="79"/>
      <c r="L28" s="113"/>
      <c r="M28" s="79"/>
    </row>
    <row r="29" spans="1:13" ht="12.75" customHeight="1" x14ac:dyDescent="0.2">
      <c r="A29" s="27"/>
      <c r="C29" s="19" t="s">
        <v>398</v>
      </c>
      <c r="D29" s="60"/>
      <c r="E29" s="60"/>
      <c r="F29" s="60"/>
      <c r="G29" s="111"/>
      <c r="H29" s="74"/>
      <c r="I29" s="79"/>
      <c r="J29" s="102"/>
      <c r="K29" s="79"/>
      <c r="L29" s="113"/>
      <c r="M29" s="79"/>
    </row>
    <row r="30" spans="1:13" ht="12.75" customHeight="1" x14ac:dyDescent="0.2">
      <c r="A30" s="27"/>
      <c r="C30" s="19" t="s">
        <v>399</v>
      </c>
      <c r="D30" s="60"/>
      <c r="E30" s="60"/>
      <c r="F30" s="60"/>
      <c r="G30" s="111" t="s">
        <v>400</v>
      </c>
      <c r="H30" s="74">
        <v>9000</v>
      </c>
      <c r="I30" s="79"/>
      <c r="J30" s="102"/>
      <c r="K30" s="79"/>
      <c r="L30" s="113">
        <v>8.6999999999999993</v>
      </c>
      <c r="M30" s="79"/>
    </row>
    <row r="31" spans="1:13" ht="12.75" customHeight="1" x14ac:dyDescent="0.2">
      <c r="A31" s="27"/>
      <c r="D31" s="60"/>
      <c r="E31" s="60"/>
      <c r="F31" s="60"/>
      <c r="G31" s="111"/>
      <c r="H31" s="74"/>
      <c r="I31" s="79"/>
      <c r="J31" s="102"/>
      <c r="K31" s="79"/>
      <c r="L31" s="113"/>
      <c r="M31" s="79"/>
    </row>
    <row r="32" spans="1:13" ht="12.75" customHeight="1" x14ac:dyDescent="0.2">
      <c r="A32" s="27" t="s">
        <v>403</v>
      </c>
      <c r="B32" s="19" t="s">
        <v>406</v>
      </c>
      <c r="D32" s="60"/>
      <c r="E32" s="60"/>
      <c r="F32" s="60"/>
      <c r="G32" s="111"/>
      <c r="H32" s="74"/>
      <c r="I32" s="79"/>
      <c r="J32" s="102"/>
      <c r="K32" s="79"/>
      <c r="L32" s="113"/>
      <c r="M32" s="79"/>
    </row>
    <row r="33" spans="1:13" ht="12.75" customHeight="1" x14ac:dyDescent="0.2">
      <c r="A33" s="27"/>
      <c r="C33" s="19" t="s">
        <v>398</v>
      </c>
      <c r="D33" s="60"/>
      <c r="E33" s="60"/>
      <c r="F33" s="60"/>
      <c r="G33" s="111"/>
      <c r="H33" s="74"/>
      <c r="I33" s="79"/>
      <c r="J33" s="102"/>
      <c r="K33" s="79"/>
      <c r="L33" s="113"/>
      <c r="M33" s="79"/>
    </row>
    <row r="34" spans="1:13" ht="12.75" customHeight="1" x14ac:dyDescent="0.2">
      <c r="A34" s="27"/>
      <c r="C34" s="19" t="s">
        <v>399</v>
      </c>
      <c r="D34" s="60"/>
      <c r="E34" s="60"/>
      <c r="F34" s="60"/>
      <c r="G34" s="111" t="s">
        <v>400</v>
      </c>
      <c r="H34" s="194" t="s">
        <v>859</v>
      </c>
      <c r="I34" s="79"/>
      <c r="J34" s="102"/>
      <c r="K34" s="79"/>
      <c r="L34" s="113">
        <v>8.6999999999999993</v>
      </c>
      <c r="M34" s="79"/>
    </row>
    <row r="35" spans="1:13" ht="12.75" customHeight="1" x14ac:dyDescent="0.2">
      <c r="A35" s="27"/>
      <c r="D35" s="60"/>
      <c r="E35" s="60"/>
      <c r="F35" s="60"/>
      <c r="G35" s="111"/>
      <c r="H35" s="74"/>
      <c r="I35" s="79"/>
      <c r="J35" s="102"/>
      <c r="K35" s="79"/>
      <c r="L35" s="113"/>
      <c r="M35" s="79"/>
    </row>
    <row r="36" spans="1:13" ht="12.75" customHeight="1" x14ac:dyDescent="0.2">
      <c r="A36" s="27"/>
      <c r="D36" s="60"/>
      <c r="E36" s="60"/>
      <c r="F36" s="60"/>
      <c r="G36" s="111"/>
      <c r="H36" s="74"/>
      <c r="I36" s="79"/>
      <c r="J36" s="102"/>
      <c r="K36" s="79"/>
      <c r="L36" s="113"/>
      <c r="M36" s="79"/>
    </row>
    <row r="37" spans="1:13" ht="12.75" customHeight="1" x14ac:dyDescent="0.2">
      <c r="A37" s="27"/>
      <c r="D37" s="60"/>
      <c r="E37" s="60"/>
      <c r="F37" s="60"/>
      <c r="G37" s="111"/>
      <c r="H37" s="74"/>
      <c r="I37" s="79"/>
      <c r="J37" s="102"/>
      <c r="K37" s="79"/>
      <c r="L37" s="113"/>
      <c r="M37" s="79"/>
    </row>
    <row r="38" spans="1:13" ht="12.75" customHeight="1" x14ac:dyDescent="0.2">
      <c r="A38" s="27"/>
      <c r="D38" s="60"/>
      <c r="E38" s="60"/>
      <c r="F38" s="60"/>
      <c r="G38" s="111"/>
      <c r="H38" s="194"/>
      <c r="I38" s="79"/>
      <c r="J38" s="102"/>
      <c r="K38" s="79"/>
      <c r="L38" s="113"/>
      <c r="M38" s="79"/>
    </row>
    <row r="39" spans="1:13" ht="12.75" customHeight="1" x14ac:dyDescent="0.2">
      <c r="A39" s="27"/>
      <c r="D39" s="60"/>
      <c r="E39" s="60"/>
      <c r="F39" s="60"/>
      <c r="G39" s="111"/>
      <c r="H39" s="74"/>
      <c r="I39" s="79"/>
      <c r="J39" s="102"/>
      <c r="K39" s="79"/>
      <c r="L39" s="113"/>
      <c r="M39" s="79"/>
    </row>
    <row r="40" spans="1:13" ht="12.75" customHeight="1" x14ac:dyDescent="0.2">
      <c r="A40" s="27"/>
      <c r="D40" s="60"/>
      <c r="E40" s="60"/>
      <c r="F40" s="60"/>
      <c r="G40" s="111"/>
      <c r="H40" s="74"/>
      <c r="I40" s="79"/>
      <c r="J40" s="102"/>
      <c r="K40" s="79"/>
      <c r="L40" s="113"/>
      <c r="M40" s="79"/>
    </row>
    <row r="41" spans="1:13" ht="12.75" customHeight="1" x14ac:dyDescent="0.2">
      <c r="A41" s="27"/>
      <c r="D41" s="60"/>
      <c r="E41" s="60"/>
      <c r="F41" s="60"/>
      <c r="G41" s="111"/>
      <c r="H41" s="74"/>
      <c r="I41" s="79"/>
      <c r="J41" s="102"/>
      <c r="K41" s="79"/>
      <c r="L41" s="113"/>
      <c r="M41" s="79"/>
    </row>
    <row r="42" spans="1:13" ht="12.75" customHeight="1" x14ac:dyDescent="0.2">
      <c r="A42" s="27"/>
      <c r="D42" s="60"/>
      <c r="E42" s="60"/>
      <c r="F42" s="60"/>
      <c r="G42" s="111"/>
      <c r="H42" s="74"/>
      <c r="I42" s="79"/>
      <c r="J42" s="102"/>
      <c r="K42" s="79"/>
      <c r="L42" s="113"/>
      <c r="M42" s="79"/>
    </row>
    <row r="43" spans="1:13" ht="12.75" customHeight="1" x14ac:dyDescent="0.2">
      <c r="A43" s="27"/>
      <c r="D43" s="60"/>
      <c r="E43" s="60"/>
      <c r="F43" s="60"/>
      <c r="G43" s="111"/>
      <c r="H43" s="74"/>
      <c r="I43" s="79"/>
      <c r="J43" s="102"/>
      <c r="K43" s="79"/>
      <c r="L43" s="113"/>
      <c r="M43" s="79"/>
    </row>
    <row r="44" spans="1:13" ht="12.75" customHeight="1" x14ac:dyDescent="0.2">
      <c r="A44" s="27"/>
      <c r="D44" s="60"/>
      <c r="E44" s="60"/>
      <c r="F44" s="60"/>
      <c r="G44" s="111"/>
      <c r="H44" s="74"/>
      <c r="I44" s="79"/>
      <c r="J44" s="102"/>
      <c r="K44" s="79"/>
      <c r="L44" s="113"/>
      <c r="M44" s="79"/>
    </row>
    <row r="45" spans="1:13" ht="12.75" customHeight="1" x14ac:dyDescent="0.2">
      <c r="A45" s="27"/>
      <c r="D45" s="60"/>
      <c r="E45" s="60"/>
      <c r="F45" s="60"/>
      <c r="G45" s="111"/>
      <c r="H45" s="74"/>
      <c r="I45" s="79"/>
      <c r="J45" s="102"/>
      <c r="K45" s="79"/>
      <c r="L45" s="113"/>
      <c r="M45" s="79"/>
    </row>
    <row r="46" spans="1:13" ht="12.75" customHeight="1" x14ac:dyDescent="0.2">
      <c r="A46" s="27"/>
      <c r="D46" s="60"/>
      <c r="E46" s="60"/>
      <c r="F46" s="60"/>
      <c r="G46" s="111"/>
      <c r="H46" s="74"/>
      <c r="I46" s="79"/>
      <c r="J46" s="102"/>
      <c r="K46" s="79"/>
      <c r="L46" s="113"/>
      <c r="M46" s="79"/>
    </row>
    <row r="47" spans="1:13" ht="12.75" customHeight="1" x14ac:dyDescent="0.2">
      <c r="A47" s="27"/>
      <c r="D47" s="60"/>
      <c r="E47" s="60"/>
      <c r="F47" s="60"/>
      <c r="G47" s="111"/>
      <c r="H47" s="74"/>
      <c r="I47" s="79"/>
      <c r="J47" s="102"/>
      <c r="K47" s="79"/>
      <c r="L47" s="113"/>
      <c r="M47" s="79"/>
    </row>
    <row r="48" spans="1:13" ht="12.75" customHeight="1" x14ac:dyDescent="0.2">
      <c r="A48" s="27"/>
      <c r="D48" s="60"/>
      <c r="E48" s="60"/>
      <c r="F48" s="60"/>
      <c r="G48" s="111"/>
      <c r="H48" s="74"/>
      <c r="I48" s="79"/>
      <c r="J48" s="102"/>
      <c r="K48" s="79"/>
      <c r="L48" s="113"/>
      <c r="M48" s="79"/>
    </row>
    <row r="49" spans="1:13" ht="12.75" customHeight="1" x14ac:dyDescent="0.2">
      <c r="A49" s="27"/>
      <c r="D49" s="60"/>
      <c r="E49" s="60"/>
      <c r="F49" s="60"/>
      <c r="G49" s="111"/>
      <c r="H49" s="74"/>
      <c r="I49" s="79"/>
      <c r="J49" s="102"/>
      <c r="K49" s="79"/>
      <c r="L49" s="113"/>
      <c r="M49" s="79"/>
    </row>
    <row r="50" spans="1:13" ht="12.75" customHeight="1" x14ac:dyDescent="0.2">
      <c r="A50" s="27"/>
      <c r="D50" s="60"/>
      <c r="E50" s="60"/>
      <c r="F50" s="60"/>
      <c r="G50" s="111"/>
      <c r="H50" s="74"/>
      <c r="I50" s="79"/>
      <c r="J50" s="102"/>
      <c r="K50" s="79"/>
      <c r="L50" s="113"/>
      <c r="M50" s="79"/>
    </row>
    <row r="51" spans="1:13" ht="12.75" customHeight="1" x14ac:dyDescent="0.2">
      <c r="A51" s="27"/>
      <c r="D51" s="60"/>
      <c r="E51" s="60"/>
      <c r="F51" s="60"/>
      <c r="G51" s="111"/>
      <c r="H51" s="74"/>
      <c r="I51" s="79"/>
      <c r="J51" s="102"/>
      <c r="K51" s="79"/>
      <c r="L51" s="113"/>
      <c r="M51" s="79"/>
    </row>
    <row r="52" spans="1:13" ht="12.75" customHeight="1" x14ac:dyDescent="0.2">
      <c r="A52" s="27"/>
      <c r="D52" s="60"/>
      <c r="E52" s="60"/>
      <c r="F52" s="60"/>
      <c r="G52" s="111"/>
      <c r="H52" s="74"/>
      <c r="I52" s="79"/>
      <c r="J52" s="102"/>
      <c r="K52" s="79"/>
      <c r="L52" s="113"/>
      <c r="M52" s="79"/>
    </row>
    <row r="53" spans="1:13" ht="25.5" customHeight="1" x14ac:dyDescent="0.2">
      <c r="A53" s="68"/>
      <c r="B53" s="65"/>
      <c r="C53" s="65"/>
      <c r="D53" s="65"/>
      <c r="E53" s="65"/>
      <c r="F53" s="65"/>
      <c r="G53" s="67" t="s">
        <v>156</v>
      </c>
      <c r="H53" s="75">
        <f>SUM(H6:H52)</f>
        <v>9800</v>
      </c>
      <c r="I53" s="79"/>
      <c r="J53" s="102"/>
      <c r="K53" s="79"/>
      <c r="L53" s="113"/>
      <c r="M53" s="79"/>
    </row>
    <row r="54" spans="1:13" x14ac:dyDescent="0.2">
      <c r="A54" s="27"/>
      <c r="D54" s="60"/>
      <c r="E54" s="60"/>
      <c r="F54" s="60"/>
      <c r="G54" s="111"/>
      <c r="H54" s="74"/>
      <c r="I54" s="79"/>
      <c r="J54" s="102"/>
      <c r="K54" s="79"/>
      <c r="L54" s="113"/>
      <c r="M54" s="79"/>
    </row>
    <row r="55" spans="1:13" ht="12.75" customHeight="1" x14ac:dyDescent="0.2">
      <c r="A55" s="63" t="s">
        <v>410</v>
      </c>
      <c r="B55" s="26" t="s">
        <v>408</v>
      </c>
      <c r="D55" s="60"/>
      <c r="E55" s="60"/>
      <c r="F55" s="60"/>
      <c r="G55" s="111"/>
      <c r="H55" s="74"/>
      <c r="I55" s="79"/>
      <c r="J55" s="102"/>
      <c r="K55" s="79"/>
      <c r="L55" s="113"/>
      <c r="M55" s="79"/>
    </row>
    <row r="56" spans="1:13" ht="12.75" customHeight="1" x14ac:dyDescent="0.2">
      <c r="A56" s="27"/>
      <c r="D56" s="60"/>
      <c r="E56" s="60"/>
      <c r="F56" s="60"/>
      <c r="G56" s="111"/>
      <c r="H56" s="74"/>
      <c r="I56" s="79"/>
      <c r="J56" s="102"/>
      <c r="K56" s="79"/>
      <c r="L56" s="113"/>
      <c r="M56" s="79"/>
    </row>
    <row r="57" spans="1:13" ht="12.75" customHeight="1" x14ac:dyDescent="0.2">
      <c r="A57" s="63" t="s">
        <v>412</v>
      </c>
      <c r="B57" s="26" t="s">
        <v>409</v>
      </c>
      <c r="D57" s="60"/>
      <c r="E57" s="60"/>
      <c r="F57" s="60"/>
      <c r="G57" s="111"/>
      <c r="H57" s="74"/>
      <c r="I57" s="79"/>
      <c r="J57" s="102"/>
      <c r="K57" s="79"/>
      <c r="L57" s="113"/>
      <c r="M57" s="79"/>
    </row>
    <row r="58" spans="1:13" ht="12.75" customHeight="1" x14ac:dyDescent="0.2">
      <c r="A58" s="27"/>
      <c r="D58" s="60"/>
      <c r="E58" s="60"/>
      <c r="F58" s="60"/>
      <c r="G58" s="111"/>
      <c r="H58" s="74"/>
      <c r="I58" s="79"/>
      <c r="J58" s="102"/>
      <c r="K58" s="79"/>
      <c r="L58" s="113"/>
      <c r="M58" s="79"/>
    </row>
    <row r="59" spans="1:13" ht="12.75" customHeight="1" x14ac:dyDescent="0.2">
      <c r="A59" s="27" t="s">
        <v>71</v>
      </c>
      <c r="B59" s="19" t="s">
        <v>777</v>
      </c>
      <c r="D59" s="60"/>
      <c r="E59" s="60"/>
      <c r="F59" s="60"/>
      <c r="G59" s="111"/>
      <c r="H59" s="74"/>
      <c r="I59" s="79"/>
      <c r="J59" s="102"/>
      <c r="K59" s="79"/>
      <c r="L59" s="113"/>
      <c r="M59" s="79"/>
    </row>
    <row r="60" spans="1:13" ht="12.75" customHeight="1" x14ac:dyDescent="0.2">
      <c r="A60" s="27"/>
      <c r="C60" s="19" t="s">
        <v>778</v>
      </c>
      <c r="D60" s="60"/>
      <c r="E60" s="60"/>
      <c r="F60" s="60"/>
      <c r="G60" s="111"/>
      <c r="H60" s="74"/>
      <c r="I60" s="79"/>
      <c r="J60" s="102"/>
      <c r="K60" s="79"/>
      <c r="L60" s="113"/>
      <c r="M60" s="79"/>
    </row>
    <row r="61" spans="1:13" ht="12.75" customHeight="1" x14ac:dyDescent="0.2">
      <c r="A61" s="27"/>
      <c r="C61" s="19" t="s">
        <v>399</v>
      </c>
      <c r="D61" s="60"/>
      <c r="E61" s="60"/>
      <c r="F61" s="60"/>
      <c r="G61" s="111" t="s">
        <v>400</v>
      </c>
      <c r="H61" s="74">
        <v>1000</v>
      </c>
      <c r="I61" s="79"/>
      <c r="J61" s="102"/>
      <c r="K61" s="79"/>
      <c r="L61" s="113">
        <v>0.1</v>
      </c>
      <c r="M61" s="79"/>
    </row>
    <row r="62" spans="1:13" ht="12.75" customHeight="1" x14ac:dyDescent="0.2">
      <c r="A62" s="27"/>
      <c r="D62" s="60"/>
      <c r="E62" s="60"/>
      <c r="F62" s="60"/>
      <c r="G62" s="111"/>
      <c r="H62" s="74"/>
      <c r="I62" s="79"/>
      <c r="J62" s="102"/>
      <c r="K62" s="79"/>
      <c r="L62" s="113"/>
      <c r="M62" s="79"/>
    </row>
    <row r="63" spans="1:13" ht="12.75" customHeight="1" x14ac:dyDescent="0.2">
      <c r="A63" s="27" t="s">
        <v>401</v>
      </c>
      <c r="B63" s="19" t="s">
        <v>779</v>
      </c>
      <c r="D63" s="60"/>
      <c r="E63" s="60"/>
      <c r="F63" s="60"/>
      <c r="G63" s="111"/>
      <c r="H63" s="74"/>
      <c r="I63" s="79"/>
      <c r="J63" s="102"/>
      <c r="K63" s="79"/>
      <c r="L63" s="113"/>
      <c r="M63" s="79"/>
    </row>
    <row r="64" spans="1:13" ht="25.5" customHeight="1" x14ac:dyDescent="0.2">
      <c r="A64" s="27"/>
      <c r="C64" s="237" t="s">
        <v>780</v>
      </c>
      <c r="D64" s="237"/>
      <c r="E64" s="237"/>
      <c r="F64" s="237"/>
      <c r="G64" s="238"/>
      <c r="H64" s="74"/>
      <c r="I64" s="79"/>
      <c r="J64" s="102"/>
      <c r="K64" s="79"/>
      <c r="L64" s="113"/>
      <c r="M64" s="79"/>
    </row>
    <row r="65" spans="1:13" ht="12.75" customHeight="1" x14ac:dyDescent="0.2">
      <c r="A65" s="27"/>
      <c r="C65" s="19" t="s">
        <v>399</v>
      </c>
      <c r="D65" s="60"/>
      <c r="E65" s="60"/>
      <c r="F65" s="60"/>
      <c r="G65" s="111" t="s">
        <v>400</v>
      </c>
      <c r="H65" s="74">
        <v>10000</v>
      </c>
      <c r="I65" s="79"/>
      <c r="J65" s="102"/>
      <c r="K65" s="79"/>
      <c r="L65" s="113">
        <v>0.1</v>
      </c>
      <c r="M65" s="79"/>
    </row>
    <row r="66" spans="1:13" ht="12.75" customHeight="1" x14ac:dyDescent="0.2">
      <c r="A66" s="27"/>
      <c r="D66" s="60"/>
      <c r="E66" s="60"/>
      <c r="F66" s="60"/>
      <c r="G66" s="111"/>
      <c r="H66" s="74"/>
      <c r="I66" s="79"/>
      <c r="J66" s="102"/>
      <c r="K66" s="79"/>
      <c r="L66" s="113"/>
      <c r="M66" s="79"/>
    </row>
    <row r="67" spans="1:13" ht="12.75" customHeight="1" x14ac:dyDescent="0.2">
      <c r="A67" s="27" t="s">
        <v>403</v>
      </c>
      <c r="B67" s="19" t="s">
        <v>1186</v>
      </c>
      <c r="D67" s="60"/>
      <c r="E67" s="60"/>
      <c r="F67" s="60"/>
      <c r="G67" s="111"/>
      <c r="H67" s="74"/>
      <c r="I67" s="79"/>
      <c r="J67" s="102"/>
      <c r="K67" s="79"/>
      <c r="L67" s="113"/>
      <c r="M67" s="79"/>
    </row>
    <row r="68" spans="1:13" ht="12.75" customHeight="1" x14ac:dyDescent="0.2">
      <c r="A68" s="27"/>
      <c r="C68" s="237" t="s">
        <v>1187</v>
      </c>
      <c r="D68" s="237"/>
      <c r="E68" s="237"/>
      <c r="F68" s="237"/>
      <c r="G68" s="238"/>
      <c r="H68" s="74"/>
      <c r="I68" s="79"/>
      <c r="J68" s="102"/>
      <c r="K68" s="79"/>
      <c r="L68" s="113"/>
      <c r="M68" s="79"/>
    </row>
    <row r="69" spans="1:13" ht="12.75" customHeight="1" x14ac:dyDescent="0.2">
      <c r="A69" s="27"/>
      <c r="C69" s="19" t="s">
        <v>399</v>
      </c>
      <c r="D69" s="60"/>
      <c r="E69" s="60"/>
      <c r="F69" s="60"/>
      <c r="G69" s="111" t="s">
        <v>400</v>
      </c>
      <c r="H69" s="74">
        <v>500</v>
      </c>
      <c r="I69" s="79"/>
      <c r="J69" s="102"/>
      <c r="K69" s="79"/>
      <c r="L69" s="113">
        <v>3.1</v>
      </c>
      <c r="M69" s="79"/>
    </row>
    <row r="70" spans="1:13" ht="12.75" customHeight="1" x14ac:dyDescent="0.2">
      <c r="A70" s="27"/>
      <c r="D70" s="60"/>
      <c r="E70" s="60"/>
      <c r="F70" s="60"/>
      <c r="G70" s="111"/>
      <c r="H70" s="74"/>
      <c r="I70" s="79"/>
      <c r="J70" s="102"/>
      <c r="K70" s="79"/>
      <c r="L70" s="113"/>
      <c r="M70" s="79"/>
    </row>
    <row r="71" spans="1:13" ht="12.75" customHeight="1" x14ac:dyDescent="0.2">
      <c r="A71" s="27" t="s">
        <v>405</v>
      </c>
      <c r="B71" s="19" t="s">
        <v>1188</v>
      </c>
      <c r="D71" s="60"/>
      <c r="E71" s="60"/>
      <c r="F71" s="60"/>
      <c r="G71" s="111"/>
      <c r="H71" s="74"/>
      <c r="I71" s="79"/>
      <c r="J71" s="102"/>
      <c r="K71" s="79"/>
      <c r="L71" s="113"/>
      <c r="M71" s="79"/>
    </row>
    <row r="72" spans="1:13" ht="12.75" customHeight="1" x14ac:dyDescent="0.2">
      <c r="A72" s="27"/>
      <c r="C72" s="237" t="s">
        <v>1189</v>
      </c>
      <c r="D72" s="237"/>
      <c r="E72" s="237"/>
      <c r="F72" s="237"/>
      <c r="G72" s="238"/>
      <c r="H72" s="74"/>
      <c r="I72" s="79"/>
      <c r="J72" s="102"/>
      <c r="K72" s="79"/>
      <c r="L72" s="113"/>
      <c r="M72" s="79"/>
    </row>
    <row r="73" spans="1:13" ht="12.75" customHeight="1" x14ac:dyDescent="0.2">
      <c r="A73" s="27"/>
      <c r="C73" s="19" t="s">
        <v>399</v>
      </c>
      <c r="D73" s="60"/>
      <c r="E73" s="60"/>
      <c r="F73" s="60"/>
      <c r="G73" s="111" t="s">
        <v>400</v>
      </c>
      <c r="H73" s="74">
        <v>250</v>
      </c>
      <c r="I73" s="79"/>
      <c r="J73" s="102"/>
      <c r="K73" s="79"/>
      <c r="L73" s="113">
        <v>3.1</v>
      </c>
      <c r="M73" s="79"/>
    </row>
    <row r="74" spans="1:13" ht="12.75" customHeight="1" x14ac:dyDescent="0.2">
      <c r="A74" s="27"/>
      <c r="D74" s="60"/>
      <c r="E74" s="60"/>
      <c r="F74" s="60"/>
      <c r="G74" s="111"/>
      <c r="H74" s="74"/>
      <c r="I74" s="79"/>
      <c r="J74" s="102"/>
      <c r="K74" s="79"/>
      <c r="L74" s="113"/>
      <c r="M74" s="79"/>
    </row>
    <row r="75" spans="1:13" ht="12.75" customHeight="1" x14ac:dyDescent="0.2">
      <c r="A75" s="27" t="s">
        <v>1097</v>
      </c>
      <c r="B75" s="19" t="s">
        <v>1209</v>
      </c>
      <c r="D75" s="60"/>
      <c r="E75" s="60"/>
      <c r="F75" s="60"/>
      <c r="G75" s="111"/>
      <c r="H75" s="74"/>
      <c r="I75" s="79"/>
      <c r="J75" s="102"/>
      <c r="K75" s="79"/>
      <c r="L75" s="113"/>
      <c r="M75" s="79"/>
    </row>
    <row r="76" spans="1:13" ht="12.75" customHeight="1" x14ac:dyDescent="0.2">
      <c r="A76" s="27"/>
      <c r="C76" s="237" t="s">
        <v>1210</v>
      </c>
      <c r="D76" s="237"/>
      <c r="E76" s="237"/>
      <c r="F76" s="237"/>
      <c r="G76" s="238"/>
      <c r="H76" s="74"/>
      <c r="I76" s="79"/>
      <c r="J76" s="102"/>
      <c r="K76" s="79"/>
      <c r="L76" s="113"/>
      <c r="M76" s="79"/>
    </row>
    <row r="77" spans="1:13" ht="12.75" customHeight="1" x14ac:dyDescent="0.2">
      <c r="A77" s="27"/>
      <c r="C77" s="19" t="s">
        <v>399</v>
      </c>
      <c r="D77" s="60"/>
      <c r="E77" s="60"/>
      <c r="F77" s="60"/>
      <c r="G77" s="111" t="s">
        <v>400</v>
      </c>
      <c r="H77" s="74">
        <v>7500</v>
      </c>
      <c r="I77" s="79"/>
      <c r="J77" s="102"/>
      <c r="K77" s="79"/>
      <c r="L77" s="113"/>
      <c r="M77" s="79"/>
    </row>
    <row r="78" spans="1:13" ht="12.75" customHeight="1" x14ac:dyDescent="0.2">
      <c r="A78" s="27"/>
      <c r="D78" s="60"/>
      <c r="E78" s="60"/>
      <c r="F78" s="60"/>
      <c r="G78" s="111"/>
      <c r="H78" s="74"/>
      <c r="I78" s="79"/>
      <c r="J78" s="102"/>
      <c r="K78" s="79"/>
      <c r="L78" s="113"/>
      <c r="M78" s="79"/>
    </row>
    <row r="79" spans="1:13" ht="12.75" customHeight="1" x14ac:dyDescent="0.2">
      <c r="A79" s="27" t="s">
        <v>1211</v>
      </c>
      <c r="B79" s="19" t="s">
        <v>1213</v>
      </c>
      <c r="D79" s="60"/>
      <c r="E79" s="60"/>
      <c r="F79" s="60"/>
      <c r="G79" s="111"/>
      <c r="H79" s="74"/>
      <c r="I79" s="79"/>
      <c r="J79" s="102"/>
      <c r="K79" s="79"/>
      <c r="L79" s="113"/>
      <c r="M79" s="79"/>
    </row>
    <row r="80" spans="1:13" ht="12.75" customHeight="1" x14ac:dyDescent="0.2">
      <c r="A80" s="27"/>
      <c r="C80" s="237" t="s">
        <v>1214</v>
      </c>
      <c r="D80" s="237"/>
      <c r="E80" s="237"/>
      <c r="F80" s="237"/>
      <c r="G80" s="238"/>
      <c r="H80" s="74"/>
      <c r="I80" s="79"/>
      <c r="J80" s="102"/>
      <c r="K80" s="79"/>
      <c r="L80" s="113"/>
      <c r="M80" s="79"/>
    </row>
    <row r="81" spans="1:13" ht="12.75" customHeight="1" x14ac:dyDescent="0.2">
      <c r="A81" s="27"/>
      <c r="C81" s="19" t="s">
        <v>399</v>
      </c>
      <c r="D81" s="60"/>
      <c r="E81" s="60"/>
      <c r="F81" s="60"/>
      <c r="G81" s="111" t="s">
        <v>400</v>
      </c>
      <c r="H81" s="74">
        <v>1000</v>
      </c>
      <c r="I81" s="79"/>
      <c r="J81" s="102"/>
      <c r="K81" s="79"/>
      <c r="L81" s="113"/>
      <c r="M81" s="79"/>
    </row>
    <row r="82" spans="1:13" ht="12.75" customHeight="1" x14ac:dyDescent="0.2">
      <c r="A82" s="27"/>
      <c r="D82" s="60"/>
      <c r="E82" s="60"/>
      <c r="F82" s="60"/>
      <c r="G82" s="111"/>
      <c r="H82" s="74"/>
      <c r="I82" s="79"/>
      <c r="J82" s="102"/>
      <c r="K82" s="79"/>
      <c r="L82" s="113"/>
      <c r="M82" s="79"/>
    </row>
    <row r="83" spans="1:13" ht="12.75" customHeight="1" x14ac:dyDescent="0.2">
      <c r="A83" s="63" t="s">
        <v>413</v>
      </c>
      <c r="B83" s="26" t="s">
        <v>411</v>
      </c>
      <c r="D83" s="60"/>
      <c r="E83" s="60"/>
      <c r="F83" s="60"/>
      <c r="G83" s="111"/>
      <c r="H83" s="74"/>
      <c r="I83" s="79"/>
      <c r="J83" s="102"/>
      <c r="K83" s="79"/>
      <c r="L83" s="113"/>
      <c r="M83" s="79"/>
    </row>
    <row r="84" spans="1:13" ht="12.75" customHeight="1" x14ac:dyDescent="0.2">
      <c r="A84" s="27"/>
      <c r="D84" s="60"/>
      <c r="E84" s="60"/>
      <c r="F84" s="60"/>
      <c r="G84" s="111"/>
      <c r="H84" s="74"/>
      <c r="I84" s="79"/>
      <c r="J84" s="102"/>
      <c r="K84" s="79"/>
      <c r="L84" s="113">
        <v>1.1000000000000001</v>
      </c>
      <c r="M84" s="79"/>
    </row>
    <row r="85" spans="1:13" ht="12.75" customHeight="1" x14ac:dyDescent="0.2">
      <c r="A85" s="27" t="s">
        <v>1212</v>
      </c>
      <c r="B85" s="19" t="s">
        <v>781</v>
      </c>
      <c r="D85" s="60"/>
      <c r="E85" s="60"/>
      <c r="F85" s="60"/>
      <c r="G85" s="111"/>
      <c r="H85" s="74"/>
      <c r="I85" s="79"/>
      <c r="J85" s="102"/>
      <c r="K85" s="79"/>
      <c r="L85" s="113"/>
      <c r="M85" s="79"/>
    </row>
    <row r="86" spans="1:13" ht="12.75" customHeight="1" x14ac:dyDescent="0.2">
      <c r="A86" s="27"/>
      <c r="D86" s="60"/>
      <c r="E86" s="60"/>
      <c r="F86" s="60"/>
      <c r="G86" s="111"/>
      <c r="H86" s="74"/>
      <c r="I86" s="79"/>
      <c r="J86" s="102"/>
      <c r="K86" s="79"/>
      <c r="L86" s="113"/>
      <c r="M86" s="79"/>
    </row>
    <row r="87" spans="1:13" ht="12.75" customHeight="1" x14ac:dyDescent="0.2">
      <c r="A87" s="27"/>
      <c r="D87" s="60"/>
      <c r="E87" s="60"/>
      <c r="F87" s="60"/>
      <c r="G87" s="111"/>
      <c r="H87" s="74"/>
      <c r="I87" s="79"/>
      <c r="J87" s="102"/>
      <c r="K87" s="79"/>
      <c r="L87" s="113"/>
      <c r="M87" s="79"/>
    </row>
    <row r="88" spans="1:13" ht="12.75" customHeight="1" x14ac:dyDescent="0.2">
      <c r="A88" s="27"/>
      <c r="D88" s="60"/>
      <c r="E88" s="60"/>
      <c r="F88" s="60"/>
      <c r="G88" s="111"/>
      <c r="H88" s="74"/>
      <c r="I88" s="79"/>
      <c r="J88" s="102"/>
      <c r="K88" s="79"/>
      <c r="L88" s="113"/>
      <c r="M88" s="79"/>
    </row>
    <row r="89" spans="1:13" ht="12.75" customHeight="1" x14ac:dyDescent="0.2">
      <c r="A89" s="27"/>
      <c r="D89" s="60"/>
      <c r="E89" s="60"/>
      <c r="F89" s="60"/>
      <c r="G89" s="111"/>
      <c r="H89" s="74"/>
      <c r="I89" s="79"/>
      <c r="J89" s="102"/>
      <c r="K89" s="79"/>
      <c r="L89" s="113"/>
      <c r="M89" s="79"/>
    </row>
    <row r="90" spans="1:13" ht="12.75" customHeight="1" x14ac:dyDescent="0.2">
      <c r="A90" s="27"/>
      <c r="D90" s="60"/>
      <c r="E90" s="60"/>
      <c r="F90" s="60"/>
      <c r="G90" s="111"/>
      <c r="H90" s="74"/>
      <c r="I90" s="79"/>
      <c r="J90" s="102"/>
      <c r="K90" s="79"/>
      <c r="L90" s="113"/>
      <c r="M90" s="79"/>
    </row>
    <row r="91" spans="1:13" ht="12.75" customHeight="1" x14ac:dyDescent="0.2">
      <c r="A91" s="27"/>
      <c r="D91" s="60"/>
      <c r="E91" s="60"/>
      <c r="F91" s="60"/>
      <c r="G91" s="111"/>
      <c r="H91" s="74"/>
      <c r="I91" s="79"/>
      <c r="J91" s="102"/>
      <c r="K91" s="79"/>
      <c r="L91" s="113"/>
      <c r="M91" s="79"/>
    </row>
    <row r="92" spans="1:13" ht="12.75" customHeight="1" x14ac:dyDescent="0.2">
      <c r="A92" s="27"/>
      <c r="D92" s="60"/>
      <c r="E92" s="60"/>
      <c r="F92" s="60"/>
      <c r="G92" s="111"/>
      <c r="H92" s="74"/>
      <c r="I92" s="79"/>
      <c r="J92" s="102"/>
      <c r="K92" s="79"/>
      <c r="L92" s="113"/>
      <c r="M92" s="79"/>
    </row>
    <row r="93" spans="1:13" ht="12.75" customHeight="1" x14ac:dyDescent="0.2">
      <c r="A93" s="27"/>
      <c r="D93" s="60"/>
      <c r="E93" s="60"/>
      <c r="F93" s="60"/>
      <c r="G93" s="111"/>
      <c r="H93" s="74"/>
      <c r="I93" s="79"/>
      <c r="J93" s="102"/>
      <c r="K93" s="79"/>
      <c r="L93" s="113"/>
      <c r="M93" s="79"/>
    </row>
    <row r="94" spans="1:13" ht="12.75" customHeight="1" x14ac:dyDescent="0.2">
      <c r="A94" s="27"/>
      <c r="D94" s="60"/>
      <c r="E94" s="60"/>
      <c r="F94" s="60"/>
      <c r="G94" s="111"/>
      <c r="H94" s="74"/>
      <c r="I94" s="79"/>
      <c r="J94" s="102"/>
      <c r="K94" s="79"/>
      <c r="L94" s="113"/>
      <c r="M94" s="79"/>
    </row>
    <row r="95" spans="1:13" ht="12.75" customHeight="1" x14ac:dyDescent="0.2">
      <c r="A95" s="27"/>
      <c r="D95" s="60"/>
      <c r="E95" s="60"/>
      <c r="F95" s="60"/>
      <c r="G95" s="111"/>
      <c r="H95" s="74"/>
      <c r="I95" s="79"/>
      <c r="J95" s="102"/>
      <c r="K95" s="79"/>
      <c r="L95" s="113"/>
      <c r="M95" s="79"/>
    </row>
    <row r="96" spans="1:13" ht="12.75" customHeight="1" x14ac:dyDescent="0.2">
      <c r="A96" s="27"/>
      <c r="D96" s="60"/>
      <c r="E96" s="60"/>
      <c r="F96" s="60"/>
      <c r="G96" s="111"/>
      <c r="H96" s="74"/>
      <c r="I96" s="79"/>
      <c r="J96" s="102"/>
      <c r="K96" s="79"/>
      <c r="L96" s="113"/>
      <c r="M96" s="79"/>
    </row>
    <row r="97" spans="1:13" ht="12.75" customHeight="1" x14ac:dyDescent="0.2">
      <c r="A97" s="27"/>
      <c r="D97" s="60"/>
      <c r="E97" s="60"/>
      <c r="F97" s="60"/>
      <c r="G97" s="111"/>
      <c r="H97" s="74"/>
      <c r="I97" s="79"/>
      <c r="J97" s="102"/>
      <c r="K97" s="79"/>
      <c r="L97" s="113"/>
      <c r="M97" s="79"/>
    </row>
    <row r="98" spans="1:13" ht="12.75" customHeight="1" x14ac:dyDescent="0.2">
      <c r="A98" s="27"/>
      <c r="D98" s="60"/>
      <c r="E98" s="60"/>
      <c r="F98" s="60"/>
      <c r="G98" s="111"/>
      <c r="H98" s="74"/>
      <c r="I98" s="79"/>
      <c r="J98" s="102"/>
      <c r="K98" s="79"/>
      <c r="L98" s="113"/>
      <c r="M98" s="79"/>
    </row>
    <row r="99" spans="1:13" x14ac:dyDescent="0.2">
      <c r="A99" s="27"/>
      <c r="D99" s="60"/>
      <c r="E99" s="60"/>
      <c r="F99" s="60"/>
      <c r="G99" s="111"/>
      <c r="H99" s="74"/>
      <c r="I99" s="79"/>
      <c r="J99" s="102"/>
      <c r="K99" s="79"/>
      <c r="L99" s="113"/>
      <c r="M99" s="79"/>
    </row>
    <row r="100" spans="1:13" ht="25.5" customHeight="1" x14ac:dyDescent="0.2">
      <c r="A100" s="68"/>
      <c r="B100" s="65"/>
      <c r="C100" s="65"/>
      <c r="D100" s="65"/>
      <c r="E100" s="65"/>
      <c r="F100" s="65"/>
      <c r="G100" s="67" t="s">
        <v>156</v>
      </c>
      <c r="H100" s="75">
        <f>SUM(H54:H99)</f>
        <v>20250</v>
      </c>
      <c r="I100" s="79"/>
      <c r="J100" s="102"/>
      <c r="K100" s="79"/>
      <c r="L100" s="113"/>
      <c r="M100" s="79"/>
    </row>
    <row r="101" spans="1:13" x14ac:dyDescent="0.2">
      <c r="A101" s="27"/>
      <c r="D101" s="60"/>
      <c r="E101" s="60"/>
      <c r="F101" s="60"/>
      <c r="G101" s="111"/>
      <c r="H101" s="74"/>
      <c r="I101" s="79"/>
      <c r="J101" s="102"/>
      <c r="K101" s="79"/>
      <c r="L101" s="113"/>
      <c r="M101" s="79"/>
    </row>
    <row r="102" spans="1:13" ht="12.75" customHeight="1" x14ac:dyDescent="0.2">
      <c r="A102" s="63" t="s">
        <v>416</v>
      </c>
      <c r="B102" s="26" t="s">
        <v>415</v>
      </c>
      <c r="C102" s="26"/>
      <c r="D102" s="60"/>
      <c r="E102" s="60"/>
      <c r="F102" s="60"/>
      <c r="G102" s="111"/>
      <c r="H102" s="74"/>
      <c r="I102" s="79"/>
      <c r="J102" s="102"/>
      <c r="K102" s="79"/>
      <c r="L102" s="113"/>
      <c r="M102" s="79"/>
    </row>
    <row r="103" spans="1:13" ht="12.75" customHeight="1" x14ac:dyDescent="0.2">
      <c r="A103" s="27"/>
      <c r="D103" s="60"/>
      <c r="E103" s="60"/>
      <c r="F103" s="60"/>
      <c r="G103" s="111"/>
      <c r="H103" s="74"/>
      <c r="I103" s="79"/>
      <c r="J103" s="102"/>
      <c r="K103" s="79"/>
      <c r="L103" s="113"/>
      <c r="M103" s="79"/>
    </row>
    <row r="104" spans="1:13" ht="12.75" customHeight="1" x14ac:dyDescent="0.2">
      <c r="A104" s="27" t="s">
        <v>71</v>
      </c>
      <c r="B104" s="19" t="s">
        <v>850</v>
      </c>
      <c r="D104" s="60"/>
      <c r="E104" s="60"/>
      <c r="F104" s="60"/>
      <c r="G104" s="111"/>
      <c r="H104" s="74"/>
      <c r="I104" s="79"/>
      <c r="J104" s="102"/>
      <c r="K104" s="79"/>
      <c r="L104" s="113"/>
      <c r="M104" s="79"/>
    </row>
    <row r="105" spans="1:13" ht="12.75" customHeight="1" x14ac:dyDescent="0.2">
      <c r="A105" s="27"/>
      <c r="C105" s="19" t="s">
        <v>851</v>
      </c>
      <c r="D105" s="60"/>
      <c r="E105" s="60"/>
      <c r="F105" s="60"/>
      <c r="G105" s="111"/>
      <c r="H105" s="74"/>
      <c r="I105" s="79"/>
      <c r="J105" s="102"/>
      <c r="K105" s="79"/>
      <c r="L105" s="113"/>
      <c r="M105" s="79"/>
    </row>
    <row r="106" spans="1:13" ht="12.75" customHeight="1" x14ac:dyDescent="0.2">
      <c r="A106" s="27"/>
      <c r="C106" s="19" t="s">
        <v>399</v>
      </c>
      <c r="D106" s="60"/>
      <c r="E106" s="60"/>
      <c r="F106" s="60"/>
      <c r="G106" s="111"/>
      <c r="H106" s="74">
        <v>1500</v>
      </c>
      <c r="I106" s="79"/>
      <c r="J106" s="102"/>
      <c r="K106" s="79"/>
      <c r="L106" s="113">
        <v>5.8</v>
      </c>
      <c r="M106" s="79"/>
    </row>
    <row r="107" spans="1:13" ht="12.75" customHeight="1" x14ac:dyDescent="0.2">
      <c r="A107" s="27"/>
      <c r="D107" s="60"/>
      <c r="E107" s="60"/>
      <c r="F107" s="60"/>
      <c r="G107" s="111"/>
      <c r="H107" s="74"/>
      <c r="I107" s="79"/>
      <c r="J107" s="102"/>
      <c r="K107" s="79"/>
      <c r="L107" s="113"/>
      <c r="M107" s="79"/>
    </row>
    <row r="108" spans="1:13" ht="12.75" customHeight="1" x14ac:dyDescent="0.2">
      <c r="A108" s="27" t="s">
        <v>401</v>
      </c>
      <c r="B108" s="19" t="s">
        <v>852</v>
      </c>
      <c r="D108" s="60"/>
      <c r="E108" s="60"/>
      <c r="F108" s="60"/>
      <c r="G108" s="111"/>
      <c r="H108" s="74"/>
      <c r="I108" s="79"/>
      <c r="J108" s="102"/>
      <c r="K108" s="79"/>
      <c r="L108" s="113"/>
      <c r="M108" s="79"/>
    </row>
    <row r="109" spans="1:13" ht="12.75" customHeight="1" x14ac:dyDescent="0.2">
      <c r="A109" s="27"/>
      <c r="C109" s="19" t="s">
        <v>853</v>
      </c>
      <c r="D109" s="60"/>
      <c r="E109" s="60"/>
      <c r="F109" s="60"/>
      <c r="G109" s="111"/>
      <c r="H109" s="74"/>
      <c r="I109" s="79"/>
      <c r="J109" s="102"/>
      <c r="K109" s="79"/>
      <c r="L109" s="113"/>
      <c r="M109" s="79"/>
    </row>
    <row r="110" spans="1:13" ht="12.75" customHeight="1" x14ac:dyDescent="0.2">
      <c r="A110" s="27"/>
      <c r="C110" s="19" t="s">
        <v>399</v>
      </c>
      <c r="D110" s="60"/>
      <c r="E110" s="60"/>
      <c r="F110" s="60"/>
      <c r="G110" s="111"/>
      <c r="H110" s="74">
        <v>3000</v>
      </c>
      <c r="I110" s="79"/>
      <c r="J110" s="102"/>
      <c r="K110" s="79"/>
      <c r="L110" s="113"/>
      <c r="M110" s="79"/>
    </row>
    <row r="111" spans="1:13" ht="12.75" customHeight="1" x14ac:dyDescent="0.2">
      <c r="A111" s="27"/>
      <c r="D111" s="60"/>
      <c r="E111" s="60"/>
      <c r="F111" s="60"/>
      <c r="G111" s="111"/>
      <c r="H111" s="74"/>
      <c r="I111" s="79"/>
      <c r="J111" s="102"/>
      <c r="K111" s="79"/>
      <c r="L111" s="113"/>
      <c r="M111" s="79"/>
    </row>
    <row r="112" spans="1:13" ht="12.75" customHeight="1" x14ac:dyDescent="0.2">
      <c r="A112" s="27" t="s">
        <v>403</v>
      </c>
      <c r="B112" s="19" t="s">
        <v>854</v>
      </c>
      <c r="D112" s="60"/>
      <c r="E112" s="60"/>
      <c r="F112" s="60"/>
      <c r="G112" s="111"/>
      <c r="H112" s="74"/>
      <c r="I112" s="79"/>
      <c r="J112" s="102"/>
      <c r="K112" s="79"/>
      <c r="L112" s="113"/>
      <c r="M112" s="79"/>
    </row>
    <row r="113" spans="1:13" ht="12.75" customHeight="1" x14ac:dyDescent="0.2">
      <c r="A113" s="27"/>
      <c r="C113" s="19" t="s">
        <v>855</v>
      </c>
      <c r="D113" s="60"/>
      <c r="E113" s="60"/>
      <c r="F113" s="60"/>
      <c r="G113" s="111"/>
      <c r="H113" s="74"/>
      <c r="I113" s="79"/>
      <c r="J113" s="102"/>
      <c r="K113" s="79"/>
      <c r="L113" s="113"/>
      <c r="M113" s="79"/>
    </row>
    <row r="114" spans="1:13" ht="12.75" customHeight="1" x14ac:dyDescent="0.2">
      <c r="A114" s="27"/>
      <c r="C114" s="19" t="s">
        <v>399</v>
      </c>
      <c r="D114" s="60"/>
      <c r="E114" s="60"/>
      <c r="F114" s="60"/>
      <c r="G114" s="111"/>
      <c r="H114" s="74">
        <v>5000</v>
      </c>
      <c r="I114" s="79"/>
      <c r="J114" s="102"/>
      <c r="K114" s="79"/>
      <c r="L114" s="113"/>
      <c r="M114" s="79"/>
    </row>
    <row r="115" spans="1:13" ht="12.75" customHeight="1" x14ac:dyDescent="0.2">
      <c r="A115" s="27"/>
      <c r="D115" s="60"/>
      <c r="E115" s="60"/>
      <c r="F115" s="60"/>
      <c r="G115" s="111"/>
      <c r="H115" s="74"/>
      <c r="I115" s="79"/>
      <c r="J115" s="102"/>
      <c r="K115" s="79"/>
      <c r="L115" s="113"/>
      <c r="M115" s="79"/>
    </row>
    <row r="116" spans="1:13" ht="12.75" customHeight="1" x14ac:dyDescent="0.2">
      <c r="A116" s="27" t="s">
        <v>405</v>
      </c>
      <c r="B116" s="19" t="s">
        <v>856</v>
      </c>
      <c r="D116" s="60"/>
      <c r="E116" s="60"/>
      <c r="F116" s="60"/>
      <c r="G116" s="111"/>
      <c r="H116" s="74"/>
      <c r="I116" s="79"/>
      <c r="J116" s="102"/>
      <c r="K116" s="79"/>
      <c r="L116" s="113"/>
      <c r="M116" s="79"/>
    </row>
    <row r="117" spans="1:13" ht="12.75" customHeight="1" x14ac:dyDescent="0.2">
      <c r="A117" s="27"/>
      <c r="C117" s="19" t="s">
        <v>857</v>
      </c>
      <c r="D117" s="60"/>
      <c r="E117" s="60"/>
      <c r="F117" s="60"/>
      <c r="G117" s="111"/>
      <c r="H117" s="74"/>
      <c r="I117" s="79"/>
      <c r="J117" s="102"/>
      <c r="K117" s="79"/>
      <c r="L117" s="113"/>
      <c r="M117" s="79"/>
    </row>
    <row r="118" spans="1:13" ht="12.75" customHeight="1" x14ac:dyDescent="0.2">
      <c r="A118" s="27"/>
      <c r="C118" s="19" t="s">
        <v>858</v>
      </c>
      <c r="D118" s="60"/>
      <c r="E118" s="60"/>
      <c r="F118" s="60"/>
      <c r="G118" s="111"/>
      <c r="H118" s="74"/>
      <c r="I118" s="79"/>
      <c r="J118" s="102"/>
      <c r="K118" s="79"/>
      <c r="L118" s="113"/>
      <c r="M118" s="79"/>
    </row>
    <row r="119" spans="1:13" ht="12.75" customHeight="1" x14ac:dyDescent="0.2">
      <c r="A119" s="27"/>
      <c r="C119" s="19" t="s">
        <v>399</v>
      </c>
      <c r="D119" s="60"/>
      <c r="E119" s="60"/>
      <c r="F119" s="60"/>
      <c r="G119" s="111"/>
      <c r="H119" s="74">
        <v>5000</v>
      </c>
      <c r="I119" s="79"/>
      <c r="J119" s="102"/>
      <c r="K119" s="79"/>
      <c r="L119" s="113"/>
      <c r="M119" s="79"/>
    </row>
    <row r="120" spans="1:13" ht="12.75" customHeight="1" x14ac:dyDescent="0.2">
      <c r="A120" s="27"/>
      <c r="D120" s="60"/>
      <c r="E120" s="60"/>
      <c r="F120" s="60"/>
      <c r="G120" s="111"/>
      <c r="H120" s="74"/>
      <c r="I120" s="79"/>
      <c r="J120" s="102"/>
      <c r="K120" s="79"/>
      <c r="L120" s="113"/>
      <c r="M120" s="79"/>
    </row>
    <row r="121" spans="1:13" ht="12.75" customHeight="1" x14ac:dyDescent="0.2">
      <c r="A121" s="27" t="s">
        <v>1097</v>
      </c>
      <c r="B121" s="19" t="s">
        <v>1098</v>
      </c>
      <c r="D121" s="60"/>
      <c r="E121" s="60"/>
      <c r="F121" s="60"/>
      <c r="G121" s="111"/>
      <c r="H121" s="74"/>
      <c r="I121" s="79"/>
      <c r="J121" s="102"/>
      <c r="K121" s="79"/>
      <c r="L121" s="113"/>
      <c r="M121" s="79"/>
    </row>
    <row r="122" spans="1:13" ht="12.75" customHeight="1" x14ac:dyDescent="0.2">
      <c r="A122" s="27"/>
      <c r="C122" s="19" t="s">
        <v>1099</v>
      </c>
      <c r="D122" s="60"/>
      <c r="E122" s="60"/>
      <c r="F122" s="60"/>
      <c r="G122" s="111"/>
      <c r="H122" s="74"/>
      <c r="I122" s="79"/>
      <c r="J122" s="102"/>
      <c r="K122" s="79"/>
      <c r="L122" s="113"/>
      <c r="M122" s="79"/>
    </row>
    <row r="123" spans="1:13" ht="12.75" customHeight="1" x14ac:dyDescent="0.2">
      <c r="A123" s="27"/>
      <c r="C123" s="19" t="s">
        <v>1100</v>
      </c>
      <c r="D123" s="60"/>
      <c r="E123" s="60"/>
      <c r="F123" s="60"/>
      <c r="G123" s="111"/>
      <c r="H123" s="74"/>
      <c r="I123" s="79"/>
      <c r="J123" s="102"/>
      <c r="K123" s="79"/>
      <c r="L123" s="113"/>
      <c r="M123" s="79"/>
    </row>
    <row r="124" spans="1:13" ht="12.75" customHeight="1" x14ac:dyDescent="0.2">
      <c r="A124" s="27"/>
      <c r="C124" s="19" t="s">
        <v>399</v>
      </c>
      <c r="D124" s="60"/>
      <c r="E124" s="60"/>
      <c r="F124" s="60"/>
      <c r="G124" s="111"/>
      <c r="H124" s="74">
        <v>3000</v>
      </c>
      <c r="I124" s="79"/>
      <c r="J124" s="102"/>
      <c r="K124" s="79"/>
      <c r="L124" s="113"/>
      <c r="M124" s="79"/>
    </row>
    <row r="125" spans="1:13" ht="12.75" customHeight="1" x14ac:dyDescent="0.2">
      <c r="A125" s="27"/>
      <c r="D125" s="60"/>
      <c r="E125" s="60"/>
      <c r="F125" s="60"/>
      <c r="G125" s="111"/>
      <c r="H125" s="74"/>
      <c r="I125" s="79"/>
      <c r="J125" s="102"/>
      <c r="K125" s="79"/>
      <c r="L125" s="113"/>
      <c r="M125" s="79"/>
    </row>
    <row r="126" spans="1:13" ht="12.75" customHeight="1" x14ac:dyDescent="0.2">
      <c r="A126" s="27"/>
      <c r="D126" s="60"/>
      <c r="E126" s="60"/>
      <c r="F126" s="60"/>
      <c r="G126" s="111"/>
      <c r="H126" s="74"/>
      <c r="I126" s="79"/>
      <c r="J126" s="102"/>
      <c r="K126" s="79"/>
      <c r="L126" s="113"/>
      <c r="M126" s="79"/>
    </row>
    <row r="127" spans="1:13" ht="12.75" customHeight="1" x14ac:dyDescent="0.2">
      <c r="A127" s="27"/>
      <c r="D127" s="60"/>
      <c r="E127" s="60"/>
      <c r="F127" s="60"/>
      <c r="G127" s="111"/>
      <c r="H127" s="74"/>
      <c r="I127" s="79"/>
      <c r="J127" s="102"/>
      <c r="K127" s="79"/>
      <c r="L127" s="113"/>
      <c r="M127" s="79"/>
    </row>
    <row r="128" spans="1:13" ht="12.75" customHeight="1" x14ac:dyDescent="0.2">
      <c r="A128" s="27"/>
      <c r="D128" s="60"/>
      <c r="E128" s="60"/>
      <c r="F128" s="60"/>
      <c r="G128" s="111"/>
      <c r="H128" s="74"/>
      <c r="I128" s="79"/>
      <c r="J128" s="102"/>
      <c r="K128" s="79"/>
      <c r="L128" s="113"/>
      <c r="M128" s="79"/>
    </row>
    <row r="129" spans="1:13" ht="12.75" customHeight="1" x14ac:dyDescent="0.2">
      <c r="A129" s="27"/>
      <c r="D129" s="60"/>
      <c r="E129" s="60"/>
      <c r="F129" s="60"/>
      <c r="G129" s="111"/>
      <c r="H129" s="74"/>
      <c r="I129" s="79"/>
      <c r="J129" s="102"/>
      <c r="K129" s="79"/>
      <c r="L129" s="113"/>
      <c r="M129" s="79"/>
    </row>
    <row r="130" spans="1:13" ht="12.75" customHeight="1" x14ac:dyDescent="0.2">
      <c r="A130" s="27"/>
      <c r="D130" s="60"/>
      <c r="E130" s="60"/>
      <c r="F130" s="60"/>
      <c r="G130" s="111"/>
      <c r="H130" s="74"/>
      <c r="I130" s="79"/>
      <c r="J130" s="102"/>
      <c r="K130" s="79"/>
      <c r="L130" s="113"/>
      <c r="M130" s="79"/>
    </row>
    <row r="131" spans="1:13" ht="12.75" customHeight="1" x14ac:dyDescent="0.2">
      <c r="A131" s="27"/>
      <c r="D131" s="60"/>
      <c r="E131" s="60"/>
      <c r="F131" s="60"/>
      <c r="G131" s="111"/>
      <c r="H131" s="74"/>
      <c r="I131" s="79"/>
      <c r="J131" s="102"/>
      <c r="K131" s="79"/>
      <c r="L131" s="113"/>
      <c r="M131" s="79"/>
    </row>
    <row r="132" spans="1:13" ht="12.75" customHeight="1" x14ac:dyDescent="0.2">
      <c r="A132" s="27"/>
      <c r="D132" s="60"/>
      <c r="E132" s="60"/>
      <c r="F132" s="60"/>
      <c r="G132" s="111"/>
      <c r="H132" s="74"/>
      <c r="I132" s="79"/>
      <c r="J132" s="102"/>
      <c r="K132" s="79"/>
      <c r="L132" s="113"/>
      <c r="M132" s="79"/>
    </row>
    <row r="133" spans="1:13" ht="12.75" customHeight="1" x14ac:dyDescent="0.2">
      <c r="A133" s="27"/>
      <c r="D133" s="60"/>
      <c r="E133" s="60"/>
      <c r="F133" s="60"/>
      <c r="G133" s="111"/>
      <c r="H133" s="74"/>
      <c r="I133" s="79"/>
      <c r="J133" s="102"/>
      <c r="K133" s="79"/>
      <c r="L133" s="113"/>
      <c r="M133" s="79"/>
    </row>
    <row r="134" spans="1:13" ht="12.75" customHeight="1" x14ac:dyDescent="0.2">
      <c r="A134" s="27"/>
      <c r="D134" s="60"/>
      <c r="E134" s="60"/>
      <c r="F134" s="60"/>
      <c r="G134" s="111"/>
      <c r="H134" s="74"/>
      <c r="I134" s="79"/>
      <c r="J134" s="102"/>
      <c r="K134" s="79"/>
      <c r="L134" s="113"/>
      <c r="M134" s="79"/>
    </row>
    <row r="135" spans="1:13" ht="12.75" customHeight="1" x14ac:dyDescent="0.2">
      <c r="A135" s="27"/>
      <c r="D135" s="60"/>
      <c r="E135" s="60"/>
      <c r="F135" s="60"/>
      <c r="G135" s="111"/>
      <c r="H135" s="74"/>
      <c r="I135" s="79"/>
      <c r="J135" s="102"/>
      <c r="K135" s="79"/>
      <c r="L135" s="113"/>
      <c r="M135" s="79"/>
    </row>
    <row r="136" spans="1:13" ht="12.75" customHeight="1" x14ac:dyDescent="0.2">
      <c r="A136" s="27"/>
      <c r="D136" s="60"/>
      <c r="E136" s="60"/>
      <c r="F136" s="60"/>
      <c r="G136" s="111"/>
      <c r="H136" s="74"/>
      <c r="I136" s="79"/>
      <c r="J136" s="102"/>
      <c r="K136" s="79"/>
      <c r="L136" s="113"/>
      <c r="M136" s="79"/>
    </row>
    <row r="137" spans="1:13" ht="12.75" customHeight="1" x14ac:dyDescent="0.2">
      <c r="A137" s="27"/>
      <c r="D137" s="60"/>
      <c r="E137" s="60"/>
      <c r="F137" s="60"/>
      <c r="G137" s="111"/>
      <c r="H137" s="74"/>
      <c r="I137" s="79"/>
      <c r="J137" s="102"/>
      <c r="K137" s="79"/>
      <c r="L137" s="113"/>
      <c r="M137" s="79"/>
    </row>
    <row r="138" spans="1:13" ht="12.75" customHeight="1" x14ac:dyDescent="0.2">
      <c r="A138" s="27"/>
      <c r="D138" s="60"/>
      <c r="E138" s="60"/>
      <c r="F138" s="60"/>
      <c r="G138" s="111"/>
      <c r="H138" s="74"/>
      <c r="I138" s="79"/>
      <c r="J138" s="102"/>
      <c r="K138" s="79"/>
      <c r="L138" s="113"/>
      <c r="M138" s="79"/>
    </row>
    <row r="139" spans="1:13" ht="12.75" customHeight="1" x14ac:dyDescent="0.2">
      <c r="A139" s="27"/>
      <c r="D139" s="60"/>
      <c r="E139" s="60"/>
      <c r="F139" s="60"/>
      <c r="G139" s="111"/>
      <c r="H139" s="74"/>
      <c r="I139" s="79"/>
      <c r="J139" s="102"/>
      <c r="K139" s="79"/>
      <c r="L139" s="113"/>
      <c r="M139" s="79"/>
    </row>
    <row r="140" spans="1:13" ht="12.75" customHeight="1" x14ac:dyDescent="0.2">
      <c r="A140" s="27"/>
      <c r="D140" s="60"/>
      <c r="E140" s="60"/>
      <c r="F140" s="60"/>
      <c r="G140" s="111"/>
      <c r="H140" s="74"/>
      <c r="I140" s="79"/>
      <c r="J140" s="102"/>
      <c r="K140" s="79"/>
      <c r="L140" s="113"/>
      <c r="M140" s="79"/>
    </row>
    <row r="141" spans="1:13" ht="12.75" customHeight="1" x14ac:dyDescent="0.2">
      <c r="A141" s="27"/>
      <c r="D141" s="60"/>
      <c r="E141" s="60"/>
      <c r="F141" s="60"/>
      <c r="G141" s="111"/>
      <c r="H141" s="74"/>
      <c r="I141" s="79"/>
      <c r="J141" s="102"/>
      <c r="K141" s="79"/>
      <c r="L141" s="113"/>
      <c r="M141" s="79"/>
    </row>
    <row r="142" spans="1:13" ht="12.75" customHeight="1" x14ac:dyDescent="0.2">
      <c r="A142" s="27"/>
      <c r="D142" s="60"/>
      <c r="E142" s="60"/>
      <c r="F142" s="60"/>
      <c r="G142" s="111"/>
      <c r="H142" s="74"/>
      <c r="I142" s="79"/>
      <c r="J142" s="102"/>
      <c r="K142" s="79"/>
      <c r="L142" s="113"/>
      <c r="M142" s="79"/>
    </row>
    <row r="143" spans="1:13" ht="12.75" customHeight="1" x14ac:dyDescent="0.2">
      <c r="A143" s="27"/>
      <c r="D143" s="60"/>
      <c r="E143" s="60"/>
      <c r="F143" s="60"/>
      <c r="G143" s="111"/>
      <c r="H143" s="74"/>
      <c r="I143" s="79"/>
      <c r="J143" s="102"/>
      <c r="K143" s="79"/>
      <c r="L143" s="113"/>
      <c r="M143" s="79"/>
    </row>
    <row r="144" spans="1:13" ht="12.75" customHeight="1" x14ac:dyDescent="0.2">
      <c r="A144" s="27"/>
      <c r="D144" s="60"/>
      <c r="E144" s="60"/>
      <c r="F144" s="60"/>
      <c r="G144" s="111"/>
      <c r="H144" s="74"/>
      <c r="I144" s="79"/>
      <c r="J144" s="102"/>
      <c r="K144" s="79"/>
      <c r="L144" s="113"/>
      <c r="M144" s="79"/>
    </row>
    <row r="145" spans="1:16" ht="12.75" customHeight="1" x14ac:dyDescent="0.2">
      <c r="A145" s="27"/>
      <c r="D145" s="60"/>
      <c r="E145" s="60"/>
      <c r="F145" s="60"/>
      <c r="G145" s="111"/>
      <c r="H145" s="74"/>
      <c r="I145" s="79"/>
      <c r="J145" s="102"/>
      <c r="K145" s="79"/>
      <c r="L145" s="113"/>
      <c r="M145" s="79"/>
    </row>
    <row r="146" spans="1:16" ht="12.75" customHeight="1" x14ac:dyDescent="0.2">
      <c r="A146" s="27"/>
      <c r="D146" s="60"/>
      <c r="E146" s="60"/>
      <c r="F146" s="60"/>
      <c r="G146" s="111"/>
      <c r="H146" s="74"/>
      <c r="I146" s="79"/>
      <c r="J146" s="102"/>
      <c r="K146" s="79"/>
      <c r="L146" s="113"/>
      <c r="M146" s="79"/>
    </row>
    <row r="147" spans="1:16" ht="12.75" customHeight="1" x14ac:dyDescent="0.2">
      <c r="A147" s="27"/>
      <c r="D147" s="60"/>
      <c r="E147" s="60"/>
      <c r="F147" s="60"/>
      <c r="G147" s="111"/>
      <c r="H147" s="74"/>
      <c r="I147" s="79"/>
      <c r="J147" s="102"/>
      <c r="K147" s="79"/>
      <c r="L147" s="113"/>
      <c r="M147" s="79"/>
    </row>
    <row r="148" spans="1:16" ht="25.5" customHeight="1" x14ac:dyDescent="0.2">
      <c r="A148" s="68"/>
      <c r="B148" s="65"/>
      <c r="C148" s="65"/>
      <c r="D148" s="65"/>
      <c r="E148" s="65"/>
      <c r="F148" s="65"/>
      <c r="G148" s="67" t="s">
        <v>156</v>
      </c>
      <c r="H148" s="75">
        <f>SUM(H103:H147)</f>
        <v>17500</v>
      </c>
      <c r="I148" s="79"/>
      <c r="J148" s="102"/>
      <c r="K148" s="79"/>
      <c r="L148" s="113"/>
      <c r="M148" s="79"/>
    </row>
    <row r="149" spans="1:16" x14ac:dyDescent="0.2">
      <c r="A149" s="27"/>
      <c r="D149" s="60"/>
      <c r="E149" s="60"/>
      <c r="F149" s="60"/>
      <c r="G149" s="111"/>
      <c r="H149" s="74"/>
      <c r="I149" s="79"/>
      <c r="J149" s="102"/>
      <c r="K149" s="79"/>
      <c r="L149" s="113"/>
      <c r="M149" s="79"/>
    </row>
    <row r="150" spans="1:16" ht="12.75" customHeight="1" x14ac:dyDescent="0.2">
      <c r="A150" s="63" t="s">
        <v>438</v>
      </c>
      <c r="B150" s="26" t="s">
        <v>417</v>
      </c>
      <c r="C150" s="26"/>
      <c r="D150" s="60"/>
      <c r="E150" s="60"/>
      <c r="F150" s="60"/>
      <c r="G150" s="111"/>
      <c r="H150" s="74"/>
      <c r="I150" s="79"/>
      <c r="J150" s="102"/>
      <c r="K150" s="79"/>
      <c r="L150" s="113"/>
      <c r="M150" s="79"/>
    </row>
    <row r="151" spans="1:16" ht="12.75" customHeight="1" x14ac:dyDescent="0.2">
      <c r="A151" s="27"/>
      <c r="D151" s="60"/>
      <c r="E151" s="60"/>
      <c r="F151" s="60"/>
      <c r="G151" s="111"/>
      <c r="H151" s="74"/>
      <c r="I151" s="79"/>
      <c r="J151" s="102"/>
      <c r="K151" s="79"/>
      <c r="L151" s="113"/>
      <c r="M151" s="79"/>
    </row>
    <row r="152" spans="1:16" ht="12.75" customHeight="1" x14ac:dyDescent="0.2">
      <c r="A152" s="27" t="s">
        <v>71</v>
      </c>
      <c r="B152" s="19" t="s">
        <v>418</v>
      </c>
      <c r="D152" s="60"/>
      <c r="E152" s="60"/>
      <c r="F152" s="60"/>
      <c r="G152" s="111"/>
      <c r="H152" s="74"/>
      <c r="I152" s="79"/>
      <c r="J152" s="102"/>
      <c r="K152" s="79"/>
      <c r="L152" s="113"/>
      <c r="M152" s="79"/>
    </row>
    <row r="153" spans="1:16" ht="12.75" customHeight="1" x14ac:dyDescent="0.2">
      <c r="A153" s="27"/>
      <c r="C153" s="19" t="s">
        <v>399</v>
      </c>
      <c r="D153" s="60"/>
      <c r="E153" s="60"/>
      <c r="F153" s="60"/>
      <c r="G153" s="111" t="s">
        <v>400</v>
      </c>
      <c r="H153" s="74">
        <v>50000</v>
      </c>
      <c r="I153" s="79"/>
      <c r="J153" s="102"/>
      <c r="K153" s="79"/>
      <c r="L153" s="113">
        <v>13.1</v>
      </c>
      <c r="M153" s="79"/>
    </row>
    <row r="154" spans="1:16" ht="12.75" customHeight="1" x14ac:dyDescent="0.2">
      <c r="A154" s="27"/>
      <c r="D154" s="60"/>
      <c r="E154" s="60"/>
      <c r="F154" s="60"/>
      <c r="G154" s="111"/>
      <c r="H154" s="74"/>
      <c r="I154" s="79"/>
      <c r="J154" s="102"/>
      <c r="K154" s="79"/>
      <c r="L154" s="113"/>
      <c r="M154" s="79"/>
    </row>
    <row r="155" spans="1:16" ht="12.75" customHeight="1" x14ac:dyDescent="0.2">
      <c r="A155" s="27" t="s">
        <v>401</v>
      </c>
      <c r="B155" s="19" t="s">
        <v>419</v>
      </c>
      <c r="D155" s="60"/>
      <c r="E155" s="60"/>
      <c r="F155" s="60"/>
      <c r="G155" s="111"/>
      <c r="H155" s="74"/>
      <c r="I155" s="79"/>
      <c r="J155" s="102"/>
      <c r="K155" s="79"/>
      <c r="L155" s="113"/>
      <c r="M155" s="79"/>
    </row>
    <row r="156" spans="1:16" ht="12.75" customHeight="1" x14ac:dyDescent="0.2">
      <c r="A156" s="27"/>
      <c r="C156" s="19" t="s">
        <v>420</v>
      </c>
      <c r="D156" s="60"/>
      <c r="E156" s="60"/>
      <c r="F156" s="60"/>
      <c r="G156" s="111"/>
      <c r="H156" s="74"/>
      <c r="I156" s="79"/>
      <c r="J156" s="102"/>
      <c r="K156" s="79"/>
      <c r="L156" s="113"/>
      <c r="M156" s="79"/>
      <c r="N156" s="117"/>
      <c r="O156" s="117"/>
      <c r="P156" s="117"/>
    </row>
    <row r="157" spans="1:16" ht="12.75" customHeight="1" x14ac:dyDescent="0.2">
      <c r="A157" s="27"/>
      <c r="C157" s="19" t="s">
        <v>421</v>
      </c>
      <c r="D157" s="60"/>
      <c r="E157" s="60"/>
      <c r="F157" s="60"/>
      <c r="G157" s="111"/>
      <c r="H157" s="74"/>
      <c r="I157" s="79"/>
      <c r="J157" s="102"/>
      <c r="K157" s="79"/>
      <c r="L157" s="113"/>
      <c r="M157" s="79"/>
      <c r="N157" s="233" t="s">
        <v>443</v>
      </c>
      <c r="O157" s="235">
        <f>SUM(H6:H148)/2+H153</f>
        <v>97550</v>
      </c>
      <c r="P157" s="117"/>
    </row>
    <row r="158" spans="1:16" ht="12.75" customHeight="1" x14ac:dyDescent="0.2">
      <c r="A158" s="27"/>
      <c r="C158" s="19" t="s">
        <v>422</v>
      </c>
      <c r="D158" s="60"/>
      <c r="E158" s="60"/>
      <c r="F158" s="60"/>
      <c r="G158" s="115">
        <f>J158</f>
        <v>0</v>
      </c>
      <c r="H158" s="74">
        <f>ROUND(O157*G158,2)</f>
        <v>0</v>
      </c>
      <c r="I158" s="79"/>
      <c r="J158" s="103"/>
      <c r="K158" s="79"/>
      <c r="L158" s="113">
        <v>13.1</v>
      </c>
      <c r="M158" s="79"/>
      <c r="N158" s="234"/>
      <c r="O158" s="236"/>
      <c r="P158" s="117"/>
    </row>
    <row r="159" spans="1:16" ht="12.75" customHeight="1" x14ac:dyDescent="0.2">
      <c r="A159" s="27"/>
      <c r="D159" s="60"/>
      <c r="E159" s="60"/>
      <c r="F159" s="60"/>
      <c r="G159" s="111"/>
      <c r="H159" s="74"/>
      <c r="I159" s="79"/>
      <c r="J159" s="102"/>
      <c r="K159" s="79"/>
      <c r="L159" s="113"/>
      <c r="M159" s="79"/>
      <c r="N159" s="117"/>
      <c r="O159" s="117"/>
      <c r="P159" s="117"/>
    </row>
    <row r="160" spans="1:16" ht="12.75" customHeight="1" x14ac:dyDescent="0.2">
      <c r="A160" s="63" t="s">
        <v>439</v>
      </c>
      <c r="B160" s="26" t="s">
        <v>423</v>
      </c>
      <c r="D160" s="60"/>
      <c r="E160" s="60"/>
      <c r="F160" s="60"/>
      <c r="G160" s="111"/>
      <c r="H160" s="74"/>
      <c r="I160" s="79"/>
      <c r="J160" s="102"/>
      <c r="K160" s="79"/>
      <c r="L160" s="113"/>
      <c r="M160" s="79"/>
    </row>
    <row r="161" spans="1:13" ht="12.75" customHeight="1" x14ac:dyDescent="0.2">
      <c r="A161" s="27"/>
      <c r="D161" s="60"/>
      <c r="E161" s="60"/>
      <c r="F161" s="60"/>
      <c r="G161" s="111"/>
      <c r="H161" s="74"/>
      <c r="I161" s="79"/>
      <c r="J161" s="102"/>
      <c r="K161" s="79"/>
      <c r="L161" s="113"/>
      <c r="M161" s="79"/>
    </row>
    <row r="162" spans="1:13" ht="12.75" customHeight="1" x14ac:dyDescent="0.2">
      <c r="A162" s="27" t="s">
        <v>403</v>
      </c>
      <c r="B162" s="19" t="s">
        <v>424</v>
      </c>
      <c r="D162" s="60"/>
      <c r="E162" s="60"/>
      <c r="F162" s="60"/>
      <c r="G162" s="111"/>
      <c r="H162" s="74"/>
      <c r="I162" s="79"/>
      <c r="J162" s="102"/>
      <c r="K162" s="79"/>
      <c r="L162" s="113"/>
      <c r="M162" s="79"/>
    </row>
    <row r="163" spans="1:13" ht="12.75" customHeight="1" x14ac:dyDescent="0.2">
      <c r="A163" s="27"/>
      <c r="C163" s="19" t="s">
        <v>425</v>
      </c>
      <c r="D163" s="60"/>
      <c r="E163" s="60"/>
      <c r="F163" s="60"/>
      <c r="G163" s="111"/>
      <c r="H163" s="74"/>
      <c r="I163" s="79"/>
      <c r="J163" s="102"/>
      <c r="K163" s="79"/>
      <c r="L163" s="113"/>
      <c r="M163" s="79"/>
    </row>
    <row r="164" spans="1:13" ht="12.75" customHeight="1" x14ac:dyDescent="0.2">
      <c r="A164" s="27"/>
      <c r="C164" s="19" t="s">
        <v>426</v>
      </c>
      <c r="D164" s="60"/>
      <c r="E164" s="60"/>
      <c r="F164" s="60"/>
      <c r="G164" s="111"/>
      <c r="H164" s="74"/>
      <c r="I164" s="79"/>
      <c r="J164" s="102"/>
      <c r="K164" s="79"/>
      <c r="L164" s="113"/>
      <c r="M164" s="79"/>
    </row>
    <row r="165" spans="1:13" ht="12.75" customHeight="1" x14ac:dyDescent="0.2">
      <c r="A165" s="27"/>
      <c r="C165" s="19" t="s">
        <v>427</v>
      </c>
      <c r="D165" s="60"/>
      <c r="E165" s="60"/>
      <c r="F165" s="60"/>
      <c r="G165" s="111"/>
      <c r="H165" s="74"/>
      <c r="I165" s="79"/>
      <c r="J165" s="102"/>
      <c r="K165" s="79"/>
      <c r="L165" s="113"/>
      <c r="M165" s="79"/>
    </row>
    <row r="166" spans="1:13" ht="12.75" customHeight="1" x14ac:dyDescent="0.2">
      <c r="A166" s="27"/>
      <c r="C166" s="19" t="s">
        <v>428</v>
      </c>
      <c r="D166" s="60"/>
      <c r="E166" s="60"/>
      <c r="F166" s="60"/>
      <c r="G166" s="111"/>
      <c r="H166" s="74"/>
      <c r="I166" s="79"/>
      <c r="J166" s="102"/>
      <c r="K166" s="79"/>
      <c r="L166" s="113"/>
      <c r="M166" s="79"/>
    </row>
    <row r="167" spans="1:13" ht="12.75" customHeight="1" x14ac:dyDescent="0.2">
      <c r="A167" s="27"/>
      <c r="C167" s="19" t="s">
        <v>440</v>
      </c>
      <c r="D167" s="60"/>
      <c r="E167" s="60"/>
      <c r="F167" s="60"/>
      <c r="G167" s="111"/>
      <c r="H167" s="74"/>
      <c r="I167" s="79"/>
      <c r="J167" s="102"/>
      <c r="K167" s="79"/>
      <c r="L167" s="113"/>
      <c r="M167" s="79"/>
    </row>
    <row r="168" spans="1:13" ht="12.75" customHeight="1" x14ac:dyDescent="0.2">
      <c r="A168" s="27"/>
      <c r="C168" s="19" t="s">
        <v>441</v>
      </c>
      <c r="D168" s="60"/>
      <c r="E168" s="60"/>
      <c r="F168" s="60"/>
      <c r="G168" s="111"/>
      <c r="H168" s="74"/>
      <c r="I168" s="79"/>
      <c r="J168" s="102"/>
      <c r="K168" s="79"/>
      <c r="L168" s="113"/>
      <c r="M168" s="79"/>
    </row>
    <row r="169" spans="1:13" ht="12.75" customHeight="1" x14ac:dyDescent="0.2">
      <c r="A169" s="27"/>
      <c r="C169" s="19" t="s">
        <v>442</v>
      </c>
      <c r="D169" s="60"/>
      <c r="E169" s="60"/>
      <c r="F169" s="60"/>
      <c r="G169" s="111"/>
      <c r="H169" s="74"/>
      <c r="I169" s="79"/>
      <c r="J169" s="102"/>
      <c r="K169" s="79"/>
      <c r="L169" s="113"/>
      <c r="M169" s="79"/>
    </row>
    <row r="170" spans="1:13" ht="12.75" customHeight="1" x14ac:dyDescent="0.2">
      <c r="A170" s="27"/>
      <c r="D170" s="60"/>
      <c r="E170" s="60"/>
      <c r="F170" s="60"/>
      <c r="G170" s="111"/>
      <c r="H170" s="74"/>
      <c r="I170" s="79"/>
      <c r="J170" s="102"/>
      <c r="K170" s="79"/>
      <c r="L170" s="113"/>
      <c r="M170" s="79"/>
    </row>
    <row r="171" spans="1:13" ht="12.75" customHeight="1" x14ac:dyDescent="0.2">
      <c r="A171" s="27"/>
      <c r="C171" s="19" t="s">
        <v>429</v>
      </c>
      <c r="D171" s="60"/>
      <c r="E171" s="60"/>
      <c r="F171" s="60"/>
      <c r="G171" s="111"/>
      <c r="H171" s="74"/>
      <c r="I171" s="79"/>
      <c r="J171" s="102" t="s">
        <v>444</v>
      </c>
      <c r="K171" s="79"/>
      <c r="L171" s="113"/>
      <c r="M171" s="79"/>
    </row>
    <row r="172" spans="1:13" ht="12.75" customHeight="1" x14ac:dyDescent="0.2">
      <c r="A172" s="27"/>
      <c r="C172" s="19" t="s">
        <v>430</v>
      </c>
      <c r="D172" s="60">
        <v>50</v>
      </c>
      <c r="E172" s="116" t="s">
        <v>431</v>
      </c>
      <c r="F172" s="62"/>
      <c r="G172" s="111" t="s">
        <v>432</v>
      </c>
      <c r="H172" s="74">
        <f>D172*F172</f>
        <v>0</v>
      </c>
      <c r="I172" s="79"/>
      <c r="J172" s="118"/>
      <c r="K172" s="79"/>
      <c r="L172" s="113">
        <v>13.1</v>
      </c>
      <c r="M172" s="79"/>
    </row>
    <row r="173" spans="1:13" ht="12.75" customHeight="1" x14ac:dyDescent="0.2">
      <c r="A173" s="27"/>
      <c r="D173" s="60"/>
      <c r="E173" s="116"/>
      <c r="F173" s="62"/>
      <c r="G173" s="111"/>
      <c r="H173" s="74"/>
      <c r="I173" s="79"/>
      <c r="J173" s="102" t="s">
        <v>444</v>
      </c>
      <c r="K173" s="79"/>
      <c r="L173" s="113"/>
      <c r="M173" s="79"/>
    </row>
    <row r="174" spans="1:13" ht="12.75" customHeight="1" x14ac:dyDescent="0.2">
      <c r="A174" s="27"/>
      <c r="C174" s="19" t="s">
        <v>433</v>
      </c>
      <c r="D174" s="60">
        <v>50</v>
      </c>
      <c r="E174" s="116" t="s">
        <v>431</v>
      </c>
      <c r="F174" s="62"/>
      <c r="G174" s="111" t="s">
        <v>432</v>
      </c>
      <c r="H174" s="74">
        <f>D174*F174</f>
        <v>0</v>
      </c>
      <c r="I174" s="79"/>
      <c r="J174" s="118"/>
      <c r="K174" s="79"/>
      <c r="L174" s="113">
        <v>13.1</v>
      </c>
      <c r="M174" s="79"/>
    </row>
    <row r="175" spans="1:13" ht="12.75" customHeight="1" x14ac:dyDescent="0.2">
      <c r="A175" s="27"/>
      <c r="D175" s="60"/>
      <c r="E175" s="60"/>
      <c r="F175" s="60"/>
      <c r="G175" s="111"/>
      <c r="H175" s="74"/>
      <c r="I175" s="79"/>
      <c r="J175" s="102"/>
      <c r="K175" s="79"/>
      <c r="L175" s="113"/>
      <c r="M175" s="79"/>
    </row>
    <row r="176" spans="1:13" ht="12.75" customHeight="1" x14ac:dyDescent="0.2">
      <c r="A176" s="27"/>
      <c r="C176" s="19" t="s">
        <v>434</v>
      </c>
      <c r="D176" s="60"/>
      <c r="E176" s="60"/>
      <c r="F176" s="60"/>
      <c r="G176" s="111"/>
      <c r="H176" s="74"/>
      <c r="I176" s="79"/>
      <c r="J176" s="102"/>
      <c r="K176" s="79"/>
      <c r="L176" s="113"/>
      <c r="M176" s="79"/>
    </row>
    <row r="177" spans="1:16" ht="12.75" customHeight="1" x14ac:dyDescent="0.2">
      <c r="A177" s="27"/>
      <c r="C177" s="19" t="s">
        <v>435</v>
      </c>
      <c r="D177" s="60"/>
      <c r="E177" s="60"/>
      <c r="F177" s="60"/>
      <c r="G177" s="111"/>
      <c r="H177" s="74"/>
      <c r="I177" s="79"/>
      <c r="J177" s="102"/>
      <c r="K177" s="79"/>
      <c r="L177" s="113"/>
      <c r="M177" s="79"/>
      <c r="N177" s="117"/>
      <c r="O177" s="117"/>
      <c r="P177" s="117"/>
    </row>
    <row r="178" spans="1:16" ht="12.75" customHeight="1" x14ac:dyDescent="0.2">
      <c r="A178" s="27"/>
      <c r="C178" s="19" t="s">
        <v>436</v>
      </c>
      <c r="D178" s="60"/>
      <c r="E178" s="60"/>
      <c r="F178" s="60"/>
      <c r="G178" s="115">
        <f>J178</f>
        <v>0</v>
      </c>
      <c r="H178" s="74">
        <f>ROUND(O178*G178,2)</f>
        <v>0</v>
      </c>
      <c r="I178" s="79"/>
      <c r="J178" s="103"/>
      <c r="K178" s="79"/>
      <c r="L178" s="113">
        <v>13.1</v>
      </c>
      <c r="M178" s="79"/>
      <c r="N178" s="233" t="s">
        <v>445</v>
      </c>
      <c r="O178" s="235">
        <f>H172+H174</f>
        <v>0</v>
      </c>
      <c r="P178" s="117"/>
    </row>
    <row r="179" spans="1:16" ht="12.75" customHeight="1" x14ac:dyDescent="0.2">
      <c r="A179" s="27"/>
      <c r="D179" s="60"/>
      <c r="E179" s="60"/>
      <c r="F179" s="60"/>
      <c r="G179" s="111"/>
      <c r="H179" s="74"/>
      <c r="I179" s="79"/>
      <c r="J179" s="102"/>
      <c r="K179" s="79"/>
      <c r="L179" s="113"/>
      <c r="M179" s="79"/>
      <c r="N179" s="234"/>
      <c r="O179" s="236"/>
      <c r="P179" s="117"/>
    </row>
    <row r="180" spans="1:16" ht="12.75" customHeight="1" x14ac:dyDescent="0.2">
      <c r="A180" s="27"/>
      <c r="C180" s="19" t="s">
        <v>437</v>
      </c>
      <c r="D180" s="60"/>
      <c r="E180" s="60"/>
      <c r="F180" s="60"/>
      <c r="G180" s="115">
        <f>J180</f>
        <v>0</v>
      </c>
      <c r="H180" s="74">
        <f>ROUND(O178*G180,2)</f>
        <v>0</v>
      </c>
      <c r="I180" s="79"/>
      <c r="J180" s="103"/>
      <c r="K180" s="79"/>
      <c r="L180" s="113">
        <v>13.1</v>
      </c>
      <c r="M180" s="79"/>
      <c r="N180" s="117"/>
      <c r="O180" s="117"/>
      <c r="P180" s="117"/>
    </row>
    <row r="181" spans="1:16" ht="12.75" customHeight="1" x14ac:dyDescent="0.2">
      <c r="A181" s="27"/>
      <c r="D181" s="60"/>
      <c r="E181" s="60"/>
      <c r="F181" s="60"/>
      <c r="G181" s="111"/>
      <c r="H181" s="74"/>
      <c r="I181" s="79"/>
      <c r="J181" s="102"/>
      <c r="K181" s="79"/>
      <c r="L181" s="113"/>
      <c r="M181" s="79"/>
    </row>
    <row r="182" spans="1:16" ht="12.75" customHeight="1" x14ac:dyDescent="0.2">
      <c r="A182" s="27"/>
      <c r="D182" s="60"/>
      <c r="E182" s="60"/>
      <c r="F182" s="60"/>
      <c r="G182" s="111"/>
      <c r="H182" s="74"/>
      <c r="I182" s="79"/>
      <c r="J182" s="102"/>
      <c r="K182" s="79"/>
      <c r="L182" s="113"/>
      <c r="M182" s="79"/>
    </row>
    <row r="183" spans="1:16" ht="12.75" customHeight="1" x14ac:dyDescent="0.2">
      <c r="A183" s="27"/>
      <c r="D183" s="60"/>
      <c r="E183" s="60"/>
      <c r="F183" s="60"/>
      <c r="G183" s="111"/>
      <c r="H183" s="74"/>
      <c r="I183" s="79"/>
      <c r="J183" s="102"/>
      <c r="K183" s="79"/>
      <c r="L183" s="113"/>
      <c r="M183" s="79"/>
    </row>
    <row r="184" spans="1:16" ht="12.75" customHeight="1" x14ac:dyDescent="0.2">
      <c r="A184" s="27"/>
      <c r="D184" s="60"/>
      <c r="E184" s="60"/>
      <c r="F184" s="60"/>
      <c r="G184" s="111"/>
      <c r="H184" s="74"/>
      <c r="I184" s="79"/>
      <c r="J184" s="102"/>
      <c r="K184" s="79"/>
      <c r="L184" s="113"/>
      <c r="M184" s="79"/>
    </row>
    <row r="185" spans="1:16" ht="12.75" customHeight="1" x14ac:dyDescent="0.2">
      <c r="A185" s="27"/>
      <c r="D185" s="60"/>
      <c r="E185" s="60"/>
      <c r="F185" s="60"/>
      <c r="G185" s="111"/>
      <c r="H185" s="74"/>
      <c r="I185" s="79"/>
      <c r="J185" s="102"/>
      <c r="K185" s="79"/>
      <c r="L185" s="113"/>
      <c r="M185" s="79"/>
    </row>
    <row r="186" spans="1:16" ht="12.75" customHeight="1" x14ac:dyDescent="0.2">
      <c r="A186" s="27"/>
      <c r="D186" s="60"/>
      <c r="E186" s="60"/>
      <c r="F186" s="60"/>
      <c r="G186" s="111"/>
      <c r="H186" s="74"/>
      <c r="I186" s="79"/>
      <c r="J186" s="102"/>
      <c r="K186" s="79"/>
      <c r="L186" s="113"/>
      <c r="M186" s="79"/>
    </row>
    <row r="187" spans="1:16" ht="12.75" customHeight="1" x14ac:dyDescent="0.2">
      <c r="A187" s="27"/>
      <c r="D187" s="60"/>
      <c r="E187" s="60"/>
      <c r="F187" s="60"/>
      <c r="G187" s="111"/>
      <c r="H187" s="74"/>
      <c r="I187" s="79"/>
      <c r="J187" s="102"/>
      <c r="K187" s="79"/>
      <c r="L187" s="113"/>
      <c r="M187" s="79"/>
    </row>
    <row r="188" spans="1:16" ht="12.75" customHeight="1" x14ac:dyDescent="0.2">
      <c r="A188" s="27"/>
      <c r="D188" s="60"/>
      <c r="E188" s="60"/>
      <c r="F188" s="60"/>
      <c r="G188" s="111"/>
      <c r="H188" s="74"/>
      <c r="I188" s="79"/>
      <c r="J188" s="102"/>
      <c r="K188" s="79"/>
      <c r="L188" s="113"/>
      <c r="M188" s="79"/>
    </row>
    <row r="189" spans="1:16" ht="12.75" customHeight="1" x14ac:dyDescent="0.2">
      <c r="A189" s="27"/>
      <c r="D189" s="60"/>
      <c r="E189" s="60"/>
      <c r="F189" s="60"/>
      <c r="G189" s="111"/>
      <c r="H189" s="74"/>
      <c r="I189" s="79"/>
      <c r="J189" s="102"/>
      <c r="K189" s="79"/>
      <c r="L189" s="113"/>
      <c r="M189" s="79"/>
    </row>
    <row r="190" spans="1:16" ht="12.75" customHeight="1" x14ac:dyDescent="0.2">
      <c r="A190" s="27"/>
      <c r="D190" s="60"/>
      <c r="E190" s="60"/>
      <c r="F190" s="60"/>
      <c r="G190" s="111"/>
      <c r="H190" s="74"/>
      <c r="I190" s="79"/>
      <c r="J190" s="102"/>
      <c r="K190" s="79"/>
      <c r="L190" s="113"/>
      <c r="M190" s="79"/>
    </row>
    <row r="191" spans="1:16" ht="12.75" customHeight="1" x14ac:dyDescent="0.2">
      <c r="A191" s="27"/>
      <c r="D191" s="60"/>
      <c r="E191" s="60"/>
      <c r="F191" s="60"/>
      <c r="G191" s="111"/>
      <c r="H191" s="74"/>
      <c r="I191" s="79"/>
      <c r="J191" s="102"/>
      <c r="K191" s="79"/>
      <c r="L191" s="113"/>
      <c r="M191" s="79"/>
    </row>
    <row r="192" spans="1:16" ht="12.75" customHeight="1" x14ac:dyDescent="0.2">
      <c r="A192" s="27"/>
      <c r="D192" s="60"/>
      <c r="E192" s="60"/>
      <c r="F192" s="60"/>
      <c r="G192" s="111"/>
      <c r="H192" s="74"/>
      <c r="I192" s="79"/>
      <c r="J192" s="102"/>
      <c r="K192" s="79"/>
      <c r="L192" s="113"/>
      <c r="M192" s="79"/>
    </row>
    <row r="193" spans="1:13" ht="12.75" customHeight="1" x14ac:dyDescent="0.2">
      <c r="A193" s="27"/>
      <c r="D193" s="60"/>
      <c r="E193" s="60"/>
      <c r="F193" s="60"/>
      <c r="G193" s="111"/>
      <c r="H193" s="74"/>
      <c r="I193" s="79"/>
      <c r="J193" s="102"/>
      <c r="K193" s="79"/>
      <c r="L193" s="113"/>
      <c r="M193" s="79"/>
    </row>
    <row r="194" spans="1:13" x14ac:dyDescent="0.2">
      <c r="A194" s="27"/>
      <c r="D194" s="60"/>
      <c r="E194" s="60"/>
      <c r="F194" s="60"/>
      <c r="G194" s="111"/>
      <c r="H194" s="74"/>
      <c r="I194" s="79"/>
      <c r="J194" s="102"/>
      <c r="K194" s="79"/>
      <c r="L194" s="113"/>
      <c r="M194" s="79"/>
    </row>
    <row r="195" spans="1:13" x14ac:dyDescent="0.2">
      <c r="A195" s="27"/>
      <c r="D195" s="60"/>
      <c r="E195" s="60"/>
      <c r="F195" s="60"/>
      <c r="G195" s="111"/>
      <c r="H195" s="74"/>
      <c r="I195" s="79"/>
      <c r="J195" s="102"/>
      <c r="K195" s="79"/>
      <c r="L195" s="113"/>
      <c r="M195" s="79"/>
    </row>
    <row r="196" spans="1:13" ht="25.5" customHeight="1" x14ac:dyDescent="0.2">
      <c r="A196" s="68"/>
      <c r="B196" s="65"/>
      <c r="C196" s="65"/>
      <c r="D196" s="65"/>
      <c r="E196" s="65"/>
      <c r="F196" s="65"/>
      <c r="G196" s="67" t="s">
        <v>156</v>
      </c>
      <c r="H196" s="75">
        <f>SUM(H151:H195)</f>
        <v>50000</v>
      </c>
      <c r="I196" s="79"/>
      <c r="J196" s="102"/>
      <c r="K196" s="79"/>
      <c r="L196" s="113"/>
      <c r="M196" s="79"/>
    </row>
    <row r="197" spans="1:13" x14ac:dyDescent="0.2">
      <c r="A197" s="27"/>
      <c r="D197" s="60"/>
      <c r="E197" s="60"/>
      <c r="F197" s="60"/>
      <c r="G197" s="111"/>
      <c r="H197" s="74"/>
      <c r="I197" s="79"/>
      <c r="J197" s="102"/>
      <c r="K197" s="79"/>
      <c r="L197" s="113"/>
      <c r="M197" s="79"/>
    </row>
    <row r="198" spans="1:13" ht="12.75" customHeight="1" x14ac:dyDescent="0.2">
      <c r="A198" s="63" t="s">
        <v>414</v>
      </c>
      <c r="B198" s="26" t="s">
        <v>446</v>
      </c>
      <c r="C198" s="26"/>
      <c r="D198" s="60"/>
      <c r="E198" s="60"/>
      <c r="F198" s="60"/>
      <c r="G198" s="111"/>
      <c r="H198" s="74"/>
      <c r="I198" s="79"/>
      <c r="J198" s="102"/>
      <c r="K198" s="79"/>
      <c r="L198" s="113"/>
      <c r="M198" s="79"/>
    </row>
    <row r="199" spans="1:13" ht="12.75" customHeight="1" x14ac:dyDescent="0.2">
      <c r="A199" s="27"/>
      <c r="D199" s="60"/>
      <c r="E199" s="60"/>
      <c r="F199" s="60"/>
      <c r="G199" s="111"/>
      <c r="H199" s="74"/>
      <c r="I199" s="79"/>
      <c r="J199" s="102"/>
      <c r="K199" s="79"/>
      <c r="L199" s="113"/>
      <c r="M199" s="79"/>
    </row>
    <row r="200" spans="1:13" ht="12.75" customHeight="1" x14ac:dyDescent="0.2">
      <c r="A200" s="63" t="s">
        <v>463</v>
      </c>
      <c r="B200" s="26" t="s">
        <v>315</v>
      </c>
      <c r="D200" s="60"/>
      <c r="E200" s="60"/>
      <c r="F200" s="60"/>
      <c r="G200" s="111"/>
      <c r="H200" s="74"/>
      <c r="I200" s="79"/>
      <c r="J200" s="102"/>
      <c r="K200" s="79"/>
      <c r="L200" s="113"/>
      <c r="M200" s="79"/>
    </row>
    <row r="201" spans="1:13" ht="12.75" customHeight="1" x14ac:dyDescent="0.2">
      <c r="A201" s="27"/>
      <c r="D201" s="60"/>
      <c r="E201" s="60"/>
      <c r="F201" s="60"/>
      <c r="G201" s="111"/>
      <c r="H201" s="74"/>
      <c r="I201" s="79"/>
      <c r="J201" s="102"/>
      <c r="K201" s="79"/>
      <c r="L201" s="113"/>
      <c r="M201" s="79"/>
    </row>
    <row r="202" spans="1:13" ht="12.75" customHeight="1" x14ac:dyDescent="0.2">
      <c r="A202" s="27" t="s">
        <v>9</v>
      </c>
      <c r="B202" s="19" t="s">
        <v>447</v>
      </c>
      <c r="D202" s="60"/>
      <c r="E202" s="60"/>
      <c r="F202" s="60"/>
      <c r="G202" s="111"/>
      <c r="H202" s="74"/>
      <c r="I202" s="79"/>
      <c r="J202" s="102"/>
      <c r="K202" s="79"/>
      <c r="L202" s="113"/>
      <c r="M202" s="79"/>
    </row>
    <row r="203" spans="1:13" ht="12.75" customHeight="1" x14ac:dyDescent="0.2">
      <c r="A203" s="27"/>
      <c r="B203" s="19" t="s">
        <v>448</v>
      </c>
      <c r="D203" s="60"/>
      <c r="E203" s="60"/>
      <c r="F203" s="60"/>
      <c r="G203" s="111"/>
      <c r="H203" s="74"/>
      <c r="I203" s="79"/>
      <c r="J203" s="102"/>
      <c r="K203" s="79"/>
      <c r="L203" s="113"/>
      <c r="M203" s="79"/>
    </row>
    <row r="204" spans="1:13" ht="12.75" customHeight="1" x14ac:dyDescent="0.2">
      <c r="A204" s="27"/>
      <c r="B204" s="201" t="s">
        <v>818</v>
      </c>
      <c r="D204" s="60"/>
      <c r="E204" s="60"/>
      <c r="F204" s="60"/>
      <c r="G204" s="111"/>
      <c r="H204" s="74"/>
      <c r="I204" s="79"/>
      <c r="J204" s="102"/>
      <c r="K204" s="79"/>
      <c r="L204" s="113"/>
      <c r="M204" s="79"/>
    </row>
    <row r="205" spans="1:13" ht="12.75" customHeight="1" x14ac:dyDescent="0.2">
      <c r="A205" s="27"/>
      <c r="D205" s="60"/>
      <c r="E205" s="60"/>
      <c r="F205" s="60"/>
      <c r="G205" s="111"/>
      <c r="H205" s="74"/>
      <c r="I205" s="79"/>
      <c r="J205" s="102"/>
      <c r="K205" s="79"/>
      <c r="L205" s="113"/>
      <c r="M205" s="79"/>
    </row>
    <row r="206" spans="1:13" ht="12.75" customHeight="1" x14ac:dyDescent="0.2">
      <c r="A206" s="27" t="s">
        <v>9</v>
      </c>
      <c r="B206" s="201" t="s">
        <v>819</v>
      </c>
      <c r="D206" s="60"/>
      <c r="E206" s="60"/>
      <c r="F206" s="60"/>
      <c r="G206" s="111"/>
      <c r="H206" s="74"/>
      <c r="I206" s="79"/>
      <c r="J206" s="102"/>
      <c r="K206" s="79"/>
      <c r="L206" s="113"/>
      <c r="M206" s="79"/>
    </row>
    <row r="207" spans="1:13" ht="12.75" customHeight="1" x14ac:dyDescent="0.2">
      <c r="A207" s="27"/>
      <c r="B207" s="201" t="s">
        <v>820</v>
      </c>
      <c r="D207" s="60"/>
      <c r="E207" s="60"/>
      <c r="F207" s="60"/>
      <c r="G207" s="111"/>
      <c r="H207" s="74"/>
      <c r="I207" s="79"/>
      <c r="J207" s="102"/>
      <c r="K207" s="79"/>
      <c r="L207" s="113"/>
      <c r="M207" s="79"/>
    </row>
    <row r="208" spans="1:13" ht="12.75" customHeight="1" x14ac:dyDescent="0.2">
      <c r="A208" s="27"/>
      <c r="B208" s="19" t="s">
        <v>449</v>
      </c>
      <c r="D208" s="60"/>
      <c r="E208" s="60"/>
      <c r="F208" s="60"/>
      <c r="G208" s="111"/>
      <c r="H208" s="74"/>
      <c r="I208" s="79"/>
      <c r="J208" s="102"/>
      <c r="K208" s="79"/>
      <c r="L208" s="113"/>
      <c r="M208" s="79"/>
    </row>
    <row r="209" spans="1:13" ht="12.75" customHeight="1" x14ac:dyDescent="0.2">
      <c r="A209" s="27"/>
      <c r="B209" s="19" t="s">
        <v>450</v>
      </c>
      <c r="D209" s="60"/>
      <c r="E209" s="60"/>
      <c r="F209" s="60"/>
      <c r="G209" s="111"/>
      <c r="H209" s="74"/>
      <c r="I209" s="79"/>
      <c r="J209" s="102"/>
      <c r="K209" s="79"/>
      <c r="L209" s="113"/>
      <c r="M209" s="79"/>
    </row>
    <row r="210" spans="1:13" ht="12.75" customHeight="1" x14ac:dyDescent="0.2">
      <c r="A210" s="27"/>
      <c r="B210" s="19" t="s">
        <v>451</v>
      </c>
      <c r="D210" s="60"/>
      <c r="E210" s="60"/>
      <c r="F210" s="60"/>
      <c r="G210" s="111"/>
      <c r="H210" s="74"/>
      <c r="I210" s="79"/>
      <c r="J210" s="102"/>
      <c r="K210" s="79"/>
      <c r="L210" s="113"/>
      <c r="M210" s="79"/>
    </row>
    <row r="211" spans="1:13" ht="12.75" customHeight="1" x14ac:dyDescent="0.2">
      <c r="A211" s="27"/>
      <c r="D211" s="60"/>
      <c r="E211" s="60"/>
      <c r="F211" s="60"/>
      <c r="G211" s="111"/>
      <c r="H211" s="74"/>
      <c r="I211" s="79"/>
      <c r="J211" s="102"/>
      <c r="K211" s="79"/>
      <c r="L211" s="113"/>
      <c r="M211" s="79"/>
    </row>
    <row r="212" spans="1:13" ht="12.75" customHeight="1" x14ac:dyDescent="0.2">
      <c r="A212" s="27" t="s">
        <v>9</v>
      </c>
      <c r="B212" s="19" t="s">
        <v>452</v>
      </c>
      <c r="D212" s="60"/>
      <c r="E212" s="60"/>
      <c r="F212" s="60"/>
      <c r="G212" s="111"/>
      <c r="H212" s="74"/>
      <c r="I212" s="79"/>
      <c r="J212" s="102"/>
      <c r="K212" s="79"/>
      <c r="L212" s="113"/>
      <c r="M212" s="79"/>
    </row>
    <row r="213" spans="1:13" ht="12.75" customHeight="1" x14ac:dyDescent="0.2">
      <c r="A213" s="27"/>
      <c r="B213" s="19" t="s">
        <v>453</v>
      </c>
      <c r="D213" s="60"/>
      <c r="E213" s="60"/>
      <c r="F213" s="60"/>
      <c r="G213" s="111"/>
      <c r="H213" s="74"/>
      <c r="I213" s="79"/>
      <c r="J213" s="102"/>
      <c r="K213" s="79"/>
      <c r="L213" s="113"/>
      <c r="M213" s="79"/>
    </row>
    <row r="214" spans="1:13" ht="12.75" customHeight="1" x14ac:dyDescent="0.2">
      <c r="A214" s="27"/>
      <c r="D214" s="60"/>
      <c r="E214" s="60"/>
      <c r="F214" s="60"/>
      <c r="G214" s="111"/>
      <c r="H214" s="74"/>
      <c r="I214" s="79"/>
      <c r="J214" s="102"/>
      <c r="K214" s="79"/>
      <c r="L214" s="113"/>
      <c r="M214" s="79"/>
    </row>
    <row r="215" spans="1:13" ht="12.75" customHeight="1" x14ac:dyDescent="0.2">
      <c r="A215" s="27" t="s">
        <v>9</v>
      </c>
      <c r="B215" s="19" t="s">
        <v>454</v>
      </c>
      <c r="D215" s="60"/>
      <c r="E215" s="60"/>
      <c r="F215" s="60"/>
      <c r="G215" s="111"/>
      <c r="H215" s="74"/>
      <c r="I215" s="79"/>
      <c r="J215" s="102"/>
      <c r="K215" s="79"/>
      <c r="L215" s="113"/>
      <c r="M215" s="79"/>
    </row>
    <row r="216" spans="1:13" ht="12.75" customHeight="1" x14ac:dyDescent="0.2">
      <c r="A216" s="27"/>
      <c r="B216" s="19" t="s">
        <v>455</v>
      </c>
      <c r="D216" s="60"/>
      <c r="E216" s="60"/>
      <c r="F216" s="60"/>
      <c r="G216" s="111"/>
      <c r="H216" s="74"/>
      <c r="I216" s="79"/>
      <c r="J216" s="102"/>
      <c r="K216" s="79"/>
      <c r="L216" s="113"/>
      <c r="M216" s="79"/>
    </row>
    <row r="217" spans="1:13" ht="12.75" customHeight="1" x14ac:dyDescent="0.2">
      <c r="A217" s="27"/>
      <c r="D217" s="60"/>
      <c r="E217" s="60"/>
      <c r="F217" s="60"/>
      <c r="G217" s="111"/>
      <c r="H217" s="74"/>
      <c r="I217" s="79"/>
      <c r="J217" s="102"/>
      <c r="K217" s="79"/>
      <c r="L217" s="113"/>
      <c r="M217" s="79"/>
    </row>
    <row r="218" spans="1:13" ht="12.75" customHeight="1" x14ac:dyDescent="0.2">
      <c r="A218" s="63" t="s">
        <v>464</v>
      </c>
      <c r="B218" s="26" t="s">
        <v>456</v>
      </c>
      <c r="D218" s="60"/>
      <c r="E218" s="60"/>
      <c r="F218" s="60"/>
      <c r="G218" s="111"/>
      <c r="H218" s="74"/>
      <c r="I218" s="79"/>
      <c r="J218" s="102"/>
      <c r="K218" s="79"/>
      <c r="L218" s="113"/>
      <c r="M218" s="79"/>
    </row>
    <row r="219" spans="1:13" ht="12.75" customHeight="1" x14ac:dyDescent="0.2">
      <c r="A219" s="27"/>
      <c r="D219" s="60"/>
      <c r="E219" s="60"/>
      <c r="F219" s="60"/>
      <c r="G219" s="111"/>
      <c r="H219" s="74"/>
      <c r="I219" s="79"/>
      <c r="J219" s="102"/>
      <c r="K219" s="79"/>
      <c r="L219" s="113"/>
      <c r="M219" s="79"/>
    </row>
    <row r="220" spans="1:13" ht="12.75" customHeight="1" x14ac:dyDescent="0.2">
      <c r="A220" s="27" t="s">
        <v>71</v>
      </c>
      <c r="B220" s="19" t="s">
        <v>457</v>
      </c>
      <c r="D220" s="60"/>
      <c r="E220" s="60"/>
      <c r="F220" s="60"/>
      <c r="G220" s="111"/>
      <c r="H220" s="74"/>
      <c r="I220" s="79"/>
      <c r="J220" s="102"/>
      <c r="K220" s="79"/>
      <c r="L220" s="113"/>
      <c r="M220" s="79"/>
    </row>
    <row r="221" spans="1:13" ht="12.75" customHeight="1" x14ac:dyDescent="0.2">
      <c r="A221" s="27"/>
      <c r="C221" s="19" t="s">
        <v>399</v>
      </c>
      <c r="D221" s="60"/>
      <c r="E221" s="60"/>
      <c r="F221" s="60"/>
      <c r="G221" s="111" t="s">
        <v>400</v>
      </c>
      <c r="H221" s="74">
        <v>500</v>
      </c>
      <c r="I221" s="79"/>
      <c r="J221" s="102"/>
      <c r="K221" s="79"/>
      <c r="L221" s="113">
        <v>13.2</v>
      </c>
      <c r="M221" s="79"/>
    </row>
    <row r="222" spans="1:13" ht="12.75" customHeight="1" x14ac:dyDescent="0.2">
      <c r="A222" s="27"/>
      <c r="C222" s="19" t="s">
        <v>458</v>
      </c>
      <c r="D222" s="60"/>
      <c r="E222" s="60"/>
      <c r="F222" s="60"/>
      <c r="G222" s="115">
        <f>J222</f>
        <v>0</v>
      </c>
      <c r="H222" s="74">
        <f>ROUND(H221*J222,2)</f>
        <v>0</v>
      </c>
      <c r="I222" s="79"/>
      <c r="J222" s="103"/>
      <c r="K222" s="79"/>
      <c r="L222" s="113">
        <v>13.2</v>
      </c>
      <c r="M222" s="79"/>
    </row>
    <row r="223" spans="1:13" ht="12.75" customHeight="1" x14ac:dyDescent="0.2">
      <c r="A223" s="27"/>
      <c r="D223" s="60"/>
      <c r="E223" s="60"/>
      <c r="F223" s="60"/>
      <c r="G223" s="111"/>
      <c r="H223" s="74"/>
      <c r="I223" s="79"/>
      <c r="J223" s="102"/>
      <c r="K223" s="79"/>
      <c r="L223" s="113"/>
      <c r="M223" s="79"/>
    </row>
    <row r="224" spans="1:13" ht="12.75" customHeight="1" x14ac:dyDescent="0.2">
      <c r="A224" s="27" t="s">
        <v>401</v>
      </c>
      <c r="B224" s="19" t="s">
        <v>459</v>
      </c>
      <c r="D224" s="60"/>
      <c r="E224" s="60"/>
      <c r="F224" s="60"/>
      <c r="G224" s="111"/>
      <c r="H224" s="74"/>
      <c r="I224" s="79"/>
      <c r="J224" s="102"/>
      <c r="K224" s="79"/>
      <c r="L224" s="113"/>
      <c r="M224" s="79"/>
    </row>
    <row r="225" spans="1:13" ht="12.75" customHeight="1" x14ac:dyDescent="0.2">
      <c r="A225" s="27"/>
      <c r="C225" s="19" t="s">
        <v>399</v>
      </c>
      <c r="D225" s="60"/>
      <c r="E225" s="60"/>
      <c r="F225" s="60"/>
      <c r="G225" s="111" t="s">
        <v>400</v>
      </c>
      <c r="H225" s="74">
        <v>500</v>
      </c>
      <c r="I225" s="79"/>
      <c r="J225" s="102"/>
      <c r="K225" s="79"/>
      <c r="L225" s="113">
        <v>13.2</v>
      </c>
      <c r="M225" s="79"/>
    </row>
    <row r="226" spans="1:13" ht="12.75" customHeight="1" x14ac:dyDescent="0.2">
      <c r="A226" s="27"/>
      <c r="C226" s="19" t="s">
        <v>458</v>
      </c>
      <c r="D226" s="60"/>
      <c r="E226" s="60"/>
      <c r="F226" s="60"/>
      <c r="G226" s="115">
        <f>J226</f>
        <v>0</v>
      </c>
      <c r="H226" s="74">
        <f>ROUND(H225*J226,2)</f>
        <v>0</v>
      </c>
      <c r="I226" s="79"/>
      <c r="J226" s="103"/>
      <c r="K226" s="79"/>
      <c r="L226" s="113">
        <v>13.2</v>
      </c>
      <c r="M226" s="79"/>
    </row>
    <row r="227" spans="1:13" ht="12.75" customHeight="1" x14ac:dyDescent="0.2">
      <c r="A227" s="27"/>
      <c r="D227" s="60"/>
      <c r="E227" s="60"/>
      <c r="F227" s="60"/>
      <c r="G227" s="111"/>
      <c r="H227" s="74"/>
      <c r="I227" s="79"/>
      <c r="J227" s="102"/>
      <c r="K227" s="79"/>
      <c r="L227" s="113"/>
      <c r="M227" s="79"/>
    </row>
    <row r="228" spans="1:13" ht="12.75" customHeight="1" x14ac:dyDescent="0.2">
      <c r="A228" s="27" t="s">
        <v>403</v>
      </c>
      <c r="B228" s="19" t="s">
        <v>460</v>
      </c>
      <c r="D228" s="60"/>
      <c r="E228" s="60"/>
      <c r="F228" s="60"/>
      <c r="G228" s="111"/>
      <c r="H228" s="74"/>
      <c r="I228" s="79"/>
      <c r="J228" s="102"/>
      <c r="K228" s="79"/>
      <c r="L228" s="113"/>
      <c r="M228" s="79"/>
    </row>
    <row r="229" spans="1:13" ht="12.75" customHeight="1" x14ac:dyDescent="0.2">
      <c r="A229" s="27"/>
      <c r="C229" s="19" t="s">
        <v>399</v>
      </c>
      <c r="D229" s="60"/>
      <c r="E229" s="60"/>
      <c r="F229" s="60"/>
      <c r="G229" s="111" t="s">
        <v>400</v>
      </c>
      <c r="H229" s="74">
        <v>500</v>
      </c>
      <c r="I229" s="79"/>
      <c r="J229" s="102"/>
      <c r="K229" s="79"/>
      <c r="L229" s="113">
        <v>13.2</v>
      </c>
      <c r="M229" s="79"/>
    </row>
    <row r="230" spans="1:13" ht="12.75" customHeight="1" x14ac:dyDescent="0.2">
      <c r="A230" s="27"/>
      <c r="C230" s="19" t="s">
        <v>458</v>
      </c>
      <c r="D230" s="60"/>
      <c r="E230" s="60"/>
      <c r="F230" s="60"/>
      <c r="G230" s="115">
        <f>J230</f>
        <v>0</v>
      </c>
      <c r="H230" s="74">
        <f>ROUND(H229*J230,2)</f>
        <v>0</v>
      </c>
      <c r="I230" s="79"/>
      <c r="J230" s="103"/>
      <c r="K230" s="79"/>
      <c r="L230" s="113">
        <v>13.2</v>
      </c>
      <c r="M230" s="79"/>
    </row>
    <row r="231" spans="1:13" ht="12.75" customHeight="1" x14ac:dyDescent="0.2">
      <c r="A231" s="27"/>
      <c r="D231" s="60"/>
      <c r="E231" s="60"/>
      <c r="F231" s="60"/>
      <c r="G231" s="111"/>
      <c r="H231" s="74"/>
      <c r="I231" s="79"/>
      <c r="J231" s="102"/>
      <c r="K231" s="79"/>
      <c r="L231" s="113"/>
      <c r="M231" s="79"/>
    </row>
    <row r="232" spans="1:13" ht="12.75" customHeight="1" x14ac:dyDescent="0.2">
      <c r="A232" s="27" t="s">
        <v>405</v>
      </c>
      <c r="B232" s="19" t="s">
        <v>461</v>
      </c>
      <c r="D232" s="60"/>
      <c r="E232" s="60"/>
      <c r="F232" s="60"/>
      <c r="G232" s="111"/>
      <c r="H232" s="74"/>
      <c r="I232" s="79"/>
      <c r="J232" s="102"/>
      <c r="K232" s="79"/>
      <c r="L232" s="113"/>
      <c r="M232" s="79"/>
    </row>
    <row r="233" spans="1:13" ht="12.75" customHeight="1" x14ac:dyDescent="0.2">
      <c r="A233" s="27"/>
      <c r="C233" s="19" t="s">
        <v>399</v>
      </c>
      <c r="D233" s="60"/>
      <c r="E233" s="60"/>
      <c r="F233" s="60"/>
      <c r="G233" s="111" t="s">
        <v>400</v>
      </c>
      <c r="H233" s="74">
        <v>500</v>
      </c>
      <c r="I233" s="79"/>
      <c r="J233" s="102"/>
      <c r="K233" s="79"/>
      <c r="L233" s="113">
        <v>13.2</v>
      </c>
      <c r="M233" s="79"/>
    </row>
    <row r="234" spans="1:13" ht="12.75" customHeight="1" x14ac:dyDescent="0.2">
      <c r="A234" s="27"/>
      <c r="C234" s="19" t="s">
        <v>458</v>
      </c>
      <c r="D234" s="60"/>
      <c r="E234" s="60"/>
      <c r="F234" s="60"/>
      <c r="G234" s="115">
        <f>J234</f>
        <v>0</v>
      </c>
      <c r="H234" s="74">
        <f>ROUND(H233*J234,2)</f>
        <v>0</v>
      </c>
      <c r="I234" s="79"/>
      <c r="J234" s="103"/>
      <c r="K234" s="79"/>
      <c r="L234" s="113">
        <v>13.2</v>
      </c>
      <c r="M234" s="79"/>
    </row>
    <row r="235" spans="1:13" ht="12.75" customHeight="1" x14ac:dyDescent="0.2">
      <c r="A235" s="27"/>
      <c r="D235" s="60"/>
      <c r="E235" s="60"/>
      <c r="F235" s="60"/>
      <c r="G235" s="111"/>
      <c r="H235" s="74"/>
      <c r="I235" s="79"/>
      <c r="J235" s="102"/>
      <c r="K235" s="79"/>
      <c r="L235" s="113"/>
      <c r="M235" s="79"/>
    </row>
    <row r="236" spans="1:13" ht="12.75" customHeight="1" x14ac:dyDescent="0.2">
      <c r="A236" s="27"/>
      <c r="B236" s="19" t="s">
        <v>462</v>
      </c>
      <c r="D236" s="60"/>
      <c r="E236" s="60"/>
      <c r="F236" s="60"/>
      <c r="G236" s="111"/>
      <c r="H236" s="74"/>
      <c r="I236" s="79"/>
      <c r="J236" s="102"/>
      <c r="K236" s="79"/>
      <c r="L236" s="113"/>
      <c r="M236" s="79"/>
    </row>
    <row r="237" spans="1:13" ht="12.75" customHeight="1" x14ac:dyDescent="0.2">
      <c r="A237" s="27"/>
      <c r="C237" s="19" t="s">
        <v>399</v>
      </c>
      <c r="D237" s="60"/>
      <c r="E237" s="60"/>
      <c r="F237" s="60"/>
      <c r="G237" s="111" t="s">
        <v>400</v>
      </c>
      <c r="H237" s="74">
        <v>500</v>
      </c>
      <c r="I237" s="79"/>
      <c r="J237" s="102"/>
      <c r="K237" s="79"/>
      <c r="L237" s="113">
        <v>13.2</v>
      </c>
      <c r="M237" s="79"/>
    </row>
    <row r="238" spans="1:13" ht="12.75" customHeight="1" x14ac:dyDescent="0.2">
      <c r="A238" s="27"/>
      <c r="C238" s="19" t="s">
        <v>458</v>
      </c>
      <c r="D238" s="60"/>
      <c r="E238" s="60"/>
      <c r="F238" s="60"/>
      <c r="G238" s="115">
        <f>J238</f>
        <v>0</v>
      </c>
      <c r="H238" s="74">
        <f>ROUND(H237*J238,2)</f>
        <v>0</v>
      </c>
      <c r="I238" s="79"/>
      <c r="J238" s="103"/>
      <c r="K238" s="79"/>
      <c r="L238" s="113">
        <v>13.2</v>
      </c>
      <c r="M238" s="79"/>
    </row>
    <row r="239" spans="1:13" ht="12.75" customHeight="1" x14ac:dyDescent="0.2">
      <c r="A239" s="27"/>
      <c r="D239" s="60"/>
      <c r="E239" s="60"/>
      <c r="F239" s="60"/>
      <c r="G239" s="111"/>
      <c r="H239" s="74"/>
      <c r="I239" s="79"/>
      <c r="J239" s="102"/>
      <c r="K239" s="79"/>
      <c r="L239" s="113"/>
      <c r="M239" s="79"/>
    </row>
    <row r="240" spans="1:13" ht="12.75" customHeight="1" x14ac:dyDescent="0.2">
      <c r="A240" s="27"/>
      <c r="D240" s="60"/>
      <c r="E240" s="60"/>
      <c r="F240" s="60"/>
      <c r="G240" s="111"/>
      <c r="H240" s="74"/>
      <c r="I240" s="79"/>
      <c r="J240" s="102"/>
      <c r="K240" s="79"/>
      <c r="L240" s="113"/>
      <c r="M240" s="79"/>
    </row>
    <row r="241" spans="1:13" ht="12.75" customHeight="1" x14ac:dyDescent="0.2">
      <c r="A241" s="27"/>
      <c r="D241" s="60"/>
      <c r="E241" s="60"/>
      <c r="F241" s="60"/>
      <c r="G241" s="111"/>
      <c r="H241" s="74"/>
      <c r="I241" s="79"/>
      <c r="J241" s="102"/>
      <c r="K241" s="79"/>
      <c r="L241" s="113"/>
      <c r="M241" s="79"/>
    </row>
    <row r="242" spans="1:13" ht="12.75" customHeight="1" x14ac:dyDescent="0.2">
      <c r="A242" s="27"/>
      <c r="D242" s="60"/>
      <c r="E242" s="60"/>
      <c r="F242" s="60"/>
      <c r="G242" s="111"/>
      <c r="H242" s="74"/>
      <c r="I242" s="79"/>
      <c r="J242" s="102"/>
      <c r="K242" s="79"/>
      <c r="L242" s="113"/>
      <c r="M242" s="79"/>
    </row>
    <row r="243" spans="1:13" x14ac:dyDescent="0.2">
      <c r="A243" s="27"/>
      <c r="D243" s="60"/>
      <c r="E243" s="60"/>
      <c r="F243" s="60"/>
      <c r="G243" s="111"/>
      <c r="H243" s="74"/>
      <c r="I243" s="79"/>
      <c r="J243" s="102"/>
      <c r="K243" s="79"/>
      <c r="L243" s="113"/>
      <c r="M243" s="79"/>
    </row>
    <row r="244" spans="1:13" ht="25.5" customHeight="1" x14ac:dyDescent="0.2">
      <c r="A244" s="68"/>
      <c r="B244" s="65"/>
      <c r="C244" s="65"/>
      <c r="D244" s="65"/>
      <c r="E244" s="65"/>
      <c r="F244" s="65"/>
      <c r="G244" s="67" t="s">
        <v>156</v>
      </c>
      <c r="H244" s="75">
        <f>SUM(H198:H243)</f>
        <v>2500</v>
      </c>
      <c r="I244" s="79"/>
      <c r="J244" s="102"/>
      <c r="K244" s="79"/>
      <c r="L244" s="113"/>
      <c r="M244" s="79"/>
    </row>
    <row r="245" spans="1:13" x14ac:dyDescent="0.2">
      <c r="A245" s="27"/>
      <c r="D245" s="60"/>
      <c r="E245" s="60"/>
      <c r="F245" s="60"/>
      <c r="G245" s="111"/>
      <c r="H245" s="74"/>
      <c r="I245" s="79"/>
      <c r="J245" s="102"/>
      <c r="K245" s="79"/>
      <c r="L245" s="113"/>
      <c r="M245" s="79"/>
    </row>
    <row r="246" spans="1:13" ht="12.75" customHeight="1" x14ac:dyDescent="0.2">
      <c r="A246" s="63" t="s">
        <v>414</v>
      </c>
      <c r="B246" s="26" t="s">
        <v>446</v>
      </c>
      <c r="C246" s="26"/>
      <c r="D246" s="60"/>
      <c r="E246" s="60"/>
      <c r="F246" s="60"/>
      <c r="G246" s="111"/>
      <c r="H246" s="74"/>
      <c r="I246" s="79"/>
      <c r="J246" s="102"/>
      <c r="K246" s="79"/>
      <c r="L246" s="113"/>
      <c r="M246" s="79"/>
    </row>
    <row r="247" spans="1:13" ht="12.75" customHeight="1" x14ac:dyDescent="0.2">
      <c r="A247" s="27"/>
      <c r="D247" s="60"/>
      <c r="E247" s="60"/>
      <c r="F247" s="60"/>
      <c r="G247" s="111"/>
      <c r="H247" s="74"/>
      <c r="I247" s="79"/>
      <c r="J247" s="102"/>
      <c r="K247" s="79"/>
      <c r="L247" s="113"/>
      <c r="M247" s="79"/>
    </row>
    <row r="248" spans="1:13" ht="12.75" customHeight="1" x14ac:dyDescent="0.2">
      <c r="A248" s="27" t="s">
        <v>472</v>
      </c>
      <c r="B248" s="19" t="s">
        <v>465</v>
      </c>
      <c r="D248" s="60"/>
      <c r="E248" s="60"/>
      <c r="F248" s="60"/>
      <c r="G248" s="111"/>
      <c r="H248" s="74"/>
      <c r="I248" s="79"/>
      <c r="J248" s="102"/>
      <c r="K248" s="79"/>
      <c r="L248" s="113"/>
      <c r="M248" s="79"/>
    </row>
    <row r="249" spans="1:13" ht="12.75" customHeight="1" x14ac:dyDescent="0.2">
      <c r="A249" s="27"/>
      <c r="D249" s="60"/>
      <c r="E249" s="60"/>
      <c r="F249" s="60"/>
      <c r="G249" s="111"/>
      <c r="H249" s="74"/>
      <c r="I249" s="79"/>
      <c r="J249" s="102"/>
      <c r="K249" s="79"/>
      <c r="L249" s="113"/>
      <c r="M249" s="79"/>
    </row>
    <row r="250" spans="1:13" ht="12.75" customHeight="1" x14ac:dyDescent="0.2">
      <c r="A250" s="27" t="s">
        <v>71</v>
      </c>
      <c r="B250" s="19" t="s">
        <v>466</v>
      </c>
      <c r="D250" s="60"/>
      <c r="E250" s="60"/>
      <c r="F250" s="60"/>
      <c r="G250" s="111"/>
      <c r="H250" s="74"/>
      <c r="I250" s="79"/>
      <c r="J250" s="102"/>
      <c r="K250" s="79"/>
      <c r="L250" s="113"/>
      <c r="M250" s="79"/>
    </row>
    <row r="251" spans="1:13" ht="12.75" customHeight="1" x14ac:dyDescent="0.2">
      <c r="A251" s="27"/>
      <c r="C251" s="19" t="s">
        <v>467</v>
      </c>
      <c r="D251" s="60"/>
      <c r="E251" s="60"/>
      <c r="F251" s="60"/>
      <c r="G251" s="111"/>
      <c r="H251" s="74"/>
      <c r="I251" s="79"/>
      <c r="J251" s="102"/>
      <c r="K251" s="79"/>
      <c r="L251" s="113"/>
      <c r="M251" s="79"/>
    </row>
    <row r="252" spans="1:13" ht="12.75" customHeight="1" x14ac:dyDescent="0.2">
      <c r="A252" s="27"/>
      <c r="C252" s="19" t="s">
        <v>399</v>
      </c>
      <c r="D252" s="60"/>
      <c r="E252" s="60"/>
      <c r="F252" s="60"/>
      <c r="G252" s="111" t="s">
        <v>400</v>
      </c>
      <c r="H252" s="74">
        <v>500</v>
      </c>
      <c r="I252" s="79"/>
      <c r="J252" s="102"/>
      <c r="K252" s="79"/>
      <c r="L252" s="113">
        <v>13.2</v>
      </c>
      <c r="M252" s="79"/>
    </row>
    <row r="253" spans="1:13" ht="12.75" customHeight="1" x14ac:dyDescent="0.2">
      <c r="A253" s="27"/>
      <c r="C253" s="19" t="s">
        <v>458</v>
      </c>
      <c r="D253" s="60"/>
      <c r="E253" s="60"/>
      <c r="F253" s="60"/>
      <c r="G253" s="115">
        <f>J253</f>
        <v>0</v>
      </c>
      <c r="H253" s="74">
        <f>ROUND(H252*J253,2)</f>
        <v>0</v>
      </c>
      <c r="I253" s="79"/>
      <c r="J253" s="103"/>
      <c r="K253" s="79"/>
      <c r="L253" s="113">
        <v>13.2</v>
      </c>
      <c r="M253" s="79"/>
    </row>
    <row r="254" spans="1:13" ht="12.75" customHeight="1" x14ac:dyDescent="0.2">
      <c r="A254" s="27"/>
      <c r="D254" s="60"/>
      <c r="E254" s="60"/>
      <c r="F254" s="60"/>
      <c r="G254" s="111"/>
      <c r="H254" s="74"/>
      <c r="I254" s="79"/>
      <c r="J254" s="102"/>
      <c r="K254" s="79"/>
      <c r="L254" s="113"/>
      <c r="M254" s="79"/>
    </row>
    <row r="255" spans="1:13" ht="12.75" customHeight="1" x14ac:dyDescent="0.2">
      <c r="A255" s="27"/>
      <c r="C255" s="19" t="s">
        <v>468</v>
      </c>
      <c r="D255" s="60"/>
      <c r="E255" s="60"/>
      <c r="F255" s="60"/>
      <c r="G255" s="111"/>
      <c r="H255" s="74"/>
      <c r="I255" s="79"/>
      <c r="J255" s="102"/>
      <c r="K255" s="79"/>
      <c r="L255" s="113"/>
      <c r="M255" s="79"/>
    </row>
    <row r="256" spans="1:13" ht="12.75" customHeight="1" x14ac:dyDescent="0.2">
      <c r="A256" s="27"/>
      <c r="C256" s="19" t="s">
        <v>399</v>
      </c>
      <c r="D256" s="60"/>
      <c r="E256" s="60"/>
      <c r="F256" s="60"/>
      <c r="G256" s="111" t="s">
        <v>400</v>
      </c>
      <c r="H256" s="74">
        <v>500</v>
      </c>
      <c r="I256" s="79"/>
      <c r="J256" s="102"/>
      <c r="K256" s="79"/>
      <c r="L256" s="113">
        <v>13.2</v>
      </c>
      <c r="M256" s="79"/>
    </row>
    <row r="257" spans="1:13" ht="12.75" customHeight="1" x14ac:dyDescent="0.2">
      <c r="A257" s="27"/>
      <c r="C257" s="19" t="s">
        <v>458</v>
      </c>
      <c r="D257" s="60"/>
      <c r="E257" s="60"/>
      <c r="F257" s="60"/>
      <c r="G257" s="115">
        <f>J257</f>
        <v>0</v>
      </c>
      <c r="H257" s="74">
        <f>ROUND(H256*J257,2)</f>
        <v>0</v>
      </c>
      <c r="I257" s="79"/>
      <c r="J257" s="103"/>
      <c r="K257" s="79"/>
      <c r="L257" s="113">
        <v>13.2</v>
      </c>
      <c r="M257" s="79"/>
    </row>
    <row r="258" spans="1:13" ht="12.75" customHeight="1" x14ac:dyDescent="0.2">
      <c r="A258" s="27"/>
      <c r="D258" s="60"/>
      <c r="E258" s="60"/>
      <c r="F258" s="60"/>
      <c r="G258" s="111"/>
      <c r="H258" s="74"/>
      <c r="I258" s="79"/>
      <c r="J258" s="102"/>
      <c r="K258" s="79"/>
      <c r="L258" s="113"/>
      <c r="M258" s="79"/>
    </row>
    <row r="259" spans="1:13" ht="12.75" customHeight="1" x14ac:dyDescent="0.2">
      <c r="A259" s="27"/>
      <c r="C259" s="19" t="s">
        <v>469</v>
      </c>
      <c r="D259" s="60"/>
      <c r="E259" s="60"/>
      <c r="F259" s="60"/>
      <c r="G259" s="111"/>
      <c r="H259" s="74"/>
      <c r="I259" s="79"/>
      <c r="J259" s="102"/>
      <c r="K259" s="79"/>
      <c r="L259" s="113"/>
      <c r="M259" s="79"/>
    </row>
    <row r="260" spans="1:13" ht="12.75" customHeight="1" x14ac:dyDescent="0.2">
      <c r="A260" s="27"/>
      <c r="C260" s="19" t="s">
        <v>399</v>
      </c>
      <c r="D260" s="60"/>
      <c r="E260" s="60"/>
      <c r="F260" s="60"/>
      <c r="G260" s="111" t="s">
        <v>400</v>
      </c>
      <c r="H260" s="74">
        <v>500</v>
      </c>
      <c r="I260" s="79"/>
      <c r="J260" s="102"/>
      <c r="K260" s="79"/>
      <c r="L260" s="113">
        <v>13.2</v>
      </c>
      <c r="M260" s="79"/>
    </row>
    <row r="261" spans="1:13" ht="12.75" customHeight="1" x14ac:dyDescent="0.2">
      <c r="A261" s="27"/>
      <c r="C261" s="19" t="s">
        <v>458</v>
      </c>
      <c r="D261" s="60"/>
      <c r="E261" s="60"/>
      <c r="F261" s="60"/>
      <c r="G261" s="115">
        <f>J261</f>
        <v>0</v>
      </c>
      <c r="H261" s="74">
        <f>ROUND(H260*J261,2)</f>
        <v>0</v>
      </c>
      <c r="I261" s="79"/>
      <c r="J261" s="103"/>
      <c r="K261" s="79"/>
      <c r="L261" s="113">
        <v>13.2</v>
      </c>
      <c r="M261" s="79"/>
    </row>
    <row r="262" spans="1:13" ht="12.75" customHeight="1" x14ac:dyDescent="0.2">
      <c r="A262" s="27"/>
      <c r="D262" s="60"/>
      <c r="E262" s="60"/>
      <c r="F262" s="60"/>
      <c r="G262" s="111"/>
      <c r="H262" s="74"/>
      <c r="I262" s="79"/>
      <c r="J262" s="102"/>
      <c r="K262" s="79"/>
      <c r="L262" s="113"/>
      <c r="M262" s="79"/>
    </row>
    <row r="263" spans="1:13" ht="12.75" customHeight="1" x14ac:dyDescent="0.2">
      <c r="A263" s="27" t="s">
        <v>401</v>
      </c>
      <c r="B263" s="19" t="s">
        <v>470</v>
      </c>
      <c r="D263" s="60"/>
      <c r="E263" s="60"/>
      <c r="F263" s="60"/>
      <c r="G263" s="111"/>
      <c r="H263" s="74"/>
      <c r="I263" s="79"/>
      <c r="J263" s="102"/>
      <c r="K263" s="79"/>
      <c r="L263" s="113"/>
      <c r="M263" s="79"/>
    </row>
    <row r="264" spans="1:13" ht="12.75" customHeight="1" x14ac:dyDescent="0.2">
      <c r="A264" s="27"/>
      <c r="C264" s="19" t="s">
        <v>467</v>
      </c>
      <c r="D264" s="60"/>
      <c r="E264" s="60"/>
      <c r="F264" s="60"/>
      <c r="G264" s="111"/>
      <c r="H264" s="74"/>
      <c r="I264" s="79"/>
      <c r="J264" s="102"/>
      <c r="K264" s="79"/>
      <c r="L264" s="113"/>
      <c r="M264" s="79"/>
    </row>
    <row r="265" spans="1:13" ht="12.75" customHeight="1" x14ac:dyDescent="0.2">
      <c r="A265" s="27"/>
      <c r="C265" s="19" t="s">
        <v>399</v>
      </c>
      <c r="D265" s="60"/>
      <c r="E265" s="60"/>
      <c r="F265" s="60"/>
      <c r="G265" s="111" t="s">
        <v>400</v>
      </c>
      <c r="H265" s="74">
        <v>500</v>
      </c>
      <c r="I265" s="79"/>
      <c r="J265" s="102"/>
      <c r="K265" s="79"/>
      <c r="L265" s="113">
        <v>13.2</v>
      </c>
      <c r="M265" s="79"/>
    </row>
    <row r="266" spans="1:13" ht="12.75" customHeight="1" x14ac:dyDescent="0.2">
      <c r="A266" s="27"/>
      <c r="C266" s="19" t="s">
        <v>458</v>
      </c>
      <c r="D266" s="60"/>
      <c r="E266" s="60"/>
      <c r="F266" s="60"/>
      <c r="G266" s="115">
        <f>J266</f>
        <v>0</v>
      </c>
      <c r="H266" s="74">
        <f>ROUND(H265*J266,2)</f>
        <v>0</v>
      </c>
      <c r="I266" s="79"/>
      <c r="J266" s="103"/>
      <c r="K266" s="79"/>
      <c r="L266" s="113">
        <v>13.2</v>
      </c>
      <c r="M266" s="79"/>
    </row>
    <row r="267" spans="1:13" ht="12.75" customHeight="1" x14ac:dyDescent="0.2">
      <c r="A267" s="27"/>
      <c r="D267" s="60"/>
      <c r="E267" s="60"/>
      <c r="F267" s="60"/>
      <c r="G267" s="111"/>
      <c r="H267" s="74"/>
      <c r="I267" s="79"/>
      <c r="J267" s="102"/>
      <c r="K267" s="79"/>
      <c r="L267" s="113"/>
      <c r="M267" s="79"/>
    </row>
    <row r="268" spans="1:13" ht="12.75" customHeight="1" x14ac:dyDescent="0.2">
      <c r="A268" s="27"/>
      <c r="C268" s="19" t="s">
        <v>468</v>
      </c>
      <c r="D268" s="60"/>
      <c r="E268" s="60"/>
      <c r="F268" s="60"/>
      <c r="G268" s="111"/>
      <c r="H268" s="74"/>
      <c r="I268" s="79"/>
      <c r="J268" s="102"/>
      <c r="K268" s="79"/>
      <c r="L268" s="113"/>
      <c r="M268" s="79"/>
    </row>
    <row r="269" spans="1:13" ht="12.75" customHeight="1" x14ac:dyDescent="0.2">
      <c r="A269" s="27"/>
      <c r="C269" s="19" t="s">
        <v>399</v>
      </c>
      <c r="D269" s="60"/>
      <c r="E269" s="60"/>
      <c r="F269" s="60"/>
      <c r="G269" s="111" t="s">
        <v>400</v>
      </c>
      <c r="H269" s="74">
        <v>500</v>
      </c>
      <c r="I269" s="79"/>
      <c r="J269" s="102"/>
      <c r="K269" s="79"/>
      <c r="L269" s="113">
        <v>13.2</v>
      </c>
      <c r="M269" s="79"/>
    </row>
    <row r="270" spans="1:13" ht="12.75" customHeight="1" x14ac:dyDescent="0.2">
      <c r="A270" s="27"/>
      <c r="C270" s="19" t="s">
        <v>458</v>
      </c>
      <c r="D270" s="60"/>
      <c r="E270" s="60"/>
      <c r="F270" s="60"/>
      <c r="G270" s="115">
        <f>J270</f>
        <v>0</v>
      </c>
      <c r="H270" s="74">
        <f>ROUND(H269*J270,2)</f>
        <v>0</v>
      </c>
      <c r="I270" s="79"/>
      <c r="J270" s="103"/>
      <c r="K270" s="79"/>
      <c r="L270" s="113">
        <v>13.2</v>
      </c>
      <c r="M270" s="79"/>
    </row>
    <row r="271" spans="1:13" ht="12.75" customHeight="1" x14ac:dyDescent="0.2">
      <c r="A271" s="27"/>
      <c r="D271" s="60"/>
      <c r="E271" s="60"/>
      <c r="F271" s="60"/>
      <c r="G271" s="111"/>
      <c r="H271" s="74"/>
      <c r="I271" s="79"/>
      <c r="J271" s="102"/>
      <c r="K271" s="79"/>
      <c r="L271" s="113"/>
      <c r="M271" s="79"/>
    </row>
    <row r="272" spans="1:13" ht="12.75" customHeight="1" x14ac:dyDescent="0.2">
      <c r="A272" s="27"/>
      <c r="C272" s="19" t="s">
        <v>469</v>
      </c>
      <c r="D272" s="60"/>
      <c r="E272" s="60"/>
      <c r="F272" s="60"/>
      <c r="G272" s="111"/>
      <c r="H272" s="74"/>
      <c r="I272" s="79"/>
      <c r="J272" s="102"/>
      <c r="K272" s="79"/>
      <c r="L272" s="113"/>
      <c r="M272" s="79"/>
    </row>
    <row r="273" spans="1:13" ht="12.75" customHeight="1" x14ac:dyDescent="0.2">
      <c r="A273" s="27"/>
      <c r="C273" s="19" t="s">
        <v>399</v>
      </c>
      <c r="D273" s="60"/>
      <c r="E273" s="60"/>
      <c r="F273" s="60"/>
      <c r="G273" s="111" t="s">
        <v>400</v>
      </c>
      <c r="H273" s="74">
        <v>500</v>
      </c>
      <c r="I273" s="79"/>
      <c r="J273" s="102"/>
      <c r="K273" s="79"/>
      <c r="L273" s="113">
        <v>13.2</v>
      </c>
      <c r="M273" s="79"/>
    </row>
    <row r="274" spans="1:13" ht="12.75" customHeight="1" x14ac:dyDescent="0.2">
      <c r="A274" s="27"/>
      <c r="C274" s="19" t="s">
        <v>458</v>
      </c>
      <c r="D274" s="60"/>
      <c r="E274" s="60"/>
      <c r="F274" s="60"/>
      <c r="G274" s="115">
        <f>J274</f>
        <v>0</v>
      </c>
      <c r="H274" s="74">
        <f>ROUND(H273*J274,2)</f>
        <v>0</v>
      </c>
      <c r="I274" s="79"/>
      <c r="J274" s="103"/>
      <c r="K274" s="79"/>
      <c r="L274" s="113">
        <v>13.2</v>
      </c>
      <c r="M274" s="79"/>
    </row>
    <row r="275" spans="1:13" ht="12.75" customHeight="1" x14ac:dyDescent="0.2">
      <c r="A275" s="27"/>
      <c r="D275" s="60"/>
      <c r="E275" s="60"/>
      <c r="F275" s="60"/>
      <c r="G275" s="111"/>
      <c r="H275" s="74"/>
      <c r="I275" s="79"/>
      <c r="J275" s="102"/>
      <c r="K275" s="79"/>
      <c r="L275" s="113"/>
      <c r="M275" s="79"/>
    </row>
    <row r="276" spans="1:13" ht="12.75" customHeight="1" x14ac:dyDescent="0.2">
      <c r="A276" s="27"/>
      <c r="D276" s="60"/>
      <c r="E276" s="60"/>
      <c r="F276" s="60"/>
      <c r="G276" s="111"/>
      <c r="H276" s="74"/>
      <c r="I276" s="79"/>
      <c r="J276" s="102"/>
      <c r="K276" s="79"/>
      <c r="L276" s="113"/>
      <c r="M276" s="79"/>
    </row>
    <row r="277" spans="1:13" ht="12.75" customHeight="1" x14ac:dyDescent="0.2">
      <c r="A277" s="27" t="s">
        <v>403</v>
      </c>
      <c r="B277" s="19" t="s">
        <v>471</v>
      </c>
      <c r="D277" s="60"/>
      <c r="E277" s="60"/>
      <c r="F277" s="60"/>
      <c r="G277" s="111"/>
      <c r="H277" s="74"/>
      <c r="I277" s="79"/>
      <c r="J277" s="102"/>
      <c r="K277" s="79"/>
      <c r="L277" s="113"/>
      <c r="M277" s="79"/>
    </row>
    <row r="278" spans="1:13" ht="12.75" customHeight="1" x14ac:dyDescent="0.2">
      <c r="A278" s="27"/>
      <c r="C278" s="19" t="s">
        <v>467</v>
      </c>
      <c r="D278" s="60"/>
      <c r="E278" s="60"/>
      <c r="F278" s="60"/>
      <c r="G278" s="111"/>
      <c r="H278" s="74"/>
      <c r="I278" s="79"/>
      <c r="J278" s="102"/>
      <c r="K278" s="79"/>
      <c r="L278" s="113"/>
      <c r="M278" s="79"/>
    </row>
    <row r="279" spans="1:13" ht="12.75" customHeight="1" x14ac:dyDescent="0.2">
      <c r="A279" s="27"/>
      <c r="C279" s="19" t="s">
        <v>399</v>
      </c>
      <c r="D279" s="60"/>
      <c r="E279" s="60"/>
      <c r="F279" s="60"/>
      <c r="G279" s="111" t="s">
        <v>400</v>
      </c>
      <c r="H279" s="74">
        <v>500</v>
      </c>
      <c r="I279" s="79"/>
      <c r="J279" s="102"/>
      <c r="K279" s="79"/>
      <c r="L279" s="113">
        <v>13.2</v>
      </c>
      <c r="M279" s="79"/>
    </row>
    <row r="280" spans="1:13" ht="12.75" customHeight="1" x14ac:dyDescent="0.2">
      <c r="A280" s="27"/>
      <c r="C280" s="19" t="s">
        <v>458</v>
      </c>
      <c r="D280" s="60"/>
      <c r="E280" s="60"/>
      <c r="F280" s="60"/>
      <c r="G280" s="115">
        <f>J280</f>
        <v>0</v>
      </c>
      <c r="H280" s="74">
        <f>ROUND(H279*J280,2)</f>
        <v>0</v>
      </c>
      <c r="I280" s="79"/>
      <c r="J280" s="103"/>
      <c r="K280" s="79"/>
      <c r="L280" s="113">
        <v>13.2</v>
      </c>
      <c r="M280" s="79"/>
    </row>
    <row r="281" spans="1:13" ht="12.75" customHeight="1" x14ac:dyDescent="0.2">
      <c r="A281" s="27"/>
      <c r="D281" s="60"/>
      <c r="E281" s="60"/>
      <c r="F281" s="60"/>
      <c r="G281" s="111"/>
      <c r="H281" s="74"/>
      <c r="I281" s="79"/>
      <c r="J281" s="102"/>
      <c r="K281" s="79"/>
      <c r="L281" s="113"/>
      <c r="M281" s="79"/>
    </row>
    <row r="282" spans="1:13" ht="12.75" customHeight="1" x14ac:dyDescent="0.2">
      <c r="A282" s="27"/>
      <c r="C282" s="19" t="s">
        <v>468</v>
      </c>
      <c r="D282" s="60"/>
      <c r="E282" s="60"/>
      <c r="F282" s="60"/>
      <c r="G282" s="111"/>
      <c r="H282" s="74"/>
      <c r="I282" s="79"/>
      <c r="J282" s="102"/>
      <c r="K282" s="79"/>
      <c r="L282" s="113"/>
      <c r="M282" s="79"/>
    </row>
    <row r="283" spans="1:13" ht="12.75" customHeight="1" x14ac:dyDescent="0.2">
      <c r="A283" s="27"/>
      <c r="C283" s="19" t="s">
        <v>399</v>
      </c>
      <c r="D283" s="60"/>
      <c r="E283" s="60"/>
      <c r="F283" s="60"/>
      <c r="G283" s="111" t="s">
        <v>400</v>
      </c>
      <c r="H283" s="74">
        <v>500</v>
      </c>
      <c r="I283" s="79"/>
      <c r="J283" s="102"/>
      <c r="K283" s="79"/>
      <c r="L283" s="113">
        <v>13.2</v>
      </c>
      <c r="M283" s="79"/>
    </row>
    <row r="284" spans="1:13" ht="12.75" customHeight="1" x14ac:dyDescent="0.2">
      <c r="A284" s="27"/>
      <c r="C284" s="19" t="s">
        <v>458</v>
      </c>
      <c r="D284" s="60"/>
      <c r="E284" s="60"/>
      <c r="F284" s="60"/>
      <c r="G284" s="115">
        <f>J284</f>
        <v>0</v>
      </c>
      <c r="H284" s="74">
        <f>ROUND(H283*J284,2)</f>
        <v>0</v>
      </c>
      <c r="I284" s="79"/>
      <c r="J284" s="103"/>
      <c r="K284" s="79"/>
      <c r="L284" s="113">
        <v>13.2</v>
      </c>
      <c r="M284" s="79"/>
    </row>
    <row r="285" spans="1:13" ht="12.75" customHeight="1" x14ac:dyDescent="0.2">
      <c r="A285" s="27"/>
      <c r="D285" s="60"/>
      <c r="E285" s="60"/>
      <c r="F285" s="60"/>
      <c r="G285" s="111"/>
      <c r="H285" s="74"/>
      <c r="I285" s="79"/>
      <c r="J285" s="102"/>
      <c r="K285" s="79"/>
      <c r="L285" s="113"/>
      <c r="M285" s="79"/>
    </row>
    <row r="286" spans="1:13" ht="12.75" customHeight="1" x14ac:dyDescent="0.2">
      <c r="A286" s="27"/>
      <c r="C286" s="19" t="s">
        <v>469</v>
      </c>
      <c r="D286" s="60"/>
      <c r="E286" s="60"/>
      <c r="F286" s="60"/>
      <c r="G286" s="111"/>
      <c r="H286" s="74"/>
      <c r="I286" s="79"/>
      <c r="J286" s="102"/>
      <c r="K286" s="79"/>
      <c r="L286" s="113"/>
      <c r="M286" s="79"/>
    </row>
    <row r="287" spans="1:13" ht="12.75" customHeight="1" x14ac:dyDescent="0.2">
      <c r="A287" s="27"/>
      <c r="C287" s="19" t="s">
        <v>399</v>
      </c>
      <c r="D287" s="60"/>
      <c r="E287" s="60"/>
      <c r="F287" s="60"/>
      <c r="G287" s="111" t="s">
        <v>400</v>
      </c>
      <c r="H287" s="74">
        <v>500</v>
      </c>
      <c r="I287" s="79"/>
      <c r="J287" s="102"/>
      <c r="K287" s="79"/>
      <c r="L287" s="113">
        <v>13.2</v>
      </c>
      <c r="M287" s="79"/>
    </row>
    <row r="288" spans="1:13" ht="12.75" customHeight="1" x14ac:dyDescent="0.2">
      <c r="A288" s="27"/>
      <c r="C288" s="19" t="s">
        <v>458</v>
      </c>
      <c r="D288" s="60"/>
      <c r="E288" s="60"/>
      <c r="F288" s="60"/>
      <c r="G288" s="115">
        <f>J288</f>
        <v>0</v>
      </c>
      <c r="H288" s="74">
        <f>ROUND(H287*J288,2)</f>
        <v>0</v>
      </c>
      <c r="I288" s="79"/>
      <c r="J288" s="103"/>
      <c r="K288" s="79"/>
      <c r="L288" s="113">
        <v>13.2</v>
      </c>
      <c r="M288" s="79"/>
    </row>
    <row r="289" spans="1:13" ht="12.75" customHeight="1" x14ac:dyDescent="0.2">
      <c r="A289" s="27"/>
      <c r="D289" s="60"/>
      <c r="E289" s="60"/>
      <c r="F289" s="60"/>
      <c r="G289" s="111"/>
      <c r="H289" s="74"/>
      <c r="I289" s="79"/>
      <c r="J289" s="102"/>
      <c r="K289" s="79"/>
      <c r="L289" s="113"/>
      <c r="M289" s="79"/>
    </row>
    <row r="290" spans="1:13" ht="12.75" customHeight="1" x14ac:dyDescent="0.2">
      <c r="A290" s="27"/>
      <c r="D290" s="60"/>
      <c r="E290" s="60"/>
      <c r="F290" s="60"/>
      <c r="G290" s="111"/>
      <c r="H290" s="74"/>
      <c r="I290" s="79"/>
      <c r="J290" s="102"/>
      <c r="K290" s="79"/>
      <c r="L290" s="113"/>
      <c r="M290" s="79"/>
    </row>
    <row r="291" spans="1:13" x14ac:dyDescent="0.2">
      <c r="A291" s="27"/>
      <c r="D291" s="60"/>
      <c r="E291" s="60"/>
      <c r="F291" s="60"/>
      <c r="G291" s="111"/>
      <c r="H291" s="74"/>
      <c r="I291" s="79"/>
      <c r="J291" s="102"/>
      <c r="K291" s="79"/>
      <c r="L291" s="113"/>
      <c r="M291" s="79"/>
    </row>
    <row r="292" spans="1:13" ht="25.5" customHeight="1" x14ac:dyDescent="0.2">
      <c r="A292" s="68"/>
      <c r="B292" s="65"/>
      <c r="C292" s="65"/>
      <c r="D292" s="65"/>
      <c r="E292" s="65"/>
      <c r="F292" s="65"/>
      <c r="G292" s="67" t="s">
        <v>156</v>
      </c>
      <c r="H292" s="75">
        <f>SUM(H246:H291)</f>
        <v>4500</v>
      </c>
      <c r="I292" s="79"/>
      <c r="J292" s="102"/>
      <c r="K292" s="79"/>
      <c r="L292" s="113"/>
      <c r="M292" s="79"/>
    </row>
    <row r="293" spans="1:13" x14ac:dyDescent="0.2">
      <c r="A293" s="27"/>
      <c r="D293" s="60"/>
      <c r="E293" s="60"/>
      <c r="F293" s="60"/>
      <c r="G293" s="111"/>
      <c r="H293" s="74"/>
      <c r="I293" s="79"/>
      <c r="J293" s="102"/>
      <c r="K293" s="79"/>
      <c r="L293" s="113"/>
      <c r="M293" s="79"/>
    </row>
    <row r="294" spans="1:13" x14ac:dyDescent="0.2">
      <c r="A294" s="27"/>
      <c r="B294" s="26" t="s">
        <v>290</v>
      </c>
      <c r="D294" s="60"/>
      <c r="E294" s="60"/>
      <c r="F294" s="60"/>
      <c r="G294" s="111"/>
      <c r="H294" s="74"/>
      <c r="I294" s="79"/>
      <c r="J294" s="102"/>
      <c r="K294" s="79"/>
      <c r="L294" s="113"/>
      <c r="M294" s="79"/>
    </row>
    <row r="295" spans="1:13" x14ac:dyDescent="0.2">
      <c r="A295" s="27"/>
      <c r="D295" s="60"/>
      <c r="E295" s="60"/>
      <c r="F295" s="60"/>
      <c r="G295" s="111"/>
      <c r="H295" s="74"/>
      <c r="I295" s="79"/>
      <c r="J295" s="102"/>
      <c r="K295" s="79"/>
      <c r="L295" s="113"/>
      <c r="M295" s="79"/>
    </row>
    <row r="296" spans="1:13" x14ac:dyDescent="0.2">
      <c r="A296" s="27"/>
      <c r="C296" s="19" t="s">
        <v>291</v>
      </c>
      <c r="D296" s="60"/>
      <c r="E296" s="60"/>
      <c r="F296" s="60"/>
      <c r="G296" s="111"/>
      <c r="H296" s="74">
        <f>H53</f>
        <v>9800</v>
      </c>
      <c r="I296" s="79"/>
      <c r="J296" s="102"/>
      <c r="K296" s="79"/>
      <c r="L296" s="113"/>
      <c r="M296" s="79"/>
    </row>
    <row r="297" spans="1:13" x14ac:dyDescent="0.2">
      <c r="A297" s="27"/>
      <c r="D297" s="60"/>
      <c r="E297" s="60"/>
      <c r="F297" s="60"/>
      <c r="G297" s="111"/>
      <c r="H297" s="74"/>
      <c r="I297" s="79"/>
      <c r="J297" s="102"/>
      <c r="K297" s="79"/>
      <c r="L297" s="113"/>
      <c r="M297" s="79"/>
    </row>
    <row r="298" spans="1:13" x14ac:dyDescent="0.2">
      <c r="A298" s="27"/>
      <c r="C298" s="19" t="s">
        <v>292</v>
      </c>
      <c r="D298" s="60"/>
      <c r="E298" s="60"/>
      <c r="F298" s="60"/>
      <c r="G298" s="111"/>
      <c r="H298" s="74">
        <f>H100</f>
        <v>20250</v>
      </c>
      <c r="I298" s="79"/>
      <c r="J298" s="102"/>
      <c r="K298" s="79"/>
      <c r="L298" s="113"/>
      <c r="M298" s="79"/>
    </row>
    <row r="299" spans="1:13" x14ac:dyDescent="0.2">
      <c r="A299" s="27"/>
      <c r="D299" s="60"/>
      <c r="E299" s="60"/>
      <c r="F299" s="60"/>
      <c r="G299" s="111"/>
      <c r="H299" s="74"/>
      <c r="I299" s="79"/>
      <c r="J299" s="102"/>
      <c r="K299" s="79"/>
      <c r="L299" s="113"/>
      <c r="M299" s="79"/>
    </row>
    <row r="300" spans="1:13" x14ac:dyDescent="0.2">
      <c r="A300" s="27"/>
      <c r="C300" s="19" t="s">
        <v>293</v>
      </c>
      <c r="D300" s="60"/>
      <c r="E300" s="60"/>
      <c r="F300" s="60"/>
      <c r="G300" s="111"/>
      <c r="H300" s="74">
        <f>H148</f>
        <v>17500</v>
      </c>
      <c r="I300" s="79"/>
      <c r="J300" s="102"/>
      <c r="K300" s="79"/>
      <c r="L300" s="113"/>
      <c r="M300" s="79"/>
    </row>
    <row r="301" spans="1:13" x14ac:dyDescent="0.2">
      <c r="A301" s="27"/>
      <c r="D301" s="60"/>
      <c r="E301" s="60"/>
      <c r="F301" s="60"/>
      <c r="G301" s="111"/>
      <c r="H301" s="74"/>
      <c r="I301" s="79"/>
      <c r="J301" s="102"/>
      <c r="K301" s="79"/>
      <c r="L301" s="113"/>
      <c r="M301" s="79"/>
    </row>
    <row r="302" spans="1:13" x14ac:dyDescent="0.2">
      <c r="A302" s="27"/>
      <c r="C302" s="19" t="s">
        <v>294</v>
      </c>
      <c r="D302" s="60"/>
      <c r="E302" s="60"/>
      <c r="F302" s="60"/>
      <c r="G302" s="111"/>
      <c r="H302" s="74">
        <f>H196</f>
        <v>50000</v>
      </c>
      <c r="I302" s="79"/>
      <c r="J302" s="102"/>
      <c r="K302" s="79"/>
      <c r="L302" s="113"/>
      <c r="M302" s="79"/>
    </row>
    <row r="303" spans="1:13" x14ac:dyDescent="0.2">
      <c r="A303" s="27"/>
      <c r="D303" s="60"/>
      <c r="E303" s="60"/>
      <c r="F303" s="60"/>
      <c r="G303" s="111"/>
      <c r="H303" s="74"/>
      <c r="I303" s="79"/>
      <c r="J303" s="102"/>
      <c r="K303" s="79"/>
      <c r="L303" s="113"/>
      <c r="M303" s="79"/>
    </row>
    <row r="304" spans="1:13" x14ac:dyDescent="0.2">
      <c r="A304" s="27"/>
      <c r="C304" s="19" t="s">
        <v>295</v>
      </c>
      <c r="D304" s="60"/>
      <c r="E304" s="60"/>
      <c r="F304" s="60"/>
      <c r="G304" s="111"/>
      <c r="H304" s="74">
        <f>H244</f>
        <v>2500</v>
      </c>
      <c r="I304" s="79"/>
      <c r="J304" s="102"/>
      <c r="K304" s="79"/>
      <c r="L304" s="113"/>
      <c r="M304" s="79"/>
    </row>
    <row r="305" spans="1:13" x14ac:dyDescent="0.2">
      <c r="A305" s="27"/>
      <c r="D305" s="60"/>
      <c r="E305" s="60"/>
      <c r="F305" s="60"/>
      <c r="G305" s="111"/>
      <c r="H305" s="74"/>
      <c r="I305" s="79"/>
      <c r="J305" s="102"/>
      <c r="K305" s="79"/>
      <c r="L305" s="113"/>
      <c r="M305" s="79"/>
    </row>
    <row r="306" spans="1:13" x14ac:dyDescent="0.2">
      <c r="A306" s="27"/>
      <c r="C306" s="19" t="s">
        <v>295</v>
      </c>
      <c r="D306" s="60"/>
      <c r="E306" s="60"/>
      <c r="F306" s="60"/>
      <c r="G306" s="111"/>
      <c r="H306" s="74">
        <f>H292</f>
        <v>4500</v>
      </c>
      <c r="I306" s="79"/>
      <c r="J306" s="102"/>
      <c r="K306" s="79"/>
      <c r="L306" s="113"/>
      <c r="M306" s="79"/>
    </row>
    <row r="307" spans="1:13" x14ac:dyDescent="0.2">
      <c r="A307" s="27"/>
      <c r="D307" s="60"/>
      <c r="E307" s="60"/>
      <c r="F307" s="60"/>
      <c r="G307" s="111"/>
      <c r="H307" s="74"/>
      <c r="I307" s="79"/>
      <c r="J307" s="102"/>
      <c r="K307" s="79"/>
      <c r="L307" s="113"/>
      <c r="M307" s="79"/>
    </row>
    <row r="308" spans="1:13" x14ac:dyDescent="0.2">
      <c r="A308" s="27"/>
      <c r="D308" s="60"/>
      <c r="E308" s="60"/>
      <c r="F308" s="60"/>
      <c r="G308" s="111"/>
      <c r="H308" s="74"/>
      <c r="I308" s="79"/>
      <c r="J308" s="102"/>
      <c r="K308" s="79"/>
      <c r="L308" s="113"/>
      <c r="M308" s="79"/>
    </row>
    <row r="309" spans="1:13" x14ac:dyDescent="0.2">
      <c r="A309" s="27"/>
      <c r="D309" s="60"/>
      <c r="E309" s="60"/>
      <c r="F309" s="60"/>
      <c r="G309" s="111"/>
      <c r="H309" s="74"/>
      <c r="I309" s="79"/>
      <c r="J309" s="102"/>
      <c r="K309" s="79"/>
      <c r="L309" s="113"/>
      <c r="M309" s="79"/>
    </row>
    <row r="310" spans="1:13" x14ac:dyDescent="0.2">
      <c r="A310" s="27"/>
      <c r="D310" s="60"/>
      <c r="E310" s="60"/>
      <c r="F310" s="60"/>
      <c r="G310" s="111"/>
      <c r="H310" s="74"/>
      <c r="I310" s="79"/>
      <c r="J310" s="102"/>
      <c r="K310" s="79"/>
      <c r="L310" s="113"/>
      <c r="M310" s="79"/>
    </row>
    <row r="311" spans="1:13" x14ac:dyDescent="0.2">
      <c r="A311" s="27"/>
      <c r="D311" s="60"/>
      <c r="E311" s="60"/>
      <c r="F311" s="60"/>
      <c r="G311" s="111"/>
      <c r="H311" s="74"/>
      <c r="I311" s="79"/>
      <c r="J311" s="102"/>
      <c r="K311" s="79"/>
      <c r="L311" s="113"/>
      <c r="M311" s="79"/>
    </row>
    <row r="312" spans="1:13" x14ac:dyDescent="0.2">
      <c r="A312" s="27"/>
      <c r="D312" s="60"/>
      <c r="E312" s="60"/>
      <c r="F312" s="60"/>
      <c r="G312" s="111"/>
      <c r="H312" s="74"/>
      <c r="I312" s="79"/>
      <c r="J312" s="102"/>
      <c r="K312" s="79"/>
      <c r="L312" s="113"/>
      <c r="M312" s="79"/>
    </row>
    <row r="313" spans="1:13" x14ac:dyDescent="0.2">
      <c r="A313" s="27"/>
      <c r="D313" s="60"/>
      <c r="E313" s="60"/>
      <c r="F313" s="60"/>
      <c r="G313" s="111"/>
      <c r="H313" s="74"/>
      <c r="I313" s="79"/>
      <c r="J313" s="102"/>
      <c r="K313" s="79"/>
      <c r="L313" s="113"/>
      <c r="M313" s="79"/>
    </row>
    <row r="314" spans="1:13" x14ac:dyDescent="0.2">
      <c r="A314" s="27"/>
      <c r="D314" s="60"/>
      <c r="E314" s="60"/>
      <c r="F314" s="60"/>
      <c r="G314" s="111"/>
      <c r="H314" s="74"/>
      <c r="I314" s="79"/>
      <c r="J314" s="102"/>
      <c r="K314" s="79"/>
      <c r="L314" s="113"/>
      <c r="M314" s="79"/>
    </row>
    <row r="315" spans="1:13" x14ac:dyDescent="0.2">
      <c r="A315" s="27"/>
      <c r="D315" s="60"/>
      <c r="E315" s="60"/>
      <c r="F315" s="60"/>
      <c r="G315" s="111"/>
      <c r="H315" s="74"/>
      <c r="I315" s="79"/>
      <c r="J315" s="102"/>
      <c r="K315" s="79"/>
      <c r="L315" s="113"/>
      <c r="M315" s="79"/>
    </row>
    <row r="316" spans="1:13" x14ac:dyDescent="0.2">
      <c r="A316" s="27"/>
      <c r="D316" s="60"/>
      <c r="E316" s="60"/>
      <c r="F316" s="60"/>
      <c r="G316" s="111"/>
      <c r="H316" s="74"/>
      <c r="I316" s="79"/>
      <c r="J316" s="102"/>
      <c r="K316" s="79"/>
      <c r="L316" s="113"/>
      <c r="M316" s="79"/>
    </row>
    <row r="317" spans="1:13" x14ac:dyDescent="0.2">
      <c r="A317" s="27"/>
      <c r="D317" s="60"/>
      <c r="E317" s="60"/>
      <c r="F317" s="60"/>
      <c r="G317" s="111"/>
      <c r="H317" s="74"/>
      <c r="I317" s="79"/>
      <c r="J317" s="102"/>
      <c r="K317" s="79"/>
      <c r="L317" s="113"/>
      <c r="M317" s="79"/>
    </row>
    <row r="318" spans="1:13" x14ac:dyDescent="0.2">
      <c r="A318" s="27"/>
      <c r="D318" s="60"/>
      <c r="E318" s="60"/>
      <c r="F318" s="60"/>
      <c r="G318" s="111"/>
      <c r="H318" s="74"/>
      <c r="I318" s="79"/>
      <c r="J318" s="102"/>
      <c r="K318" s="79"/>
      <c r="L318" s="113"/>
      <c r="M318" s="79"/>
    </row>
    <row r="319" spans="1:13" x14ac:dyDescent="0.2">
      <c r="A319" s="27"/>
      <c r="D319" s="60"/>
      <c r="E319" s="60"/>
      <c r="F319" s="60"/>
      <c r="G319" s="111"/>
      <c r="H319" s="74"/>
      <c r="I319" s="79"/>
      <c r="J319" s="102"/>
      <c r="K319" s="79"/>
      <c r="L319" s="113"/>
      <c r="M319" s="79"/>
    </row>
    <row r="320" spans="1:13" x14ac:dyDescent="0.2">
      <c r="A320" s="27"/>
      <c r="D320" s="60"/>
      <c r="E320" s="60"/>
      <c r="F320" s="60"/>
      <c r="G320" s="111"/>
      <c r="H320" s="74"/>
      <c r="I320" s="79"/>
      <c r="J320" s="102"/>
      <c r="K320" s="79"/>
      <c r="L320" s="113"/>
      <c r="M320" s="79"/>
    </row>
    <row r="321" spans="1:13" x14ac:dyDescent="0.2">
      <c r="A321" s="27"/>
      <c r="D321" s="60"/>
      <c r="E321" s="60"/>
      <c r="F321" s="60"/>
      <c r="G321" s="111"/>
      <c r="H321" s="74"/>
      <c r="I321" s="79"/>
      <c r="J321" s="102"/>
      <c r="K321" s="79"/>
      <c r="L321" s="113"/>
      <c r="M321" s="79"/>
    </row>
    <row r="322" spans="1:13" x14ac:dyDescent="0.2">
      <c r="A322" s="27"/>
      <c r="D322" s="60"/>
      <c r="E322" s="60"/>
      <c r="F322" s="60"/>
      <c r="G322" s="111"/>
      <c r="H322" s="74"/>
      <c r="I322" s="79"/>
      <c r="J322" s="102"/>
      <c r="K322" s="79"/>
      <c r="L322" s="113"/>
      <c r="M322" s="79"/>
    </row>
    <row r="323" spans="1:13" x14ac:dyDescent="0.2">
      <c r="A323" s="27"/>
      <c r="D323" s="60"/>
      <c r="E323" s="60"/>
      <c r="F323" s="60"/>
      <c r="G323" s="111"/>
      <c r="H323" s="74"/>
      <c r="I323" s="79"/>
      <c r="J323" s="102"/>
      <c r="K323" s="79"/>
      <c r="L323" s="113"/>
      <c r="M323" s="79"/>
    </row>
    <row r="324" spans="1:13" x14ac:dyDescent="0.2">
      <c r="A324" s="27"/>
      <c r="D324" s="60"/>
      <c r="E324" s="60"/>
      <c r="F324" s="60"/>
      <c r="G324" s="111"/>
      <c r="H324" s="74"/>
      <c r="I324" s="79"/>
      <c r="J324" s="102"/>
      <c r="K324" s="79"/>
      <c r="L324" s="113"/>
      <c r="M324" s="79"/>
    </row>
    <row r="325" spans="1:13" x14ac:dyDescent="0.2">
      <c r="A325" s="27"/>
      <c r="D325" s="60"/>
      <c r="E325" s="60"/>
      <c r="F325" s="60"/>
      <c r="G325" s="111"/>
      <c r="H325" s="74"/>
      <c r="I325" s="79"/>
      <c r="J325" s="102"/>
      <c r="K325" s="79"/>
      <c r="L325" s="113"/>
      <c r="M325" s="79"/>
    </row>
    <row r="326" spans="1:13" x14ac:dyDescent="0.2">
      <c r="A326" s="27"/>
      <c r="D326" s="60"/>
      <c r="E326" s="60"/>
      <c r="F326" s="60"/>
      <c r="G326" s="111"/>
      <c r="H326" s="74"/>
      <c r="I326" s="79"/>
      <c r="J326" s="102"/>
      <c r="K326" s="79"/>
      <c r="L326" s="113"/>
      <c r="M326" s="79"/>
    </row>
    <row r="327" spans="1:13" x14ac:dyDescent="0.2">
      <c r="A327" s="27"/>
      <c r="D327" s="60"/>
      <c r="E327" s="60"/>
      <c r="F327" s="60"/>
      <c r="G327" s="111"/>
      <c r="H327" s="74"/>
      <c r="I327" s="79"/>
      <c r="J327" s="102"/>
      <c r="K327" s="79"/>
      <c r="L327" s="113"/>
      <c r="M327" s="79"/>
    </row>
    <row r="328" spans="1:13" x14ac:dyDescent="0.2">
      <c r="A328" s="27"/>
      <c r="D328" s="60"/>
      <c r="E328" s="60"/>
      <c r="F328" s="60"/>
      <c r="G328" s="111"/>
      <c r="H328" s="74"/>
      <c r="I328" s="79"/>
      <c r="J328" s="102"/>
      <c r="K328" s="79"/>
      <c r="L328" s="113"/>
      <c r="M328" s="79"/>
    </row>
    <row r="329" spans="1:13" x14ac:dyDescent="0.2">
      <c r="A329" s="27"/>
      <c r="D329" s="60"/>
      <c r="E329" s="60"/>
      <c r="F329" s="60"/>
      <c r="G329" s="111"/>
      <c r="H329" s="74"/>
      <c r="I329" s="79"/>
      <c r="J329" s="102"/>
      <c r="K329" s="79"/>
      <c r="L329" s="113"/>
      <c r="M329" s="79"/>
    </row>
    <row r="330" spans="1:13" x14ac:dyDescent="0.2">
      <c r="A330" s="27"/>
      <c r="D330" s="60"/>
      <c r="E330" s="60"/>
      <c r="F330" s="60"/>
      <c r="G330" s="111"/>
      <c r="H330" s="74"/>
      <c r="I330" s="79"/>
      <c r="J330" s="102"/>
      <c r="K330" s="79"/>
      <c r="L330" s="113"/>
      <c r="M330" s="79"/>
    </row>
    <row r="331" spans="1:13" x14ac:dyDescent="0.2">
      <c r="A331" s="27"/>
      <c r="D331" s="60"/>
      <c r="E331" s="60"/>
      <c r="F331" s="60"/>
      <c r="G331" s="111"/>
      <c r="H331" s="74"/>
      <c r="I331" s="79"/>
      <c r="J331" s="102"/>
      <c r="K331" s="79"/>
      <c r="L331" s="113"/>
      <c r="M331" s="79"/>
    </row>
    <row r="332" spans="1:13" x14ac:dyDescent="0.2">
      <c r="A332" s="27"/>
      <c r="D332" s="60"/>
      <c r="E332" s="60"/>
      <c r="F332" s="60"/>
      <c r="G332" s="111"/>
      <c r="H332" s="74"/>
      <c r="I332" s="79"/>
      <c r="J332" s="102"/>
      <c r="K332" s="79"/>
      <c r="L332" s="113"/>
      <c r="M332" s="79"/>
    </row>
    <row r="333" spans="1:13" x14ac:dyDescent="0.2">
      <c r="A333" s="27"/>
      <c r="D333" s="60"/>
      <c r="E333" s="60"/>
      <c r="F333" s="60"/>
      <c r="G333" s="111"/>
      <c r="H333" s="74"/>
      <c r="I333" s="79"/>
      <c r="J333" s="102"/>
      <c r="K333" s="79"/>
      <c r="L333" s="113"/>
      <c r="M333" s="79"/>
    </row>
    <row r="334" spans="1:13" x14ac:dyDescent="0.2">
      <c r="A334" s="27"/>
      <c r="D334" s="60"/>
      <c r="E334" s="60"/>
      <c r="F334" s="60"/>
      <c r="G334" s="111"/>
      <c r="H334" s="74"/>
      <c r="I334" s="79"/>
      <c r="J334" s="102"/>
      <c r="K334" s="79"/>
      <c r="L334" s="113"/>
      <c r="M334" s="79"/>
    </row>
    <row r="335" spans="1:13" x14ac:dyDescent="0.2">
      <c r="A335" s="27"/>
      <c r="D335" s="60"/>
      <c r="E335" s="60"/>
      <c r="F335" s="60"/>
      <c r="G335" s="111"/>
      <c r="H335" s="74"/>
      <c r="I335" s="79"/>
      <c r="J335" s="102"/>
      <c r="K335" s="79"/>
      <c r="L335" s="113"/>
      <c r="M335" s="79"/>
    </row>
    <row r="336" spans="1:13" x14ac:dyDescent="0.2">
      <c r="A336" s="27"/>
      <c r="D336" s="60"/>
      <c r="E336" s="60"/>
      <c r="F336" s="60"/>
      <c r="G336" s="111"/>
      <c r="H336" s="74"/>
      <c r="I336" s="79"/>
      <c r="J336" s="102"/>
      <c r="K336" s="79"/>
      <c r="L336" s="113"/>
      <c r="M336" s="79"/>
    </row>
    <row r="337" spans="1:13" x14ac:dyDescent="0.2">
      <c r="A337" s="27"/>
      <c r="D337" s="60"/>
      <c r="E337" s="60"/>
      <c r="F337" s="60"/>
      <c r="G337" s="111"/>
      <c r="H337" s="74"/>
      <c r="I337" s="79"/>
      <c r="J337" s="102"/>
      <c r="K337" s="79"/>
      <c r="L337" s="113"/>
      <c r="M337" s="79"/>
    </row>
    <row r="338" spans="1:13" x14ac:dyDescent="0.2">
      <c r="A338" s="27"/>
      <c r="D338" s="60"/>
      <c r="E338" s="60"/>
      <c r="F338" s="60"/>
      <c r="G338" s="111"/>
      <c r="H338" s="74"/>
      <c r="I338" s="79"/>
      <c r="J338" s="102"/>
      <c r="K338" s="79"/>
      <c r="L338" s="113"/>
      <c r="M338" s="79"/>
    </row>
    <row r="339" spans="1:13" x14ac:dyDescent="0.2">
      <c r="A339" s="27"/>
      <c r="D339" s="60"/>
      <c r="E339" s="60"/>
      <c r="F339" s="60"/>
      <c r="G339" s="111"/>
      <c r="H339" s="74"/>
      <c r="I339" s="79"/>
      <c r="J339" s="104"/>
      <c r="K339" s="79"/>
      <c r="L339" s="114"/>
      <c r="M339" s="79"/>
    </row>
    <row r="340" spans="1:13" s="22" customFormat="1" ht="26.25" customHeight="1" x14ac:dyDescent="0.2">
      <c r="A340" s="52"/>
      <c r="B340" s="52"/>
      <c r="C340" s="52"/>
      <c r="D340" s="52"/>
      <c r="E340" s="52"/>
      <c r="F340" s="52"/>
      <c r="G340" s="108" t="s">
        <v>384</v>
      </c>
      <c r="H340" s="98">
        <f>SUM(H294:H339)</f>
        <v>104550</v>
      </c>
      <c r="I340" s="80"/>
      <c r="J340" s="101"/>
      <c r="K340" s="80"/>
      <c r="L340" s="101"/>
      <c r="M340" s="80"/>
    </row>
    <row r="342" spans="1:13" x14ac:dyDescent="0.2">
      <c r="G342" s="112" t="s">
        <v>1192</v>
      </c>
      <c r="H342" s="25">
        <f>SUM(H6:H292)/2</f>
        <v>104550</v>
      </c>
    </row>
  </sheetData>
  <mergeCells count="9">
    <mergeCell ref="N157:N158"/>
    <mergeCell ref="O157:O158"/>
    <mergeCell ref="N178:N179"/>
    <mergeCell ref="O178:O179"/>
    <mergeCell ref="C64:G64"/>
    <mergeCell ref="C68:G68"/>
    <mergeCell ref="C72:G72"/>
    <mergeCell ref="C76:G76"/>
    <mergeCell ref="C80:G80"/>
  </mergeCells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 &amp;K03+0002/2/&amp;P</oddFooter>
  </headerFooter>
  <ignoredErrors>
    <ignoredError sqref="C296 C298:C304 C306:G306" twoDigitTextYear="1"/>
  </ignoredError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Content!A61</f>
        <v>3. CONTRACT SUM ANALYSIS</v>
      </c>
    </row>
    <row r="4" spans="1:5" s="16" customFormat="1" ht="25.5" customHeight="1" x14ac:dyDescent="0.2">
      <c r="A4" s="36" t="str">
        <f>Content!B62</f>
        <v>3.1 - Contract Sum Analysis</v>
      </c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2"/>
  <sheetViews>
    <sheetView showGridLines="0" view="pageBreakPreview" topLeftCell="A756" zoomScaleNormal="100" zoomScaleSheetLayoutView="100" workbookViewId="0">
      <selection activeCell="B6" sqref="B6"/>
    </sheetView>
  </sheetViews>
  <sheetFormatPr defaultRowHeight="12.75" x14ac:dyDescent="0.2"/>
  <cols>
    <col min="1" max="1" width="7.7109375" style="19" customWidth="1"/>
    <col min="2" max="2" width="3.7109375" style="19" customWidth="1"/>
    <col min="3" max="3" width="41.42578125" style="19" customWidth="1"/>
    <col min="4" max="4" width="10.85546875" style="19" customWidth="1"/>
    <col min="5" max="5" width="5.7109375" style="19" customWidth="1"/>
    <col min="6" max="6" width="10.85546875" style="25" customWidth="1"/>
    <col min="7" max="8" width="13.85546875" style="19" customWidth="1"/>
    <col min="9" max="16384" width="9.140625" style="19"/>
  </cols>
  <sheetData>
    <row r="1" spans="1:8" s="15" customFormat="1" ht="25.5" customHeight="1" thickBot="1" x14ac:dyDescent="0.25">
      <c r="A1" s="176" t="str">
        <f>Setup!E5</f>
        <v>EMPLOYERS REQUIREMENTS</v>
      </c>
      <c r="B1" s="176"/>
      <c r="C1" s="176"/>
      <c r="D1" s="176"/>
      <c r="E1" s="176"/>
      <c r="F1" s="176"/>
      <c r="G1" s="176"/>
      <c r="H1" s="176"/>
    </row>
    <row r="2" spans="1:8" s="15" customFormat="1" ht="25.5" customHeight="1" x14ac:dyDescent="0.2">
      <c r="A2" s="15" t="str">
        <f>Setup!E6</f>
        <v xml:space="preserve">New Pavilion - Thame Cricket Club </v>
      </c>
      <c r="F2" s="23"/>
    </row>
    <row r="3" spans="1:8" s="15" customFormat="1" ht="25.5" customHeight="1" x14ac:dyDescent="0.2">
      <c r="A3" s="16" t="str">
        <f>Content!A61</f>
        <v>3. CONTRACT SUM ANALYSIS</v>
      </c>
      <c r="F3" s="23"/>
    </row>
    <row r="4" spans="1:8" s="29" customFormat="1" ht="25.5" customHeight="1" x14ac:dyDescent="0.2">
      <c r="A4" s="28" t="str">
        <f>Content!B62</f>
        <v>3.1 - Contract Sum Analysis</v>
      </c>
      <c r="F4" s="30"/>
    </row>
    <row r="5" spans="1:8" s="18" customFormat="1" ht="25.5" customHeight="1" x14ac:dyDescent="0.2">
      <c r="A5" s="50" t="s">
        <v>63</v>
      </c>
      <c r="B5" s="49" t="s">
        <v>64</v>
      </c>
      <c r="C5" s="49"/>
      <c r="D5" s="50"/>
      <c r="E5" s="49"/>
      <c r="F5" s="51"/>
      <c r="G5" s="59" t="s">
        <v>802</v>
      </c>
      <c r="H5" s="59" t="s">
        <v>803</v>
      </c>
    </row>
    <row r="6" spans="1:8" x14ac:dyDescent="0.2">
      <c r="A6" s="27"/>
      <c r="D6" s="60"/>
      <c r="E6" s="60"/>
      <c r="F6" s="112"/>
      <c r="G6" s="74"/>
      <c r="H6" s="74"/>
    </row>
    <row r="7" spans="1:8" x14ac:dyDescent="0.2">
      <c r="A7" s="27"/>
      <c r="B7" s="26" t="s">
        <v>315</v>
      </c>
      <c r="D7" s="60"/>
      <c r="E7" s="60"/>
      <c r="F7" s="112"/>
      <c r="G7" s="74"/>
      <c r="H7" s="74"/>
    </row>
    <row r="8" spans="1:8" ht="11.1" customHeight="1" x14ac:dyDescent="0.2">
      <c r="A8" s="27"/>
      <c r="D8" s="60"/>
      <c r="E8" s="60"/>
      <c r="F8" s="112"/>
      <c r="G8" s="74"/>
      <c r="H8" s="74"/>
    </row>
    <row r="9" spans="1:8" x14ac:dyDescent="0.2">
      <c r="A9" s="27" t="s">
        <v>9</v>
      </c>
      <c r="B9" s="19" t="s">
        <v>473</v>
      </c>
      <c r="D9" s="60"/>
      <c r="E9" s="60"/>
      <c r="F9" s="112"/>
      <c r="G9" s="74"/>
      <c r="H9" s="74"/>
    </row>
    <row r="10" spans="1:8" x14ac:dyDescent="0.2">
      <c r="A10" s="27"/>
      <c r="B10" s="19" t="s">
        <v>474</v>
      </c>
      <c r="D10" s="60"/>
      <c r="E10" s="60"/>
      <c r="F10" s="112"/>
      <c r="G10" s="74"/>
      <c r="H10" s="74"/>
    </row>
    <row r="11" spans="1:8" ht="11.1" customHeight="1" x14ac:dyDescent="0.2">
      <c r="A11" s="27"/>
      <c r="D11" s="60"/>
      <c r="E11" s="60"/>
      <c r="F11" s="112"/>
      <c r="G11" s="74"/>
      <c r="H11" s="74"/>
    </row>
    <row r="12" spans="1:8" x14ac:dyDescent="0.2">
      <c r="A12" s="27" t="s">
        <v>9</v>
      </c>
      <c r="B12" s="19" t="s">
        <v>1151</v>
      </c>
      <c r="D12" s="60"/>
      <c r="E12" s="60"/>
      <c r="F12" s="112"/>
      <c r="G12" s="74"/>
      <c r="H12" s="74"/>
    </row>
    <row r="13" spans="1:8" x14ac:dyDescent="0.2">
      <c r="A13" s="27"/>
      <c r="B13" s="19" t="s">
        <v>1152</v>
      </c>
      <c r="D13" s="60"/>
      <c r="E13" s="60"/>
      <c r="F13" s="112"/>
      <c r="G13" s="74"/>
      <c r="H13" s="74"/>
    </row>
    <row r="14" spans="1:8" ht="11.1" customHeight="1" x14ac:dyDescent="0.2">
      <c r="A14" s="27"/>
      <c r="D14" s="60"/>
      <c r="E14" s="60"/>
      <c r="F14" s="112"/>
      <c r="G14" s="74"/>
      <c r="H14" s="74"/>
    </row>
    <row r="15" spans="1:8" x14ac:dyDescent="0.2">
      <c r="A15" s="27" t="s">
        <v>9</v>
      </c>
      <c r="B15" s="19" t="s">
        <v>1153</v>
      </c>
      <c r="D15" s="60"/>
      <c r="E15" s="60"/>
      <c r="F15" s="112"/>
      <c r="G15" s="74"/>
      <c r="H15" s="74"/>
    </row>
    <row r="16" spans="1:8" x14ac:dyDescent="0.2">
      <c r="A16" s="27"/>
      <c r="B16" s="19" t="s">
        <v>1154</v>
      </c>
      <c r="D16" s="60"/>
      <c r="E16" s="60"/>
      <c r="F16" s="112"/>
      <c r="G16" s="74"/>
      <c r="H16" s="74"/>
    </row>
    <row r="17" spans="1:13" x14ac:dyDescent="0.2">
      <c r="A17" s="27"/>
      <c r="B17" s="19" t="s">
        <v>1155</v>
      </c>
      <c r="D17" s="60"/>
      <c r="E17" s="60"/>
      <c r="F17" s="112"/>
      <c r="G17" s="74"/>
      <c r="H17" s="74"/>
    </row>
    <row r="18" spans="1:13" x14ac:dyDescent="0.2">
      <c r="A18" s="27"/>
      <c r="B18" s="19" t="s">
        <v>1156</v>
      </c>
      <c r="D18" s="60"/>
      <c r="E18" s="60"/>
      <c r="F18" s="112"/>
      <c r="G18" s="74"/>
      <c r="H18" s="74"/>
    </row>
    <row r="19" spans="1:13" ht="11.1" customHeight="1" x14ac:dyDescent="0.2">
      <c r="A19" s="27"/>
      <c r="D19" s="60"/>
      <c r="E19" s="60"/>
      <c r="F19" s="112"/>
      <c r="G19" s="74"/>
      <c r="H19" s="74"/>
    </row>
    <row r="20" spans="1:13" x14ac:dyDescent="0.2">
      <c r="A20" s="27" t="s">
        <v>9</v>
      </c>
      <c r="B20" s="19" t="s">
        <v>1157</v>
      </c>
      <c r="D20" s="60"/>
      <c r="E20" s="60"/>
      <c r="F20" s="112"/>
      <c r="G20" s="74"/>
      <c r="H20" s="74"/>
    </row>
    <row r="21" spans="1:13" x14ac:dyDescent="0.2">
      <c r="A21" s="27"/>
      <c r="B21" s="19" t="s">
        <v>1158</v>
      </c>
      <c r="D21" s="60"/>
      <c r="E21" s="60"/>
      <c r="F21" s="112"/>
      <c r="G21" s="74"/>
      <c r="H21" s="74"/>
    </row>
    <row r="22" spans="1:13" ht="11.1" customHeight="1" x14ac:dyDescent="0.2">
      <c r="A22" s="27"/>
      <c r="D22" s="60"/>
      <c r="E22" s="60"/>
      <c r="F22" s="112"/>
      <c r="G22" s="74"/>
      <c r="H22" s="74"/>
    </row>
    <row r="23" spans="1:13" x14ac:dyDescent="0.2">
      <c r="A23" s="27" t="s">
        <v>9</v>
      </c>
      <c r="B23" s="19" t="s">
        <v>1159</v>
      </c>
      <c r="D23" s="60"/>
      <c r="E23" s="60"/>
      <c r="F23" s="112"/>
      <c r="G23" s="74"/>
      <c r="H23" s="74"/>
    </row>
    <row r="24" spans="1:13" x14ac:dyDescent="0.2">
      <c r="A24" s="27"/>
      <c r="B24" s="19" t="s">
        <v>1160</v>
      </c>
      <c r="D24" s="60"/>
      <c r="E24" s="60"/>
      <c r="F24" s="112"/>
      <c r="G24" s="74"/>
      <c r="H24" s="74"/>
    </row>
    <row r="25" spans="1:13" ht="11.1" customHeight="1" x14ac:dyDescent="0.2">
      <c r="A25" s="27"/>
      <c r="D25" s="60"/>
      <c r="E25" s="60"/>
      <c r="F25" s="112"/>
      <c r="G25" s="74"/>
      <c r="H25" s="74"/>
    </row>
    <row r="26" spans="1:13" x14ac:dyDescent="0.2">
      <c r="A26" s="27" t="s">
        <v>9</v>
      </c>
      <c r="B26" s="196" t="s">
        <v>782</v>
      </c>
      <c r="C26" s="26"/>
      <c r="D26" s="60"/>
      <c r="E26" s="60"/>
      <c r="F26" s="112"/>
      <c r="G26" s="74"/>
      <c r="H26" s="74"/>
    </row>
    <row r="27" spans="1:13" x14ac:dyDescent="0.2">
      <c r="A27" s="27"/>
      <c r="B27" s="19" t="s">
        <v>783</v>
      </c>
      <c r="D27" s="60"/>
      <c r="E27" s="60"/>
      <c r="F27" s="112"/>
      <c r="G27" s="74"/>
      <c r="H27" s="74"/>
    </row>
    <row r="28" spans="1:13" ht="11.1" customHeight="1" x14ac:dyDescent="0.2">
      <c r="A28" s="27"/>
      <c r="D28" s="60"/>
      <c r="E28" s="60"/>
      <c r="F28" s="112"/>
      <c r="G28" s="74"/>
      <c r="H28" s="74"/>
    </row>
    <row r="29" spans="1:13" x14ac:dyDescent="0.2">
      <c r="A29" s="27"/>
      <c r="B29" s="19" t="s">
        <v>784</v>
      </c>
      <c r="D29" s="60"/>
      <c r="E29" s="60"/>
      <c r="F29" s="112"/>
      <c r="G29" s="74"/>
      <c r="H29" s="74"/>
      <c r="K29" s="60"/>
      <c r="L29" s="60"/>
      <c r="M29" s="112"/>
    </row>
    <row r="30" spans="1:13" x14ac:dyDescent="0.2">
      <c r="A30" s="27"/>
      <c r="B30" s="195" t="s">
        <v>785</v>
      </c>
      <c r="C30" s="19" t="s">
        <v>786</v>
      </c>
      <c r="D30" s="60"/>
      <c r="E30" s="60"/>
      <c r="F30" s="112"/>
      <c r="G30" s="74"/>
      <c r="H30" s="74"/>
    </row>
    <row r="31" spans="1:13" x14ac:dyDescent="0.2">
      <c r="A31" s="27"/>
      <c r="B31" s="195" t="s">
        <v>785</v>
      </c>
      <c r="C31" s="19" t="s">
        <v>860</v>
      </c>
      <c r="D31" s="60"/>
      <c r="E31" s="60"/>
      <c r="F31" s="112"/>
      <c r="G31" s="74"/>
      <c r="H31" s="74"/>
    </row>
    <row r="32" spans="1:13" x14ac:dyDescent="0.2">
      <c r="A32" s="27"/>
      <c r="B32" s="195"/>
      <c r="C32" s="19" t="s">
        <v>861</v>
      </c>
      <c r="D32" s="60"/>
      <c r="E32" s="60"/>
      <c r="F32" s="112"/>
      <c r="G32" s="74"/>
      <c r="H32" s="74"/>
    </row>
    <row r="33" spans="1:8" x14ac:dyDescent="0.2">
      <c r="A33" s="27"/>
      <c r="B33" s="195"/>
      <c r="C33" s="209" t="s">
        <v>868</v>
      </c>
      <c r="D33" s="60"/>
      <c r="E33" s="60"/>
      <c r="F33" s="112"/>
      <c r="G33" s="74"/>
      <c r="H33" s="74"/>
    </row>
    <row r="34" spans="1:8" x14ac:dyDescent="0.2">
      <c r="A34" s="27"/>
      <c r="B34" s="195"/>
      <c r="C34" s="19" t="s">
        <v>862</v>
      </c>
      <c r="D34" s="60"/>
      <c r="E34" s="60"/>
      <c r="F34" s="112"/>
      <c r="G34" s="74"/>
      <c r="H34" s="74"/>
    </row>
    <row r="35" spans="1:8" x14ac:dyDescent="0.2">
      <c r="A35" s="27"/>
      <c r="C35" s="209" t="s">
        <v>867</v>
      </c>
      <c r="D35" s="60"/>
      <c r="E35" s="60"/>
      <c r="F35" s="112"/>
      <c r="G35" s="74"/>
      <c r="H35" s="74"/>
    </row>
    <row r="36" spans="1:8" x14ac:dyDescent="0.2">
      <c r="A36" s="27"/>
      <c r="C36" s="201" t="s">
        <v>863</v>
      </c>
      <c r="D36" s="60"/>
      <c r="E36" s="60"/>
      <c r="F36" s="112"/>
      <c r="G36" s="74"/>
      <c r="H36" s="74"/>
    </row>
    <row r="37" spans="1:8" x14ac:dyDescent="0.2">
      <c r="A37" s="27"/>
      <c r="C37" s="19" t="s">
        <v>864</v>
      </c>
      <c r="D37" s="60"/>
      <c r="E37" s="60"/>
      <c r="F37" s="112"/>
      <c r="G37" s="74"/>
      <c r="H37" s="74"/>
    </row>
    <row r="38" spans="1:8" x14ac:dyDescent="0.2">
      <c r="A38" s="27"/>
      <c r="C38" s="19" t="s">
        <v>865</v>
      </c>
      <c r="G38" s="74"/>
      <c r="H38" s="74"/>
    </row>
    <row r="39" spans="1:8" x14ac:dyDescent="0.2">
      <c r="A39" s="27"/>
      <c r="C39" s="19" t="s">
        <v>866</v>
      </c>
      <c r="G39" s="74"/>
      <c r="H39" s="74"/>
    </row>
    <row r="40" spans="1:8" x14ac:dyDescent="0.2">
      <c r="A40" s="27"/>
      <c r="B40" s="195" t="s">
        <v>785</v>
      </c>
      <c r="C40" s="19" t="s">
        <v>789</v>
      </c>
      <c r="D40" s="60"/>
      <c r="E40" s="60"/>
      <c r="F40" s="112"/>
      <c r="G40" s="74"/>
      <c r="H40" s="74"/>
    </row>
    <row r="41" spans="1:8" x14ac:dyDescent="0.2">
      <c r="A41" s="27"/>
      <c r="B41" s="195" t="s">
        <v>785</v>
      </c>
      <c r="C41" s="201" t="s">
        <v>821</v>
      </c>
      <c r="D41" s="60"/>
      <c r="E41" s="60"/>
      <c r="F41" s="112"/>
      <c r="G41" s="74"/>
      <c r="H41" s="74"/>
    </row>
    <row r="42" spans="1:8" x14ac:dyDescent="0.2">
      <c r="A42" s="27"/>
      <c r="B42" s="195"/>
      <c r="C42" s="19" t="s">
        <v>790</v>
      </c>
      <c r="D42" s="60"/>
      <c r="E42" s="60"/>
      <c r="F42" s="112"/>
      <c r="G42" s="74"/>
      <c r="H42" s="74"/>
    </row>
    <row r="43" spans="1:8" x14ac:dyDescent="0.2">
      <c r="A43" s="27"/>
      <c r="B43" s="195" t="s">
        <v>785</v>
      </c>
      <c r="C43" s="19" t="s">
        <v>805</v>
      </c>
      <c r="D43" s="60"/>
      <c r="E43" s="60"/>
      <c r="F43" s="112"/>
      <c r="G43" s="74"/>
      <c r="H43" s="74"/>
    </row>
    <row r="44" spans="1:8" x14ac:dyDescent="0.2">
      <c r="A44" s="27"/>
      <c r="B44" s="195" t="s">
        <v>785</v>
      </c>
      <c r="C44" s="19" t="s">
        <v>808</v>
      </c>
      <c r="D44" s="60"/>
      <c r="E44" s="60"/>
      <c r="F44" s="112"/>
      <c r="G44" s="74"/>
      <c r="H44" s="74"/>
    </row>
    <row r="45" spans="1:8" x14ac:dyDescent="0.2">
      <c r="A45" s="27"/>
      <c r="C45" s="19" t="s">
        <v>809</v>
      </c>
      <c r="D45" s="60"/>
      <c r="E45" s="60"/>
      <c r="F45" s="112"/>
      <c r="G45" s="74"/>
      <c r="H45" s="74"/>
    </row>
    <row r="46" spans="1:8" x14ac:dyDescent="0.2">
      <c r="A46" s="27"/>
      <c r="B46" s="195" t="s">
        <v>785</v>
      </c>
      <c r="C46" s="19" t="s">
        <v>787</v>
      </c>
      <c r="D46" s="60"/>
      <c r="E46" s="60"/>
      <c r="F46" s="112"/>
      <c r="G46" s="74"/>
      <c r="H46" s="74"/>
    </row>
    <row r="47" spans="1:8" x14ac:dyDescent="0.2">
      <c r="A47" s="27"/>
      <c r="B47" s="195" t="s">
        <v>785</v>
      </c>
      <c r="C47" s="19" t="s">
        <v>797</v>
      </c>
      <c r="D47" s="60"/>
      <c r="E47" s="60"/>
      <c r="F47" s="112"/>
      <c r="G47" s="74"/>
      <c r="H47" s="74"/>
    </row>
    <row r="48" spans="1:8" x14ac:dyDescent="0.2">
      <c r="A48" s="27"/>
      <c r="C48" s="19" t="s">
        <v>798</v>
      </c>
      <c r="D48" s="60"/>
      <c r="E48" s="60"/>
      <c r="F48" s="112"/>
      <c r="G48" s="74"/>
      <c r="H48" s="74"/>
    </row>
    <row r="49" spans="1:8" x14ac:dyDescent="0.2">
      <c r="A49" s="27"/>
      <c r="B49" s="195" t="s">
        <v>785</v>
      </c>
      <c r="C49" s="19" t="s">
        <v>788</v>
      </c>
      <c r="D49" s="60"/>
      <c r="E49" s="60"/>
      <c r="F49" s="112"/>
      <c r="G49" s="74"/>
      <c r="H49" s="74"/>
    </row>
    <row r="50" spans="1:8" x14ac:dyDescent="0.2">
      <c r="A50" s="27"/>
      <c r="B50" s="195" t="s">
        <v>785</v>
      </c>
      <c r="C50" s="19" t="s">
        <v>796</v>
      </c>
      <c r="D50" s="60"/>
      <c r="E50" s="60"/>
      <c r="F50" s="112"/>
      <c r="G50" s="74"/>
      <c r="H50" s="74"/>
    </row>
    <row r="51" spans="1:8" ht="11.1" customHeight="1" x14ac:dyDescent="0.2">
      <c r="A51" s="27"/>
      <c r="G51" s="74"/>
      <c r="H51" s="74"/>
    </row>
    <row r="52" spans="1:8" x14ac:dyDescent="0.2">
      <c r="A52" s="27"/>
      <c r="B52" s="197" t="s">
        <v>791</v>
      </c>
      <c r="D52" s="60"/>
      <c r="E52" s="60"/>
      <c r="F52" s="112"/>
      <c r="G52" s="74"/>
      <c r="H52" s="74"/>
    </row>
    <row r="53" spans="1:8" x14ac:dyDescent="0.2">
      <c r="A53" s="27"/>
      <c r="B53" s="195" t="s">
        <v>785</v>
      </c>
      <c r="C53" s="19" t="s">
        <v>801</v>
      </c>
      <c r="D53" s="60"/>
      <c r="E53" s="60"/>
      <c r="F53" s="112"/>
      <c r="G53" s="74"/>
      <c r="H53" s="74"/>
    </row>
    <row r="54" spans="1:8" x14ac:dyDescent="0.2">
      <c r="A54" s="27"/>
      <c r="C54" s="201" t="s">
        <v>822</v>
      </c>
      <c r="D54" s="60"/>
      <c r="E54" s="60"/>
      <c r="F54" s="112"/>
      <c r="G54" s="74"/>
      <c r="H54" s="74"/>
    </row>
    <row r="55" spans="1:8" x14ac:dyDescent="0.2">
      <c r="A55" s="27"/>
      <c r="B55" s="195" t="s">
        <v>785</v>
      </c>
      <c r="C55" s="19" t="s">
        <v>799</v>
      </c>
      <c r="D55" s="60"/>
      <c r="E55" s="60"/>
      <c r="F55" s="112"/>
      <c r="G55" s="74"/>
      <c r="H55" s="74"/>
    </row>
    <row r="56" spans="1:8" x14ac:dyDescent="0.2">
      <c r="A56" s="27"/>
      <c r="C56" s="19" t="s">
        <v>800</v>
      </c>
      <c r="D56" s="60"/>
      <c r="E56" s="60"/>
      <c r="F56" s="112"/>
      <c r="G56" s="74"/>
      <c r="H56" s="74"/>
    </row>
    <row r="57" spans="1:8" x14ac:dyDescent="0.2">
      <c r="A57" s="27"/>
      <c r="B57" s="195" t="s">
        <v>785</v>
      </c>
      <c r="C57" s="19" t="s">
        <v>806</v>
      </c>
      <c r="D57" s="60"/>
      <c r="E57" s="60"/>
      <c r="F57" s="112"/>
      <c r="G57" s="74"/>
      <c r="H57" s="74"/>
    </row>
    <row r="58" spans="1:8" x14ac:dyDescent="0.2">
      <c r="A58" s="27"/>
      <c r="C58" s="19" t="s">
        <v>807</v>
      </c>
      <c r="D58" s="60"/>
      <c r="E58" s="60"/>
      <c r="F58" s="112"/>
      <c r="G58" s="74"/>
      <c r="H58" s="74"/>
    </row>
    <row r="59" spans="1:8" x14ac:dyDescent="0.2">
      <c r="A59" s="27"/>
      <c r="B59" s="195" t="s">
        <v>785</v>
      </c>
      <c r="C59" s="19" t="s">
        <v>793</v>
      </c>
      <c r="D59" s="60"/>
      <c r="E59" s="60"/>
      <c r="F59" s="112"/>
      <c r="G59" s="74"/>
      <c r="H59" s="74"/>
    </row>
    <row r="60" spans="1:8" x14ac:dyDescent="0.2">
      <c r="A60" s="27"/>
      <c r="B60" s="195" t="s">
        <v>785</v>
      </c>
      <c r="C60" s="19" t="s">
        <v>794</v>
      </c>
      <c r="D60" s="60"/>
      <c r="E60" s="60"/>
      <c r="F60" s="112"/>
      <c r="G60" s="74"/>
      <c r="H60" s="74"/>
    </row>
    <row r="61" spans="1:8" x14ac:dyDescent="0.2">
      <c r="A61" s="27"/>
      <c r="B61" s="195" t="s">
        <v>785</v>
      </c>
      <c r="C61" s="19" t="s">
        <v>795</v>
      </c>
      <c r="D61" s="60"/>
      <c r="E61" s="60"/>
      <c r="F61" s="112"/>
      <c r="G61" s="74"/>
      <c r="H61" s="74"/>
    </row>
    <row r="62" spans="1:8" x14ac:dyDescent="0.2">
      <c r="A62" s="27"/>
      <c r="B62" s="195" t="s">
        <v>785</v>
      </c>
      <c r="C62" s="19" t="s">
        <v>792</v>
      </c>
      <c r="D62" s="60"/>
      <c r="E62" s="60"/>
      <c r="F62" s="112"/>
      <c r="G62" s="74"/>
      <c r="H62" s="74"/>
    </row>
    <row r="63" spans="1:8" x14ac:dyDescent="0.2">
      <c r="A63" s="27"/>
      <c r="D63" s="60"/>
      <c r="E63" s="60"/>
      <c r="F63" s="112"/>
      <c r="G63" s="74"/>
      <c r="H63" s="74"/>
    </row>
    <row r="64" spans="1:8" ht="25.5" customHeight="1" x14ac:dyDescent="0.2">
      <c r="A64" s="68"/>
      <c r="B64" s="65"/>
      <c r="C64" s="65"/>
      <c r="D64" s="65"/>
      <c r="E64" s="65"/>
      <c r="F64" s="67" t="s">
        <v>156</v>
      </c>
      <c r="G64" s="75">
        <f>SUM(G6:G63)</f>
        <v>0</v>
      </c>
      <c r="H64" s="75">
        <f>SUM(H6:H63)</f>
        <v>0</v>
      </c>
    </row>
    <row r="65" spans="1:10" x14ac:dyDescent="0.2">
      <c r="A65" s="27"/>
      <c r="D65" s="60"/>
      <c r="E65" s="60"/>
      <c r="F65" s="111"/>
      <c r="G65" s="74"/>
      <c r="H65" s="74"/>
    </row>
    <row r="66" spans="1:10" x14ac:dyDescent="0.2">
      <c r="A66" s="94">
        <v>0</v>
      </c>
      <c r="B66" s="26" t="s">
        <v>654</v>
      </c>
      <c r="D66" s="60"/>
      <c r="E66" s="60"/>
      <c r="F66" s="112"/>
      <c r="G66" s="74"/>
      <c r="H66" s="74"/>
    </row>
    <row r="67" spans="1:10" x14ac:dyDescent="0.2">
      <c r="A67" s="186">
        <v>0.1</v>
      </c>
      <c r="B67" s="19" t="s">
        <v>655</v>
      </c>
      <c r="D67" s="60"/>
      <c r="E67" s="60"/>
      <c r="F67" s="112"/>
      <c r="G67" s="74"/>
      <c r="H67" s="74"/>
    </row>
    <row r="68" spans="1:10" x14ac:dyDescent="0.2">
      <c r="A68" s="27"/>
      <c r="B68" s="187" t="s">
        <v>656</v>
      </c>
      <c r="C68" s="19" t="s">
        <v>657</v>
      </c>
      <c r="D68" s="60"/>
      <c r="E68" s="60"/>
      <c r="F68" s="112"/>
      <c r="G68" s="188" t="s">
        <v>658</v>
      </c>
      <c r="H68" s="188"/>
    </row>
    <row r="69" spans="1:10" x14ac:dyDescent="0.2">
      <c r="A69" s="27"/>
      <c r="B69" s="187" t="s">
        <v>656</v>
      </c>
      <c r="C69" s="19" t="s">
        <v>661</v>
      </c>
      <c r="D69" s="60"/>
      <c r="E69" s="60"/>
      <c r="F69" s="112"/>
      <c r="G69" s="74"/>
      <c r="H69" s="74"/>
    </row>
    <row r="70" spans="1:10" x14ac:dyDescent="0.2">
      <c r="A70" s="27"/>
      <c r="B70" s="187"/>
      <c r="D70" s="60"/>
      <c r="E70" s="60"/>
      <c r="F70" s="112"/>
      <c r="G70" s="74"/>
      <c r="H70" s="74"/>
    </row>
    <row r="71" spans="1:10" x14ac:dyDescent="0.2">
      <c r="A71" s="27"/>
      <c r="D71" s="60"/>
      <c r="E71" s="60"/>
      <c r="F71" s="112"/>
      <c r="G71" s="74"/>
      <c r="H71" s="74"/>
    </row>
    <row r="72" spans="1:10" x14ac:dyDescent="0.2">
      <c r="A72" s="186">
        <v>0.2</v>
      </c>
      <c r="B72" s="189" t="s">
        <v>659</v>
      </c>
      <c r="D72" s="60"/>
      <c r="E72" s="60"/>
      <c r="F72" s="112"/>
      <c r="G72" s="74"/>
      <c r="H72" s="74"/>
    </row>
    <row r="73" spans="1:10" x14ac:dyDescent="0.2">
      <c r="A73" s="27"/>
      <c r="B73" s="187" t="s">
        <v>656</v>
      </c>
      <c r="C73" s="19" t="s">
        <v>660</v>
      </c>
      <c r="D73" s="60"/>
      <c r="E73" s="60"/>
      <c r="F73" s="112"/>
      <c r="G73" s="188" t="s">
        <v>658</v>
      </c>
      <c r="H73" s="188"/>
    </row>
    <row r="74" spans="1:10" x14ac:dyDescent="0.2">
      <c r="A74" s="27"/>
      <c r="B74" s="187" t="s">
        <v>656</v>
      </c>
      <c r="C74" s="201" t="s">
        <v>823</v>
      </c>
      <c r="D74" s="60"/>
      <c r="E74" s="60"/>
      <c r="F74" s="112"/>
      <c r="G74" s="188" t="s">
        <v>658</v>
      </c>
      <c r="H74" s="188"/>
    </row>
    <row r="75" spans="1:10" x14ac:dyDescent="0.2">
      <c r="A75" s="27"/>
      <c r="B75" s="187" t="s">
        <v>656</v>
      </c>
      <c r="C75" s="19" t="s">
        <v>661</v>
      </c>
      <c r="D75" s="60"/>
      <c r="E75" s="60"/>
      <c r="F75" s="112"/>
      <c r="G75" s="74"/>
      <c r="H75" s="74"/>
      <c r="J75" s="187"/>
    </row>
    <row r="76" spans="1:10" x14ac:dyDescent="0.2">
      <c r="A76" s="27"/>
      <c r="B76" s="187"/>
      <c r="D76" s="60"/>
      <c r="E76" s="60"/>
      <c r="F76" s="112"/>
      <c r="G76" s="74"/>
      <c r="H76" s="74"/>
    </row>
    <row r="77" spans="1:10" x14ac:dyDescent="0.2">
      <c r="A77" s="27"/>
      <c r="D77" s="60"/>
      <c r="E77" s="60"/>
      <c r="F77" s="112"/>
      <c r="G77" s="74"/>
      <c r="H77" s="74"/>
    </row>
    <row r="78" spans="1:10" x14ac:dyDescent="0.2">
      <c r="A78" s="63">
        <v>1</v>
      </c>
      <c r="B78" s="26" t="s">
        <v>338</v>
      </c>
      <c r="D78" s="60"/>
      <c r="E78" s="60"/>
      <c r="F78" s="112"/>
      <c r="G78" s="74"/>
      <c r="H78" s="74"/>
    </row>
    <row r="79" spans="1:10" x14ac:dyDescent="0.2">
      <c r="A79" s="186">
        <v>1.1000000000000001</v>
      </c>
      <c r="B79" s="189" t="s">
        <v>338</v>
      </c>
      <c r="D79" s="60"/>
      <c r="E79" s="60"/>
      <c r="F79" s="112"/>
      <c r="G79" s="74"/>
      <c r="H79" s="74"/>
      <c r="J79" s="187"/>
    </row>
    <row r="80" spans="1:10" x14ac:dyDescent="0.2">
      <c r="A80" s="186"/>
      <c r="B80" s="187" t="s">
        <v>656</v>
      </c>
      <c r="C80" s="19" t="s">
        <v>922</v>
      </c>
      <c r="D80" s="60"/>
      <c r="E80" s="60"/>
      <c r="F80" s="112"/>
      <c r="G80" s="74"/>
      <c r="H80" s="188" t="s">
        <v>658</v>
      </c>
      <c r="J80" s="187"/>
    </row>
    <row r="81" spans="1:10" x14ac:dyDescent="0.2">
      <c r="A81" s="186"/>
      <c r="B81" s="187" t="s">
        <v>656</v>
      </c>
      <c r="C81" s="19" t="s">
        <v>923</v>
      </c>
      <c r="D81" s="60"/>
      <c r="E81" s="60"/>
      <c r="F81" s="112"/>
      <c r="G81" s="74"/>
      <c r="H81" s="188" t="s">
        <v>658</v>
      </c>
      <c r="J81" s="187"/>
    </row>
    <row r="82" spans="1:10" x14ac:dyDescent="0.2">
      <c r="A82" s="186"/>
      <c r="B82" s="187" t="s">
        <v>656</v>
      </c>
      <c r="C82" s="19" t="s">
        <v>924</v>
      </c>
      <c r="D82" s="60"/>
      <c r="E82" s="60"/>
      <c r="F82" s="112"/>
      <c r="G82" s="74"/>
      <c r="H82" s="188" t="s">
        <v>658</v>
      </c>
      <c r="J82" s="187"/>
    </row>
    <row r="83" spans="1:10" x14ac:dyDescent="0.2">
      <c r="A83" s="27"/>
      <c r="B83" s="187" t="s">
        <v>656</v>
      </c>
      <c r="C83" s="201" t="s">
        <v>930</v>
      </c>
      <c r="D83" s="60"/>
      <c r="E83" s="60"/>
      <c r="F83" s="112"/>
      <c r="G83" s="74"/>
      <c r="H83" s="188" t="s">
        <v>658</v>
      </c>
    </row>
    <row r="84" spans="1:10" x14ac:dyDescent="0.2">
      <c r="A84" s="27"/>
      <c r="B84" s="187"/>
      <c r="C84" s="211" t="s">
        <v>925</v>
      </c>
      <c r="D84" s="60"/>
      <c r="E84" s="60"/>
      <c r="F84" s="112"/>
      <c r="G84" s="74"/>
      <c r="H84" s="188" t="s">
        <v>658</v>
      </c>
    </row>
    <row r="85" spans="1:10" x14ac:dyDescent="0.2">
      <c r="A85" s="27"/>
      <c r="B85" s="187"/>
      <c r="C85" s="211" t="s">
        <v>926</v>
      </c>
      <c r="D85" s="60"/>
      <c r="E85" s="60"/>
      <c r="F85" s="112"/>
      <c r="G85" s="74"/>
      <c r="H85" s="188" t="s">
        <v>658</v>
      </c>
    </row>
    <row r="86" spans="1:10" x14ac:dyDescent="0.2">
      <c r="A86" s="27"/>
      <c r="B86" s="187" t="s">
        <v>656</v>
      </c>
      <c r="C86" s="201" t="s">
        <v>931</v>
      </c>
      <c r="D86" s="60"/>
      <c r="E86" s="60"/>
      <c r="F86" s="112"/>
      <c r="G86" s="74"/>
      <c r="H86" s="188" t="s">
        <v>658</v>
      </c>
    </row>
    <row r="87" spans="1:10" x14ac:dyDescent="0.2">
      <c r="A87" s="27"/>
      <c r="B87" s="187"/>
      <c r="C87" s="211" t="s">
        <v>914</v>
      </c>
      <c r="D87" s="60"/>
      <c r="E87" s="60"/>
      <c r="F87" s="112"/>
      <c r="G87" s="74"/>
      <c r="H87" s="188" t="s">
        <v>658</v>
      </c>
    </row>
    <row r="88" spans="1:10" x14ac:dyDescent="0.2">
      <c r="A88" s="27"/>
      <c r="B88" s="187"/>
      <c r="C88" s="211" t="s">
        <v>916</v>
      </c>
      <c r="D88" s="60"/>
      <c r="E88" s="60"/>
      <c r="F88" s="112"/>
      <c r="G88" s="74"/>
      <c r="H88" s="188" t="s">
        <v>658</v>
      </c>
    </row>
    <row r="89" spans="1:10" x14ac:dyDescent="0.2">
      <c r="A89" s="27"/>
      <c r="B89" s="187"/>
      <c r="C89" s="211" t="s">
        <v>915</v>
      </c>
      <c r="D89" s="60"/>
      <c r="E89" s="60"/>
      <c r="F89" s="112"/>
      <c r="G89" s="74"/>
      <c r="H89" s="188" t="s">
        <v>658</v>
      </c>
    </row>
    <row r="90" spans="1:10" x14ac:dyDescent="0.2">
      <c r="A90" s="27"/>
      <c r="B90" s="187" t="s">
        <v>656</v>
      </c>
      <c r="C90" s="201" t="s">
        <v>932</v>
      </c>
      <c r="D90" s="60"/>
      <c r="E90" s="60"/>
      <c r="F90" s="112"/>
      <c r="G90" s="74"/>
      <c r="H90" s="188" t="s">
        <v>658</v>
      </c>
    </row>
    <row r="91" spans="1:10" x14ac:dyDescent="0.2">
      <c r="A91" s="27"/>
      <c r="B91" s="187"/>
      <c r="C91" s="212" t="s">
        <v>917</v>
      </c>
      <c r="D91" s="60"/>
      <c r="E91" s="60"/>
      <c r="F91" s="112"/>
      <c r="G91" s="74"/>
      <c r="H91" s="188" t="s">
        <v>658</v>
      </c>
    </row>
    <row r="92" spans="1:10" x14ac:dyDescent="0.2">
      <c r="A92" s="27"/>
      <c r="B92" s="187"/>
      <c r="C92" s="212" t="s">
        <v>918</v>
      </c>
      <c r="D92" s="60"/>
      <c r="E92" s="60"/>
      <c r="F92" s="112"/>
      <c r="G92" s="74"/>
      <c r="H92" s="188" t="s">
        <v>658</v>
      </c>
    </row>
    <row r="93" spans="1:10" x14ac:dyDescent="0.2">
      <c r="A93" s="27"/>
      <c r="B93" s="187"/>
      <c r="C93" s="212" t="s">
        <v>919</v>
      </c>
      <c r="D93" s="60"/>
      <c r="E93" s="60"/>
      <c r="F93" s="112"/>
      <c r="G93" s="74"/>
      <c r="H93" s="188" t="s">
        <v>658</v>
      </c>
    </row>
    <row r="94" spans="1:10" x14ac:dyDescent="0.2">
      <c r="A94" s="27"/>
      <c r="B94" s="187"/>
      <c r="C94" s="212" t="s">
        <v>920</v>
      </c>
      <c r="D94" s="60"/>
      <c r="E94" s="60"/>
      <c r="F94" s="112"/>
      <c r="G94" s="74"/>
      <c r="H94" s="188" t="s">
        <v>658</v>
      </c>
    </row>
    <row r="95" spans="1:10" x14ac:dyDescent="0.2">
      <c r="A95" s="27"/>
      <c r="B95" s="187" t="s">
        <v>656</v>
      </c>
      <c r="C95" s="19" t="s">
        <v>921</v>
      </c>
      <c r="D95" s="60"/>
      <c r="E95" s="60"/>
      <c r="F95" s="112"/>
      <c r="G95" s="74"/>
      <c r="H95" s="188" t="s">
        <v>658</v>
      </c>
    </row>
    <row r="96" spans="1:10" x14ac:dyDescent="0.2">
      <c r="A96" s="27"/>
      <c r="B96" s="187" t="s">
        <v>656</v>
      </c>
      <c r="C96" s="19" t="s">
        <v>927</v>
      </c>
      <c r="D96" s="60"/>
      <c r="E96" s="60"/>
      <c r="F96" s="112"/>
      <c r="G96" s="74"/>
      <c r="H96" s="188" t="s">
        <v>658</v>
      </c>
    </row>
    <row r="97" spans="1:8" x14ac:dyDescent="0.2">
      <c r="A97" s="27"/>
      <c r="B97" s="187"/>
      <c r="C97" s="212" t="s">
        <v>951</v>
      </c>
      <c r="D97" s="60"/>
      <c r="E97" s="60"/>
      <c r="F97" s="112"/>
      <c r="G97" s="74"/>
      <c r="H97" s="188" t="s">
        <v>658</v>
      </c>
    </row>
    <row r="98" spans="1:8" x14ac:dyDescent="0.2">
      <c r="A98" s="27"/>
      <c r="B98" s="187"/>
      <c r="C98" s="212" t="s">
        <v>950</v>
      </c>
      <c r="D98" s="60"/>
      <c r="E98" s="60"/>
      <c r="F98" s="112"/>
      <c r="G98" s="74"/>
      <c r="H98" s="188" t="s">
        <v>658</v>
      </c>
    </row>
    <row r="99" spans="1:8" x14ac:dyDescent="0.2">
      <c r="A99" s="27"/>
      <c r="B99" s="187"/>
      <c r="C99" s="212" t="s">
        <v>952</v>
      </c>
      <c r="D99" s="60"/>
      <c r="E99" s="60"/>
      <c r="F99" s="112"/>
      <c r="G99" s="74"/>
      <c r="H99" s="188" t="s">
        <v>658</v>
      </c>
    </row>
    <row r="100" spans="1:8" x14ac:dyDescent="0.2">
      <c r="A100" s="27"/>
      <c r="B100" s="187" t="s">
        <v>656</v>
      </c>
      <c r="C100" s="19" t="s">
        <v>928</v>
      </c>
      <c r="D100" s="60"/>
      <c r="E100" s="60"/>
      <c r="F100" s="112"/>
      <c r="G100" s="74"/>
      <c r="H100" s="188" t="s">
        <v>658</v>
      </c>
    </row>
    <row r="101" spans="1:8" x14ac:dyDescent="0.2">
      <c r="A101" s="27"/>
      <c r="B101" s="187"/>
      <c r="C101" s="212" t="s">
        <v>951</v>
      </c>
      <c r="D101" s="60"/>
      <c r="E101" s="60"/>
      <c r="F101" s="112"/>
      <c r="G101" s="74"/>
      <c r="H101" s="188" t="s">
        <v>658</v>
      </c>
    </row>
    <row r="102" spans="1:8" x14ac:dyDescent="0.2">
      <c r="A102" s="27"/>
      <c r="B102" s="187"/>
      <c r="C102" s="212" t="s">
        <v>950</v>
      </c>
      <c r="D102" s="60"/>
      <c r="E102" s="60"/>
      <c r="F102" s="112"/>
      <c r="G102" s="74"/>
      <c r="H102" s="188" t="s">
        <v>658</v>
      </c>
    </row>
    <row r="103" spans="1:8" x14ac:dyDescent="0.2">
      <c r="A103" s="27"/>
      <c r="B103" s="187"/>
      <c r="C103" s="212" t="s">
        <v>952</v>
      </c>
      <c r="D103" s="60"/>
      <c r="E103" s="60"/>
      <c r="F103" s="112"/>
      <c r="G103" s="74"/>
      <c r="H103" s="188" t="s">
        <v>658</v>
      </c>
    </row>
    <row r="104" spans="1:8" x14ac:dyDescent="0.2">
      <c r="A104" s="27"/>
      <c r="B104" s="187" t="s">
        <v>656</v>
      </c>
      <c r="C104" s="197" t="s">
        <v>1081</v>
      </c>
      <c r="D104" s="60"/>
      <c r="E104" s="60"/>
      <c r="F104" s="112"/>
      <c r="G104" s="74"/>
      <c r="H104" s="188" t="s">
        <v>658</v>
      </c>
    </row>
    <row r="105" spans="1:8" x14ac:dyDescent="0.2">
      <c r="A105" s="27"/>
      <c r="B105" s="187"/>
      <c r="C105" s="211" t="s">
        <v>935</v>
      </c>
      <c r="D105" s="60"/>
      <c r="E105" s="60"/>
      <c r="F105" s="112"/>
      <c r="G105" s="74"/>
      <c r="H105" s="188" t="s">
        <v>658</v>
      </c>
    </row>
    <row r="106" spans="1:8" x14ac:dyDescent="0.2">
      <c r="A106" s="27"/>
      <c r="B106" s="187"/>
      <c r="C106" s="211" t="s">
        <v>936</v>
      </c>
      <c r="D106" s="60"/>
      <c r="E106" s="60"/>
      <c r="F106" s="112"/>
      <c r="G106" s="74"/>
      <c r="H106" s="188" t="s">
        <v>658</v>
      </c>
    </row>
    <row r="107" spans="1:8" x14ac:dyDescent="0.2">
      <c r="A107" s="27"/>
      <c r="B107" s="187" t="s">
        <v>656</v>
      </c>
      <c r="C107" s="19" t="s">
        <v>947</v>
      </c>
      <c r="D107" s="60"/>
      <c r="E107" s="60"/>
      <c r="F107" s="112"/>
      <c r="G107" s="74"/>
      <c r="H107" s="188" t="s">
        <v>658</v>
      </c>
    </row>
    <row r="108" spans="1:8" x14ac:dyDescent="0.2">
      <c r="A108" s="27"/>
      <c r="B108" s="187" t="s">
        <v>656</v>
      </c>
      <c r="C108" s="19" t="s">
        <v>948</v>
      </c>
      <c r="D108" s="60"/>
      <c r="E108" s="60"/>
      <c r="F108" s="112"/>
      <c r="G108" s="74"/>
      <c r="H108" s="188" t="s">
        <v>658</v>
      </c>
    </row>
    <row r="109" spans="1:8" x14ac:dyDescent="0.2">
      <c r="A109" s="27"/>
      <c r="B109" s="187" t="s">
        <v>656</v>
      </c>
      <c r="C109" s="19" t="s">
        <v>1101</v>
      </c>
      <c r="D109" s="60"/>
      <c r="E109" s="60"/>
      <c r="F109" s="112"/>
      <c r="G109" s="74"/>
      <c r="H109" s="188" t="s">
        <v>658</v>
      </c>
    </row>
    <row r="110" spans="1:8" x14ac:dyDescent="0.2">
      <c r="A110" s="27"/>
      <c r="B110" s="187" t="s">
        <v>656</v>
      </c>
      <c r="C110" s="19" t="s">
        <v>929</v>
      </c>
      <c r="D110" s="60"/>
      <c r="E110" s="60"/>
      <c r="F110" s="112"/>
      <c r="G110" s="74"/>
      <c r="H110" s="188" t="s">
        <v>658</v>
      </c>
    </row>
    <row r="111" spans="1:8" x14ac:dyDescent="0.2">
      <c r="A111" s="27"/>
      <c r="B111" s="187" t="s">
        <v>656</v>
      </c>
      <c r="C111" s="19" t="s">
        <v>1066</v>
      </c>
      <c r="D111" s="60"/>
      <c r="E111" s="60"/>
      <c r="F111" s="112"/>
      <c r="G111" s="74"/>
      <c r="H111" s="188" t="s">
        <v>658</v>
      </c>
    </row>
    <row r="112" spans="1:8" x14ac:dyDescent="0.2">
      <c r="A112" s="27"/>
      <c r="B112" s="187" t="s">
        <v>656</v>
      </c>
      <c r="C112" s="19" t="s">
        <v>1067</v>
      </c>
      <c r="D112" s="60"/>
      <c r="E112" s="60"/>
      <c r="F112" s="112"/>
      <c r="G112" s="74"/>
      <c r="H112" s="188" t="s">
        <v>658</v>
      </c>
    </row>
    <row r="113" spans="1:10" x14ac:dyDescent="0.2">
      <c r="A113" s="27"/>
      <c r="B113" s="187" t="s">
        <v>656</v>
      </c>
      <c r="C113" s="19" t="s">
        <v>1175</v>
      </c>
      <c r="D113" s="60"/>
      <c r="E113" s="60"/>
      <c r="F113" s="112"/>
      <c r="G113" s="74"/>
      <c r="H113" s="188" t="s">
        <v>658</v>
      </c>
      <c r="J113" s="187"/>
    </row>
    <row r="114" spans="1:10" x14ac:dyDescent="0.2">
      <c r="A114" s="27"/>
      <c r="B114" s="187" t="s">
        <v>656</v>
      </c>
      <c r="C114" s="19" t="s">
        <v>1055</v>
      </c>
      <c r="D114" s="60"/>
      <c r="E114" s="60"/>
      <c r="F114" s="112"/>
      <c r="G114" s="74"/>
      <c r="H114" s="188" t="s">
        <v>658</v>
      </c>
      <c r="J114" s="187"/>
    </row>
    <row r="115" spans="1:10" x14ac:dyDescent="0.2">
      <c r="A115" s="27"/>
      <c r="B115" s="187" t="s">
        <v>656</v>
      </c>
      <c r="C115" s="19" t="s">
        <v>661</v>
      </c>
      <c r="D115" s="60"/>
      <c r="E115" s="60"/>
      <c r="F115" s="112"/>
      <c r="G115" s="74"/>
      <c r="H115" s="188" t="s">
        <v>658</v>
      </c>
    </row>
    <row r="116" spans="1:10" x14ac:dyDescent="0.2">
      <c r="A116" s="27"/>
      <c r="B116" s="187"/>
      <c r="D116" s="60"/>
      <c r="E116" s="60"/>
      <c r="F116" s="112"/>
      <c r="G116" s="74"/>
      <c r="H116" s="188"/>
    </row>
    <row r="117" spans="1:10" x14ac:dyDescent="0.2">
      <c r="A117" s="27"/>
      <c r="B117" s="187"/>
      <c r="D117" s="60"/>
      <c r="E117" s="60"/>
      <c r="F117" s="112"/>
      <c r="G117" s="74"/>
      <c r="H117" s="188"/>
    </row>
    <row r="118" spans="1:10" x14ac:dyDescent="0.2">
      <c r="A118" s="27"/>
      <c r="B118" s="187"/>
      <c r="D118" s="60"/>
      <c r="E118" s="60"/>
      <c r="F118" s="112"/>
      <c r="G118" s="74"/>
      <c r="H118" s="188"/>
    </row>
    <row r="119" spans="1:10" x14ac:dyDescent="0.2">
      <c r="A119" s="27"/>
      <c r="B119" s="187"/>
      <c r="D119" s="60"/>
      <c r="E119" s="60"/>
      <c r="F119" s="112"/>
      <c r="G119" s="74"/>
      <c r="H119" s="188"/>
    </row>
    <row r="120" spans="1:10" x14ac:dyDescent="0.2">
      <c r="A120" s="27"/>
      <c r="B120" s="187"/>
      <c r="D120" s="60"/>
      <c r="E120" s="60"/>
      <c r="F120" s="112"/>
      <c r="G120" s="74"/>
      <c r="H120" s="74"/>
    </row>
    <row r="121" spans="1:10" x14ac:dyDescent="0.2">
      <c r="A121" s="27"/>
      <c r="D121" s="60"/>
      <c r="E121" s="60"/>
      <c r="F121" s="111"/>
      <c r="G121" s="74"/>
      <c r="H121" s="74"/>
    </row>
    <row r="122" spans="1:10" ht="25.5" customHeight="1" x14ac:dyDescent="0.2">
      <c r="A122" s="68"/>
      <c r="B122" s="65"/>
      <c r="C122" s="65"/>
      <c r="D122" s="65"/>
      <c r="E122" s="65"/>
      <c r="F122" s="67" t="s">
        <v>156</v>
      </c>
      <c r="G122" s="75">
        <f>SUM(G65:G121)</f>
        <v>0</v>
      </c>
      <c r="H122" s="75">
        <f>SUM(H65:H121)</f>
        <v>0</v>
      </c>
    </row>
    <row r="123" spans="1:10" x14ac:dyDescent="0.2">
      <c r="A123" s="27"/>
      <c r="D123" s="60"/>
      <c r="E123" s="60"/>
      <c r="F123" s="112"/>
      <c r="G123" s="74"/>
      <c r="H123" s="74"/>
    </row>
    <row r="124" spans="1:10" x14ac:dyDescent="0.2">
      <c r="A124" s="186">
        <v>1.2</v>
      </c>
      <c r="B124" s="19" t="s">
        <v>662</v>
      </c>
      <c r="D124" s="60"/>
      <c r="E124" s="60"/>
      <c r="F124" s="112"/>
      <c r="G124" s="74"/>
      <c r="H124" s="74"/>
    </row>
    <row r="125" spans="1:10" x14ac:dyDescent="0.2">
      <c r="A125" s="186"/>
      <c r="B125" s="187" t="s">
        <v>656</v>
      </c>
      <c r="C125" s="19" t="s">
        <v>922</v>
      </c>
      <c r="D125" s="60"/>
      <c r="E125" s="60"/>
      <c r="F125" s="112"/>
      <c r="G125" s="74"/>
      <c r="H125" s="188" t="s">
        <v>658</v>
      </c>
      <c r="J125" s="187"/>
    </row>
    <row r="126" spans="1:10" x14ac:dyDescent="0.2">
      <c r="A126" s="186"/>
      <c r="B126" s="187" t="s">
        <v>656</v>
      </c>
      <c r="C126" s="19" t="s">
        <v>923</v>
      </c>
      <c r="D126" s="60"/>
      <c r="E126" s="60"/>
      <c r="F126" s="112"/>
      <c r="G126" s="74"/>
      <c r="H126" s="188" t="s">
        <v>658</v>
      </c>
      <c r="J126" s="187"/>
    </row>
    <row r="127" spans="1:10" x14ac:dyDescent="0.2">
      <c r="A127" s="186"/>
      <c r="B127" s="187" t="s">
        <v>656</v>
      </c>
      <c r="C127" s="19" t="s">
        <v>924</v>
      </c>
      <c r="D127" s="60"/>
      <c r="E127" s="60"/>
      <c r="F127" s="112"/>
      <c r="G127" s="74"/>
      <c r="H127" s="188" t="s">
        <v>658</v>
      </c>
      <c r="J127" s="187"/>
    </row>
    <row r="128" spans="1:10" x14ac:dyDescent="0.2">
      <c r="A128" s="27"/>
      <c r="B128" s="187" t="s">
        <v>656</v>
      </c>
      <c r="C128" s="201" t="s">
        <v>930</v>
      </c>
      <c r="D128" s="60"/>
      <c r="E128" s="60"/>
      <c r="F128" s="112"/>
      <c r="G128" s="74"/>
      <c r="H128" s="188" t="s">
        <v>658</v>
      </c>
    </row>
    <row r="129" spans="1:8" x14ac:dyDescent="0.2">
      <c r="A129" s="27"/>
      <c r="B129" s="187"/>
      <c r="C129" s="211" t="s">
        <v>933</v>
      </c>
      <c r="D129" s="60"/>
      <c r="E129" s="60"/>
      <c r="F129" s="112"/>
      <c r="G129" s="74"/>
      <c r="H129" s="188" t="s">
        <v>658</v>
      </c>
    </row>
    <row r="130" spans="1:8" x14ac:dyDescent="0.2">
      <c r="A130" s="27"/>
      <c r="B130" s="187"/>
      <c r="C130" s="211" t="s">
        <v>949</v>
      </c>
      <c r="D130" s="60"/>
      <c r="E130" s="60"/>
      <c r="F130" s="112"/>
      <c r="G130" s="74"/>
      <c r="H130" s="188" t="s">
        <v>658</v>
      </c>
    </row>
    <row r="131" spans="1:8" x14ac:dyDescent="0.2">
      <c r="A131" s="27"/>
      <c r="B131" s="187" t="s">
        <v>656</v>
      </c>
      <c r="C131" s="19" t="s">
        <v>933</v>
      </c>
      <c r="D131" s="60"/>
      <c r="E131" s="60"/>
      <c r="F131" s="112"/>
      <c r="G131" s="74"/>
      <c r="H131" s="188" t="s">
        <v>658</v>
      </c>
    </row>
    <row r="132" spans="1:8" x14ac:dyDescent="0.2">
      <c r="A132" s="27"/>
      <c r="B132" s="187" t="s">
        <v>656</v>
      </c>
      <c r="C132" s="19" t="s">
        <v>949</v>
      </c>
      <c r="D132" s="60"/>
      <c r="E132" s="60"/>
      <c r="F132" s="112"/>
      <c r="G132" s="74"/>
      <c r="H132" s="188" t="s">
        <v>658</v>
      </c>
    </row>
    <row r="133" spans="1:8" x14ac:dyDescent="0.2">
      <c r="A133" s="27"/>
      <c r="B133" s="187"/>
      <c r="C133" s="212" t="s">
        <v>950</v>
      </c>
      <c r="D133" s="60"/>
      <c r="E133" s="60"/>
      <c r="F133" s="112"/>
      <c r="G133" s="74"/>
      <c r="H133" s="188" t="s">
        <v>658</v>
      </c>
    </row>
    <row r="134" spans="1:8" x14ac:dyDescent="0.2">
      <c r="A134" s="27"/>
      <c r="B134" s="187"/>
      <c r="C134" s="212" t="s">
        <v>951</v>
      </c>
      <c r="D134" s="60"/>
      <c r="E134" s="60"/>
      <c r="F134" s="112"/>
      <c r="G134" s="74"/>
      <c r="H134" s="188" t="s">
        <v>658</v>
      </c>
    </row>
    <row r="135" spans="1:8" x14ac:dyDescent="0.2">
      <c r="A135" s="27"/>
      <c r="B135" s="187"/>
      <c r="C135" s="212" t="s">
        <v>952</v>
      </c>
      <c r="D135" s="60"/>
      <c r="E135" s="60"/>
      <c r="F135" s="112"/>
      <c r="G135" s="74"/>
      <c r="H135" s="188" t="s">
        <v>658</v>
      </c>
    </row>
    <row r="136" spans="1:8" x14ac:dyDescent="0.2">
      <c r="A136" s="27"/>
      <c r="B136" s="187"/>
      <c r="C136" s="212" t="s">
        <v>1176</v>
      </c>
      <c r="D136" s="60"/>
      <c r="E136" s="60"/>
      <c r="F136" s="112"/>
      <c r="G136" s="74"/>
      <c r="H136" s="188"/>
    </row>
    <row r="137" spans="1:8" x14ac:dyDescent="0.2">
      <c r="A137" s="27"/>
      <c r="B137" s="187" t="s">
        <v>656</v>
      </c>
      <c r="C137" s="201" t="s">
        <v>1173</v>
      </c>
      <c r="D137" s="60"/>
      <c r="E137" s="60"/>
      <c r="F137" s="112"/>
      <c r="G137" s="74"/>
      <c r="H137" s="188" t="s">
        <v>658</v>
      </c>
    </row>
    <row r="138" spans="1:8" x14ac:dyDescent="0.2">
      <c r="A138" s="27"/>
      <c r="B138" s="187" t="s">
        <v>656</v>
      </c>
      <c r="C138" s="19" t="s">
        <v>1172</v>
      </c>
      <c r="D138" s="60"/>
      <c r="E138" s="60"/>
      <c r="F138" s="112"/>
      <c r="G138" s="74"/>
      <c r="H138" s="188" t="s">
        <v>658</v>
      </c>
    </row>
    <row r="139" spans="1:8" x14ac:dyDescent="0.2">
      <c r="A139" s="27"/>
      <c r="B139" s="187" t="s">
        <v>656</v>
      </c>
      <c r="C139" s="19" t="s">
        <v>1174</v>
      </c>
      <c r="D139" s="60"/>
      <c r="E139" s="60"/>
      <c r="F139" s="112"/>
      <c r="G139" s="74"/>
      <c r="H139" s="188" t="s">
        <v>658</v>
      </c>
    </row>
    <row r="140" spans="1:8" x14ac:dyDescent="0.2">
      <c r="A140" s="27"/>
      <c r="B140" s="187" t="s">
        <v>656</v>
      </c>
      <c r="C140" s="19" t="s">
        <v>663</v>
      </c>
      <c r="D140" s="60"/>
      <c r="E140" s="60"/>
      <c r="F140" s="112"/>
      <c r="G140" s="74"/>
      <c r="H140" s="188" t="s">
        <v>658</v>
      </c>
    </row>
    <row r="141" spans="1:8" x14ac:dyDescent="0.2">
      <c r="A141" s="27"/>
      <c r="B141" s="187" t="s">
        <v>656</v>
      </c>
      <c r="C141" s="19" t="s">
        <v>661</v>
      </c>
      <c r="D141" s="60"/>
      <c r="E141" s="60"/>
      <c r="F141" s="112"/>
      <c r="G141" s="74"/>
      <c r="H141" s="188" t="s">
        <v>658</v>
      </c>
    </row>
    <row r="142" spans="1:8" x14ac:dyDescent="0.2">
      <c r="A142" s="27"/>
      <c r="D142" s="60"/>
      <c r="E142" s="60"/>
      <c r="F142" s="112"/>
      <c r="G142" s="74"/>
      <c r="H142" s="74"/>
    </row>
    <row r="143" spans="1:8" x14ac:dyDescent="0.2">
      <c r="A143" s="27"/>
      <c r="D143" s="60"/>
      <c r="E143" s="60"/>
      <c r="F143" s="112"/>
      <c r="G143" s="74"/>
      <c r="H143" s="74"/>
    </row>
    <row r="144" spans="1:8" x14ac:dyDescent="0.2">
      <c r="A144" s="63">
        <v>2</v>
      </c>
      <c r="B144" s="26" t="s">
        <v>342</v>
      </c>
      <c r="D144" s="60"/>
      <c r="E144" s="60"/>
      <c r="F144" s="112"/>
      <c r="G144" s="74"/>
      <c r="H144" s="74"/>
    </row>
    <row r="145" spans="1:8" x14ac:dyDescent="0.2">
      <c r="A145" s="186">
        <v>2.1</v>
      </c>
      <c r="B145" s="19" t="s">
        <v>804</v>
      </c>
      <c r="D145" s="60"/>
      <c r="E145" s="60"/>
      <c r="F145" s="112"/>
      <c r="G145" s="74"/>
      <c r="H145" s="74"/>
    </row>
    <row r="146" spans="1:8" x14ac:dyDescent="0.2">
      <c r="A146" s="27"/>
      <c r="B146" s="187" t="s">
        <v>656</v>
      </c>
      <c r="C146" s="19" t="s">
        <v>934</v>
      </c>
      <c r="D146" s="60"/>
      <c r="E146" s="60"/>
      <c r="F146" s="112"/>
      <c r="G146" s="74"/>
      <c r="H146" s="188" t="s">
        <v>658</v>
      </c>
    </row>
    <row r="147" spans="1:8" x14ac:dyDescent="0.2">
      <c r="A147" s="27"/>
      <c r="B147" s="187" t="s">
        <v>656</v>
      </c>
      <c r="C147" s="201" t="s">
        <v>824</v>
      </c>
      <c r="D147" s="60"/>
      <c r="E147" s="60"/>
      <c r="F147" s="112"/>
      <c r="G147" s="74"/>
      <c r="H147" s="188" t="s">
        <v>658</v>
      </c>
    </row>
    <row r="148" spans="1:8" x14ac:dyDescent="0.2">
      <c r="A148" s="27"/>
      <c r="B148" s="187"/>
      <c r="C148" s="211" t="s">
        <v>935</v>
      </c>
      <c r="D148" s="60"/>
      <c r="E148" s="60"/>
      <c r="F148" s="112"/>
      <c r="G148" s="74"/>
      <c r="H148" s="188" t="s">
        <v>658</v>
      </c>
    </row>
    <row r="149" spans="1:8" x14ac:dyDescent="0.2">
      <c r="A149" s="27"/>
      <c r="B149" s="187"/>
      <c r="C149" s="211" t="s">
        <v>936</v>
      </c>
      <c r="D149" s="60"/>
      <c r="E149" s="60"/>
      <c r="F149" s="112"/>
      <c r="G149" s="74"/>
      <c r="H149" s="188" t="s">
        <v>658</v>
      </c>
    </row>
    <row r="150" spans="1:8" x14ac:dyDescent="0.2">
      <c r="A150" s="27"/>
      <c r="B150" s="187" t="s">
        <v>656</v>
      </c>
      <c r="C150" s="201" t="s">
        <v>1082</v>
      </c>
      <c r="D150" s="60"/>
      <c r="E150" s="60"/>
      <c r="F150" s="112"/>
      <c r="G150" s="74"/>
      <c r="H150" s="188" t="s">
        <v>658</v>
      </c>
    </row>
    <row r="151" spans="1:8" x14ac:dyDescent="0.2">
      <c r="A151" s="27"/>
      <c r="B151" s="187"/>
      <c r="C151" s="211" t="s">
        <v>935</v>
      </c>
      <c r="D151" s="60"/>
      <c r="E151" s="60"/>
      <c r="F151" s="112"/>
      <c r="G151" s="74"/>
      <c r="H151" s="188" t="s">
        <v>658</v>
      </c>
    </row>
    <row r="152" spans="1:8" x14ac:dyDescent="0.2">
      <c r="A152" s="27"/>
      <c r="B152" s="187"/>
      <c r="C152" s="211" t="s">
        <v>936</v>
      </c>
      <c r="D152" s="60"/>
      <c r="E152" s="60"/>
      <c r="F152" s="112"/>
      <c r="G152" s="74"/>
      <c r="H152" s="188" t="s">
        <v>658</v>
      </c>
    </row>
    <row r="153" spans="1:8" x14ac:dyDescent="0.2">
      <c r="A153" s="27"/>
      <c r="B153" s="187" t="s">
        <v>656</v>
      </c>
      <c r="C153" s="19" t="s">
        <v>664</v>
      </c>
      <c r="D153" s="60"/>
      <c r="E153" s="60"/>
      <c r="F153" s="112"/>
      <c r="G153" s="74"/>
      <c r="H153" s="188" t="s">
        <v>658</v>
      </c>
    </row>
    <row r="154" spans="1:8" x14ac:dyDescent="0.2">
      <c r="A154" s="27"/>
      <c r="B154" s="187"/>
      <c r="C154" s="212" t="s">
        <v>937</v>
      </c>
      <c r="D154" s="60"/>
      <c r="E154" s="60"/>
      <c r="F154" s="112"/>
      <c r="G154" s="74"/>
      <c r="H154" s="188" t="s">
        <v>658</v>
      </c>
    </row>
    <row r="155" spans="1:8" x14ac:dyDescent="0.2">
      <c r="A155" s="27"/>
      <c r="B155" s="187"/>
      <c r="C155" s="212" t="s">
        <v>938</v>
      </c>
      <c r="D155" s="60"/>
      <c r="E155" s="60"/>
      <c r="F155" s="112"/>
      <c r="G155" s="74"/>
      <c r="H155" s="188" t="s">
        <v>658</v>
      </c>
    </row>
    <row r="156" spans="1:8" x14ac:dyDescent="0.2">
      <c r="A156" s="27"/>
      <c r="B156" s="187"/>
      <c r="C156" s="212" t="s">
        <v>939</v>
      </c>
      <c r="D156" s="60"/>
      <c r="E156" s="60"/>
      <c r="F156" s="112"/>
      <c r="G156" s="74"/>
      <c r="H156" s="188" t="s">
        <v>658</v>
      </c>
    </row>
    <row r="157" spans="1:8" x14ac:dyDescent="0.2">
      <c r="A157" s="27"/>
      <c r="B157" s="187"/>
      <c r="C157" s="212" t="s">
        <v>940</v>
      </c>
      <c r="D157" s="60"/>
      <c r="E157" s="60"/>
      <c r="F157" s="112"/>
      <c r="G157" s="74"/>
      <c r="H157" s="188" t="s">
        <v>658</v>
      </c>
    </row>
    <row r="158" spans="1:8" x14ac:dyDescent="0.2">
      <c r="A158" s="27"/>
      <c r="B158" s="187"/>
      <c r="C158" s="212" t="s">
        <v>941</v>
      </c>
      <c r="D158" s="60"/>
      <c r="E158" s="60"/>
      <c r="F158" s="112"/>
      <c r="G158" s="74"/>
      <c r="H158" s="188" t="s">
        <v>658</v>
      </c>
    </row>
    <row r="159" spans="1:8" x14ac:dyDescent="0.2">
      <c r="A159" s="27"/>
      <c r="B159" s="187"/>
      <c r="C159" s="212" t="s">
        <v>942</v>
      </c>
      <c r="D159" s="60"/>
      <c r="E159" s="60"/>
      <c r="F159" s="112"/>
      <c r="G159" s="74"/>
      <c r="H159" s="188" t="s">
        <v>658</v>
      </c>
    </row>
    <row r="160" spans="1:8" x14ac:dyDescent="0.2">
      <c r="A160" s="27"/>
      <c r="B160" s="187"/>
      <c r="C160" s="212" t="s">
        <v>953</v>
      </c>
      <c r="D160" s="60"/>
      <c r="E160" s="60"/>
      <c r="F160" s="112"/>
      <c r="G160" s="74"/>
      <c r="H160" s="188" t="s">
        <v>658</v>
      </c>
    </row>
    <row r="161" spans="1:8" x14ac:dyDescent="0.2">
      <c r="A161" s="27"/>
      <c r="B161" s="187" t="s">
        <v>656</v>
      </c>
      <c r="C161" s="19" t="s">
        <v>943</v>
      </c>
      <c r="D161" s="60"/>
      <c r="E161" s="60"/>
      <c r="F161" s="112"/>
      <c r="G161" s="74"/>
      <c r="H161" s="188" t="s">
        <v>658</v>
      </c>
    </row>
    <row r="162" spans="1:8" x14ac:dyDescent="0.2">
      <c r="A162" s="27"/>
      <c r="B162" s="187" t="s">
        <v>656</v>
      </c>
      <c r="C162" s="19" t="s">
        <v>665</v>
      </c>
      <c r="D162" s="60"/>
      <c r="E162" s="60"/>
      <c r="F162" s="112"/>
      <c r="G162" s="74"/>
      <c r="H162" s="188" t="s">
        <v>658</v>
      </c>
    </row>
    <row r="163" spans="1:8" x14ac:dyDescent="0.2">
      <c r="A163" s="27"/>
      <c r="B163" s="187" t="s">
        <v>656</v>
      </c>
      <c r="C163" s="19" t="s">
        <v>954</v>
      </c>
      <c r="D163" s="60"/>
      <c r="E163" s="60"/>
      <c r="F163" s="112"/>
      <c r="G163" s="74"/>
      <c r="H163" s="188" t="s">
        <v>658</v>
      </c>
    </row>
    <row r="164" spans="1:8" x14ac:dyDescent="0.2">
      <c r="A164" s="27"/>
      <c r="B164" s="187" t="s">
        <v>656</v>
      </c>
      <c r="C164" s="19" t="s">
        <v>969</v>
      </c>
      <c r="D164" s="60"/>
      <c r="E164" s="60"/>
      <c r="F164" s="112"/>
      <c r="G164" s="74"/>
      <c r="H164" s="188" t="s">
        <v>658</v>
      </c>
    </row>
    <row r="165" spans="1:8" x14ac:dyDescent="0.2">
      <c r="A165" s="27"/>
      <c r="B165" s="187"/>
      <c r="C165" s="212" t="s">
        <v>944</v>
      </c>
      <c r="D165" s="60"/>
      <c r="E165" s="60"/>
      <c r="F165" s="112"/>
      <c r="G165" s="74"/>
      <c r="H165" s="188" t="s">
        <v>658</v>
      </c>
    </row>
    <row r="166" spans="1:8" x14ac:dyDescent="0.2">
      <c r="A166" s="27"/>
      <c r="B166" s="187"/>
      <c r="C166" s="212" t="s">
        <v>945</v>
      </c>
      <c r="D166" s="60"/>
      <c r="E166" s="60"/>
      <c r="F166" s="112"/>
      <c r="G166" s="74"/>
      <c r="H166" s="188" t="s">
        <v>658</v>
      </c>
    </row>
    <row r="167" spans="1:8" x14ac:dyDescent="0.2">
      <c r="A167" s="27"/>
      <c r="B167" s="187"/>
      <c r="C167" s="212" t="s">
        <v>946</v>
      </c>
      <c r="D167" s="60"/>
      <c r="E167" s="60"/>
      <c r="F167" s="112"/>
      <c r="G167" s="74"/>
      <c r="H167" s="188" t="s">
        <v>658</v>
      </c>
    </row>
    <row r="168" spans="1:8" x14ac:dyDescent="0.2">
      <c r="A168" s="27"/>
      <c r="B168" s="187" t="s">
        <v>656</v>
      </c>
      <c r="C168" s="19" t="s">
        <v>955</v>
      </c>
      <c r="D168" s="60"/>
      <c r="E168" s="60"/>
      <c r="F168" s="112"/>
      <c r="G168" s="74"/>
      <c r="H168" s="188" t="s">
        <v>658</v>
      </c>
    </row>
    <row r="169" spans="1:8" ht="12" customHeight="1" x14ac:dyDescent="0.2">
      <c r="A169" s="27"/>
      <c r="B169" s="187"/>
      <c r="D169" s="60"/>
      <c r="E169" s="60"/>
      <c r="F169" s="112"/>
      <c r="G169" s="74"/>
      <c r="H169" s="74"/>
    </row>
    <row r="170" spans="1:8" ht="12" customHeight="1" x14ac:dyDescent="0.2">
      <c r="A170" s="27"/>
      <c r="B170" s="187"/>
      <c r="D170" s="60"/>
      <c r="E170" s="60"/>
      <c r="F170" s="112"/>
      <c r="G170" s="74"/>
      <c r="H170" s="74"/>
    </row>
    <row r="171" spans="1:8" ht="12" customHeight="1" x14ac:dyDescent="0.2">
      <c r="A171" s="27"/>
      <c r="B171" s="187"/>
      <c r="D171" s="60"/>
      <c r="E171" s="60"/>
      <c r="F171" s="112"/>
      <c r="G171" s="74"/>
      <c r="H171" s="74"/>
    </row>
    <row r="172" spans="1:8" ht="12" customHeight="1" x14ac:dyDescent="0.2">
      <c r="A172" s="27"/>
      <c r="B172" s="187"/>
      <c r="D172" s="60"/>
      <c r="E172" s="60"/>
      <c r="F172" s="112"/>
      <c r="G172" s="74"/>
      <c r="H172" s="74"/>
    </row>
    <row r="173" spans="1:8" ht="12" customHeight="1" x14ac:dyDescent="0.2">
      <c r="A173" s="27"/>
      <c r="B173" s="187"/>
      <c r="D173" s="60"/>
      <c r="E173" s="60"/>
      <c r="F173" s="112"/>
      <c r="G173" s="74"/>
      <c r="H173" s="74"/>
    </row>
    <row r="174" spans="1:8" ht="12" customHeight="1" x14ac:dyDescent="0.2">
      <c r="A174" s="27"/>
      <c r="B174" s="187"/>
      <c r="D174" s="60"/>
      <c r="E174" s="60"/>
      <c r="F174" s="112"/>
      <c r="G174" s="74"/>
      <c r="H174" s="74"/>
    </row>
    <row r="175" spans="1:8" ht="12" customHeight="1" x14ac:dyDescent="0.2">
      <c r="A175" s="27"/>
      <c r="B175" s="187"/>
      <c r="D175" s="60"/>
      <c r="E175" s="60"/>
      <c r="F175" s="112"/>
      <c r="G175" s="74"/>
      <c r="H175" s="74"/>
    </row>
    <row r="176" spans="1:8" ht="12" customHeight="1" x14ac:dyDescent="0.2">
      <c r="A176" s="27"/>
      <c r="B176" s="187"/>
      <c r="D176" s="60"/>
      <c r="E176" s="60"/>
      <c r="F176" s="112"/>
      <c r="G176" s="74"/>
      <c r="H176" s="74"/>
    </row>
    <row r="177" spans="1:8" ht="12" customHeight="1" x14ac:dyDescent="0.2">
      <c r="A177" s="27"/>
      <c r="B177" s="187"/>
      <c r="D177" s="60"/>
      <c r="E177" s="60"/>
      <c r="F177" s="112"/>
      <c r="G177" s="74"/>
      <c r="H177" s="74"/>
    </row>
    <row r="178" spans="1:8" ht="12" customHeight="1" x14ac:dyDescent="0.2">
      <c r="A178" s="27"/>
      <c r="B178" s="187"/>
      <c r="D178" s="60"/>
      <c r="E178" s="60"/>
      <c r="F178" s="112"/>
      <c r="G178" s="74"/>
      <c r="H178" s="74"/>
    </row>
    <row r="179" spans="1:8" x14ac:dyDescent="0.2">
      <c r="A179" s="27"/>
      <c r="D179" s="60"/>
      <c r="E179" s="60"/>
      <c r="F179" s="111"/>
      <c r="G179" s="74"/>
      <c r="H179" s="74"/>
    </row>
    <row r="180" spans="1:8" ht="25.5" customHeight="1" x14ac:dyDescent="0.2">
      <c r="A180" s="68"/>
      <c r="B180" s="65"/>
      <c r="C180" s="65"/>
      <c r="D180" s="65"/>
      <c r="E180" s="65"/>
      <c r="F180" s="67" t="s">
        <v>156</v>
      </c>
      <c r="G180" s="75">
        <f>SUM(G123:G179)</f>
        <v>0</v>
      </c>
      <c r="H180" s="75">
        <f>SUM(H123:H179)</f>
        <v>0</v>
      </c>
    </row>
    <row r="181" spans="1:8" x14ac:dyDescent="0.2">
      <c r="A181" s="27"/>
      <c r="D181" s="60"/>
      <c r="E181" s="60"/>
      <c r="F181" s="112"/>
      <c r="G181" s="74"/>
      <c r="H181" s="74"/>
    </row>
    <row r="182" spans="1:8" x14ac:dyDescent="0.2">
      <c r="A182" s="190">
        <v>2.2000000000000002</v>
      </c>
      <c r="B182" s="189" t="s">
        <v>667</v>
      </c>
      <c r="C182" s="26"/>
      <c r="D182" s="60"/>
      <c r="E182" s="60"/>
      <c r="F182" s="112"/>
      <c r="G182" s="74"/>
      <c r="H182" s="74"/>
    </row>
    <row r="183" spans="1:8" x14ac:dyDescent="0.2">
      <c r="A183" s="27"/>
      <c r="B183" s="191" t="s">
        <v>668</v>
      </c>
      <c r="D183" s="60"/>
      <c r="E183" s="60"/>
      <c r="F183" s="112"/>
      <c r="G183" s="74"/>
      <c r="H183" s="74"/>
    </row>
    <row r="184" spans="1:8" x14ac:dyDescent="0.2">
      <c r="A184" s="27"/>
      <c r="B184" s="187" t="s">
        <v>656</v>
      </c>
      <c r="C184" s="19" t="s">
        <v>666</v>
      </c>
      <c r="D184" s="60"/>
      <c r="E184" s="60"/>
      <c r="F184" s="112"/>
      <c r="G184" s="74"/>
      <c r="H184" s="188" t="s">
        <v>658</v>
      </c>
    </row>
    <row r="185" spans="1:8" x14ac:dyDescent="0.2">
      <c r="A185" s="27"/>
      <c r="B185" s="187"/>
      <c r="C185" s="212" t="s">
        <v>956</v>
      </c>
      <c r="D185" s="60"/>
      <c r="E185" s="60"/>
      <c r="F185" s="112"/>
      <c r="G185" s="74"/>
      <c r="H185" s="188" t="s">
        <v>658</v>
      </c>
    </row>
    <row r="186" spans="1:8" x14ac:dyDescent="0.2">
      <c r="A186" s="27"/>
      <c r="B186" s="187"/>
      <c r="C186" s="212" t="s">
        <v>957</v>
      </c>
      <c r="D186" s="60"/>
      <c r="E186" s="60"/>
      <c r="F186" s="112"/>
      <c r="G186" s="74"/>
      <c r="H186" s="188" t="s">
        <v>658</v>
      </c>
    </row>
    <row r="187" spans="1:8" x14ac:dyDescent="0.2">
      <c r="A187" s="27"/>
      <c r="B187" s="187"/>
      <c r="C187" s="212" t="s">
        <v>958</v>
      </c>
      <c r="D187" s="60"/>
      <c r="E187" s="60"/>
      <c r="F187" s="112"/>
      <c r="G187" s="74"/>
      <c r="H187" s="188" t="s">
        <v>658</v>
      </c>
    </row>
    <row r="188" spans="1:8" x14ac:dyDescent="0.2">
      <c r="A188" s="27"/>
      <c r="B188" s="187" t="s">
        <v>656</v>
      </c>
      <c r="C188" s="19" t="s">
        <v>669</v>
      </c>
      <c r="D188" s="60"/>
      <c r="E188" s="60"/>
      <c r="F188" s="112"/>
      <c r="G188" s="74"/>
      <c r="H188" s="188" t="s">
        <v>658</v>
      </c>
    </row>
    <row r="189" spans="1:8" s="212" customFormat="1" ht="25.5" customHeight="1" x14ac:dyDescent="0.2">
      <c r="A189" s="224"/>
      <c r="B189" s="225"/>
      <c r="C189" s="241" t="s">
        <v>1165</v>
      </c>
      <c r="D189" s="241"/>
      <c r="E189" s="241"/>
      <c r="F189" s="242"/>
      <c r="G189" s="226"/>
      <c r="H189" s="226" t="s">
        <v>658</v>
      </c>
    </row>
    <row r="190" spans="1:8" x14ac:dyDescent="0.2">
      <c r="A190" s="27"/>
      <c r="B190" s="187"/>
      <c r="C190" s="212" t="s">
        <v>1163</v>
      </c>
      <c r="D190" s="60"/>
      <c r="E190" s="60"/>
      <c r="F190" s="112"/>
      <c r="G190" s="74"/>
      <c r="H190" s="188" t="s">
        <v>658</v>
      </c>
    </row>
    <row r="191" spans="1:8" x14ac:dyDescent="0.2">
      <c r="A191" s="27"/>
      <c r="B191" s="187" t="s">
        <v>656</v>
      </c>
      <c r="C191" s="197" t="s">
        <v>1164</v>
      </c>
      <c r="D191" s="60"/>
      <c r="E191" s="60"/>
      <c r="F191" s="112"/>
      <c r="G191" s="74"/>
      <c r="H191" s="188"/>
    </row>
    <row r="192" spans="1:8" x14ac:dyDescent="0.2">
      <c r="A192" s="27"/>
      <c r="B192" s="187" t="s">
        <v>656</v>
      </c>
      <c r="C192" s="197" t="s">
        <v>1166</v>
      </c>
      <c r="D192" s="60"/>
      <c r="E192" s="60"/>
      <c r="F192" s="112"/>
      <c r="G192" s="74"/>
      <c r="H192" s="188"/>
    </row>
    <row r="193" spans="1:8" x14ac:dyDescent="0.2">
      <c r="A193" s="27"/>
      <c r="B193" s="187" t="s">
        <v>656</v>
      </c>
      <c r="C193" s="19" t="s">
        <v>955</v>
      </c>
      <c r="D193" s="60"/>
      <c r="E193" s="60"/>
      <c r="F193" s="112"/>
      <c r="G193" s="74"/>
      <c r="H193" s="188" t="s">
        <v>658</v>
      </c>
    </row>
    <row r="194" spans="1:8" x14ac:dyDescent="0.2">
      <c r="A194" s="27"/>
      <c r="D194" s="60"/>
      <c r="E194" s="60"/>
      <c r="F194" s="112"/>
      <c r="G194" s="74"/>
      <c r="H194" s="74"/>
    </row>
    <row r="195" spans="1:8" x14ac:dyDescent="0.2">
      <c r="A195" s="27"/>
      <c r="D195" s="60"/>
      <c r="E195" s="60"/>
      <c r="F195" s="112"/>
      <c r="G195" s="74"/>
      <c r="H195" s="74"/>
    </row>
    <row r="196" spans="1:8" ht="12.75" customHeight="1" x14ac:dyDescent="0.2">
      <c r="A196" s="63"/>
      <c r="B196" s="191" t="s">
        <v>670</v>
      </c>
      <c r="C196" s="26"/>
      <c r="D196" s="60"/>
      <c r="E196" s="60"/>
      <c r="F196" s="111"/>
      <c r="G196" s="74"/>
      <c r="H196" s="74"/>
    </row>
    <row r="197" spans="1:8" ht="12.75" customHeight="1" x14ac:dyDescent="0.2">
      <c r="A197" s="27"/>
      <c r="B197" s="187" t="s">
        <v>656</v>
      </c>
      <c r="C197" s="19" t="s">
        <v>959</v>
      </c>
      <c r="D197" s="60"/>
      <c r="E197" s="60"/>
      <c r="F197" s="111"/>
      <c r="G197" s="74"/>
      <c r="H197" s="188" t="s">
        <v>658</v>
      </c>
    </row>
    <row r="198" spans="1:8" ht="12.75" customHeight="1" x14ac:dyDescent="0.2">
      <c r="A198" s="27"/>
      <c r="B198" s="187" t="s">
        <v>656</v>
      </c>
      <c r="C198" s="19" t="s">
        <v>669</v>
      </c>
      <c r="D198" s="60"/>
      <c r="E198" s="60"/>
      <c r="F198" s="111"/>
      <c r="G198" s="74"/>
      <c r="H198" s="188" t="s">
        <v>658</v>
      </c>
    </row>
    <row r="199" spans="1:8" ht="12.75" customHeight="1" x14ac:dyDescent="0.2">
      <c r="A199" s="27"/>
      <c r="B199" s="187"/>
      <c r="C199" s="212" t="s">
        <v>1177</v>
      </c>
      <c r="D199" s="60"/>
      <c r="E199" s="60"/>
      <c r="F199" s="111"/>
      <c r="G199" s="74"/>
      <c r="H199" s="188"/>
    </row>
    <row r="200" spans="1:8" ht="12.75" customHeight="1" x14ac:dyDescent="0.2">
      <c r="A200" s="27"/>
      <c r="B200" s="187"/>
      <c r="C200" s="212" t="s">
        <v>1178</v>
      </c>
      <c r="D200" s="60"/>
      <c r="E200" s="60"/>
      <c r="F200" s="111"/>
      <c r="G200" s="74"/>
      <c r="H200" s="188"/>
    </row>
    <row r="201" spans="1:8" ht="12.75" customHeight="1" x14ac:dyDescent="0.2">
      <c r="A201" s="27"/>
      <c r="B201" s="187"/>
      <c r="C201" s="212" t="s">
        <v>1179</v>
      </c>
      <c r="D201" s="60"/>
      <c r="E201" s="60"/>
      <c r="F201" s="111"/>
      <c r="G201" s="74"/>
      <c r="H201" s="188"/>
    </row>
    <row r="202" spans="1:8" ht="12.75" customHeight="1" x14ac:dyDescent="0.2">
      <c r="A202" s="27"/>
      <c r="B202" s="187"/>
      <c r="C202" s="212" t="s">
        <v>1180</v>
      </c>
      <c r="D202" s="60"/>
      <c r="E202" s="60"/>
      <c r="F202" s="111"/>
      <c r="G202" s="74"/>
      <c r="H202" s="188"/>
    </row>
    <row r="203" spans="1:8" ht="25.5" customHeight="1" x14ac:dyDescent="0.2">
      <c r="A203" s="27"/>
      <c r="B203" s="215" t="s">
        <v>656</v>
      </c>
      <c r="C203" s="237" t="s">
        <v>1181</v>
      </c>
      <c r="D203" s="237"/>
      <c r="E203" s="237"/>
      <c r="F203" s="238"/>
      <c r="G203" s="74"/>
      <c r="H203" s="188"/>
    </row>
    <row r="204" spans="1:8" ht="12.75" customHeight="1" x14ac:dyDescent="0.2">
      <c r="A204" s="27"/>
      <c r="B204" s="215" t="s">
        <v>656</v>
      </c>
      <c r="C204" s="197" t="s">
        <v>1182</v>
      </c>
      <c r="D204" s="60"/>
      <c r="E204" s="60"/>
      <c r="F204" s="111"/>
      <c r="G204" s="74"/>
      <c r="H204" s="188"/>
    </row>
    <row r="205" spans="1:8" ht="12.75" customHeight="1" x14ac:dyDescent="0.2">
      <c r="A205" s="27"/>
      <c r="B205" s="215" t="s">
        <v>656</v>
      </c>
      <c r="C205" s="197" t="s">
        <v>1183</v>
      </c>
      <c r="D205" s="60"/>
      <c r="E205" s="60"/>
      <c r="F205" s="111"/>
      <c r="G205" s="74"/>
      <c r="H205" s="188"/>
    </row>
    <row r="206" spans="1:8" ht="25.5" customHeight="1" x14ac:dyDescent="0.2">
      <c r="A206" s="27"/>
      <c r="B206" s="215" t="s">
        <v>656</v>
      </c>
      <c r="C206" s="237" t="s">
        <v>1185</v>
      </c>
      <c r="D206" s="237"/>
      <c r="E206" s="237"/>
      <c r="F206" s="238"/>
      <c r="G206" s="74"/>
      <c r="H206" s="188"/>
    </row>
    <row r="207" spans="1:8" ht="12.75" customHeight="1" x14ac:dyDescent="0.2">
      <c r="A207" s="27"/>
      <c r="B207" s="187" t="s">
        <v>656</v>
      </c>
      <c r="C207" s="19" t="s">
        <v>955</v>
      </c>
      <c r="D207" s="60"/>
      <c r="E207" s="60"/>
      <c r="F207" s="111"/>
      <c r="G207" s="74"/>
      <c r="H207" s="188" t="s">
        <v>658</v>
      </c>
    </row>
    <row r="208" spans="1:8" x14ac:dyDescent="0.2">
      <c r="A208" s="27"/>
      <c r="D208" s="60"/>
      <c r="E208" s="60"/>
      <c r="F208" s="112"/>
      <c r="G208" s="74"/>
      <c r="H208" s="74"/>
    </row>
    <row r="209" spans="1:8" x14ac:dyDescent="0.2">
      <c r="A209" s="27"/>
      <c r="D209" s="60"/>
      <c r="E209" s="60"/>
      <c r="F209" s="112"/>
      <c r="G209" s="74"/>
      <c r="H209" s="74"/>
    </row>
    <row r="210" spans="1:8" ht="12.75" customHeight="1" x14ac:dyDescent="0.2">
      <c r="A210" s="186">
        <v>2.2999999999999998</v>
      </c>
      <c r="B210" s="19" t="s">
        <v>671</v>
      </c>
      <c r="D210" s="60"/>
      <c r="E210" s="60"/>
      <c r="F210" s="111"/>
      <c r="G210" s="74"/>
      <c r="H210" s="74"/>
    </row>
    <row r="211" spans="1:8" ht="12.75" customHeight="1" x14ac:dyDescent="0.2">
      <c r="A211" s="27"/>
      <c r="B211" s="187" t="s">
        <v>656</v>
      </c>
      <c r="C211" s="19" t="s">
        <v>960</v>
      </c>
      <c r="D211" s="60"/>
      <c r="E211" s="60"/>
      <c r="F211" s="111"/>
      <c r="G211" s="74"/>
      <c r="H211" s="188" t="s">
        <v>658</v>
      </c>
    </row>
    <row r="212" spans="1:8" ht="12.75" customHeight="1" x14ac:dyDescent="0.2">
      <c r="A212" s="27"/>
      <c r="B212" s="187" t="s">
        <v>656</v>
      </c>
      <c r="C212" s="19" t="s">
        <v>961</v>
      </c>
      <c r="D212" s="60"/>
      <c r="E212" s="60"/>
      <c r="F212" s="111"/>
      <c r="G212" s="74"/>
      <c r="H212" s="188" t="s">
        <v>658</v>
      </c>
    </row>
    <row r="213" spans="1:8" ht="12.75" customHeight="1" x14ac:dyDescent="0.2">
      <c r="A213" s="27"/>
      <c r="B213" s="187" t="s">
        <v>656</v>
      </c>
      <c r="C213" s="19" t="s">
        <v>672</v>
      </c>
      <c r="D213" s="60"/>
      <c r="E213" s="60"/>
      <c r="F213" s="111"/>
      <c r="G213" s="74"/>
      <c r="H213" s="188" t="s">
        <v>658</v>
      </c>
    </row>
    <row r="214" spans="1:8" ht="12.75" customHeight="1" x14ac:dyDescent="0.2">
      <c r="A214" s="27"/>
      <c r="B214" s="187" t="s">
        <v>656</v>
      </c>
      <c r="C214" s="19" t="s">
        <v>673</v>
      </c>
      <c r="D214" s="60"/>
      <c r="E214" s="60"/>
      <c r="F214" s="111"/>
      <c r="G214" s="74"/>
      <c r="H214" s="188" t="s">
        <v>658</v>
      </c>
    </row>
    <row r="215" spans="1:8" ht="12.75" customHeight="1" x14ac:dyDescent="0.2">
      <c r="A215" s="27"/>
      <c r="B215" s="187" t="s">
        <v>656</v>
      </c>
      <c r="C215" s="192" t="s">
        <v>674</v>
      </c>
      <c r="D215" s="60"/>
      <c r="E215" s="60"/>
      <c r="F215" s="111"/>
      <c r="G215" s="74"/>
      <c r="H215" s="188" t="s">
        <v>658</v>
      </c>
    </row>
    <row r="216" spans="1:8" ht="12.75" customHeight="1" x14ac:dyDescent="0.2">
      <c r="A216" s="27"/>
      <c r="B216" s="187" t="s">
        <v>656</v>
      </c>
      <c r="C216" s="192" t="s">
        <v>675</v>
      </c>
      <c r="D216" s="60"/>
      <c r="E216" s="60"/>
      <c r="F216" s="111"/>
      <c r="G216" s="74"/>
      <c r="H216" s="188" t="s">
        <v>658</v>
      </c>
    </row>
    <row r="217" spans="1:8" ht="12.75" customHeight="1" x14ac:dyDescent="0.2">
      <c r="A217" s="27"/>
      <c r="B217" s="187" t="s">
        <v>656</v>
      </c>
      <c r="C217" s="192" t="s">
        <v>676</v>
      </c>
      <c r="D217" s="60"/>
      <c r="E217" s="60"/>
      <c r="F217" s="111"/>
      <c r="G217" s="74"/>
      <c r="H217" s="188" t="s">
        <v>658</v>
      </c>
    </row>
    <row r="218" spans="1:8" ht="12.75" customHeight="1" x14ac:dyDescent="0.2">
      <c r="A218" s="27"/>
      <c r="B218" s="187" t="s">
        <v>656</v>
      </c>
      <c r="C218" s="192" t="s">
        <v>677</v>
      </c>
      <c r="D218" s="60"/>
      <c r="E218" s="60"/>
      <c r="F218" s="111"/>
      <c r="G218" s="74"/>
      <c r="H218" s="188" t="s">
        <v>658</v>
      </c>
    </row>
    <row r="219" spans="1:8" ht="12.75" customHeight="1" x14ac:dyDescent="0.2">
      <c r="A219" s="27"/>
      <c r="B219" s="187" t="s">
        <v>656</v>
      </c>
      <c r="C219" s="19" t="s">
        <v>678</v>
      </c>
      <c r="D219" s="60"/>
      <c r="E219" s="60"/>
      <c r="F219" s="111"/>
      <c r="G219" s="74"/>
      <c r="H219" s="188" t="s">
        <v>658</v>
      </c>
    </row>
    <row r="220" spans="1:8" ht="12.75" customHeight="1" x14ac:dyDescent="0.2">
      <c r="A220" s="27"/>
      <c r="B220" s="187" t="s">
        <v>656</v>
      </c>
      <c r="C220" s="19" t="s">
        <v>679</v>
      </c>
      <c r="D220" s="60"/>
      <c r="E220" s="60"/>
      <c r="F220" s="111"/>
      <c r="G220" s="74"/>
      <c r="H220" s="188" t="s">
        <v>658</v>
      </c>
    </row>
    <row r="221" spans="1:8" ht="12.75" customHeight="1" x14ac:dyDescent="0.2">
      <c r="A221" s="27"/>
      <c r="B221" s="187" t="s">
        <v>656</v>
      </c>
      <c r="C221" s="19" t="s">
        <v>680</v>
      </c>
      <c r="D221" s="60"/>
      <c r="E221" s="60"/>
      <c r="F221" s="111"/>
      <c r="G221" s="74"/>
      <c r="H221" s="188" t="s">
        <v>658</v>
      </c>
    </row>
    <row r="222" spans="1:8" ht="12.75" customHeight="1" x14ac:dyDescent="0.2">
      <c r="A222" s="27"/>
      <c r="B222" s="187" t="s">
        <v>656</v>
      </c>
      <c r="C222" s="19" t="s">
        <v>682</v>
      </c>
      <c r="D222" s="60"/>
      <c r="E222" s="60"/>
      <c r="F222" s="111"/>
      <c r="G222" s="74"/>
      <c r="H222" s="188" t="s">
        <v>658</v>
      </c>
    </row>
    <row r="223" spans="1:8" ht="12.75" customHeight="1" x14ac:dyDescent="0.2">
      <c r="A223" s="27"/>
      <c r="B223" s="187" t="s">
        <v>656</v>
      </c>
      <c r="C223" s="19" t="s">
        <v>681</v>
      </c>
      <c r="D223" s="60"/>
      <c r="E223" s="60"/>
      <c r="F223" s="111"/>
      <c r="G223" s="74"/>
      <c r="H223" s="188" t="s">
        <v>658</v>
      </c>
    </row>
    <row r="224" spans="1:8" ht="12.75" customHeight="1" x14ac:dyDescent="0.2">
      <c r="A224" s="27"/>
      <c r="B224" s="187" t="s">
        <v>656</v>
      </c>
      <c r="C224" s="201" t="s">
        <v>825</v>
      </c>
      <c r="D224" s="60"/>
      <c r="E224" s="60"/>
      <c r="F224" s="111"/>
      <c r="G224" s="74"/>
      <c r="H224" s="188" t="s">
        <v>658</v>
      </c>
    </row>
    <row r="225" spans="1:8" ht="12.75" customHeight="1" x14ac:dyDescent="0.2">
      <c r="A225" s="27"/>
      <c r="B225" s="187" t="s">
        <v>656</v>
      </c>
      <c r="C225" s="19" t="s">
        <v>683</v>
      </c>
      <c r="D225" s="60"/>
      <c r="E225" s="60"/>
      <c r="F225" s="111"/>
      <c r="G225" s="74"/>
      <c r="H225" s="188" t="s">
        <v>658</v>
      </c>
    </row>
    <row r="226" spans="1:8" ht="12.75" customHeight="1" x14ac:dyDescent="0.2">
      <c r="A226" s="27"/>
      <c r="B226" s="187" t="s">
        <v>656</v>
      </c>
      <c r="C226" s="19" t="s">
        <v>673</v>
      </c>
      <c r="D226" s="60"/>
      <c r="E226" s="60"/>
      <c r="F226" s="111"/>
      <c r="G226" s="74"/>
      <c r="H226" s="188" t="s">
        <v>658</v>
      </c>
    </row>
    <row r="227" spans="1:8" ht="12.75" customHeight="1" x14ac:dyDescent="0.2">
      <c r="A227" s="27"/>
      <c r="B227" s="187" t="s">
        <v>656</v>
      </c>
      <c r="C227" s="192" t="s">
        <v>684</v>
      </c>
      <c r="D227" s="60"/>
      <c r="E227" s="60"/>
      <c r="F227" s="111"/>
      <c r="G227" s="74"/>
      <c r="H227" s="188" t="s">
        <v>658</v>
      </c>
    </row>
    <row r="228" spans="1:8" ht="12.75" customHeight="1" x14ac:dyDescent="0.2">
      <c r="A228" s="27"/>
      <c r="B228" s="187" t="s">
        <v>656</v>
      </c>
      <c r="C228" s="192" t="s">
        <v>685</v>
      </c>
      <c r="D228" s="60"/>
      <c r="E228" s="60"/>
      <c r="F228" s="111"/>
      <c r="G228" s="74"/>
      <c r="H228" s="188" t="s">
        <v>658</v>
      </c>
    </row>
    <row r="229" spans="1:8" ht="12.75" customHeight="1" x14ac:dyDescent="0.2">
      <c r="A229" s="27"/>
      <c r="B229" s="187" t="s">
        <v>656</v>
      </c>
      <c r="C229" s="192" t="s">
        <v>686</v>
      </c>
      <c r="D229" s="60"/>
      <c r="E229" s="60"/>
      <c r="F229" s="111"/>
      <c r="G229" s="74"/>
      <c r="H229" s="188" t="s">
        <v>658</v>
      </c>
    </row>
    <row r="230" spans="1:8" ht="12.75" customHeight="1" x14ac:dyDescent="0.2">
      <c r="A230" s="27"/>
      <c r="B230" s="187" t="s">
        <v>656</v>
      </c>
      <c r="C230" s="192" t="s">
        <v>661</v>
      </c>
      <c r="D230" s="60"/>
      <c r="E230" s="60"/>
      <c r="F230" s="111"/>
      <c r="G230" s="74"/>
      <c r="H230" s="188" t="s">
        <v>658</v>
      </c>
    </row>
    <row r="231" spans="1:8" ht="12.75" customHeight="1" x14ac:dyDescent="0.2">
      <c r="A231" s="27"/>
      <c r="B231" s="187"/>
      <c r="C231" s="192"/>
      <c r="D231" s="60"/>
      <c r="E231" s="60"/>
      <c r="F231" s="111"/>
      <c r="G231" s="74"/>
      <c r="H231" s="188"/>
    </row>
    <row r="232" spans="1:8" ht="12.75" customHeight="1" x14ac:dyDescent="0.2">
      <c r="A232" s="27"/>
      <c r="B232" s="187"/>
      <c r="C232" s="192"/>
      <c r="D232" s="60"/>
      <c r="E232" s="60"/>
      <c r="F232" s="111"/>
      <c r="G232" s="74"/>
      <c r="H232" s="188"/>
    </row>
    <row r="233" spans="1:8" ht="12.75" customHeight="1" x14ac:dyDescent="0.2">
      <c r="A233" s="27"/>
      <c r="B233" s="187"/>
      <c r="C233" s="192"/>
      <c r="D233" s="60"/>
      <c r="E233" s="60"/>
      <c r="F233" s="111"/>
      <c r="G233" s="74"/>
      <c r="H233" s="188"/>
    </row>
    <row r="234" spans="1:8" x14ac:dyDescent="0.2">
      <c r="A234" s="27"/>
      <c r="D234" s="60"/>
      <c r="E234" s="60"/>
      <c r="F234" s="111"/>
      <c r="G234" s="74"/>
      <c r="H234" s="74"/>
    </row>
    <row r="235" spans="1:8" ht="25.5" customHeight="1" x14ac:dyDescent="0.2">
      <c r="A235" s="68"/>
      <c r="B235" s="65"/>
      <c r="C235" s="65"/>
      <c r="D235" s="65"/>
      <c r="E235" s="65"/>
      <c r="F235" s="67" t="s">
        <v>156</v>
      </c>
      <c r="G235" s="75">
        <f>SUM(G181:G234)</f>
        <v>0</v>
      </c>
      <c r="H235" s="75">
        <f>SUM(H181:H234)</f>
        <v>0</v>
      </c>
    </row>
    <row r="236" spans="1:8" x14ac:dyDescent="0.2">
      <c r="A236" s="27"/>
      <c r="D236" s="60"/>
      <c r="E236" s="60"/>
      <c r="F236" s="111"/>
      <c r="G236" s="74"/>
      <c r="H236" s="74"/>
    </row>
    <row r="237" spans="1:8" ht="12.75" customHeight="1" x14ac:dyDescent="0.2">
      <c r="A237" s="186">
        <v>2.2999999999999998</v>
      </c>
      <c r="B237" s="19" t="s">
        <v>1193</v>
      </c>
      <c r="D237" s="60"/>
      <c r="E237" s="60"/>
      <c r="F237" s="111"/>
      <c r="G237" s="74"/>
      <c r="H237" s="74"/>
    </row>
    <row r="238" spans="1:8" ht="12.75" customHeight="1" x14ac:dyDescent="0.2">
      <c r="A238" s="27"/>
      <c r="B238" s="187" t="s">
        <v>656</v>
      </c>
      <c r="C238" s="19" t="s">
        <v>687</v>
      </c>
      <c r="D238" s="60"/>
      <c r="E238" s="60"/>
      <c r="F238" s="111"/>
      <c r="G238" s="74"/>
      <c r="H238" s="188" t="s">
        <v>658</v>
      </c>
    </row>
    <row r="239" spans="1:8" ht="12.75" customHeight="1" x14ac:dyDescent="0.2">
      <c r="A239" s="27"/>
      <c r="B239" s="187" t="s">
        <v>656</v>
      </c>
      <c r="C239" s="19" t="s">
        <v>673</v>
      </c>
      <c r="D239" s="60"/>
      <c r="E239" s="60"/>
      <c r="F239" s="111"/>
      <c r="G239" s="74"/>
      <c r="H239" s="188" t="s">
        <v>658</v>
      </c>
    </row>
    <row r="240" spans="1:8" ht="12.75" customHeight="1" x14ac:dyDescent="0.2">
      <c r="A240" s="27"/>
      <c r="B240" s="187" t="s">
        <v>656</v>
      </c>
      <c r="C240" s="192" t="s">
        <v>688</v>
      </c>
      <c r="D240" s="60"/>
      <c r="E240" s="60"/>
      <c r="F240" s="111"/>
      <c r="G240" s="74"/>
      <c r="H240" s="188" t="s">
        <v>658</v>
      </c>
    </row>
    <row r="241" spans="1:8" ht="12.75" customHeight="1" x14ac:dyDescent="0.2">
      <c r="A241" s="27"/>
      <c r="B241" s="187" t="s">
        <v>656</v>
      </c>
      <c r="C241" s="192" t="s">
        <v>689</v>
      </c>
      <c r="D241" s="60"/>
      <c r="E241" s="60"/>
      <c r="F241" s="111"/>
      <c r="G241" s="74"/>
      <c r="H241" s="188" t="s">
        <v>658</v>
      </c>
    </row>
    <row r="242" spans="1:8" ht="12.75" customHeight="1" x14ac:dyDescent="0.2">
      <c r="A242" s="27"/>
      <c r="B242" s="187" t="s">
        <v>656</v>
      </c>
      <c r="C242" s="192" t="s">
        <v>690</v>
      </c>
      <c r="D242" s="60"/>
      <c r="E242" s="60"/>
      <c r="F242" s="111"/>
      <c r="G242" s="74"/>
      <c r="H242" s="188" t="s">
        <v>658</v>
      </c>
    </row>
    <row r="243" spans="1:8" ht="12.75" customHeight="1" x14ac:dyDescent="0.2">
      <c r="A243" s="27"/>
      <c r="B243" s="187" t="s">
        <v>656</v>
      </c>
      <c r="C243" s="19" t="s">
        <v>691</v>
      </c>
      <c r="D243" s="60"/>
      <c r="E243" s="60"/>
      <c r="F243" s="111"/>
      <c r="G243" s="74"/>
      <c r="H243" s="188" t="s">
        <v>658</v>
      </c>
    </row>
    <row r="244" spans="1:8" ht="12.75" customHeight="1" x14ac:dyDescent="0.2">
      <c r="A244" s="27"/>
      <c r="B244" s="187" t="s">
        <v>656</v>
      </c>
      <c r="C244" s="19" t="s">
        <v>955</v>
      </c>
      <c r="D244" s="60"/>
      <c r="E244" s="60"/>
      <c r="F244" s="111"/>
      <c r="G244" s="74"/>
      <c r="H244" s="188" t="s">
        <v>658</v>
      </c>
    </row>
    <row r="245" spans="1:8" ht="12.75" customHeight="1" x14ac:dyDescent="0.2">
      <c r="A245" s="27"/>
      <c r="D245" s="60"/>
      <c r="E245" s="60"/>
      <c r="F245" s="111"/>
      <c r="G245" s="74"/>
      <c r="H245" s="74"/>
    </row>
    <row r="246" spans="1:8" ht="12.75" customHeight="1" x14ac:dyDescent="0.2">
      <c r="A246" s="186"/>
      <c r="D246" s="60"/>
      <c r="E246" s="60"/>
      <c r="F246" s="111"/>
      <c r="G246" s="74"/>
      <c r="H246" s="74"/>
    </row>
    <row r="247" spans="1:8" ht="12.75" customHeight="1" x14ac:dyDescent="0.2">
      <c r="A247" s="27"/>
      <c r="D247" s="60"/>
      <c r="E247" s="60"/>
      <c r="F247" s="111"/>
      <c r="G247" s="74"/>
      <c r="H247" s="74"/>
    </row>
    <row r="248" spans="1:8" ht="12.75" customHeight="1" x14ac:dyDescent="0.2">
      <c r="A248" s="186">
        <v>2.4</v>
      </c>
      <c r="B248" s="19" t="s">
        <v>692</v>
      </c>
      <c r="D248" s="60"/>
      <c r="E248" s="60"/>
      <c r="F248" s="111"/>
      <c r="G248" s="74"/>
      <c r="H248" s="74"/>
    </row>
    <row r="249" spans="1:8" ht="12.75" customHeight="1" x14ac:dyDescent="0.2">
      <c r="A249" s="27"/>
      <c r="B249" s="187" t="s">
        <v>656</v>
      </c>
      <c r="C249" s="19" t="s">
        <v>962</v>
      </c>
      <c r="D249" s="60"/>
      <c r="E249" s="60"/>
      <c r="F249" s="111"/>
      <c r="G249" s="188"/>
      <c r="H249" s="188" t="s">
        <v>658</v>
      </c>
    </row>
    <row r="250" spans="1:8" ht="12.75" customHeight="1" x14ac:dyDescent="0.2">
      <c r="A250" s="27"/>
      <c r="B250" s="187" t="s">
        <v>656</v>
      </c>
      <c r="C250" s="19" t="s">
        <v>693</v>
      </c>
      <c r="D250" s="60"/>
      <c r="E250" s="60"/>
      <c r="F250" s="111"/>
      <c r="G250" s="188" t="s">
        <v>658</v>
      </c>
      <c r="H250" s="74"/>
    </row>
    <row r="251" spans="1:8" ht="12.75" customHeight="1" x14ac:dyDescent="0.2">
      <c r="A251" s="27"/>
      <c r="B251" s="187" t="s">
        <v>656</v>
      </c>
      <c r="C251" s="19" t="s">
        <v>694</v>
      </c>
      <c r="D251" s="60"/>
      <c r="E251" s="60"/>
      <c r="F251" s="111"/>
      <c r="G251" s="188" t="s">
        <v>658</v>
      </c>
      <c r="H251" s="74"/>
    </row>
    <row r="252" spans="1:8" ht="12.75" customHeight="1" x14ac:dyDescent="0.2">
      <c r="A252" s="27"/>
      <c r="B252" s="187" t="s">
        <v>656</v>
      </c>
      <c r="C252" s="19" t="s">
        <v>695</v>
      </c>
      <c r="D252" s="60"/>
      <c r="E252" s="60"/>
      <c r="F252" s="111"/>
      <c r="G252" s="74"/>
      <c r="H252" s="188" t="s">
        <v>658</v>
      </c>
    </row>
    <row r="253" spans="1:8" ht="12.75" customHeight="1" x14ac:dyDescent="0.2">
      <c r="A253" s="27"/>
      <c r="B253" s="187" t="s">
        <v>656</v>
      </c>
      <c r="C253" s="19" t="s">
        <v>955</v>
      </c>
      <c r="D253" s="60"/>
      <c r="E253" s="60"/>
      <c r="F253" s="111"/>
      <c r="G253" s="74"/>
      <c r="H253" s="74"/>
    </row>
    <row r="254" spans="1:8" ht="12.75" customHeight="1" x14ac:dyDescent="0.2">
      <c r="A254" s="27"/>
      <c r="D254" s="60"/>
      <c r="E254" s="60"/>
      <c r="F254" s="111"/>
      <c r="G254" s="74"/>
      <c r="H254" s="74"/>
    </row>
    <row r="255" spans="1:8" ht="12.75" customHeight="1" x14ac:dyDescent="0.2">
      <c r="A255" s="27"/>
      <c r="D255" s="60"/>
      <c r="E255" s="60"/>
      <c r="F255" s="111"/>
      <c r="G255" s="74"/>
      <c r="H255" s="74"/>
    </row>
    <row r="256" spans="1:8" ht="12.75" customHeight="1" x14ac:dyDescent="0.2">
      <c r="A256" s="186">
        <v>2.5</v>
      </c>
      <c r="B256" s="19" t="s">
        <v>696</v>
      </c>
      <c r="D256" s="60"/>
      <c r="E256" s="60"/>
      <c r="F256" s="111"/>
      <c r="G256" s="74"/>
      <c r="H256" s="74"/>
    </row>
    <row r="257" spans="1:8" ht="12.75" customHeight="1" x14ac:dyDescent="0.2">
      <c r="A257" s="27"/>
      <c r="B257" s="187" t="s">
        <v>656</v>
      </c>
      <c r="C257" s="19" t="s">
        <v>980</v>
      </c>
      <c r="D257" s="60"/>
      <c r="E257" s="60"/>
      <c r="F257" s="111"/>
      <c r="G257" s="74"/>
      <c r="H257" s="188" t="s">
        <v>658</v>
      </c>
    </row>
    <row r="258" spans="1:8" ht="12.75" customHeight="1" x14ac:dyDescent="0.2">
      <c r="A258" s="27"/>
      <c r="B258" s="187"/>
      <c r="C258" s="212" t="s">
        <v>977</v>
      </c>
      <c r="D258" s="60"/>
      <c r="E258" s="60"/>
      <c r="F258" s="111"/>
      <c r="G258" s="74"/>
      <c r="H258" s="188" t="s">
        <v>658</v>
      </c>
    </row>
    <row r="259" spans="1:8" ht="12.75" customHeight="1" x14ac:dyDescent="0.2">
      <c r="A259" s="27"/>
      <c r="B259" s="187"/>
      <c r="C259" s="212" t="s">
        <v>978</v>
      </c>
      <c r="D259" s="60"/>
      <c r="E259" s="60"/>
      <c r="F259" s="111"/>
      <c r="G259" s="74"/>
      <c r="H259" s="188" t="s">
        <v>658</v>
      </c>
    </row>
    <row r="260" spans="1:8" ht="12.75" customHeight="1" x14ac:dyDescent="0.2">
      <c r="A260" s="27"/>
      <c r="B260" s="187"/>
      <c r="C260" s="212" t="s">
        <v>979</v>
      </c>
      <c r="D260" s="60"/>
      <c r="E260" s="60"/>
      <c r="F260" s="111"/>
      <c r="G260" s="74"/>
      <c r="H260" s="188" t="s">
        <v>658</v>
      </c>
    </row>
    <row r="261" spans="1:8" ht="25.5" customHeight="1" x14ac:dyDescent="0.2">
      <c r="A261" s="27"/>
      <c r="B261" s="215" t="s">
        <v>656</v>
      </c>
      <c r="C261" s="237" t="s">
        <v>989</v>
      </c>
      <c r="D261" s="237"/>
      <c r="E261" s="237"/>
      <c r="F261" s="238"/>
      <c r="G261" s="74"/>
      <c r="H261" s="188" t="s">
        <v>658</v>
      </c>
    </row>
    <row r="262" spans="1:8" ht="12.75" customHeight="1" x14ac:dyDescent="0.2">
      <c r="A262" s="27"/>
      <c r="B262" s="187"/>
      <c r="C262" s="212" t="s">
        <v>977</v>
      </c>
      <c r="D262" s="60"/>
      <c r="E262" s="60"/>
      <c r="F262" s="111"/>
      <c r="G262" s="74"/>
      <c r="H262" s="188" t="s">
        <v>658</v>
      </c>
    </row>
    <row r="263" spans="1:8" ht="12.75" customHeight="1" x14ac:dyDescent="0.2">
      <c r="A263" s="27"/>
      <c r="B263" s="187"/>
      <c r="C263" s="218" t="s">
        <v>1184</v>
      </c>
      <c r="D263" s="60"/>
      <c r="E263" s="60"/>
      <c r="F263" s="111"/>
      <c r="G263" s="74"/>
      <c r="H263" s="188" t="s">
        <v>658</v>
      </c>
    </row>
    <row r="264" spans="1:8" ht="12.75" customHeight="1" x14ac:dyDescent="0.2">
      <c r="A264" s="27"/>
      <c r="B264" s="187"/>
      <c r="C264" s="212" t="s">
        <v>977</v>
      </c>
      <c r="D264" s="60"/>
      <c r="E264" s="60"/>
      <c r="F264" s="111"/>
      <c r="G264" s="74"/>
      <c r="H264" s="188" t="s">
        <v>658</v>
      </c>
    </row>
    <row r="265" spans="1:8" ht="12.75" customHeight="1" x14ac:dyDescent="0.2">
      <c r="A265" s="27"/>
      <c r="B265" s="187" t="s">
        <v>656</v>
      </c>
      <c r="C265" s="19" t="s">
        <v>981</v>
      </c>
      <c r="D265" s="60"/>
      <c r="E265" s="60"/>
      <c r="F265" s="111"/>
      <c r="G265" s="74"/>
      <c r="H265" s="188" t="s">
        <v>658</v>
      </c>
    </row>
    <row r="266" spans="1:8" ht="12.75" customHeight="1" x14ac:dyDescent="0.2">
      <c r="A266" s="27"/>
      <c r="B266" s="187"/>
      <c r="C266" s="212" t="s">
        <v>977</v>
      </c>
      <c r="D266" s="60"/>
      <c r="E266" s="60"/>
      <c r="F266" s="111"/>
      <c r="G266" s="74"/>
      <c r="H266" s="188" t="s">
        <v>658</v>
      </c>
    </row>
    <row r="267" spans="1:8" ht="12.75" customHeight="1" x14ac:dyDescent="0.2">
      <c r="A267" s="27"/>
      <c r="B267" s="187"/>
      <c r="C267" s="212" t="s">
        <v>982</v>
      </c>
      <c r="D267" s="60"/>
      <c r="E267" s="60"/>
      <c r="F267" s="111"/>
      <c r="G267" s="74"/>
      <c r="H267" s="188" t="s">
        <v>658</v>
      </c>
    </row>
    <row r="268" spans="1:8" ht="12.75" customHeight="1" x14ac:dyDescent="0.2">
      <c r="A268" s="27"/>
      <c r="B268" s="187" t="s">
        <v>656</v>
      </c>
      <c r="C268" s="197" t="s">
        <v>1072</v>
      </c>
      <c r="D268" s="60"/>
      <c r="E268" s="60"/>
      <c r="F268" s="111"/>
      <c r="G268" s="74"/>
      <c r="H268" s="188"/>
    </row>
    <row r="269" spans="1:8" ht="12.75" customHeight="1" x14ac:dyDescent="0.2">
      <c r="A269" s="27"/>
      <c r="B269" s="187" t="s">
        <v>656</v>
      </c>
      <c r="C269" s="19" t="s">
        <v>986</v>
      </c>
      <c r="D269" s="60"/>
      <c r="E269" s="60"/>
      <c r="F269" s="111"/>
      <c r="G269" s="74"/>
      <c r="H269" s="188" t="s">
        <v>658</v>
      </c>
    </row>
    <row r="270" spans="1:8" ht="12.75" customHeight="1" x14ac:dyDescent="0.2">
      <c r="A270" s="27"/>
      <c r="B270" s="187"/>
      <c r="C270" s="212" t="s">
        <v>977</v>
      </c>
      <c r="D270" s="60"/>
      <c r="E270" s="60"/>
      <c r="F270" s="111"/>
      <c r="G270" s="74"/>
      <c r="H270" s="188" t="s">
        <v>658</v>
      </c>
    </row>
    <row r="271" spans="1:8" ht="12.75" customHeight="1" x14ac:dyDescent="0.2">
      <c r="A271" s="27"/>
      <c r="B271" s="187"/>
      <c r="C271" s="212" t="s">
        <v>984</v>
      </c>
      <c r="D271" s="60"/>
      <c r="E271" s="60"/>
      <c r="F271" s="111"/>
      <c r="G271" s="74"/>
      <c r="H271" s="188" t="s">
        <v>658</v>
      </c>
    </row>
    <row r="272" spans="1:8" ht="12.75" customHeight="1" x14ac:dyDescent="0.2">
      <c r="A272" s="27"/>
      <c r="B272" s="187"/>
      <c r="C272" s="212" t="s">
        <v>985</v>
      </c>
      <c r="D272" s="60"/>
      <c r="E272" s="60"/>
      <c r="F272" s="111"/>
      <c r="G272" s="74"/>
      <c r="H272" s="188" t="s">
        <v>658</v>
      </c>
    </row>
    <row r="273" spans="1:8" ht="12.75" customHeight="1" x14ac:dyDescent="0.2">
      <c r="A273" s="27"/>
      <c r="B273" s="187" t="s">
        <v>656</v>
      </c>
      <c r="C273" s="19" t="s">
        <v>983</v>
      </c>
      <c r="D273" s="60"/>
      <c r="E273" s="60"/>
      <c r="F273" s="111"/>
      <c r="G273" s="74"/>
      <c r="H273" s="188" t="s">
        <v>658</v>
      </c>
    </row>
    <row r="274" spans="1:8" ht="12.75" customHeight="1" x14ac:dyDescent="0.2">
      <c r="A274" s="27"/>
      <c r="B274" s="187"/>
      <c r="C274" s="212" t="s">
        <v>987</v>
      </c>
      <c r="D274" s="60"/>
      <c r="E274" s="60"/>
      <c r="F274" s="111"/>
      <c r="G274" s="74"/>
      <c r="H274" s="188" t="s">
        <v>658</v>
      </c>
    </row>
    <row r="275" spans="1:8" ht="12.75" customHeight="1" x14ac:dyDescent="0.2">
      <c r="A275" s="27"/>
      <c r="B275" s="187"/>
      <c r="C275" s="212" t="s">
        <v>988</v>
      </c>
      <c r="D275" s="60"/>
      <c r="E275" s="60"/>
      <c r="F275" s="111"/>
      <c r="G275" s="74"/>
      <c r="H275" s="188" t="s">
        <v>658</v>
      </c>
    </row>
    <row r="276" spans="1:8" ht="12.75" customHeight="1" x14ac:dyDescent="0.2">
      <c r="A276" s="27"/>
      <c r="B276" s="187"/>
      <c r="C276" s="212" t="s">
        <v>985</v>
      </c>
      <c r="D276" s="60"/>
      <c r="E276" s="60"/>
      <c r="F276" s="111"/>
      <c r="G276" s="74"/>
      <c r="H276" s="188" t="s">
        <v>658</v>
      </c>
    </row>
    <row r="277" spans="1:8" ht="12.75" customHeight="1" x14ac:dyDescent="0.2">
      <c r="A277" s="27"/>
      <c r="B277" s="187" t="s">
        <v>656</v>
      </c>
      <c r="C277" s="197" t="s">
        <v>1068</v>
      </c>
      <c r="D277" s="60"/>
      <c r="E277" s="60"/>
      <c r="F277" s="111"/>
      <c r="G277" s="74"/>
      <c r="H277" s="188" t="s">
        <v>658</v>
      </c>
    </row>
    <row r="278" spans="1:8" ht="12.75" customHeight="1" x14ac:dyDescent="0.2">
      <c r="A278" s="27"/>
      <c r="B278" s="187" t="s">
        <v>656</v>
      </c>
      <c r="C278" s="197" t="s">
        <v>1069</v>
      </c>
      <c r="D278" s="60"/>
      <c r="E278" s="60"/>
      <c r="F278" s="111"/>
      <c r="G278" s="74"/>
      <c r="H278" s="188" t="s">
        <v>658</v>
      </c>
    </row>
    <row r="279" spans="1:8" ht="12.75" customHeight="1" x14ac:dyDescent="0.2">
      <c r="A279" s="27"/>
      <c r="B279" s="187" t="s">
        <v>656</v>
      </c>
      <c r="C279" s="19" t="s">
        <v>697</v>
      </c>
      <c r="D279" s="60"/>
      <c r="E279" s="60"/>
      <c r="F279" s="111"/>
      <c r="G279" s="74"/>
      <c r="H279" s="188" t="s">
        <v>658</v>
      </c>
    </row>
    <row r="280" spans="1:8" ht="12.75" customHeight="1" x14ac:dyDescent="0.2">
      <c r="A280" s="27"/>
      <c r="B280" s="187" t="s">
        <v>656</v>
      </c>
      <c r="C280" s="19" t="s">
        <v>967</v>
      </c>
      <c r="D280" s="60"/>
      <c r="E280" s="60"/>
      <c r="F280" s="111"/>
      <c r="G280" s="74"/>
      <c r="H280" s="188" t="s">
        <v>658</v>
      </c>
    </row>
    <row r="281" spans="1:8" ht="12.75" customHeight="1" x14ac:dyDescent="0.2">
      <c r="A281" s="27"/>
      <c r="B281" s="187"/>
      <c r="C281" s="212" t="s">
        <v>963</v>
      </c>
      <c r="D281" s="60"/>
      <c r="E281" s="60"/>
      <c r="F281" s="111"/>
      <c r="G281" s="74"/>
      <c r="H281" s="188" t="s">
        <v>658</v>
      </c>
    </row>
    <row r="282" spans="1:8" ht="12.75" customHeight="1" x14ac:dyDescent="0.2">
      <c r="A282" s="27"/>
      <c r="B282" s="187"/>
      <c r="C282" s="212" t="s">
        <v>964</v>
      </c>
      <c r="D282" s="60"/>
      <c r="E282" s="60"/>
      <c r="F282" s="111"/>
      <c r="G282" s="74"/>
      <c r="H282" s="188" t="s">
        <v>658</v>
      </c>
    </row>
    <row r="283" spans="1:8" ht="12.75" customHeight="1" x14ac:dyDescent="0.2">
      <c r="A283" s="27"/>
      <c r="B283" s="187"/>
      <c r="C283" s="212" t="s">
        <v>970</v>
      </c>
      <c r="D283" s="60"/>
      <c r="E283" s="60"/>
      <c r="F283" s="111"/>
      <c r="G283" s="74"/>
      <c r="H283" s="188" t="s">
        <v>658</v>
      </c>
    </row>
    <row r="284" spans="1:8" ht="12.75" customHeight="1" x14ac:dyDescent="0.2">
      <c r="A284" s="27"/>
      <c r="B284" s="187"/>
      <c r="C284" s="212" t="s">
        <v>965</v>
      </c>
      <c r="D284" s="60"/>
      <c r="E284" s="60"/>
      <c r="F284" s="111"/>
      <c r="G284" s="74"/>
      <c r="H284" s="188" t="s">
        <v>658</v>
      </c>
    </row>
    <row r="285" spans="1:8" ht="12.75" customHeight="1" x14ac:dyDescent="0.2">
      <c r="A285" s="27"/>
      <c r="B285" s="187"/>
      <c r="C285" s="212" t="s">
        <v>966</v>
      </c>
      <c r="D285" s="60"/>
      <c r="E285" s="60"/>
      <c r="F285" s="111"/>
      <c r="G285" s="74"/>
      <c r="H285" s="188" t="s">
        <v>658</v>
      </c>
    </row>
    <row r="286" spans="1:8" ht="12.75" customHeight="1" x14ac:dyDescent="0.2">
      <c r="A286" s="27"/>
      <c r="B286" s="187"/>
      <c r="C286" s="212" t="s">
        <v>971</v>
      </c>
      <c r="D286" s="60"/>
      <c r="E286" s="60"/>
      <c r="F286" s="112"/>
      <c r="G286" s="74"/>
      <c r="H286" s="188" t="s">
        <v>658</v>
      </c>
    </row>
    <row r="287" spans="1:8" x14ac:dyDescent="0.2">
      <c r="A287" s="27"/>
      <c r="B287" s="187" t="s">
        <v>656</v>
      </c>
      <c r="C287" s="19" t="s">
        <v>972</v>
      </c>
      <c r="D287" s="60"/>
      <c r="E287" s="60"/>
      <c r="F287" s="112"/>
      <c r="G287" s="74"/>
      <c r="H287" s="188" t="s">
        <v>658</v>
      </c>
    </row>
    <row r="288" spans="1:8" x14ac:dyDescent="0.2">
      <c r="A288" s="27"/>
      <c r="B288" s="187"/>
      <c r="C288" s="212" t="s">
        <v>944</v>
      </c>
      <c r="D288" s="60"/>
      <c r="E288" s="60"/>
      <c r="F288" s="112"/>
      <c r="G288" s="74"/>
      <c r="H288" s="188" t="s">
        <v>658</v>
      </c>
    </row>
    <row r="289" spans="1:8" x14ac:dyDescent="0.2">
      <c r="A289" s="27"/>
      <c r="B289" s="187"/>
      <c r="C289" s="212" t="s">
        <v>945</v>
      </c>
      <c r="D289" s="60"/>
      <c r="E289" s="60"/>
      <c r="F289" s="112"/>
      <c r="G289" s="74"/>
      <c r="H289" s="188" t="s">
        <v>658</v>
      </c>
    </row>
    <row r="290" spans="1:8" x14ac:dyDescent="0.2">
      <c r="A290" s="27"/>
      <c r="B290" s="187"/>
      <c r="C290" s="212" t="s">
        <v>946</v>
      </c>
      <c r="D290" s="60"/>
      <c r="E290" s="60"/>
      <c r="F290" s="112"/>
      <c r="G290" s="74"/>
      <c r="H290" s="188" t="s">
        <v>658</v>
      </c>
    </row>
    <row r="291" spans="1:8" x14ac:dyDescent="0.2">
      <c r="A291" s="27"/>
      <c r="D291" s="60"/>
      <c r="E291" s="60"/>
      <c r="F291" s="111"/>
      <c r="G291" s="74"/>
      <c r="H291" s="74"/>
    </row>
    <row r="292" spans="1:8" ht="25.5" customHeight="1" x14ac:dyDescent="0.2">
      <c r="A292" s="68"/>
      <c r="B292" s="65"/>
      <c r="C292" s="65"/>
      <c r="D292" s="65"/>
      <c r="E292" s="65"/>
      <c r="F292" s="67" t="s">
        <v>156</v>
      </c>
      <c r="G292" s="75">
        <f>SUM(G236:G291)</f>
        <v>0</v>
      </c>
      <c r="H292" s="75">
        <f>SUM(H236:H291)</f>
        <v>0</v>
      </c>
    </row>
    <row r="293" spans="1:8" x14ac:dyDescent="0.2">
      <c r="A293" s="27"/>
      <c r="D293" s="60"/>
      <c r="E293" s="60"/>
      <c r="F293" s="111"/>
      <c r="G293" s="74"/>
      <c r="H293" s="74"/>
    </row>
    <row r="294" spans="1:8" ht="12.75" customHeight="1" x14ac:dyDescent="0.2">
      <c r="A294" s="186">
        <v>2.5</v>
      </c>
      <c r="B294" s="19" t="s">
        <v>1194</v>
      </c>
      <c r="D294" s="60"/>
      <c r="E294" s="60"/>
      <c r="F294" s="111"/>
      <c r="G294" s="74"/>
      <c r="H294" s="74"/>
    </row>
    <row r="295" spans="1:8" ht="12.75" customHeight="1" x14ac:dyDescent="0.2">
      <c r="A295" s="27"/>
      <c r="B295" s="187" t="s">
        <v>656</v>
      </c>
      <c r="C295" s="19" t="s">
        <v>968</v>
      </c>
      <c r="D295" s="60"/>
      <c r="E295" s="60"/>
      <c r="F295" s="111"/>
      <c r="G295" s="74"/>
      <c r="H295" s="188" t="s">
        <v>658</v>
      </c>
    </row>
    <row r="296" spans="1:8" ht="12.75" customHeight="1" x14ac:dyDescent="0.2">
      <c r="A296" s="27"/>
      <c r="B296" s="187"/>
      <c r="C296" s="212" t="s">
        <v>973</v>
      </c>
      <c r="D296" s="60"/>
      <c r="E296" s="60"/>
      <c r="F296" s="111"/>
      <c r="G296" s="74"/>
      <c r="H296" s="188" t="s">
        <v>658</v>
      </c>
    </row>
    <row r="297" spans="1:8" ht="12.75" customHeight="1" x14ac:dyDescent="0.2">
      <c r="A297" s="27"/>
      <c r="B297" s="187"/>
      <c r="C297" s="212" t="s">
        <v>974</v>
      </c>
      <c r="D297" s="60"/>
      <c r="E297" s="60"/>
      <c r="F297" s="111"/>
      <c r="G297" s="74"/>
      <c r="H297" s="188" t="s">
        <v>658</v>
      </c>
    </row>
    <row r="298" spans="1:8" ht="12.75" customHeight="1" x14ac:dyDescent="0.2">
      <c r="A298" s="27"/>
      <c r="B298" s="187"/>
      <c r="C298" s="212" t="s">
        <v>975</v>
      </c>
      <c r="D298" s="60"/>
      <c r="E298" s="60"/>
      <c r="F298" s="111"/>
      <c r="G298" s="74"/>
      <c r="H298" s="188" t="s">
        <v>658</v>
      </c>
    </row>
    <row r="299" spans="1:8" ht="12.75" customHeight="1" x14ac:dyDescent="0.2">
      <c r="A299" s="27"/>
      <c r="B299" s="187" t="s">
        <v>656</v>
      </c>
      <c r="C299" s="19" t="s">
        <v>698</v>
      </c>
      <c r="D299" s="60"/>
      <c r="E299" s="60"/>
      <c r="F299" s="111"/>
      <c r="G299" s="74"/>
      <c r="H299" s="188" t="s">
        <v>658</v>
      </c>
    </row>
    <row r="300" spans="1:8" ht="12.75" customHeight="1" x14ac:dyDescent="0.2">
      <c r="A300" s="27"/>
      <c r="B300" s="187" t="s">
        <v>656</v>
      </c>
      <c r="C300" s="19" t="s">
        <v>661</v>
      </c>
      <c r="D300" s="60"/>
      <c r="E300" s="60"/>
      <c r="F300" s="111"/>
      <c r="G300" s="74"/>
      <c r="H300" s="188" t="s">
        <v>658</v>
      </c>
    </row>
    <row r="301" spans="1:8" ht="12.75" customHeight="1" x14ac:dyDescent="0.2">
      <c r="A301" s="27"/>
      <c r="D301" s="60"/>
      <c r="E301" s="60"/>
      <c r="F301" s="111"/>
      <c r="G301" s="74"/>
      <c r="H301" s="74"/>
    </row>
    <row r="302" spans="1:8" ht="12.75" customHeight="1" x14ac:dyDescent="0.2">
      <c r="A302" s="27"/>
      <c r="D302" s="60"/>
      <c r="E302" s="60"/>
      <c r="F302" s="111"/>
      <c r="G302" s="74"/>
      <c r="H302" s="74"/>
    </row>
    <row r="303" spans="1:8" ht="12.75" customHeight="1" x14ac:dyDescent="0.2">
      <c r="A303" s="186">
        <v>2.6</v>
      </c>
      <c r="B303" s="189" t="s">
        <v>699</v>
      </c>
      <c r="D303" s="60"/>
      <c r="E303" s="60"/>
      <c r="F303" s="111"/>
      <c r="G303" s="74"/>
      <c r="H303" s="74"/>
    </row>
    <row r="304" spans="1:8" ht="12.75" customHeight="1" x14ac:dyDescent="0.2">
      <c r="A304" s="27"/>
      <c r="B304" s="187" t="s">
        <v>656</v>
      </c>
      <c r="C304" s="19" t="s">
        <v>1016</v>
      </c>
      <c r="D304" s="60"/>
      <c r="E304" s="60"/>
      <c r="F304" s="111"/>
      <c r="G304" s="74"/>
      <c r="H304" s="188" t="s">
        <v>658</v>
      </c>
    </row>
    <row r="305" spans="1:8" ht="12.75" customHeight="1" x14ac:dyDescent="0.2">
      <c r="A305" s="27"/>
      <c r="B305" s="187"/>
      <c r="C305" s="212" t="s">
        <v>1017</v>
      </c>
      <c r="D305" s="60"/>
      <c r="E305" s="60"/>
      <c r="F305" s="111"/>
      <c r="G305" s="74"/>
      <c r="H305" s="188" t="s">
        <v>658</v>
      </c>
    </row>
    <row r="306" spans="1:8" ht="12.75" customHeight="1" x14ac:dyDescent="0.2">
      <c r="A306" s="27"/>
      <c r="B306" s="187"/>
      <c r="C306" s="212" t="s">
        <v>1018</v>
      </c>
      <c r="D306" s="60"/>
      <c r="E306" s="60"/>
      <c r="F306" s="111"/>
      <c r="G306" s="74"/>
      <c r="H306" s="188" t="s">
        <v>658</v>
      </c>
    </row>
    <row r="307" spans="1:8" ht="12.75" customHeight="1" x14ac:dyDescent="0.2">
      <c r="A307" s="27"/>
      <c r="B307" s="187"/>
      <c r="C307" s="212" t="s">
        <v>1019</v>
      </c>
      <c r="D307" s="60"/>
      <c r="E307" s="60"/>
      <c r="F307" s="111"/>
      <c r="G307" s="74"/>
      <c r="H307" s="188" t="s">
        <v>658</v>
      </c>
    </row>
    <row r="308" spans="1:8" ht="12.75" customHeight="1" x14ac:dyDescent="0.2">
      <c r="A308" s="27"/>
      <c r="B308" s="187"/>
      <c r="C308" s="212" t="s">
        <v>1020</v>
      </c>
      <c r="D308" s="60"/>
      <c r="E308" s="60"/>
      <c r="F308" s="111"/>
      <c r="G308" s="74"/>
      <c r="H308" s="188" t="s">
        <v>658</v>
      </c>
    </row>
    <row r="309" spans="1:8" ht="12.75" customHeight="1" x14ac:dyDescent="0.2">
      <c r="A309" s="27"/>
      <c r="B309" s="187"/>
      <c r="C309" s="212" t="s">
        <v>1021</v>
      </c>
      <c r="D309" s="60"/>
      <c r="E309" s="60"/>
      <c r="F309" s="111"/>
      <c r="G309" s="74"/>
      <c r="H309" s="188" t="s">
        <v>658</v>
      </c>
    </row>
    <row r="310" spans="1:8" ht="12.75" customHeight="1" x14ac:dyDescent="0.2">
      <c r="A310" s="27"/>
      <c r="B310" s="187"/>
      <c r="C310" s="212" t="s">
        <v>1022</v>
      </c>
      <c r="D310" s="60"/>
      <c r="E310" s="60"/>
      <c r="F310" s="111"/>
      <c r="G310" s="74"/>
      <c r="H310" s="188" t="s">
        <v>658</v>
      </c>
    </row>
    <row r="311" spans="1:8" ht="12.75" customHeight="1" x14ac:dyDescent="0.2">
      <c r="A311" s="27"/>
      <c r="B311" s="187"/>
      <c r="C311" s="212" t="s">
        <v>1023</v>
      </c>
      <c r="D311" s="60"/>
      <c r="E311" s="60"/>
      <c r="F311" s="111"/>
      <c r="G311" s="74"/>
      <c r="H311" s="188" t="s">
        <v>658</v>
      </c>
    </row>
    <row r="312" spans="1:8" ht="12.75" customHeight="1" x14ac:dyDescent="0.2">
      <c r="A312" s="27"/>
      <c r="B312" s="187"/>
      <c r="C312" s="212" t="s">
        <v>1024</v>
      </c>
      <c r="D312" s="60"/>
      <c r="E312" s="60"/>
      <c r="F312" s="111"/>
      <c r="G312" s="74"/>
      <c r="H312" s="188" t="s">
        <v>658</v>
      </c>
    </row>
    <row r="313" spans="1:8" ht="12.75" customHeight="1" x14ac:dyDescent="0.2">
      <c r="A313" s="27"/>
      <c r="B313" s="187"/>
      <c r="C313" s="212" t="s">
        <v>1025</v>
      </c>
      <c r="D313" s="60"/>
      <c r="E313" s="60"/>
      <c r="F313" s="111"/>
      <c r="G313" s="74"/>
      <c r="H313" s="188" t="s">
        <v>658</v>
      </c>
    </row>
    <row r="314" spans="1:8" ht="12.75" customHeight="1" x14ac:dyDescent="0.2">
      <c r="A314" s="27"/>
      <c r="B314" s="187"/>
      <c r="C314" s="212" t="s">
        <v>1026</v>
      </c>
      <c r="D314" s="60"/>
      <c r="E314" s="60"/>
      <c r="F314" s="111"/>
      <c r="G314" s="74"/>
      <c r="H314" s="188" t="s">
        <v>658</v>
      </c>
    </row>
    <row r="315" spans="1:8" ht="12.75" customHeight="1" x14ac:dyDescent="0.2">
      <c r="A315" s="27"/>
      <c r="B315" s="187"/>
      <c r="C315" s="212" t="s">
        <v>1027</v>
      </c>
      <c r="D315" s="60"/>
      <c r="E315" s="60"/>
      <c r="F315" s="111"/>
      <c r="G315" s="74"/>
      <c r="H315" s="188" t="s">
        <v>658</v>
      </c>
    </row>
    <row r="316" spans="1:8" ht="12.75" customHeight="1" x14ac:dyDescent="0.2">
      <c r="A316" s="27"/>
      <c r="B316" s="187" t="s">
        <v>656</v>
      </c>
      <c r="C316" s="19" t="s">
        <v>700</v>
      </c>
      <c r="D316" s="60"/>
      <c r="E316" s="60"/>
      <c r="F316" s="111"/>
      <c r="G316" s="74"/>
      <c r="H316" s="188" t="s">
        <v>658</v>
      </c>
    </row>
    <row r="317" spans="1:8" ht="12.75" customHeight="1" x14ac:dyDescent="0.2">
      <c r="A317" s="27"/>
      <c r="B317" s="187"/>
      <c r="C317" s="212" t="s">
        <v>1029</v>
      </c>
      <c r="D317" s="60"/>
      <c r="E317" s="60"/>
      <c r="F317" s="111"/>
      <c r="G317" s="74"/>
      <c r="H317" s="188"/>
    </row>
    <row r="318" spans="1:8" ht="12.75" customHeight="1" x14ac:dyDescent="0.2">
      <c r="A318" s="27"/>
      <c r="B318" s="187"/>
      <c r="C318" s="212" t="s">
        <v>1030</v>
      </c>
      <c r="D318" s="60"/>
      <c r="E318" s="60"/>
      <c r="F318" s="111"/>
      <c r="G318" s="74"/>
      <c r="H318" s="188"/>
    </row>
    <row r="319" spans="1:8" ht="12.75" customHeight="1" x14ac:dyDescent="0.2">
      <c r="A319" s="27"/>
      <c r="B319" s="187"/>
      <c r="C319" s="212" t="s">
        <v>1031</v>
      </c>
      <c r="D319" s="60"/>
      <c r="E319" s="60"/>
      <c r="F319" s="111"/>
      <c r="G319" s="74"/>
      <c r="H319" s="188"/>
    </row>
    <row r="320" spans="1:8" ht="12.75" customHeight="1" x14ac:dyDescent="0.2">
      <c r="A320" s="27"/>
      <c r="B320" s="187"/>
      <c r="C320" s="212" t="s">
        <v>1032</v>
      </c>
      <c r="D320" s="60"/>
      <c r="E320" s="60"/>
      <c r="F320" s="111"/>
      <c r="G320" s="74"/>
      <c r="H320" s="188"/>
    </row>
    <row r="321" spans="1:8" ht="12.75" customHeight="1" x14ac:dyDescent="0.2">
      <c r="A321" s="27"/>
      <c r="B321" s="187"/>
      <c r="C321" s="212" t="s">
        <v>1033</v>
      </c>
      <c r="D321" s="60"/>
      <c r="E321" s="60"/>
      <c r="F321" s="111"/>
      <c r="G321" s="74"/>
      <c r="H321" s="188"/>
    </row>
    <row r="322" spans="1:8" ht="12.75" customHeight="1" x14ac:dyDescent="0.2">
      <c r="A322" s="27"/>
      <c r="B322" s="187"/>
      <c r="C322" s="212" t="s">
        <v>1034</v>
      </c>
      <c r="D322" s="60"/>
      <c r="E322" s="60"/>
      <c r="F322" s="111"/>
      <c r="G322" s="74"/>
      <c r="H322" s="188"/>
    </row>
    <row r="323" spans="1:8" ht="12.75" customHeight="1" x14ac:dyDescent="0.2">
      <c r="A323" s="27"/>
      <c r="B323" s="187"/>
      <c r="C323" s="212" t="s">
        <v>1035</v>
      </c>
      <c r="D323" s="60"/>
      <c r="E323" s="60"/>
      <c r="F323" s="111"/>
      <c r="G323" s="74"/>
      <c r="H323" s="188"/>
    </row>
    <row r="324" spans="1:8" ht="12.75" customHeight="1" x14ac:dyDescent="0.2">
      <c r="A324" s="27"/>
      <c r="B324" s="187"/>
      <c r="C324" s="212" t="s">
        <v>1036</v>
      </c>
      <c r="D324" s="60"/>
      <c r="E324" s="60"/>
      <c r="F324" s="111"/>
      <c r="G324" s="74"/>
      <c r="H324" s="188"/>
    </row>
    <row r="325" spans="1:8" ht="12.75" customHeight="1" x14ac:dyDescent="0.2">
      <c r="A325" s="27"/>
      <c r="B325" s="187"/>
      <c r="C325" s="212" t="s">
        <v>1037</v>
      </c>
      <c r="D325" s="60"/>
      <c r="E325" s="60"/>
      <c r="F325" s="111"/>
      <c r="G325" s="74"/>
      <c r="H325" s="188"/>
    </row>
    <row r="326" spans="1:8" ht="12.75" customHeight="1" x14ac:dyDescent="0.2">
      <c r="A326" s="27"/>
      <c r="B326" s="187"/>
      <c r="C326" s="212" t="s">
        <v>1038</v>
      </c>
      <c r="D326" s="60"/>
      <c r="E326" s="60"/>
      <c r="F326" s="111"/>
      <c r="G326" s="74"/>
      <c r="H326" s="188"/>
    </row>
    <row r="327" spans="1:8" ht="12.75" customHeight="1" x14ac:dyDescent="0.2">
      <c r="A327" s="27"/>
      <c r="B327" s="187"/>
      <c r="C327" s="212" t="s">
        <v>1039</v>
      </c>
      <c r="D327" s="60"/>
      <c r="E327" s="60"/>
      <c r="F327" s="111"/>
      <c r="G327" s="74"/>
      <c r="H327" s="188"/>
    </row>
    <row r="328" spans="1:8" ht="12.75" customHeight="1" x14ac:dyDescent="0.2">
      <c r="A328" s="27"/>
      <c r="B328" s="187"/>
      <c r="C328" s="212" t="s">
        <v>1040</v>
      </c>
      <c r="D328" s="60"/>
      <c r="E328" s="60"/>
      <c r="F328" s="111"/>
      <c r="G328" s="74"/>
      <c r="H328" s="188"/>
    </row>
    <row r="329" spans="1:8" ht="12.75" customHeight="1" x14ac:dyDescent="0.2">
      <c r="A329" s="27"/>
      <c r="B329" s="187"/>
      <c r="C329" s="212" t="s">
        <v>1041</v>
      </c>
      <c r="D329" s="60"/>
      <c r="E329" s="60"/>
      <c r="F329" s="111"/>
      <c r="G329" s="74"/>
      <c r="H329" s="188"/>
    </row>
    <row r="330" spans="1:8" ht="12.75" customHeight="1" x14ac:dyDescent="0.2">
      <c r="A330" s="27"/>
      <c r="B330" s="187" t="s">
        <v>656</v>
      </c>
      <c r="C330" s="19" t="s">
        <v>1028</v>
      </c>
      <c r="D330" s="60"/>
      <c r="E330" s="60"/>
      <c r="F330" s="111"/>
      <c r="G330" s="74"/>
      <c r="H330" s="188" t="s">
        <v>658</v>
      </c>
    </row>
    <row r="331" spans="1:8" ht="12.75" customHeight="1" x14ac:dyDescent="0.2">
      <c r="A331" s="27"/>
      <c r="B331" s="187" t="s">
        <v>656</v>
      </c>
      <c r="C331" s="201" t="s">
        <v>826</v>
      </c>
      <c r="D331" s="60"/>
      <c r="E331" s="60"/>
      <c r="F331" s="111"/>
      <c r="G331" s="74"/>
      <c r="H331" s="188" t="s">
        <v>658</v>
      </c>
    </row>
    <row r="332" spans="1:8" ht="12.75" customHeight="1" x14ac:dyDescent="0.2">
      <c r="A332" s="27"/>
      <c r="B332" s="187"/>
      <c r="C332" s="211" t="s">
        <v>1125</v>
      </c>
      <c r="D332" s="60"/>
      <c r="E332" s="60"/>
      <c r="F332" s="111"/>
      <c r="G332" s="74"/>
      <c r="H332" s="188" t="s">
        <v>658</v>
      </c>
    </row>
    <row r="333" spans="1:8" ht="12.75" customHeight="1" x14ac:dyDescent="0.2">
      <c r="A333" s="27"/>
      <c r="B333" s="187"/>
      <c r="C333" s="211" t="s">
        <v>1126</v>
      </c>
      <c r="D333" s="60"/>
      <c r="E333" s="60"/>
      <c r="F333" s="111"/>
      <c r="G333" s="74"/>
      <c r="H333" s="188" t="s">
        <v>658</v>
      </c>
    </row>
    <row r="334" spans="1:8" ht="12.75" customHeight="1" x14ac:dyDescent="0.2">
      <c r="A334" s="27"/>
      <c r="B334" s="187" t="s">
        <v>656</v>
      </c>
      <c r="C334" s="19" t="s">
        <v>701</v>
      </c>
      <c r="D334" s="60"/>
      <c r="E334" s="60"/>
      <c r="F334" s="111"/>
      <c r="G334" s="74"/>
      <c r="H334" s="188" t="s">
        <v>658</v>
      </c>
    </row>
    <row r="335" spans="1:8" ht="12.75" customHeight="1" x14ac:dyDescent="0.2">
      <c r="A335" s="27"/>
      <c r="B335" s="187" t="s">
        <v>656</v>
      </c>
      <c r="C335" s="19" t="s">
        <v>661</v>
      </c>
      <c r="D335" s="60"/>
      <c r="E335" s="60"/>
      <c r="F335" s="111"/>
      <c r="G335" s="74"/>
      <c r="H335" s="188" t="s">
        <v>658</v>
      </c>
    </row>
    <row r="336" spans="1:8" ht="12.75" customHeight="1" x14ac:dyDescent="0.2">
      <c r="A336" s="27"/>
      <c r="D336" s="60"/>
      <c r="E336" s="60"/>
      <c r="F336" s="111"/>
      <c r="G336" s="74"/>
      <c r="H336" s="74"/>
    </row>
    <row r="337" spans="1:8" ht="12.75" customHeight="1" x14ac:dyDescent="0.2">
      <c r="A337" s="27"/>
      <c r="D337" s="60"/>
      <c r="E337" s="60"/>
      <c r="F337" s="111"/>
      <c r="G337" s="74"/>
      <c r="H337" s="74"/>
    </row>
    <row r="338" spans="1:8" ht="12.75" customHeight="1" x14ac:dyDescent="0.2">
      <c r="A338" s="186">
        <v>2.5</v>
      </c>
      <c r="B338" s="19" t="s">
        <v>702</v>
      </c>
      <c r="D338" s="60"/>
      <c r="E338" s="60"/>
      <c r="F338" s="111"/>
      <c r="G338" s="74"/>
      <c r="H338" s="74"/>
    </row>
    <row r="339" spans="1:8" ht="12.75" customHeight="1" x14ac:dyDescent="0.2">
      <c r="A339" s="27"/>
      <c r="B339" s="187" t="s">
        <v>656</v>
      </c>
      <c r="C339" s="19" t="s">
        <v>703</v>
      </c>
      <c r="D339" s="60"/>
      <c r="E339" s="60"/>
      <c r="F339" s="111"/>
      <c r="G339" s="74"/>
      <c r="H339" s="188" t="s">
        <v>658</v>
      </c>
    </row>
    <row r="340" spans="1:8" ht="12.75" customHeight="1" x14ac:dyDescent="0.2">
      <c r="A340" s="27"/>
      <c r="B340" s="187"/>
      <c r="C340" s="212" t="s">
        <v>1145</v>
      </c>
      <c r="D340" s="60"/>
      <c r="E340" s="60"/>
      <c r="F340" s="111"/>
      <c r="G340" s="74"/>
      <c r="H340" s="188" t="s">
        <v>658</v>
      </c>
    </row>
    <row r="341" spans="1:8" ht="12.75" customHeight="1" x14ac:dyDescent="0.2">
      <c r="A341" s="27"/>
      <c r="B341" s="187" t="s">
        <v>656</v>
      </c>
      <c r="C341" s="19" t="s">
        <v>976</v>
      </c>
      <c r="D341" s="60"/>
      <c r="E341" s="60"/>
      <c r="F341" s="111"/>
      <c r="G341" s="74"/>
      <c r="H341" s="188" t="s">
        <v>658</v>
      </c>
    </row>
    <row r="342" spans="1:8" ht="12.75" customHeight="1" x14ac:dyDescent="0.2">
      <c r="A342" s="27"/>
      <c r="B342" s="187"/>
      <c r="C342" s="212" t="s">
        <v>963</v>
      </c>
      <c r="D342" s="60"/>
      <c r="E342" s="60"/>
      <c r="F342" s="111"/>
      <c r="G342" s="74"/>
      <c r="H342" s="188" t="s">
        <v>658</v>
      </c>
    </row>
    <row r="343" spans="1:8" ht="12.75" customHeight="1" x14ac:dyDescent="0.2">
      <c r="A343" s="27"/>
      <c r="B343" s="187"/>
      <c r="C343" s="212" t="s">
        <v>964</v>
      </c>
      <c r="D343" s="60"/>
      <c r="E343" s="60"/>
      <c r="F343" s="111"/>
      <c r="G343" s="74"/>
      <c r="H343" s="188" t="s">
        <v>658</v>
      </c>
    </row>
    <row r="344" spans="1:8" ht="12.75" customHeight="1" x14ac:dyDescent="0.2">
      <c r="A344" s="27"/>
      <c r="B344" s="187"/>
      <c r="C344" s="212" t="s">
        <v>970</v>
      </c>
      <c r="D344" s="60"/>
      <c r="E344" s="60"/>
      <c r="F344" s="111"/>
      <c r="G344" s="74"/>
      <c r="H344" s="188" t="s">
        <v>658</v>
      </c>
    </row>
    <row r="345" spans="1:8" ht="12.75" customHeight="1" x14ac:dyDescent="0.2">
      <c r="A345" s="27"/>
      <c r="B345" s="187"/>
      <c r="C345" s="212" t="s">
        <v>965</v>
      </c>
      <c r="D345" s="60"/>
      <c r="E345" s="60"/>
      <c r="F345" s="111"/>
      <c r="G345" s="74"/>
      <c r="H345" s="188" t="s">
        <v>658</v>
      </c>
    </row>
    <row r="346" spans="1:8" ht="12.75" customHeight="1" x14ac:dyDescent="0.2">
      <c r="A346" s="27"/>
      <c r="B346" s="187"/>
      <c r="C346" s="212" t="s">
        <v>966</v>
      </c>
      <c r="D346" s="60"/>
      <c r="E346" s="60"/>
      <c r="F346" s="111"/>
      <c r="G346" s="74"/>
      <c r="H346" s="188" t="s">
        <v>658</v>
      </c>
    </row>
    <row r="347" spans="1:8" ht="12.75" customHeight="1" x14ac:dyDescent="0.2">
      <c r="A347" s="27"/>
      <c r="B347" s="187"/>
      <c r="C347" s="212" t="s">
        <v>971</v>
      </c>
      <c r="D347" s="60"/>
      <c r="E347" s="60"/>
      <c r="F347" s="112"/>
      <c r="G347" s="74"/>
      <c r="H347" s="188" t="s">
        <v>658</v>
      </c>
    </row>
    <row r="348" spans="1:8" ht="12.75" customHeight="1" x14ac:dyDescent="0.2">
      <c r="A348" s="27"/>
      <c r="D348" s="60"/>
      <c r="E348" s="60"/>
      <c r="F348" s="111"/>
      <c r="G348" s="74"/>
      <c r="H348" s="74"/>
    </row>
    <row r="349" spans="1:8" ht="12.75" customHeight="1" x14ac:dyDescent="0.2">
      <c r="A349" s="27"/>
      <c r="D349" s="60"/>
      <c r="E349" s="60"/>
      <c r="F349" s="111"/>
      <c r="G349" s="74"/>
      <c r="H349" s="74"/>
    </row>
    <row r="350" spans="1:8" ht="25.5" customHeight="1" x14ac:dyDescent="0.2">
      <c r="A350" s="68"/>
      <c r="B350" s="65"/>
      <c r="C350" s="65"/>
      <c r="D350" s="65"/>
      <c r="E350" s="65"/>
      <c r="F350" s="67" t="s">
        <v>156</v>
      </c>
      <c r="G350" s="75">
        <f>SUM(G293:G349)</f>
        <v>0</v>
      </c>
      <c r="H350" s="75">
        <f>SUM(H293:H349)</f>
        <v>0</v>
      </c>
    </row>
    <row r="351" spans="1:8" x14ac:dyDescent="0.2">
      <c r="A351" s="27"/>
      <c r="D351" s="60"/>
      <c r="E351" s="60"/>
      <c r="F351" s="111"/>
      <c r="G351" s="74"/>
      <c r="H351" s="74"/>
    </row>
    <row r="352" spans="1:8" ht="12.75" customHeight="1" x14ac:dyDescent="0.2">
      <c r="A352" s="186">
        <v>2.5</v>
      </c>
      <c r="B352" s="19" t="s">
        <v>1195</v>
      </c>
      <c r="D352" s="60"/>
      <c r="E352" s="60"/>
      <c r="F352" s="111"/>
      <c r="G352" s="74"/>
      <c r="H352" s="74"/>
    </row>
    <row r="353" spans="1:8" ht="12.75" customHeight="1" x14ac:dyDescent="0.2">
      <c r="A353" s="27"/>
      <c r="B353" s="187" t="s">
        <v>656</v>
      </c>
      <c r="C353" s="19" t="s">
        <v>704</v>
      </c>
      <c r="D353" s="60"/>
      <c r="E353" s="60"/>
      <c r="F353" s="111"/>
      <c r="G353" s="74"/>
      <c r="H353" s="188" t="s">
        <v>658</v>
      </c>
    </row>
    <row r="354" spans="1:8" ht="12.75" customHeight="1" x14ac:dyDescent="0.2">
      <c r="A354" s="27"/>
      <c r="B354" s="187"/>
      <c r="C354" s="212" t="s">
        <v>973</v>
      </c>
      <c r="D354" s="60"/>
      <c r="E354" s="60"/>
      <c r="F354" s="111"/>
      <c r="G354" s="74"/>
      <c r="H354" s="188" t="s">
        <v>658</v>
      </c>
    </row>
    <row r="355" spans="1:8" ht="12.75" customHeight="1" x14ac:dyDescent="0.2">
      <c r="A355" s="27"/>
      <c r="B355" s="187"/>
      <c r="C355" s="212" t="s">
        <v>974</v>
      </c>
      <c r="D355" s="60"/>
      <c r="E355" s="60"/>
      <c r="F355" s="111"/>
      <c r="G355" s="74"/>
      <c r="H355" s="188" t="s">
        <v>658</v>
      </c>
    </row>
    <row r="356" spans="1:8" ht="12.75" customHeight="1" x14ac:dyDescent="0.2">
      <c r="A356" s="27"/>
      <c r="B356" s="187"/>
      <c r="C356" s="212" t="s">
        <v>975</v>
      </c>
      <c r="D356" s="60"/>
      <c r="E356" s="60"/>
      <c r="F356" s="111"/>
      <c r="G356" s="74"/>
      <c r="H356" s="188" t="s">
        <v>658</v>
      </c>
    </row>
    <row r="357" spans="1:8" ht="12.75" customHeight="1" x14ac:dyDescent="0.2">
      <c r="A357" s="27"/>
      <c r="B357" s="187" t="s">
        <v>656</v>
      </c>
      <c r="C357" s="19" t="s">
        <v>705</v>
      </c>
      <c r="D357" s="60"/>
      <c r="E357" s="60"/>
      <c r="F357" s="111"/>
      <c r="G357" s="74"/>
      <c r="H357" s="188" t="s">
        <v>658</v>
      </c>
    </row>
    <row r="358" spans="1:8" ht="12.75" customHeight="1" x14ac:dyDescent="0.2">
      <c r="A358" s="27"/>
      <c r="B358" s="187"/>
      <c r="C358" s="212" t="s">
        <v>1146</v>
      </c>
      <c r="D358" s="60"/>
      <c r="E358" s="60"/>
      <c r="F358" s="111"/>
      <c r="G358" s="74"/>
      <c r="H358" s="188" t="s">
        <v>658</v>
      </c>
    </row>
    <row r="359" spans="1:8" ht="12.75" customHeight="1" x14ac:dyDescent="0.2">
      <c r="A359" s="27"/>
      <c r="B359" s="187" t="s">
        <v>656</v>
      </c>
      <c r="C359" s="19" t="s">
        <v>706</v>
      </c>
      <c r="D359" s="60"/>
      <c r="E359" s="60"/>
      <c r="F359" s="111"/>
      <c r="G359" s="74"/>
      <c r="H359" s="74"/>
    </row>
    <row r="360" spans="1:8" ht="12.75" customHeight="1" x14ac:dyDescent="0.2">
      <c r="A360" s="27"/>
      <c r="B360" s="187"/>
      <c r="C360" s="212" t="s">
        <v>1146</v>
      </c>
      <c r="D360" s="60"/>
      <c r="E360" s="60"/>
      <c r="F360" s="111"/>
      <c r="G360" s="74"/>
      <c r="H360" s="188"/>
    </row>
    <row r="361" spans="1:8" ht="12.75" customHeight="1" x14ac:dyDescent="0.2">
      <c r="A361" s="27"/>
      <c r="B361" s="187"/>
      <c r="C361" s="212" t="s">
        <v>1147</v>
      </c>
      <c r="D361" s="60"/>
      <c r="E361" s="60"/>
      <c r="F361" s="111"/>
      <c r="G361" s="74"/>
      <c r="H361" s="188"/>
    </row>
    <row r="362" spans="1:8" ht="12.75" customHeight="1" x14ac:dyDescent="0.2">
      <c r="A362" s="27"/>
      <c r="B362" s="187" t="s">
        <v>656</v>
      </c>
      <c r="C362" s="19" t="s">
        <v>1108</v>
      </c>
      <c r="D362" s="60"/>
      <c r="E362" s="60"/>
      <c r="F362" s="111"/>
      <c r="G362" s="74"/>
      <c r="H362" s="74"/>
    </row>
    <row r="363" spans="1:8" ht="12.75" customHeight="1" x14ac:dyDescent="0.2">
      <c r="A363" s="27"/>
      <c r="B363" s="187"/>
      <c r="C363" s="212" t="s">
        <v>1051</v>
      </c>
      <c r="D363" s="60"/>
      <c r="E363" s="60"/>
      <c r="F363" s="111"/>
      <c r="G363" s="74"/>
      <c r="H363" s="188" t="s">
        <v>658</v>
      </c>
    </row>
    <row r="364" spans="1:8" ht="12.75" customHeight="1" x14ac:dyDescent="0.2">
      <c r="A364" s="27"/>
      <c r="B364" s="187"/>
      <c r="C364" s="212" t="s">
        <v>1054</v>
      </c>
      <c r="D364" s="60"/>
      <c r="E364" s="60"/>
      <c r="F364" s="111"/>
      <c r="G364" s="74"/>
      <c r="H364" s="188" t="s">
        <v>658</v>
      </c>
    </row>
    <row r="365" spans="1:8" ht="12.75" customHeight="1" x14ac:dyDescent="0.2">
      <c r="A365" s="27"/>
      <c r="B365" s="187"/>
      <c r="C365" s="212" t="s">
        <v>1050</v>
      </c>
      <c r="D365" s="60"/>
      <c r="E365" s="60"/>
      <c r="F365" s="111"/>
      <c r="G365" s="74"/>
      <c r="H365" s="188" t="s">
        <v>658</v>
      </c>
    </row>
    <row r="366" spans="1:8" ht="12.75" customHeight="1" x14ac:dyDescent="0.2">
      <c r="A366" s="27"/>
      <c r="B366" s="187"/>
      <c r="C366" s="212" t="s">
        <v>1053</v>
      </c>
      <c r="D366" s="60"/>
      <c r="E366" s="60"/>
      <c r="F366" s="111"/>
      <c r="G366" s="188" t="s">
        <v>658</v>
      </c>
      <c r="H366" s="188"/>
    </row>
    <row r="367" spans="1:8" ht="12.75" customHeight="1" x14ac:dyDescent="0.2">
      <c r="A367" s="27"/>
      <c r="B367" s="187"/>
      <c r="C367" s="212" t="s">
        <v>1052</v>
      </c>
      <c r="D367" s="60"/>
      <c r="E367" s="60"/>
      <c r="F367" s="111"/>
      <c r="G367" s="188" t="s">
        <v>658</v>
      </c>
      <c r="H367" s="74"/>
    </row>
    <row r="368" spans="1:8" ht="12.75" customHeight="1" x14ac:dyDescent="0.2">
      <c r="A368" s="27"/>
      <c r="B368" s="187" t="s">
        <v>656</v>
      </c>
      <c r="C368" s="19" t="s">
        <v>707</v>
      </c>
      <c r="D368" s="60"/>
      <c r="E368" s="60"/>
      <c r="F368" s="111"/>
      <c r="G368" s="188" t="s">
        <v>658</v>
      </c>
      <c r="H368" s="74"/>
    </row>
    <row r="369" spans="1:8" ht="12.75" customHeight="1" x14ac:dyDescent="0.2">
      <c r="A369" s="27"/>
      <c r="B369" s="187" t="s">
        <v>656</v>
      </c>
      <c r="C369" s="19" t="s">
        <v>661</v>
      </c>
      <c r="D369" s="60"/>
      <c r="E369" s="60"/>
      <c r="F369" s="111"/>
      <c r="G369" s="74"/>
      <c r="H369" s="74"/>
    </row>
    <row r="370" spans="1:8" ht="12.75" customHeight="1" x14ac:dyDescent="0.2">
      <c r="A370" s="27"/>
      <c r="D370" s="60"/>
      <c r="E370" s="60"/>
      <c r="F370" s="111"/>
      <c r="G370" s="74"/>
      <c r="H370" s="74"/>
    </row>
    <row r="371" spans="1:8" ht="12.75" customHeight="1" x14ac:dyDescent="0.2">
      <c r="A371" s="27"/>
      <c r="D371" s="60"/>
      <c r="E371" s="60"/>
      <c r="F371" s="111"/>
      <c r="G371" s="74"/>
      <c r="H371" s="74"/>
    </row>
    <row r="372" spans="1:8" ht="12.75" customHeight="1" x14ac:dyDescent="0.2">
      <c r="A372" s="186">
        <v>2.8</v>
      </c>
      <c r="B372" s="19" t="s">
        <v>708</v>
      </c>
      <c r="D372" s="60"/>
      <c r="E372" s="60"/>
      <c r="F372" s="111"/>
      <c r="G372" s="74"/>
      <c r="H372" s="74"/>
    </row>
    <row r="373" spans="1:8" ht="12.75" customHeight="1" x14ac:dyDescent="0.2">
      <c r="A373" s="27"/>
      <c r="B373" s="187" t="s">
        <v>656</v>
      </c>
      <c r="C373" s="19" t="s">
        <v>1011</v>
      </c>
      <c r="D373" s="60"/>
      <c r="E373" s="60"/>
      <c r="F373" s="111"/>
      <c r="G373" s="74"/>
      <c r="H373" s="74"/>
    </row>
    <row r="374" spans="1:8" ht="12.75" customHeight="1" x14ac:dyDescent="0.2">
      <c r="A374" s="27"/>
      <c r="B374" s="187"/>
      <c r="C374" s="212" t="s">
        <v>992</v>
      </c>
      <c r="D374" s="60"/>
      <c r="E374" s="60"/>
      <c r="F374" s="111"/>
      <c r="G374" s="74"/>
      <c r="H374" s="188" t="s">
        <v>658</v>
      </c>
    </row>
    <row r="375" spans="1:8" ht="12.75" customHeight="1" x14ac:dyDescent="0.2">
      <c r="A375" s="27"/>
      <c r="B375" s="187"/>
      <c r="C375" s="212" t="s">
        <v>993</v>
      </c>
      <c r="D375" s="60"/>
      <c r="E375" s="60"/>
      <c r="F375" s="111"/>
      <c r="G375" s="74"/>
      <c r="H375" s="188" t="s">
        <v>658</v>
      </c>
    </row>
    <row r="376" spans="1:8" ht="12.75" customHeight="1" x14ac:dyDescent="0.2">
      <c r="A376" s="27"/>
      <c r="B376" s="187"/>
      <c r="C376" s="212" t="s">
        <v>994</v>
      </c>
      <c r="D376" s="60"/>
      <c r="E376" s="60"/>
      <c r="F376" s="111"/>
      <c r="G376" s="74"/>
      <c r="H376" s="188" t="s">
        <v>658</v>
      </c>
    </row>
    <row r="377" spans="1:8" ht="12.75" customHeight="1" x14ac:dyDescent="0.2">
      <c r="A377" s="27"/>
      <c r="B377" s="187"/>
      <c r="C377" s="212" t="s">
        <v>995</v>
      </c>
      <c r="D377" s="60"/>
      <c r="E377" s="60"/>
      <c r="F377" s="111"/>
      <c r="G377" s="74"/>
      <c r="H377" s="188" t="s">
        <v>658</v>
      </c>
    </row>
    <row r="378" spans="1:8" ht="12.75" customHeight="1" x14ac:dyDescent="0.2">
      <c r="A378" s="27"/>
      <c r="B378" s="187"/>
      <c r="C378" s="212" t="s">
        <v>996</v>
      </c>
      <c r="D378" s="60"/>
      <c r="E378" s="60"/>
      <c r="F378" s="111"/>
      <c r="G378" s="74"/>
      <c r="H378" s="188" t="s">
        <v>658</v>
      </c>
    </row>
    <row r="379" spans="1:8" ht="12.75" customHeight="1" x14ac:dyDescent="0.2">
      <c r="A379" s="27"/>
      <c r="B379" s="187"/>
      <c r="C379" s="212" t="s">
        <v>997</v>
      </c>
      <c r="D379" s="60"/>
      <c r="E379" s="60"/>
      <c r="F379" s="111"/>
      <c r="G379" s="74"/>
      <c r="H379" s="188" t="s">
        <v>658</v>
      </c>
    </row>
    <row r="380" spans="1:8" ht="12.75" customHeight="1" x14ac:dyDescent="0.2">
      <c r="A380" s="27"/>
      <c r="B380" s="187"/>
      <c r="C380" s="212" t="s">
        <v>998</v>
      </c>
      <c r="D380" s="60"/>
      <c r="E380" s="60"/>
      <c r="F380" s="111"/>
      <c r="G380" s="74"/>
      <c r="H380" s="188" t="s">
        <v>658</v>
      </c>
    </row>
    <row r="381" spans="1:8" ht="12.75" customHeight="1" x14ac:dyDescent="0.2">
      <c r="A381" s="27"/>
      <c r="B381" s="187"/>
      <c r="C381" s="212" t="s">
        <v>1012</v>
      </c>
      <c r="D381" s="60"/>
      <c r="E381" s="60"/>
      <c r="F381" s="111"/>
      <c r="G381" s="74"/>
      <c r="H381" s="188" t="s">
        <v>658</v>
      </c>
    </row>
    <row r="382" spans="1:8" ht="12.75" customHeight="1" x14ac:dyDescent="0.2">
      <c r="A382" s="27"/>
      <c r="B382" s="187"/>
      <c r="C382" s="212" t="s">
        <v>1013</v>
      </c>
      <c r="D382" s="60"/>
      <c r="E382" s="60"/>
      <c r="F382" s="111"/>
      <c r="G382" s="74"/>
      <c r="H382" s="188" t="s">
        <v>658</v>
      </c>
    </row>
    <row r="383" spans="1:8" ht="12.75" customHeight="1" x14ac:dyDescent="0.2">
      <c r="A383" s="27"/>
      <c r="B383" s="187"/>
      <c r="C383" s="212" t="s">
        <v>999</v>
      </c>
      <c r="D383" s="60"/>
      <c r="E383" s="60"/>
      <c r="F383" s="111"/>
      <c r="G383" s="74"/>
      <c r="H383" s="188" t="s">
        <v>658</v>
      </c>
    </row>
    <row r="384" spans="1:8" ht="12.75" customHeight="1" x14ac:dyDescent="0.2">
      <c r="A384" s="27"/>
      <c r="B384" s="187"/>
      <c r="C384" s="212" t="s">
        <v>1000</v>
      </c>
      <c r="D384" s="60"/>
      <c r="E384" s="60"/>
      <c r="F384" s="111"/>
      <c r="G384" s="74"/>
      <c r="H384" s="188" t="s">
        <v>658</v>
      </c>
    </row>
    <row r="385" spans="1:8" ht="12.75" customHeight="1" x14ac:dyDescent="0.2">
      <c r="A385" s="27"/>
      <c r="B385" s="187"/>
      <c r="C385" s="212" t="s">
        <v>1001</v>
      </c>
      <c r="D385" s="60"/>
      <c r="E385" s="60"/>
      <c r="F385" s="111"/>
      <c r="G385" s="74"/>
      <c r="H385" s="188" t="s">
        <v>658</v>
      </c>
    </row>
    <row r="386" spans="1:8" ht="12.75" customHeight="1" x14ac:dyDescent="0.2">
      <c r="A386" s="27"/>
      <c r="B386" s="187"/>
      <c r="C386" s="212" t="s">
        <v>1002</v>
      </c>
      <c r="D386" s="60"/>
      <c r="E386" s="60"/>
      <c r="F386" s="111"/>
      <c r="G386" s="74"/>
      <c r="H386" s="188" t="s">
        <v>658</v>
      </c>
    </row>
    <row r="387" spans="1:8" ht="12.75" customHeight="1" x14ac:dyDescent="0.2">
      <c r="A387" s="27"/>
      <c r="B387" s="187"/>
      <c r="C387" s="212" t="s">
        <v>1003</v>
      </c>
      <c r="D387" s="60"/>
      <c r="E387" s="60"/>
      <c r="F387" s="111"/>
      <c r="G387" s="74"/>
      <c r="H387" s="188" t="s">
        <v>658</v>
      </c>
    </row>
    <row r="388" spans="1:8" ht="12.75" customHeight="1" x14ac:dyDescent="0.2">
      <c r="A388" s="27"/>
      <c r="B388" s="187"/>
      <c r="C388" s="212" t="s">
        <v>1004</v>
      </c>
      <c r="D388" s="60"/>
      <c r="E388" s="60"/>
      <c r="F388" s="111"/>
      <c r="G388" s="74"/>
      <c r="H388" s="188" t="s">
        <v>658</v>
      </c>
    </row>
    <row r="389" spans="1:8" ht="12.75" customHeight="1" x14ac:dyDescent="0.2">
      <c r="A389" s="27"/>
      <c r="B389" s="187"/>
      <c r="C389" s="212" t="s">
        <v>1005</v>
      </c>
      <c r="D389" s="60"/>
      <c r="E389" s="60"/>
      <c r="F389" s="111"/>
      <c r="G389" s="74"/>
      <c r="H389" s="188" t="s">
        <v>658</v>
      </c>
    </row>
    <row r="390" spans="1:8" ht="12.75" customHeight="1" x14ac:dyDescent="0.2">
      <c r="A390" s="27"/>
      <c r="B390" s="187"/>
      <c r="C390" s="212" t="s">
        <v>1006</v>
      </c>
      <c r="D390" s="60"/>
      <c r="E390" s="60"/>
      <c r="F390" s="111"/>
      <c r="G390" s="74"/>
      <c r="H390" s="188" t="s">
        <v>658</v>
      </c>
    </row>
    <row r="391" spans="1:8" ht="12.75" customHeight="1" x14ac:dyDescent="0.2">
      <c r="A391" s="27"/>
      <c r="B391" s="187"/>
      <c r="C391" s="212" t="s">
        <v>1007</v>
      </c>
      <c r="D391" s="60"/>
      <c r="E391" s="60"/>
      <c r="F391" s="111"/>
      <c r="G391" s="74"/>
      <c r="H391" s="188" t="s">
        <v>658</v>
      </c>
    </row>
    <row r="392" spans="1:8" ht="12.75" customHeight="1" x14ac:dyDescent="0.2">
      <c r="A392" s="27"/>
      <c r="B392" s="187"/>
      <c r="C392" s="212" t="s">
        <v>1008</v>
      </c>
      <c r="D392" s="60"/>
      <c r="E392" s="60"/>
      <c r="F392" s="111"/>
      <c r="G392" s="74"/>
      <c r="H392" s="188" t="s">
        <v>658</v>
      </c>
    </row>
    <row r="393" spans="1:8" ht="12.75" customHeight="1" x14ac:dyDescent="0.2">
      <c r="A393" s="27"/>
      <c r="B393" s="187"/>
      <c r="C393" s="212" t="s">
        <v>1009</v>
      </c>
      <c r="D393" s="60"/>
      <c r="E393" s="60"/>
      <c r="F393" s="111"/>
      <c r="G393" s="74"/>
      <c r="H393" s="188" t="s">
        <v>658</v>
      </c>
    </row>
    <row r="394" spans="1:8" ht="12.75" customHeight="1" x14ac:dyDescent="0.2">
      <c r="A394" s="27"/>
      <c r="B394" s="187"/>
      <c r="C394" s="212" t="s">
        <v>1014</v>
      </c>
      <c r="D394" s="60"/>
      <c r="E394" s="60"/>
      <c r="F394" s="111"/>
      <c r="G394" s="74"/>
      <c r="H394" s="188" t="s">
        <v>658</v>
      </c>
    </row>
    <row r="395" spans="1:8" ht="12.75" customHeight="1" x14ac:dyDescent="0.2">
      <c r="A395" s="27"/>
      <c r="B395" s="187"/>
      <c r="C395" s="212" t="s">
        <v>1015</v>
      </c>
      <c r="D395" s="60"/>
      <c r="E395" s="60"/>
      <c r="F395" s="111"/>
      <c r="G395" s="74"/>
      <c r="H395" s="188" t="s">
        <v>658</v>
      </c>
    </row>
    <row r="396" spans="1:8" ht="12.75" customHeight="1" x14ac:dyDescent="0.2">
      <c r="A396" s="27"/>
      <c r="B396" s="187"/>
      <c r="C396" s="212" t="s">
        <v>1043</v>
      </c>
      <c r="D396" s="60"/>
      <c r="E396" s="60"/>
      <c r="F396" s="111"/>
      <c r="G396" s="188" t="s">
        <v>658</v>
      </c>
      <c r="H396" s="74"/>
    </row>
    <row r="397" spans="1:8" ht="12.75" customHeight="1" x14ac:dyDescent="0.2">
      <c r="A397" s="27"/>
      <c r="B397" s="187"/>
      <c r="C397" s="212" t="s">
        <v>1044</v>
      </c>
      <c r="D397" s="60"/>
      <c r="E397" s="60"/>
      <c r="F397" s="111"/>
      <c r="G397" s="188" t="s">
        <v>658</v>
      </c>
      <c r="H397" s="74"/>
    </row>
    <row r="398" spans="1:8" ht="12.75" customHeight="1" x14ac:dyDescent="0.2">
      <c r="A398" s="27"/>
      <c r="B398" s="187"/>
      <c r="C398" s="212" t="s">
        <v>1045</v>
      </c>
      <c r="D398" s="60"/>
      <c r="E398" s="60"/>
      <c r="F398" s="111"/>
      <c r="G398" s="188" t="s">
        <v>658</v>
      </c>
      <c r="H398" s="74"/>
    </row>
    <row r="399" spans="1:8" ht="12.75" customHeight="1" x14ac:dyDescent="0.2">
      <c r="A399" s="27"/>
      <c r="B399" s="187"/>
      <c r="C399" s="212" t="s">
        <v>1046</v>
      </c>
      <c r="D399" s="60"/>
      <c r="E399" s="60"/>
      <c r="F399" s="111"/>
      <c r="G399" s="188" t="s">
        <v>658</v>
      </c>
      <c r="H399" s="74"/>
    </row>
    <row r="400" spans="1:8" ht="12.75" customHeight="1" x14ac:dyDescent="0.2">
      <c r="A400" s="27"/>
      <c r="B400" s="187"/>
      <c r="C400" s="212" t="s">
        <v>1047</v>
      </c>
      <c r="D400" s="60"/>
      <c r="E400" s="60"/>
      <c r="F400" s="111"/>
      <c r="G400" s="74"/>
      <c r="H400" s="188" t="s">
        <v>658</v>
      </c>
    </row>
    <row r="401" spans="1:8" ht="12.75" customHeight="1" x14ac:dyDescent="0.2">
      <c r="A401" s="27"/>
      <c r="B401" s="187"/>
      <c r="C401" s="212" t="s">
        <v>1048</v>
      </c>
      <c r="D401" s="60"/>
      <c r="E401" s="60"/>
      <c r="F401" s="111"/>
      <c r="G401" s="188" t="s">
        <v>658</v>
      </c>
      <c r="H401" s="74"/>
    </row>
    <row r="402" spans="1:8" ht="12.75" customHeight="1" x14ac:dyDescent="0.2">
      <c r="A402" s="27"/>
      <c r="B402" s="187"/>
      <c r="C402" s="212" t="s">
        <v>1049</v>
      </c>
      <c r="D402" s="60"/>
      <c r="E402" s="60"/>
      <c r="F402" s="111"/>
      <c r="G402" s="74"/>
      <c r="H402" s="188" t="s">
        <v>658</v>
      </c>
    </row>
    <row r="403" spans="1:8" ht="12.75" customHeight="1" x14ac:dyDescent="0.2">
      <c r="A403" s="27"/>
      <c r="B403" s="187" t="s">
        <v>656</v>
      </c>
      <c r="C403" s="19" t="s">
        <v>1042</v>
      </c>
      <c r="D403" s="60"/>
      <c r="E403" s="60"/>
      <c r="F403" s="111"/>
      <c r="G403" s="194" t="s">
        <v>1010</v>
      </c>
      <c r="H403" s="188" t="s">
        <v>658</v>
      </c>
    </row>
    <row r="404" spans="1:8" ht="12.75" customHeight="1" x14ac:dyDescent="0.2">
      <c r="A404" s="27"/>
      <c r="B404" s="187" t="s">
        <v>656</v>
      </c>
      <c r="C404" s="19" t="s">
        <v>661</v>
      </c>
      <c r="D404" s="60"/>
      <c r="E404" s="60"/>
      <c r="F404" s="111"/>
      <c r="G404" s="74"/>
      <c r="H404" s="74"/>
    </row>
    <row r="405" spans="1:8" ht="12.75" customHeight="1" x14ac:dyDescent="0.2">
      <c r="A405" s="27"/>
      <c r="B405" s="187"/>
      <c r="D405" s="60"/>
      <c r="E405" s="60"/>
      <c r="F405" s="111"/>
      <c r="G405" s="74"/>
      <c r="H405" s="74"/>
    </row>
    <row r="406" spans="1:8" ht="12.75" customHeight="1" x14ac:dyDescent="0.2">
      <c r="A406" s="27"/>
      <c r="D406" s="60"/>
      <c r="E406" s="60"/>
      <c r="F406" s="111"/>
      <c r="G406" s="74"/>
      <c r="H406" s="74"/>
    </row>
    <row r="407" spans="1:8" ht="12.75" customHeight="1" x14ac:dyDescent="0.2">
      <c r="A407" s="27"/>
      <c r="D407" s="60"/>
      <c r="E407" s="60"/>
      <c r="F407" s="111"/>
      <c r="G407" s="74"/>
      <c r="H407" s="74"/>
    </row>
    <row r="408" spans="1:8" ht="25.5" customHeight="1" x14ac:dyDescent="0.2">
      <c r="A408" s="68"/>
      <c r="B408" s="65"/>
      <c r="C408" s="65"/>
      <c r="D408" s="65"/>
      <c r="E408" s="65"/>
      <c r="F408" s="67" t="s">
        <v>156</v>
      </c>
      <c r="G408" s="75">
        <f>SUM(G351:G407)</f>
        <v>0</v>
      </c>
      <c r="H408" s="75">
        <f>SUM(H351:H407)</f>
        <v>0</v>
      </c>
    </row>
    <row r="409" spans="1:8" x14ac:dyDescent="0.2">
      <c r="A409" s="27"/>
      <c r="D409" s="60"/>
      <c r="E409" s="60"/>
      <c r="F409" s="111"/>
      <c r="G409" s="74"/>
      <c r="H409" s="74"/>
    </row>
    <row r="410" spans="1:8" ht="12.75" customHeight="1" x14ac:dyDescent="0.2">
      <c r="A410" s="63">
        <v>3</v>
      </c>
      <c r="B410" s="26" t="s">
        <v>709</v>
      </c>
      <c r="D410" s="60"/>
      <c r="E410" s="60"/>
      <c r="F410" s="111"/>
      <c r="G410" s="74"/>
      <c r="H410" s="74"/>
    </row>
    <row r="411" spans="1:8" ht="12.75" customHeight="1" x14ac:dyDescent="0.2">
      <c r="A411" s="186">
        <v>3.1</v>
      </c>
      <c r="B411" s="26" t="s">
        <v>711</v>
      </c>
      <c r="D411" s="60"/>
      <c r="E411" s="60"/>
      <c r="F411" s="111"/>
      <c r="G411" s="74"/>
      <c r="H411" s="74"/>
    </row>
    <row r="412" spans="1:8" ht="12.75" customHeight="1" x14ac:dyDescent="0.2">
      <c r="A412" s="186"/>
      <c r="B412" s="187" t="s">
        <v>656</v>
      </c>
      <c r="C412" s="19" t="s">
        <v>1143</v>
      </c>
      <c r="D412" s="60"/>
      <c r="E412" s="60"/>
      <c r="F412" s="111"/>
      <c r="G412" s="74"/>
      <c r="H412" s="74"/>
    </row>
    <row r="413" spans="1:8" ht="12.75" customHeight="1" x14ac:dyDescent="0.2">
      <c r="A413" s="186"/>
      <c r="B413" s="187" t="s">
        <v>656</v>
      </c>
      <c r="C413" s="212" t="s">
        <v>717</v>
      </c>
      <c r="D413" s="60"/>
      <c r="E413" s="60"/>
      <c r="F413" s="111"/>
      <c r="G413" s="74"/>
      <c r="H413" s="188"/>
    </row>
    <row r="414" spans="1:8" ht="12.75" customHeight="1" x14ac:dyDescent="0.2">
      <c r="A414" s="186"/>
      <c r="B414" s="187" t="s">
        <v>656</v>
      </c>
      <c r="C414" s="212" t="s">
        <v>718</v>
      </c>
      <c r="D414" s="60"/>
      <c r="E414" s="60"/>
      <c r="F414" s="111"/>
      <c r="G414" s="188" t="s">
        <v>658</v>
      </c>
      <c r="H414" s="74"/>
    </row>
    <row r="415" spans="1:8" ht="25.5" customHeight="1" x14ac:dyDescent="0.2">
      <c r="A415" s="27"/>
      <c r="B415" s="215" t="s">
        <v>656</v>
      </c>
      <c r="C415" s="239" t="s">
        <v>1144</v>
      </c>
      <c r="D415" s="239"/>
      <c r="E415" s="239"/>
      <c r="F415" s="240"/>
      <c r="G415" s="74"/>
      <c r="H415" s="74"/>
    </row>
    <row r="416" spans="1:8" ht="12.75" customHeight="1" x14ac:dyDescent="0.2">
      <c r="A416" s="186"/>
      <c r="B416" s="187"/>
      <c r="C416" s="212" t="s">
        <v>717</v>
      </c>
      <c r="D416" s="60"/>
      <c r="E416" s="60"/>
      <c r="F416" s="111"/>
      <c r="G416" s="74"/>
      <c r="H416" s="188"/>
    </row>
    <row r="417" spans="1:8" ht="12.75" customHeight="1" x14ac:dyDescent="0.2">
      <c r="A417" s="186"/>
      <c r="B417" s="187"/>
      <c r="C417" s="212" t="s">
        <v>718</v>
      </c>
      <c r="D417" s="60"/>
      <c r="E417" s="60"/>
      <c r="F417" s="111"/>
      <c r="G417" s="188" t="s">
        <v>658</v>
      </c>
      <c r="H417" s="74"/>
    </row>
    <row r="418" spans="1:8" ht="12.75" customHeight="1" x14ac:dyDescent="0.2">
      <c r="A418" s="186"/>
      <c r="B418" s="215" t="s">
        <v>656</v>
      </c>
      <c r="C418" s="197" t="s">
        <v>1148</v>
      </c>
      <c r="D418" s="60"/>
      <c r="E418" s="60"/>
      <c r="F418" s="111"/>
      <c r="G418" s="188"/>
      <c r="H418" s="74"/>
    </row>
    <row r="419" spans="1:8" ht="12.75" customHeight="1" x14ac:dyDescent="0.2">
      <c r="A419" s="27"/>
      <c r="B419" s="187"/>
      <c r="C419" s="212" t="s">
        <v>990</v>
      </c>
      <c r="D419" s="60"/>
      <c r="E419" s="60"/>
      <c r="F419" s="111"/>
      <c r="G419" s="74"/>
      <c r="H419" s="188" t="s">
        <v>658</v>
      </c>
    </row>
    <row r="420" spans="1:8" ht="12.75" customHeight="1" x14ac:dyDescent="0.2">
      <c r="A420" s="186"/>
      <c r="B420" s="215" t="s">
        <v>656</v>
      </c>
      <c r="C420" s="197" t="s">
        <v>1149</v>
      </c>
      <c r="D420" s="60"/>
      <c r="E420" s="60"/>
      <c r="F420" s="111"/>
      <c r="G420" s="188"/>
      <c r="H420" s="74"/>
    </row>
    <row r="421" spans="1:8" ht="12.75" customHeight="1" x14ac:dyDescent="0.2">
      <c r="A421" s="27"/>
      <c r="B421" s="187"/>
      <c r="C421" s="212" t="s">
        <v>990</v>
      </c>
      <c r="D421" s="60"/>
      <c r="E421" s="60"/>
      <c r="F421" s="111"/>
      <c r="G421" s="74"/>
      <c r="H421" s="188"/>
    </row>
    <row r="422" spans="1:8" ht="12.75" customHeight="1" x14ac:dyDescent="0.2">
      <c r="A422" s="27"/>
      <c r="B422" s="187"/>
      <c r="C422" s="212" t="s">
        <v>991</v>
      </c>
      <c r="D422" s="60"/>
      <c r="E422" s="60"/>
      <c r="F422" s="111"/>
      <c r="G422" s="74"/>
      <c r="H422" s="188"/>
    </row>
    <row r="423" spans="1:8" ht="12.75" customHeight="1" x14ac:dyDescent="0.2">
      <c r="A423" s="27"/>
      <c r="B423" s="187" t="s">
        <v>656</v>
      </c>
      <c r="C423" s="19" t="s">
        <v>1129</v>
      </c>
      <c r="D423" s="60"/>
      <c r="E423" s="60"/>
      <c r="F423" s="111"/>
      <c r="G423" s="74"/>
      <c r="H423" s="74"/>
    </row>
    <row r="424" spans="1:8" ht="12.75" customHeight="1" x14ac:dyDescent="0.2">
      <c r="A424" s="27"/>
      <c r="B424" s="187"/>
      <c r="C424" s="192" t="s">
        <v>1130</v>
      </c>
      <c r="D424" s="60"/>
      <c r="E424" s="60"/>
      <c r="F424" s="111"/>
      <c r="G424" s="74"/>
      <c r="H424" s="188" t="s">
        <v>658</v>
      </c>
    </row>
    <row r="425" spans="1:8" ht="12.75" customHeight="1" x14ac:dyDescent="0.2">
      <c r="A425" s="27"/>
      <c r="B425" s="187"/>
      <c r="C425" s="219" t="s">
        <v>1134</v>
      </c>
      <c r="D425" s="60"/>
      <c r="E425" s="60"/>
      <c r="F425" s="111"/>
      <c r="G425" s="74"/>
      <c r="H425" s="188" t="s">
        <v>658</v>
      </c>
    </row>
    <row r="426" spans="1:8" ht="12.75" customHeight="1" x14ac:dyDescent="0.2">
      <c r="A426" s="27"/>
      <c r="B426" s="187"/>
      <c r="C426" s="192" t="s">
        <v>1131</v>
      </c>
      <c r="D426" s="60"/>
      <c r="E426" s="60"/>
      <c r="F426" s="111"/>
      <c r="G426" s="74"/>
      <c r="H426" s="188" t="s">
        <v>658</v>
      </c>
    </row>
    <row r="427" spans="1:8" ht="12.75" customHeight="1" x14ac:dyDescent="0.2">
      <c r="A427" s="27"/>
      <c r="B427" s="187"/>
      <c r="C427" s="192" t="s">
        <v>1132</v>
      </c>
      <c r="D427" s="60"/>
      <c r="E427" s="60"/>
      <c r="F427" s="111"/>
      <c r="G427" s="74"/>
      <c r="H427" s="188" t="s">
        <v>658</v>
      </c>
    </row>
    <row r="428" spans="1:8" ht="12.75" customHeight="1" x14ac:dyDescent="0.2">
      <c r="A428" s="27"/>
      <c r="B428" s="187"/>
      <c r="C428" s="192" t="s">
        <v>1133</v>
      </c>
      <c r="D428" s="60"/>
      <c r="E428" s="60"/>
      <c r="F428" s="111"/>
      <c r="G428" s="74"/>
      <c r="H428" s="188" t="s">
        <v>658</v>
      </c>
    </row>
    <row r="429" spans="1:8" ht="12.75" customHeight="1" x14ac:dyDescent="0.2">
      <c r="A429" s="27"/>
      <c r="B429" s="187"/>
      <c r="C429" s="192" t="s">
        <v>1135</v>
      </c>
      <c r="D429" s="60"/>
      <c r="E429" s="60"/>
      <c r="F429" s="111"/>
      <c r="G429" s="74"/>
      <c r="H429" s="188" t="s">
        <v>658</v>
      </c>
    </row>
    <row r="430" spans="1:8" ht="12.75" customHeight="1" x14ac:dyDescent="0.2">
      <c r="A430" s="27"/>
      <c r="B430" s="187"/>
      <c r="C430" s="192" t="s">
        <v>1136</v>
      </c>
      <c r="D430" s="60"/>
      <c r="E430" s="60"/>
      <c r="F430" s="111"/>
      <c r="G430" s="74"/>
      <c r="H430" s="188" t="s">
        <v>658</v>
      </c>
    </row>
    <row r="431" spans="1:8" ht="12.75" customHeight="1" x14ac:dyDescent="0.2">
      <c r="A431" s="27"/>
      <c r="B431" s="187"/>
      <c r="C431" s="192" t="s">
        <v>1137</v>
      </c>
      <c r="D431" s="60"/>
      <c r="E431" s="60"/>
      <c r="F431" s="111"/>
      <c r="G431" s="74"/>
      <c r="H431" s="188" t="s">
        <v>658</v>
      </c>
    </row>
    <row r="432" spans="1:8" ht="12.75" customHeight="1" x14ac:dyDescent="0.2">
      <c r="A432" s="27"/>
      <c r="B432" s="187"/>
      <c r="C432" s="192" t="s">
        <v>1138</v>
      </c>
      <c r="D432" s="60"/>
      <c r="E432" s="60"/>
      <c r="F432" s="111"/>
      <c r="G432" s="74"/>
      <c r="H432" s="188" t="s">
        <v>658</v>
      </c>
    </row>
    <row r="433" spans="1:8" x14ac:dyDescent="0.2">
      <c r="A433" s="27"/>
      <c r="B433" s="187"/>
      <c r="C433" s="192" t="s">
        <v>1139</v>
      </c>
      <c r="D433" s="60"/>
      <c r="E433" s="60"/>
      <c r="F433" s="111"/>
      <c r="G433" s="74"/>
      <c r="H433" s="188" t="s">
        <v>658</v>
      </c>
    </row>
    <row r="434" spans="1:8" x14ac:dyDescent="0.2">
      <c r="A434" s="27"/>
      <c r="B434" s="187"/>
      <c r="C434" s="192" t="s">
        <v>1140</v>
      </c>
      <c r="D434" s="60"/>
      <c r="E434" s="60"/>
      <c r="F434" s="111"/>
      <c r="G434" s="188" t="s">
        <v>658</v>
      </c>
      <c r="H434" s="188"/>
    </row>
    <row r="435" spans="1:8" x14ac:dyDescent="0.2">
      <c r="A435" s="27"/>
      <c r="B435" s="187"/>
      <c r="C435" s="192" t="s">
        <v>1141</v>
      </c>
      <c r="D435" s="60"/>
      <c r="E435" s="60"/>
      <c r="F435" s="111"/>
      <c r="G435" s="74"/>
      <c r="H435" s="188"/>
    </row>
    <row r="436" spans="1:8" x14ac:dyDescent="0.2">
      <c r="A436" s="27"/>
      <c r="B436" s="187"/>
      <c r="C436" s="192" t="s">
        <v>1142</v>
      </c>
      <c r="D436" s="60"/>
      <c r="E436" s="60"/>
      <c r="F436" s="111"/>
      <c r="G436" s="74"/>
      <c r="H436" s="188"/>
    </row>
    <row r="437" spans="1:8" ht="12.75" customHeight="1" x14ac:dyDescent="0.2">
      <c r="A437" s="27"/>
      <c r="B437" s="187" t="s">
        <v>656</v>
      </c>
      <c r="C437" s="19" t="s">
        <v>661</v>
      </c>
      <c r="D437" s="60"/>
      <c r="E437" s="60"/>
      <c r="F437" s="111"/>
      <c r="G437" s="74"/>
      <c r="H437" s="74"/>
    </row>
    <row r="438" spans="1:8" ht="12.75" customHeight="1" x14ac:dyDescent="0.2">
      <c r="A438" s="27"/>
      <c r="D438" s="60"/>
      <c r="E438" s="60"/>
      <c r="F438" s="111"/>
      <c r="G438" s="74"/>
      <c r="H438" s="74"/>
    </row>
    <row r="439" spans="1:8" ht="12.75" customHeight="1" x14ac:dyDescent="0.2">
      <c r="A439" s="27"/>
      <c r="B439" s="187"/>
      <c r="D439" s="60"/>
      <c r="E439" s="60"/>
      <c r="F439" s="111"/>
      <c r="G439" s="74"/>
      <c r="H439" s="74"/>
    </row>
    <row r="440" spans="1:8" ht="12.75" customHeight="1" x14ac:dyDescent="0.2">
      <c r="A440" s="186">
        <v>3.2</v>
      </c>
      <c r="B440" s="19" t="s">
        <v>710</v>
      </c>
      <c r="D440" s="60"/>
      <c r="E440" s="60"/>
      <c r="F440" s="111"/>
      <c r="G440" s="74"/>
      <c r="H440" s="74"/>
    </row>
    <row r="441" spans="1:8" x14ac:dyDescent="0.2">
      <c r="A441" s="27"/>
      <c r="B441" s="187" t="s">
        <v>656</v>
      </c>
      <c r="C441" s="201" t="s">
        <v>1170</v>
      </c>
      <c r="D441" s="60"/>
      <c r="E441" s="60"/>
      <c r="F441" s="112"/>
      <c r="G441" s="74"/>
      <c r="H441" s="188" t="s">
        <v>658</v>
      </c>
    </row>
    <row r="442" spans="1:8" x14ac:dyDescent="0.2">
      <c r="A442" s="27"/>
      <c r="B442" s="187" t="s">
        <v>656</v>
      </c>
      <c r="C442" s="216" t="s">
        <v>1171</v>
      </c>
      <c r="D442" s="60"/>
      <c r="E442" s="60"/>
      <c r="F442" s="112"/>
      <c r="G442" s="74"/>
      <c r="H442" s="188" t="s">
        <v>658</v>
      </c>
    </row>
    <row r="443" spans="1:8" x14ac:dyDescent="0.2">
      <c r="A443" s="27"/>
      <c r="B443" s="187" t="s">
        <v>656</v>
      </c>
      <c r="C443" s="201" t="s">
        <v>1169</v>
      </c>
      <c r="D443" s="60"/>
      <c r="E443" s="60"/>
      <c r="F443" s="112"/>
      <c r="G443" s="74"/>
      <c r="H443" s="188" t="s">
        <v>658</v>
      </c>
    </row>
    <row r="444" spans="1:8" ht="12.75" customHeight="1" x14ac:dyDescent="0.2">
      <c r="A444" s="27"/>
      <c r="B444" s="187" t="s">
        <v>656</v>
      </c>
      <c r="C444" s="19" t="s">
        <v>1128</v>
      </c>
      <c r="D444" s="60"/>
      <c r="E444" s="60"/>
      <c r="F444" s="111"/>
      <c r="G444" s="74"/>
      <c r="H444" s="74"/>
    </row>
    <row r="445" spans="1:8" ht="12.75" customHeight="1" x14ac:dyDescent="0.2">
      <c r="A445" s="27"/>
      <c r="B445" s="187" t="s">
        <v>656</v>
      </c>
      <c r="C445" s="19" t="s">
        <v>1060</v>
      </c>
      <c r="D445" s="60"/>
      <c r="E445" s="60"/>
      <c r="F445" s="111"/>
      <c r="G445" s="74"/>
      <c r="H445" s="74"/>
    </row>
    <row r="446" spans="1:8" ht="12.75" customHeight="1" x14ac:dyDescent="0.2">
      <c r="A446" s="27"/>
      <c r="B446" s="187" t="s">
        <v>656</v>
      </c>
      <c r="C446" s="201" t="s">
        <v>1064</v>
      </c>
      <c r="D446" s="60"/>
      <c r="E446" s="60"/>
      <c r="F446" s="111"/>
      <c r="G446" s="74"/>
      <c r="H446" s="74"/>
    </row>
    <row r="447" spans="1:8" ht="25.5" customHeight="1" x14ac:dyDescent="0.2">
      <c r="A447" s="27"/>
      <c r="B447" s="215" t="s">
        <v>656</v>
      </c>
      <c r="C447" s="213" t="s">
        <v>1065</v>
      </c>
      <c r="D447" s="213"/>
      <c r="E447" s="213"/>
      <c r="F447" s="214"/>
      <c r="G447" s="188"/>
      <c r="H447" s="74"/>
    </row>
    <row r="448" spans="1:8" ht="12.75" customHeight="1" x14ac:dyDescent="0.2">
      <c r="A448" s="27"/>
      <c r="B448" s="187" t="s">
        <v>656</v>
      </c>
      <c r="C448" s="19" t="s">
        <v>1061</v>
      </c>
      <c r="D448" s="60"/>
      <c r="E448" s="60"/>
      <c r="F448" s="111"/>
      <c r="G448" s="74"/>
      <c r="H448" s="188" t="s">
        <v>658</v>
      </c>
    </row>
    <row r="449" spans="1:8" ht="12.75" customHeight="1" x14ac:dyDescent="0.2">
      <c r="A449" s="27"/>
      <c r="B449" s="187" t="s">
        <v>656</v>
      </c>
      <c r="C449" s="19" t="s">
        <v>1062</v>
      </c>
      <c r="D449" s="60"/>
      <c r="E449" s="60"/>
      <c r="F449" s="111"/>
      <c r="G449" s="188" t="s">
        <v>658</v>
      </c>
      <c r="H449" s="74"/>
    </row>
    <row r="450" spans="1:8" ht="25.5" customHeight="1" x14ac:dyDescent="0.2">
      <c r="A450" s="27"/>
      <c r="B450" s="215" t="s">
        <v>656</v>
      </c>
      <c r="C450" s="213" t="s">
        <v>1063</v>
      </c>
      <c r="D450" s="213"/>
      <c r="E450" s="213"/>
      <c r="F450" s="214"/>
      <c r="G450" s="74"/>
      <c r="H450" s="74"/>
    </row>
    <row r="451" spans="1:8" ht="12.75" customHeight="1" x14ac:dyDescent="0.2">
      <c r="A451" s="27"/>
      <c r="B451" s="187" t="s">
        <v>656</v>
      </c>
      <c r="C451" s="19" t="s">
        <v>1070</v>
      </c>
      <c r="D451" s="60"/>
      <c r="E451" s="60"/>
      <c r="F451" s="111"/>
      <c r="G451" s="74"/>
      <c r="H451" s="74"/>
    </row>
    <row r="452" spans="1:8" ht="12.75" customHeight="1" x14ac:dyDescent="0.2">
      <c r="A452" s="27"/>
      <c r="B452" s="187" t="s">
        <v>656</v>
      </c>
      <c r="C452" s="19" t="s">
        <v>1071</v>
      </c>
      <c r="D452" s="60"/>
      <c r="E452" s="60"/>
      <c r="F452" s="111"/>
      <c r="G452" s="74"/>
      <c r="H452" s="74"/>
    </row>
    <row r="453" spans="1:8" ht="12.75" customHeight="1" x14ac:dyDescent="0.2">
      <c r="A453" s="27"/>
      <c r="B453" s="187" t="s">
        <v>656</v>
      </c>
      <c r="C453" s="19" t="s">
        <v>1127</v>
      </c>
      <c r="D453" s="60"/>
      <c r="E453" s="60"/>
      <c r="F453" s="111"/>
      <c r="G453" s="74"/>
      <c r="H453" s="74"/>
    </row>
    <row r="454" spans="1:8" ht="12.75" customHeight="1" x14ac:dyDescent="0.2">
      <c r="A454" s="27"/>
      <c r="B454" s="187" t="s">
        <v>656</v>
      </c>
      <c r="C454" s="19" t="s">
        <v>712</v>
      </c>
      <c r="D454" s="60"/>
      <c r="E454" s="60"/>
      <c r="F454" s="111"/>
      <c r="G454" s="188" t="s">
        <v>658</v>
      </c>
      <c r="H454" s="74"/>
    </row>
    <row r="455" spans="1:8" ht="12.75" customHeight="1" x14ac:dyDescent="0.2">
      <c r="A455" s="27"/>
      <c r="B455" s="187" t="s">
        <v>656</v>
      </c>
      <c r="C455" s="19" t="s">
        <v>713</v>
      </c>
      <c r="D455" s="60"/>
      <c r="E455" s="60"/>
      <c r="F455" s="111"/>
      <c r="G455" s="188" t="s">
        <v>658</v>
      </c>
      <c r="H455" s="74"/>
    </row>
    <row r="456" spans="1:8" ht="12.75" customHeight="1" x14ac:dyDescent="0.2">
      <c r="A456" s="27"/>
      <c r="B456" s="187" t="s">
        <v>656</v>
      </c>
      <c r="C456" s="19" t="s">
        <v>661</v>
      </c>
      <c r="D456" s="60"/>
      <c r="E456" s="60"/>
      <c r="F456" s="111"/>
      <c r="G456" s="74"/>
      <c r="H456" s="74"/>
    </row>
    <row r="457" spans="1:8" ht="12.75" customHeight="1" x14ac:dyDescent="0.2">
      <c r="A457" s="27"/>
      <c r="B457" s="187"/>
      <c r="D457" s="60"/>
      <c r="E457" s="60"/>
      <c r="F457" s="111"/>
      <c r="G457" s="74"/>
      <c r="H457" s="74"/>
    </row>
    <row r="458" spans="1:8" ht="12.75" customHeight="1" x14ac:dyDescent="0.2">
      <c r="A458" s="27"/>
      <c r="B458" s="187"/>
      <c r="D458" s="60"/>
      <c r="E458" s="60"/>
      <c r="F458" s="111"/>
      <c r="G458" s="74"/>
      <c r="H458" s="74"/>
    </row>
    <row r="459" spans="1:8" ht="12.75" customHeight="1" x14ac:dyDescent="0.2">
      <c r="A459" s="27"/>
      <c r="B459" s="187"/>
      <c r="D459" s="60"/>
      <c r="E459" s="60"/>
      <c r="F459" s="111"/>
      <c r="G459" s="74"/>
      <c r="H459" s="74"/>
    </row>
    <row r="460" spans="1:8" ht="12.75" customHeight="1" x14ac:dyDescent="0.2">
      <c r="A460" s="27"/>
      <c r="B460" s="187"/>
      <c r="D460" s="60"/>
      <c r="E460" s="60"/>
      <c r="F460" s="111"/>
      <c r="G460" s="74"/>
      <c r="H460" s="74"/>
    </row>
    <row r="461" spans="1:8" ht="12.75" customHeight="1" x14ac:dyDescent="0.2">
      <c r="A461" s="27"/>
      <c r="B461" s="187"/>
      <c r="D461" s="60"/>
      <c r="E461" s="60"/>
      <c r="F461" s="111"/>
      <c r="G461" s="74"/>
      <c r="H461" s="74"/>
    </row>
    <row r="462" spans="1:8" x14ac:dyDescent="0.2">
      <c r="A462" s="27"/>
      <c r="D462" s="60"/>
      <c r="E462" s="60"/>
      <c r="F462" s="111"/>
      <c r="G462" s="74"/>
      <c r="H462" s="74"/>
    </row>
    <row r="463" spans="1:8" ht="25.5" customHeight="1" x14ac:dyDescent="0.2">
      <c r="A463" s="68"/>
      <c r="B463" s="65"/>
      <c r="C463" s="65"/>
      <c r="D463" s="65"/>
      <c r="E463" s="65"/>
      <c r="F463" s="67" t="s">
        <v>156</v>
      </c>
      <c r="G463" s="75">
        <f>SUM(G409:G462)</f>
        <v>0</v>
      </c>
      <c r="H463" s="75">
        <f>SUM(H409:H462)</f>
        <v>0</v>
      </c>
    </row>
    <row r="464" spans="1:8" x14ac:dyDescent="0.2">
      <c r="A464" s="27"/>
      <c r="D464" s="60"/>
      <c r="E464" s="60"/>
      <c r="F464" s="111"/>
      <c r="G464" s="74"/>
      <c r="H464" s="74"/>
    </row>
    <row r="465" spans="1:8" ht="12.75" customHeight="1" x14ac:dyDescent="0.2">
      <c r="A465" s="186">
        <v>3.3</v>
      </c>
      <c r="B465" s="19" t="s">
        <v>714</v>
      </c>
      <c r="D465" s="60"/>
      <c r="E465" s="60"/>
      <c r="F465" s="111"/>
      <c r="G465" s="74"/>
      <c r="H465" s="74"/>
    </row>
    <row r="466" spans="1:8" ht="12.75" customHeight="1" x14ac:dyDescent="0.2">
      <c r="A466" s="27"/>
      <c r="B466" s="187" t="s">
        <v>656</v>
      </c>
      <c r="C466" s="201" t="s">
        <v>1162</v>
      </c>
      <c r="D466" s="60"/>
      <c r="E466" s="60"/>
      <c r="F466" s="111"/>
      <c r="G466" s="74"/>
      <c r="H466" s="188"/>
    </row>
    <row r="467" spans="1:8" ht="12.75" customHeight="1" x14ac:dyDescent="0.2">
      <c r="A467" s="27"/>
      <c r="B467" s="187" t="s">
        <v>656</v>
      </c>
      <c r="C467" s="19" t="s">
        <v>1161</v>
      </c>
      <c r="D467" s="60"/>
      <c r="E467" s="60"/>
      <c r="F467" s="111"/>
      <c r="G467" s="188" t="s">
        <v>658</v>
      </c>
      <c r="H467" s="74"/>
    </row>
    <row r="468" spans="1:8" ht="12.75" customHeight="1" x14ac:dyDescent="0.2">
      <c r="A468" s="27"/>
      <c r="B468" s="187" t="s">
        <v>656</v>
      </c>
      <c r="C468" s="201" t="s">
        <v>827</v>
      </c>
      <c r="D468" s="60"/>
      <c r="E468" s="60"/>
      <c r="F468" s="111"/>
      <c r="G468" s="188" t="s">
        <v>658</v>
      </c>
      <c r="H468" s="74"/>
    </row>
    <row r="469" spans="1:8" ht="12.75" customHeight="1" x14ac:dyDescent="0.2">
      <c r="A469" s="27"/>
      <c r="B469" s="187" t="s">
        <v>656</v>
      </c>
      <c r="C469" s="19" t="s">
        <v>715</v>
      </c>
      <c r="D469" s="60"/>
      <c r="E469" s="60"/>
      <c r="F469" s="111"/>
      <c r="G469" s="74"/>
      <c r="H469" s="188"/>
    </row>
    <row r="470" spans="1:8" ht="12.75" customHeight="1" x14ac:dyDescent="0.2">
      <c r="A470" s="27"/>
      <c r="B470" s="187" t="s">
        <v>656</v>
      </c>
      <c r="C470" s="19" t="s">
        <v>716</v>
      </c>
      <c r="D470" s="60"/>
      <c r="E470" s="60"/>
      <c r="F470" s="111"/>
      <c r="G470" s="188" t="s">
        <v>658</v>
      </c>
      <c r="H470" s="74"/>
    </row>
    <row r="471" spans="1:8" ht="12.75" customHeight="1" x14ac:dyDescent="0.2">
      <c r="A471" s="27"/>
      <c r="B471" s="187" t="s">
        <v>656</v>
      </c>
      <c r="C471" s="19" t="s">
        <v>661</v>
      </c>
      <c r="D471" s="60"/>
      <c r="E471" s="60"/>
      <c r="F471" s="111"/>
      <c r="G471" s="74"/>
      <c r="H471" s="74"/>
    </row>
    <row r="472" spans="1:8" ht="12.75" customHeight="1" x14ac:dyDescent="0.2">
      <c r="A472" s="27"/>
      <c r="D472" s="60"/>
      <c r="E472" s="60"/>
      <c r="F472" s="111"/>
      <c r="G472" s="74"/>
      <c r="H472" s="74"/>
    </row>
    <row r="473" spans="1:8" ht="12.75" customHeight="1" x14ac:dyDescent="0.2">
      <c r="A473" s="27"/>
      <c r="D473" s="60"/>
      <c r="E473" s="60"/>
      <c r="F473" s="111"/>
      <c r="G473" s="74"/>
      <c r="H473" s="74"/>
    </row>
    <row r="474" spans="1:8" ht="12.75" customHeight="1" x14ac:dyDescent="0.2">
      <c r="A474" s="63">
        <v>4</v>
      </c>
      <c r="B474" s="26" t="s">
        <v>719</v>
      </c>
      <c r="D474" s="60"/>
      <c r="E474" s="60"/>
      <c r="F474" s="111"/>
      <c r="G474" s="74"/>
      <c r="H474" s="74"/>
    </row>
    <row r="475" spans="1:8" ht="12.75" customHeight="1" x14ac:dyDescent="0.2">
      <c r="A475" s="186">
        <v>4.0999999999999996</v>
      </c>
      <c r="B475" s="19" t="s">
        <v>720</v>
      </c>
      <c r="D475" s="60"/>
      <c r="E475" s="60"/>
      <c r="F475" s="111"/>
      <c r="G475" s="74"/>
      <c r="H475" s="74"/>
    </row>
    <row r="476" spans="1:8" ht="12.75" customHeight="1" x14ac:dyDescent="0.2">
      <c r="A476" s="27"/>
      <c r="B476" s="187" t="s">
        <v>656</v>
      </c>
      <c r="C476" s="19" t="s">
        <v>774</v>
      </c>
      <c r="D476" s="60"/>
      <c r="E476" s="60"/>
      <c r="F476" s="111"/>
      <c r="G476" s="194"/>
      <c r="H476" s="188" t="s">
        <v>658</v>
      </c>
    </row>
    <row r="477" spans="1:8" ht="12.75" customHeight="1" x14ac:dyDescent="0.2">
      <c r="A477" s="27"/>
      <c r="B477" s="187" t="s">
        <v>656</v>
      </c>
      <c r="C477" s="19" t="s">
        <v>722</v>
      </c>
      <c r="D477" s="60"/>
      <c r="E477" s="60"/>
      <c r="F477" s="111"/>
      <c r="G477" s="74"/>
      <c r="H477" s="188" t="s">
        <v>658</v>
      </c>
    </row>
    <row r="478" spans="1:8" ht="12.75" customHeight="1" x14ac:dyDescent="0.2">
      <c r="A478" s="27"/>
      <c r="B478" s="187" t="s">
        <v>656</v>
      </c>
      <c r="C478" s="19" t="s">
        <v>773</v>
      </c>
      <c r="D478" s="60"/>
      <c r="E478" s="60"/>
      <c r="F478" s="111"/>
      <c r="G478" s="194"/>
      <c r="H478" s="188" t="s">
        <v>658</v>
      </c>
    </row>
    <row r="479" spans="1:8" ht="12.75" customHeight="1" x14ac:dyDescent="0.2">
      <c r="A479" s="27"/>
      <c r="B479" s="187" t="s">
        <v>656</v>
      </c>
      <c r="C479" s="19" t="s">
        <v>1119</v>
      </c>
      <c r="D479" s="60"/>
      <c r="E479" s="60"/>
      <c r="F479" s="111"/>
      <c r="G479" s="194"/>
      <c r="H479" s="188"/>
    </row>
    <row r="480" spans="1:8" ht="12.75" customHeight="1" x14ac:dyDescent="0.2">
      <c r="A480" s="27"/>
      <c r="B480" s="187"/>
      <c r="C480" s="212" t="s">
        <v>1120</v>
      </c>
      <c r="D480" s="60"/>
      <c r="E480" s="60"/>
      <c r="F480" s="111"/>
      <c r="G480" s="194"/>
      <c r="H480" s="188"/>
    </row>
    <row r="481" spans="1:8" ht="12.75" customHeight="1" x14ac:dyDescent="0.2">
      <c r="A481" s="27"/>
      <c r="B481" s="187"/>
      <c r="C481" s="212" t="s">
        <v>1121</v>
      </c>
      <c r="D481" s="60"/>
      <c r="E481" s="60"/>
      <c r="F481" s="111"/>
      <c r="G481" s="194"/>
      <c r="H481" s="188"/>
    </row>
    <row r="482" spans="1:8" ht="12.75" customHeight="1" x14ac:dyDescent="0.2">
      <c r="A482" s="27"/>
      <c r="B482" s="187"/>
      <c r="C482" s="212" t="s">
        <v>1122</v>
      </c>
      <c r="D482" s="60"/>
      <c r="E482" s="60"/>
      <c r="F482" s="111"/>
      <c r="G482" s="194"/>
      <c r="H482" s="188"/>
    </row>
    <row r="483" spans="1:8" ht="12.75" customHeight="1" x14ac:dyDescent="0.2">
      <c r="A483" s="27"/>
      <c r="B483" s="187" t="s">
        <v>656</v>
      </c>
      <c r="C483" s="19" t="s">
        <v>1123</v>
      </c>
      <c r="D483" s="60"/>
      <c r="E483" s="60"/>
      <c r="F483" s="111"/>
      <c r="G483" s="194"/>
      <c r="H483" s="194"/>
    </row>
    <row r="484" spans="1:8" ht="12.75" customHeight="1" x14ac:dyDescent="0.2">
      <c r="A484" s="27"/>
      <c r="B484" s="187" t="s">
        <v>656</v>
      </c>
      <c r="C484" s="19" t="s">
        <v>1109</v>
      </c>
      <c r="D484" s="60"/>
      <c r="E484" s="60"/>
      <c r="F484" s="111"/>
      <c r="G484" s="194"/>
      <c r="H484" s="194"/>
    </row>
    <row r="485" spans="1:8" ht="12.75" customHeight="1" x14ac:dyDescent="0.2">
      <c r="A485" s="27"/>
      <c r="B485" s="187" t="s">
        <v>656</v>
      </c>
      <c r="C485" s="19" t="s">
        <v>1110</v>
      </c>
      <c r="D485" s="60"/>
      <c r="E485" s="60"/>
      <c r="F485" s="111"/>
      <c r="G485" s="194"/>
      <c r="H485" s="194"/>
    </row>
    <row r="486" spans="1:8" ht="12.75" customHeight="1" x14ac:dyDescent="0.2">
      <c r="A486" s="27"/>
      <c r="B486" s="187"/>
      <c r="C486" s="212" t="s">
        <v>1111</v>
      </c>
      <c r="D486" s="60"/>
      <c r="E486" s="60"/>
      <c r="F486" s="111"/>
      <c r="G486" s="194"/>
      <c r="H486" s="194"/>
    </row>
    <row r="487" spans="1:8" ht="12.75" customHeight="1" x14ac:dyDescent="0.2">
      <c r="A487" s="27"/>
      <c r="B487" s="187"/>
      <c r="C487" s="212" t="s">
        <v>1112</v>
      </c>
      <c r="D487" s="60"/>
      <c r="E487" s="60"/>
      <c r="F487" s="111"/>
      <c r="G487" s="194"/>
      <c r="H487" s="194"/>
    </row>
    <row r="488" spans="1:8" ht="12.75" customHeight="1" x14ac:dyDescent="0.2">
      <c r="A488" s="27"/>
      <c r="B488" s="187"/>
      <c r="C488" s="218" t="s">
        <v>1113</v>
      </c>
      <c r="D488" s="60"/>
      <c r="E488" s="60"/>
      <c r="F488" s="111"/>
      <c r="G488" s="194"/>
      <c r="H488" s="194"/>
    </row>
    <row r="489" spans="1:8" ht="12.75" customHeight="1" x14ac:dyDescent="0.2">
      <c r="A489" s="27"/>
      <c r="B489" s="187" t="s">
        <v>656</v>
      </c>
      <c r="C489" s="19" t="s">
        <v>661</v>
      </c>
      <c r="D489" s="60"/>
      <c r="E489" s="60"/>
      <c r="F489" s="111"/>
      <c r="G489" s="74"/>
      <c r="H489" s="74"/>
    </row>
    <row r="490" spans="1:8" ht="12.75" customHeight="1" x14ac:dyDescent="0.2">
      <c r="A490" s="27"/>
      <c r="D490" s="60"/>
      <c r="E490" s="60"/>
      <c r="F490" s="111"/>
      <c r="G490" s="74"/>
      <c r="H490" s="74"/>
    </row>
    <row r="491" spans="1:8" ht="12.75" customHeight="1" x14ac:dyDescent="0.2">
      <c r="A491" s="27"/>
      <c r="D491" s="60"/>
      <c r="E491" s="60"/>
      <c r="F491" s="111"/>
      <c r="G491" s="74"/>
      <c r="H491" s="74"/>
    </row>
    <row r="492" spans="1:8" ht="12.75" customHeight="1" x14ac:dyDescent="0.2">
      <c r="A492" s="27"/>
      <c r="B492" s="19" t="s">
        <v>723</v>
      </c>
      <c r="D492" s="60"/>
      <c r="E492" s="60"/>
      <c r="F492" s="111"/>
      <c r="G492" s="74"/>
      <c r="H492" s="74"/>
    </row>
    <row r="493" spans="1:8" ht="12.75" customHeight="1" x14ac:dyDescent="0.2">
      <c r="A493" s="27"/>
      <c r="B493" s="187" t="s">
        <v>656</v>
      </c>
      <c r="C493" s="19" t="s">
        <v>772</v>
      </c>
      <c r="D493" s="60"/>
      <c r="E493" s="60"/>
      <c r="F493" s="111"/>
      <c r="G493" s="194"/>
      <c r="H493" s="188"/>
    </row>
    <row r="494" spans="1:8" ht="12.75" customHeight="1" x14ac:dyDescent="0.2">
      <c r="A494" s="27"/>
      <c r="B494" s="187" t="s">
        <v>656</v>
      </c>
      <c r="C494" s="19" t="s">
        <v>724</v>
      </c>
      <c r="D494" s="60"/>
      <c r="E494" s="60"/>
      <c r="F494" s="111"/>
      <c r="G494" s="194" t="s">
        <v>721</v>
      </c>
      <c r="H494" s="194" t="s">
        <v>721</v>
      </c>
    </row>
    <row r="495" spans="1:8" ht="12.75" customHeight="1" x14ac:dyDescent="0.2">
      <c r="A495" s="27"/>
      <c r="B495" s="187" t="s">
        <v>656</v>
      </c>
      <c r="C495" s="19" t="s">
        <v>661</v>
      </c>
      <c r="D495" s="60"/>
      <c r="E495" s="60"/>
      <c r="F495" s="111"/>
      <c r="G495" s="74"/>
      <c r="H495" s="74"/>
    </row>
    <row r="496" spans="1:8" ht="12.75" customHeight="1" x14ac:dyDescent="0.2">
      <c r="A496" s="27"/>
      <c r="B496" s="187"/>
      <c r="D496" s="60"/>
      <c r="E496" s="60"/>
      <c r="F496" s="111"/>
      <c r="G496" s="74"/>
      <c r="H496" s="74"/>
    </row>
    <row r="497" spans="1:8" ht="12.75" customHeight="1" x14ac:dyDescent="0.2">
      <c r="A497" s="27"/>
      <c r="D497" s="60"/>
      <c r="E497" s="60"/>
      <c r="F497" s="111"/>
      <c r="G497" s="74"/>
      <c r="H497" s="74"/>
    </row>
    <row r="498" spans="1:8" ht="12.75" customHeight="1" x14ac:dyDescent="0.2">
      <c r="A498" s="27"/>
      <c r="B498" s="19" t="s">
        <v>725</v>
      </c>
      <c r="D498" s="60"/>
      <c r="E498" s="60"/>
      <c r="F498" s="111"/>
      <c r="G498" s="74"/>
      <c r="H498" s="74"/>
    </row>
    <row r="499" spans="1:8" ht="12.75" customHeight="1" x14ac:dyDescent="0.2">
      <c r="A499" s="27"/>
      <c r="B499" s="187" t="s">
        <v>656</v>
      </c>
      <c r="C499" s="19" t="s">
        <v>726</v>
      </c>
      <c r="D499" s="60"/>
      <c r="E499" s="60"/>
      <c r="F499" s="111"/>
      <c r="G499" s="194" t="s">
        <v>721</v>
      </c>
      <c r="H499" s="194" t="s">
        <v>721</v>
      </c>
    </row>
    <row r="500" spans="1:8" ht="12.75" customHeight="1" x14ac:dyDescent="0.2">
      <c r="A500" s="27"/>
      <c r="B500" s="187" t="s">
        <v>656</v>
      </c>
      <c r="C500" s="19" t="s">
        <v>727</v>
      </c>
      <c r="D500" s="60"/>
      <c r="E500" s="60"/>
      <c r="F500" s="111"/>
      <c r="G500" s="194" t="s">
        <v>721</v>
      </c>
      <c r="H500" s="194" t="s">
        <v>721</v>
      </c>
    </row>
    <row r="501" spans="1:8" ht="12.75" customHeight="1" x14ac:dyDescent="0.2">
      <c r="A501" s="27"/>
      <c r="B501" s="187" t="s">
        <v>656</v>
      </c>
      <c r="C501" s="19" t="s">
        <v>728</v>
      </c>
      <c r="D501" s="60"/>
      <c r="E501" s="60"/>
      <c r="F501" s="111"/>
      <c r="G501" s="194" t="s">
        <v>721</v>
      </c>
      <c r="H501" s="194" t="s">
        <v>721</v>
      </c>
    </row>
    <row r="502" spans="1:8" ht="12.75" customHeight="1" x14ac:dyDescent="0.2">
      <c r="A502" s="27"/>
      <c r="B502" s="187" t="s">
        <v>656</v>
      </c>
      <c r="C502" s="19" t="s">
        <v>729</v>
      </c>
      <c r="D502" s="60"/>
      <c r="E502" s="60"/>
      <c r="F502" s="111"/>
      <c r="G502" s="194" t="s">
        <v>721</v>
      </c>
      <c r="H502" s="194" t="s">
        <v>721</v>
      </c>
    </row>
    <row r="503" spans="1:8" ht="12.75" customHeight="1" x14ac:dyDescent="0.2">
      <c r="A503" s="27"/>
      <c r="B503" s="187" t="s">
        <v>656</v>
      </c>
      <c r="C503" s="19" t="s">
        <v>661</v>
      </c>
      <c r="D503" s="60"/>
      <c r="E503" s="60"/>
      <c r="F503" s="111"/>
      <c r="G503" s="74"/>
      <c r="H503" s="74"/>
    </row>
    <row r="504" spans="1:8" ht="12.75" customHeight="1" x14ac:dyDescent="0.2">
      <c r="A504" s="27"/>
      <c r="B504" s="187"/>
      <c r="D504" s="60"/>
      <c r="E504" s="60"/>
      <c r="F504" s="111"/>
      <c r="G504" s="74"/>
      <c r="H504" s="74"/>
    </row>
    <row r="505" spans="1:8" ht="12.75" customHeight="1" x14ac:dyDescent="0.2">
      <c r="A505" s="27"/>
      <c r="D505" s="60"/>
      <c r="E505" s="60"/>
      <c r="F505" s="111"/>
      <c r="G505" s="74"/>
      <c r="H505" s="74"/>
    </row>
    <row r="506" spans="1:8" ht="12.75" customHeight="1" x14ac:dyDescent="0.2">
      <c r="A506" s="27"/>
      <c r="D506" s="60"/>
      <c r="E506" s="60"/>
      <c r="F506" s="111"/>
      <c r="G506" s="74"/>
      <c r="H506" s="74"/>
    </row>
    <row r="507" spans="1:8" ht="12.75" customHeight="1" x14ac:dyDescent="0.2">
      <c r="A507" s="186">
        <v>4.2</v>
      </c>
      <c r="B507" s="19" t="s">
        <v>730</v>
      </c>
      <c r="D507" s="60"/>
      <c r="E507" s="60"/>
      <c r="F507" s="111"/>
      <c r="G507" s="74"/>
      <c r="H507" s="74"/>
    </row>
    <row r="508" spans="1:8" ht="12.75" customHeight="1" x14ac:dyDescent="0.2">
      <c r="A508" s="27"/>
      <c r="B508" s="187" t="s">
        <v>656</v>
      </c>
      <c r="C508" s="19" t="s">
        <v>731</v>
      </c>
      <c r="D508" s="60"/>
      <c r="E508" s="60"/>
      <c r="F508" s="111"/>
      <c r="G508" s="194" t="s">
        <v>721</v>
      </c>
      <c r="H508" s="194" t="s">
        <v>721</v>
      </c>
    </row>
    <row r="509" spans="1:8" ht="12.75" customHeight="1" x14ac:dyDescent="0.2">
      <c r="A509" s="27"/>
      <c r="B509" s="187" t="s">
        <v>656</v>
      </c>
      <c r="C509" s="19" t="s">
        <v>775</v>
      </c>
      <c r="D509" s="60"/>
      <c r="E509" s="60"/>
      <c r="F509" s="111"/>
      <c r="G509" s="194"/>
      <c r="H509" s="188" t="s">
        <v>658</v>
      </c>
    </row>
    <row r="510" spans="1:8" ht="12.75" customHeight="1" x14ac:dyDescent="0.2">
      <c r="A510" s="27"/>
      <c r="B510" s="187" t="s">
        <v>656</v>
      </c>
      <c r="C510" s="19" t="s">
        <v>661</v>
      </c>
      <c r="D510" s="60"/>
      <c r="E510" s="60"/>
      <c r="F510" s="111"/>
      <c r="G510" s="74"/>
      <c r="H510" s="74"/>
    </row>
    <row r="511" spans="1:8" ht="12.75" customHeight="1" x14ac:dyDescent="0.2">
      <c r="A511" s="27"/>
      <c r="B511" s="187"/>
      <c r="D511" s="60"/>
      <c r="E511" s="60"/>
      <c r="F511" s="111"/>
      <c r="G511" s="74"/>
      <c r="H511" s="74"/>
    </row>
    <row r="512" spans="1:8" ht="12.75" customHeight="1" x14ac:dyDescent="0.2">
      <c r="A512" s="27"/>
      <c r="B512" s="187"/>
      <c r="D512" s="60"/>
      <c r="E512" s="60"/>
      <c r="F512" s="111"/>
      <c r="G512" s="74"/>
      <c r="H512" s="74"/>
    </row>
    <row r="513" spans="1:8" ht="12.75" customHeight="1" x14ac:dyDescent="0.2">
      <c r="A513" s="27"/>
      <c r="B513" s="187"/>
      <c r="D513" s="60"/>
      <c r="E513" s="60"/>
      <c r="F513" s="111"/>
      <c r="G513" s="74"/>
      <c r="H513" s="74"/>
    </row>
    <row r="514" spans="1:8" ht="12.75" customHeight="1" x14ac:dyDescent="0.2">
      <c r="A514" s="27"/>
      <c r="B514" s="187"/>
      <c r="D514" s="60"/>
      <c r="E514" s="60"/>
      <c r="F514" s="111"/>
      <c r="G514" s="74"/>
      <c r="H514" s="74"/>
    </row>
    <row r="515" spans="1:8" ht="12.75" customHeight="1" x14ac:dyDescent="0.2">
      <c r="A515" s="27"/>
      <c r="B515" s="187"/>
      <c r="D515" s="60"/>
      <c r="E515" s="60"/>
      <c r="F515" s="111"/>
      <c r="G515" s="74"/>
      <c r="H515" s="74"/>
    </row>
    <row r="516" spans="1:8" ht="12.75" customHeight="1" x14ac:dyDescent="0.2">
      <c r="A516" s="27"/>
      <c r="B516" s="187"/>
      <c r="D516" s="60"/>
      <c r="E516" s="60"/>
      <c r="F516" s="111"/>
      <c r="G516" s="74"/>
      <c r="H516" s="74"/>
    </row>
    <row r="517" spans="1:8" ht="12.75" customHeight="1" x14ac:dyDescent="0.2">
      <c r="A517" s="27"/>
      <c r="B517" s="187"/>
      <c r="D517" s="60"/>
      <c r="E517" s="60"/>
      <c r="F517" s="111"/>
      <c r="G517" s="74"/>
      <c r="H517" s="74"/>
    </row>
    <row r="518" spans="1:8" ht="12.75" customHeight="1" x14ac:dyDescent="0.2">
      <c r="A518" s="27"/>
      <c r="B518" s="187"/>
      <c r="D518" s="60"/>
      <c r="E518" s="60"/>
      <c r="F518" s="111"/>
      <c r="G518" s="74"/>
      <c r="H518" s="74"/>
    </row>
    <row r="519" spans="1:8" ht="12.75" customHeight="1" x14ac:dyDescent="0.2">
      <c r="A519" s="27"/>
      <c r="D519" s="60"/>
      <c r="E519" s="60"/>
      <c r="F519" s="111"/>
      <c r="G519" s="74"/>
      <c r="H519" s="74"/>
    </row>
    <row r="520" spans="1:8" x14ac:dyDescent="0.2">
      <c r="A520" s="27"/>
      <c r="D520" s="60"/>
      <c r="E520" s="60"/>
      <c r="F520" s="111"/>
      <c r="G520" s="74"/>
      <c r="H520" s="74"/>
    </row>
    <row r="521" spans="1:8" ht="25.5" customHeight="1" x14ac:dyDescent="0.2">
      <c r="A521" s="68"/>
      <c r="B521" s="65"/>
      <c r="C521" s="65"/>
      <c r="D521" s="65"/>
      <c r="E521" s="65"/>
      <c r="F521" s="67" t="s">
        <v>156</v>
      </c>
      <c r="G521" s="75">
        <f>SUM(G465:G520)</f>
        <v>0</v>
      </c>
      <c r="H521" s="75">
        <f>SUM(H465:H520)</f>
        <v>0</v>
      </c>
    </row>
    <row r="522" spans="1:8" x14ac:dyDescent="0.2">
      <c r="A522" s="27"/>
      <c r="D522" s="60"/>
      <c r="E522" s="60"/>
      <c r="F522" s="111"/>
      <c r="G522" s="74"/>
      <c r="H522" s="74"/>
    </row>
    <row r="523" spans="1:8" ht="12.75" customHeight="1" x14ac:dyDescent="0.2">
      <c r="A523" s="63">
        <v>5</v>
      </c>
      <c r="B523" s="26" t="s">
        <v>732</v>
      </c>
      <c r="D523" s="60"/>
      <c r="E523" s="60"/>
      <c r="F523" s="111"/>
      <c r="G523" s="74"/>
      <c r="H523" s="74"/>
    </row>
    <row r="524" spans="1:8" ht="12.75" customHeight="1" x14ac:dyDescent="0.2">
      <c r="A524" s="186">
        <v>5.0999999999999996</v>
      </c>
      <c r="B524" s="19" t="s">
        <v>733</v>
      </c>
      <c r="D524" s="60"/>
      <c r="E524" s="60"/>
      <c r="F524" s="111"/>
      <c r="G524" s="74"/>
      <c r="H524" s="74"/>
    </row>
    <row r="525" spans="1:8" ht="12.75" customHeight="1" x14ac:dyDescent="0.2">
      <c r="A525" s="27"/>
      <c r="B525" s="187" t="s">
        <v>656</v>
      </c>
      <c r="C525" s="19" t="s">
        <v>1105</v>
      </c>
      <c r="D525" s="60"/>
      <c r="E525" s="60"/>
      <c r="F525" s="111"/>
      <c r="G525" s="74"/>
      <c r="H525" s="74"/>
    </row>
    <row r="526" spans="1:8" ht="25.5" customHeight="1" x14ac:dyDescent="0.2">
      <c r="A526" s="27"/>
      <c r="B526" s="215" t="s">
        <v>656</v>
      </c>
      <c r="C526" s="237" t="s">
        <v>1150</v>
      </c>
      <c r="D526" s="237"/>
      <c r="E526" s="237"/>
      <c r="F526" s="238"/>
      <c r="G526" s="74"/>
      <c r="H526" s="74"/>
    </row>
    <row r="527" spans="1:8" ht="12.75" customHeight="1" x14ac:dyDescent="0.2">
      <c r="A527" s="27"/>
      <c r="B527" s="187" t="s">
        <v>656</v>
      </c>
      <c r="C527" s="19" t="s">
        <v>1102</v>
      </c>
      <c r="D527" s="60"/>
      <c r="E527" s="60"/>
      <c r="F527" s="111"/>
      <c r="G527" s="74"/>
      <c r="H527" s="74"/>
    </row>
    <row r="528" spans="1:8" ht="12.75" customHeight="1" x14ac:dyDescent="0.2">
      <c r="A528" s="27"/>
      <c r="B528" s="187" t="s">
        <v>656</v>
      </c>
      <c r="C528" s="19" t="s">
        <v>1104</v>
      </c>
      <c r="D528" s="60"/>
      <c r="E528" s="60"/>
      <c r="F528" s="111"/>
      <c r="G528" s="74"/>
      <c r="H528" s="74"/>
    </row>
    <row r="529" spans="1:8" ht="12.75" customHeight="1" x14ac:dyDescent="0.2">
      <c r="A529" s="27"/>
      <c r="B529" s="187" t="s">
        <v>656</v>
      </c>
      <c r="C529" s="201" t="s">
        <v>828</v>
      </c>
      <c r="D529" s="60"/>
      <c r="E529" s="60"/>
      <c r="F529" s="111"/>
      <c r="G529" s="74"/>
      <c r="H529" s="74"/>
    </row>
    <row r="530" spans="1:8" ht="12.75" customHeight="1" x14ac:dyDescent="0.2">
      <c r="A530" s="27"/>
      <c r="B530" s="187"/>
      <c r="C530" s="211" t="s">
        <v>1106</v>
      </c>
      <c r="D530" s="60"/>
      <c r="E530" s="60"/>
      <c r="F530" s="111"/>
      <c r="G530" s="74"/>
      <c r="H530" s="74"/>
    </row>
    <row r="531" spans="1:8" ht="12.75" customHeight="1" x14ac:dyDescent="0.2">
      <c r="A531" s="27"/>
      <c r="B531" s="187"/>
      <c r="C531" s="211" t="s">
        <v>1107</v>
      </c>
      <c r="D531" s="60"/>
      <c r="E531" s="60"/>
      <c r="F531" s="111"/>
      <c r="G531" s="74"/>
      <c r="H531" s="74"/>
    </row>
    <row r="532" spans="1:8" ht="12.75" customHeight="1" x14ac:dyDescent="0.2">
      <c r="A532" s="27"/>
      <c r="B532" s="187" t="s">
        <v>656</v>
      </c>
      <c r="C532" s="19" t="s">
        <v>734</v>
      </c>
      <c r="D532" s="60"/>
      <c r="E532" s="60"/>
      <c r="F532" s="111"/>
      <c r="G532" s="74"/>
      <c r="H532" s="188"/>
    </row>
    <row r="533" spans="1:8" ht="12.75" customHeight="1" x14ac:dyDescent="0.2">
      <c r="A533" s="27"/>
      <c r="B533" s="187" t="s">
        <v>656</v>
      </c>
      <c r="C533" s="19" t="s">
        <v>735</v>
      </c>
      <c r="D533" s="60"/>
      <c r="E533" s="60"/>
      <c r="F533" s="111"/>
      <c r="G533" s="194" t="s">
        <v>721</v>
      </c>
      <c r="H533" s="194" t="s">
        <v>721</v>
      </c>
    </row>
    <row r="534" spans="1:8" ht="12.75" customHeight="1" x14ac:dyDescent="0.2">
      <c r="A534" s="27"/>
      <c r="B534" s="187" t="s">
        <v>656</v>
      </c>
      <c r="C534" s="19" t="s">
        <v>1117</v>
      </c>
      <c r="D534" s="60"/>
      <c r="E534" s="60"/>
      <c r="F534" s="111"/>
      <c r="G534" s="74"/>
      <c r="H534" s="188"/>
    </row>
    <row r="535" spans="1:8" ht="12.75" customHeight="1" x14ac:dyDescent="0.2">
      <c r="A535" s="27"/>
      <c r="B535" s="187" t="s">
        <v>656</v>
      </c>
      <c r="C535" s="19" t="s">
        <v>1118</v>
      </c>
      <c r="D535" s="60"/>
      <c r="E535" s="60"/>
      <c r="F535" s="111"/>
      <c r="G535" s="74"/>
      <c r="H535" s="74"/>
    </row>
    <row r="536" spans="1:8" ht="12.75" customHeight="1" x14ac:dyDescent="0.2">
      <c r="A536" s="27"/>
      <c r="B536" s="187" t="s">
        <v>656</v>
      </c>
      <c r="C536" s="19" t="s">
        <v>736</v>
      </c>
      <c r="D536" s="60"/>
      <c r="E536" s="60"/>
      <c r="F536" s="111"/>
      <c r="G536" s="74"/>
      <c r="H536" s="74"/>
    </row>
    <row r="537" spans="1:8" ht="12.75" customHeight="1" x14ac:dyDescent="0.2">
      <c r="A537" s="27"/>
      <c r="B537" s="187" t="s">
        <v>656</v>
      </c>
      <c r="C537" s="19" t="s">
        <v>737</v>
      </c>
      <c r="D537" s="60"/>
      <c r="E537" s="60"/>
      <c r="F537" s="111"/>
      <c r="G537" s="74"/>
      <c r="H537" s="74"/>
    </row>
    <row r="538" spans="1:8" ht="12.75" customHeight="1" x14ac:dyDescent="0.2">
      <c r="A538" s="27"/>
      <c r="B538" s="187"/>
      <c r="C538" s="212" t="s">
        <v>1114</v>
      </c>
      <c r="D538" s="60"/>
      <c r="E538" s="60"/>
      <c r="F538" s="111"/>
      <c r="G538" s="74"/>
      <c r="H538" s="74"/>
    </row>
    <row r="539" spans="1:8" ht="12.75" customHeight="1" x14ac:dyDescent="0.2">
      <c r="A539" s="27"/>
      <c r="B539" s="187"/>
      <c r="C539" s="212" t="s">
        <v>1115</v>
      </c>
      <c r="D539" s="60"/>
      <c r="E539" s="60"/>
      <c r="F539" s="111"/>
      <c r="G539" s="74"/>
      <c r="H539" s="74"/>
    </row>
    <row r="540" spans="1:8" ht="12.75" customHeight="1" x14ac:dyDescent="0.2">
      <c r="A540" s="27"/>
      <c r="B540" s="187"/>
      <c r="C540" s="218" t="s">
        <v>1116</v>
      </c>
      <c r="D540" s="60"/>
      <c r="E540" s="60"/>
      <c r="F540" s="111"/>
      <c r="G540" s="74"/>
      <c r="H540" s="74"/>
    </row>
    <row r="541" spans="1:8" ht="12.75" customHeight="1" x14ac:dyDescent="0.2">
      <c r="A541" s="27"/>
      <c r="B541" s="187" t="s">
        <v>656</v>
      </c>
      <c r="C541" s="19" t="s">
        <v>1103</v>
      </c>
      <c r="D541" s="60"/>
      <c r="E541" s="60"/>
      <c r="F541" s="111"/>
      <c r="G541" s="74"/>
      <c r="H541" s="74"/>
    </row>
    <row r="542" spans="1:8" ht="12.75" customHeight="1" x14ac:dyDescent="0.2">
      <c r="A542" s="27"/>
      <c r="B542" s="187" t="s">
        <v>656</v>
      </c>
      <c r="C542" s="19" t="s">
        <v>1124</v>
      </c>
      <c r="D542" s="60"/>
      <c r="E542" s="60"/>
      <c r="F542" s="111"/>
      <c r="G542" s="74"/>
      <c r="H542" s="74"/>
    </row>
    <row r="543" spans="1:8" ht="12.75" customHeight="1" x14ac:dyDescent="0.2">
      <c r="A543" s="27"/>
      <c r="B543" s="187" t="s">
        <v>656</v>
      </c>
      <c r="C543" s="19" t="s">
        <v>661</v>
      </c>
      <c r="D543" s="60"/>
      <c r="E543" s="60"/>
      <c r="F543" s="111"/>
      <c r="G543" s="74"/>
      <c r="H543" s="74"/>
    </row>
    <row r="544" spans="1:8" ht="12.75" customHeight="1" x14ac:dyDescent="0.2">
      <c r="A544" s="27"/>
      <c r="D544" s="60"/>
      <c r="E544" s="60"/>
      <c r="F544" s="111"/>
      <c r="G544" s="74"/>
      <c r="H544" s="74"/>
    </row>
    <row r="545" spans="1:8" ht="12.75" customHeight="1" x14ac:dyDescent="0.2">
      <c r="A545" s="27"/>
      <c r="D545" s="60"/>
      <c r="E545" s="60"/>
      <c r="F545" s="111"/>
      <c r="G545" s="74"/>
      <c r="H545" s="74"/>
    </row>
    <row r="546" spans="1:8" ht="12.75" customHeight="1" x14ac:dyDescent="0.2">
      <c r="A546" s="186">
        <v>5.4</v>
      </c>
      <c r="B546" s="19" t="s">
        <v>738</v>
      </c>
      <c r="D546" s="60"/>
      <c r="E546" s="60"/>
      <c r="F546" s="111"/>
      <c r="G546" s="74"/>
      <c r="H546" s="74"/>
    </row>
    <row r="547" spans="1:8" ht="12.75" customHeight="1" x14ac:dyDescent="0.2">
      <c r="A547" s="27"/>
      <c r="B547" s="187" t="s">
        <v>656</v>
      </c>
      <c r="C547" s="19" t="s">
        <v>871</v>
      </c>
      <c r="D547" s="60"/>
      <c r="E547" s="60"/>
      <c r="F547" s="111"/>
      <c r="G547" s="74"/>
      <c r="H547" s="74"/>
    </row>
    <row r="548" spans="1:8" ht="12.75" customHeight="1" x14ac:dyDescent="0.2">
      <c r="A548" s="27"/>
      <c r="B548" s="187" t="s">
        <v>656</v>
      </c>
      <c r="C548" s="19" t="s">
        <v>872</v>
      </c>
      <c r="D548" s="60"/>
      <c r="E548" s="60"/>
      <c r="F548" s="111"/>
      <c r="G548" s="74"/>
      <c r="H548" s="74"/>
    </row>
    <row r="549" spans="1:8" ht="12.75" customHeight="1" x14ac:dyDescent="0.2">
      <c r="A549" s="27"/>
      <c r="B549" s="187" t="s">
        <v>656</v>
      </c>
      <c r="C549" s="19" t="s">
        <v>873</v>
      </c>
      <c r="D549" s="60"/>
      <c r="E549" s="60"/>
      <c r="F549" s="111"/>
      <c r="G549" s="74"/>
      <c r="H549" s="74"/>
    </row>
    <row r="550" spans="1:8" ht="12.75" customHeight="1" x14ac:dyDescent="0.2">
      <c r="A550" s="27"/>
      <c r="B550" s="187" t="s">
        <v>656</v>
      </c>
      <c r="C550" s="19" t="s">
        <v>874</v>
      </c>
      <c r="D550" s="60"/>
      <c r="E550" s="60"/>
      <c r="F550" s="111"/>
      <c r="G550" s="74"/>
      <c r="H550" s="74"/>
    </row>
    <row r="551" spans="1:8" ht="12.75" customHeight="1" x14ac:dyDescent="0.2">
      <c r="A551" s="27"/>
      <c r="B551" s="187" t="s">
        <v>656</v>
      </c>
      <c r="C551" s="19" t="s">
        <v>875</v>
      </c>
      <c r="D551" s="60"/>
      <c r="E551" s="60"/>
      <c r="F551" s="111"/>
      <c r="G551" s="74"/>
      <c r="H551" s="74"/>
    </row>
    <row r="552" spans="1:8" ht="12.75" customHeight="1" x14ac:dyDescent="0.2">
      <c r="A552" s="27"/>
      <c r="B552" s="187" t="s">
        <v>656</v>
      </c>
      <c r="C552" s="19" t="s">
        <v>876</v>
      </c>
      <c r="D552" s="60"/>
      <c r="E552" s="60"/>
      <c r="F552" s="111"/>
      <c r="G552" s="74"/>
      <c r="H552" s="74"/>
    </row>
    <row r="553" spans="1:8" ht="12.75" customHeight="1" x14ac:dyDescent="0.2">
      <c r="A553" s="27"/>
      <c r="B553" s="187" t="s">
        <v>656</v>
      </c>
      <c r="C553" s="19" t="s">
        <v>877</v>
      </c>
      <c r="D553" s="60"/>
      <c r="E553" s="60"/>
      <c r="F553" s="111"/>
      <c r="G553" s="74"/>
      <c r="H553" s="74"/>
    </row>
    <row r="554" spans="1:8" ht="12.75" customHeight="1" x14ac:dyDescent="0.2">
      <c r="A554" s="27"/>
      <c r="B554" s="187" t="s">
        <v>656</v>
      </c>
      <c r="C554" s="19" t="s">
        <v>878</v>
      </c>
      <c r="D554" s="60"/>
      <c r="E554" s="60"/>
      <c r="F554" s="111"/>
      <c r="G554" s="74"/>
      <c r="H554" s="74"/>
    </row>
    <row r="555" spans="1:8" ht="12.75" customHeight="1" x14ac:dyDescent="0.2">
      <c r="A555" s="27"/>
      <c r="B555" s="187" t="s">
        <v>656</v>
      </c>
      <c r="C555" s="19" t="s">
        <v>879</v>
      </c>
      <c r="D555" s="60"/>
      <c r="E555" s="60"/>
      <c r="F555" s="111"/>
      <c r="G555" s="74"/>
      <c r="H555" s="74"/>
    </row>
    <row r="556" spans="1:8" ht="12.75" customHeight="1" x14ac:dyDescent="0.2">
      <c r="A556" s="27"/>
      <c r="B556" s="187" t="s">
        <v>656</v>
      </c>
      <c r="C556" s="19" t="s">
        <v>880</v>
      </c>
      <c r="D556" s="60"/>
      <c r="E556" s="60"/>
      <c r="F556" s="111"/>
      <c r="G556" s="74"/>
      <c r="H556" s="74"/>
    </row>
    <row r="557" spans="1:8" ht="12.75" customHeight="1" x14ac:dyDescent="0.2">
      <c r="A557" s="27"/>
      <c r="B557" s="187" t="s">
        <v>656</v>
      </c>
      <c r="C557" s="19" t="s">
        <v>881</v>
      </c>
      <c r="D557" s="60"/>
      <c r="E557" s="60"/>
      <c r="F557" s="111"/>
      <c r="G557" s="74"/>
      <c r="H557" s="74"/>
    </row>
    <row r="558" spans="1:8" ht="12.75" customHeight="1" x14ac:dyDescent="0.2">
      <c r="A558" s="27"/>
      <c r="B558" s="187" t="s">
        <v>656</v>
      </c>
      <c r="C558" s="19" t="s">
        <v>882</v>
      </c>
      <c r="D558" s="60"/>
      <c r="E558" s="60"/>
      <c r="F558" s="111"/>
      <c r="G558" s="74"/>
      <c r="H558" s="74"/>
    </row>
    <row r="559" spans="1:8" ht="12.75" customHeight="1" x14ac:dyDescent="0.2">
      <c r="A559" s="27"/>
      <c r="B559" s="187" t="s">
        <v>656</v>
      </c>
      <c r="C559" s="19" t="s">
        <v>883</v>
      </c>
      <c r="D559" s="60"/>
      <c r="E559" s="60"/>
      <c r="F559" s="111"/>
      <c r="G559" s="74"/>
      <c r="H559" s="74"/>
    </row>
    <row r="560" spans="1:8" ht="12.75" customHeight="1" x14ac:dyDescent="0.2">
      <c r="A560" s="27"/>
      <c r="B560" s="187" t="s">
        <v>656</v>
      </c>
      <c r="C560" s="19" t="s">
        <v>884</v>
      </c>
      <c r="D560" s="60"/>
      <c r="E560" s="60"/>
      <c r="F560" s="111"/>
      <c r="G560" s="74"/>
      <c r="H560" s="74"/>
    </row>
    <row r="561" spans="1:8" ht="12.75" customHeight="1" x14ac:dyDescent="0.2">
      <c r="A561" s="27"/>
      <c r="B561" s="187" t="s">
        <v>656</v>
      </c>
      <c r="C561" s="19" t="s">
        <v>885</v>
      </c>
      <c r="D561" s="60"/>
      <c r="E561" s="60"/>
      <c r="F561" s="111"/>
      <c r="G561" s="74"/>
      <c r="H561" s="74"/>
    </row>
    <row r="562" spans="1:8" ht="12.75" customHeight="1" x14ac:dyDescent="0.2">
      <c r="A562" s="27"/>
      <c r="B562" s="187"/>
      <c r="C562" s="19" t="s">
        <v>886</v>
      </c>
      <c r="D562" s="60"/>
      <c r="E562" s="60"/>
      <c r="F562" s="111"/>
      <c r="G562" s="74"/>
      <c r="H562" s="74"/>
    </row>
    <row r="563" spans="1:8" ht="12.75" customHeight="1" x14ac:dyDescent="0.2">
      <c r="A563" s="27"/>
      <c r="C563" s="19" t="s">
        <v>887</v>
      </c>
      <c r="D563" s="60"/>
      <c r="E563" s="60"/>
      <c r="F563" s="111"/>
      <c r="G563" s="74"/>
      <c r="H563" s="74"/>
    </row>
    <row r="564" spans="1:8" ht="12.75" customHeight="1" x14ac:dyDescent="0.2">
      <c r="A564" s="27"/>
      <c r="C564" s="19" t="s">
        <v>888</v>
      </c>
      <c r="D564" s="60"/>
      <c r="E564" s="60"/>
      <c r="F564" s="111"/>
      <c r="G564" s="74"/>
      <c r="H564" s="74"/>
    </row>
    <row r="565" spans="1:8" ht="12.75" customHeight="1" x14ac:dyDescent="0.2">
      <c r="A565" s="27"/>
      <c r="D565" s="60"/>
      <c r="E565" s="60"/>
      <c r="F565" s="111"/>
      <c r="G565" s="74"/>
      <c r="H565" s="74"/>
    </row>
    <row r="566" spans="1:8" ht="12.75" customHeight="1" x14ac:dyDescent="0.2">
      <c r="A566" s="27"/>
      <c r="D566" s="60"/>
      <c r="E566" s="60"/>
      <c r="F566" s="111"/>
      <c r="G566" s="74"/>
      <c r="H566" s="74"/>
    </row>
    <row r="567" spans="1:8" ht="12.75" customHeight="1" x14ac:dyDescent="0.2">
      <c r="A567" s="186">
        <v>5.8</v>
      </c>
      <c r="B567" s="19" t="s">
        <v>739</v>
      </c>
      <c r="D567" s="60"/>
      <c r="E567" s="60"/>
      <c r="F567" s="111"/>
      <c r="G567" s="74"/>
      <c r="H567" s="74"/>
    </row>
    <row r="568" spans="1:8" ht="12.75" customHeight="1" x14ac:dyDescent="0.2">
      <c r="A568" s="27"/>
      <c r="B568" s="187" t="s">
        <v>656</v>
      </c>
      <c r="C568" s="19" t="s">
        <v>889</v>
      </c>
      <c r="D568" s="60"/>
      <c r="E568" s="60"/>
      <c r="F568" s="111"/>
      <c r="G568" s="74"/>
      <c r="H568" s="74"/>
    </row>
    <row r="569" spans="1:8" ht="12.75" customHeight="1" x14ac:dyDescent="0.2">
      <c r="A569" s="27"/>
      <c r="B569" s="187" t="s">
        <v>656</v>
      </c>
      <c r="C569" s="19" t="s">
        <v>871</v>
      </c>
      <c r="D569" s="60"/>
      <c r="E569" s="60"/>
      <c r="F569" s="111"/>
      <c r="G569" s="74"/>
      <c r="H569" s="74"/>
    </row>
    <row r="570" spans="1:8" ht="12.75" customHeight="1" x14ac:dyDescent="0.2">
      <c r="A570" s="27"/>
      <c r="B570" s="187" t="s">
        <v>656</v>
      </c>
      <c r="C570" s="19" t="s">
        <v>890</v>
      </c>
      <c r="D570" s="60"/>
      <c r="E570" s="60"/>
      <c r="F570" s="111"/>
      <c r="G570" s="74"/>
      <c r="H570" s="74"/>
    </row>
    <row r="571" spans="1:8" ht="12.75" customHeight="1" x14ac:dyDescent="0.2">
      <c r="A571" s="27"/>
      <c r="B571" s="187" t="s">
        <v>656</v>
      </c>
      <c r="C571" s="19" t="s">
        <v>891</v>
      </c>
      <c r="D571" s="60"/>
      <c r="E571" s="60"/>
      <c r="F571" s="111"/>
      <c r="G571" s="74"/>
      <c r="H571" s="74"/>
    </row>
    <row r="572" spans="1:8" ht="12.75" customHeight="1" x14ac:dyDescent="0.2">
      <c r="A572" s="27"/>
      <c r="B572" s="187" t="s">
        <v>656</v>
      </c>
      <c r="C572" s="19" t="s">
        <v>892</v>
      </c>
      <c r="D572" s="60"/>
      <c r="E572" s="60"/>
      <c r="F572" s="111"/>
      <c r="G572" s="74"/>
      <c r="H572" s="74"/>
    </row>
    <row r="573" spans="1:8" ht="12.75" customHeight="1" x14ac:dyDescent="0.2">
      <c r="A573" s="27"/>
      <c r="B573" s="187" t="s">
        <v>656</v>
      </c>
      <c r="C573" s="19" t="s">
        <v>893</v>
      </c>
      <c r="D573" s="60"/>
      <c r="E573" s="60"/>
      <c r="F573" s="111"/>
      <c r="G573" s="74"/>
      <c r="H573" s="74"/>
    </row>
    <row r="574" spans="1:8" ht="12.75" customHeight="1" x14ac:dyDescent="0.2">
      <c r="A574" s="27"/>
      <c r="B574" s="187" t="s">
        <v>656</v>
      </c>
      <c r="C574" s="19" t="s">
        <v>894</v>
      </c>
      <c r="D574" s="60"/>
      <c r="E574" s="60"/>
      <c r="F574" s="111"/>
      <c r="G574" s="74"/>
      <c r="H574" s="74"/>
    </row>
    <row r="575" spans="1:8" ht="12.75" customHeight="1" x14ac:dyDescent="0.2">
      <c r="A575" s="27"/>
      <c r="B575" s="187" t="s">
        <v>656</v>
      </c>
      <c r="C575" s="19" t="s">
        <v>895</v>
      </c>
      <c r="D575" s="60"/>
      <c r="E575" s="60"/>
      <c r="F575" s="111"/>
      <c r="G575" s="74"/>
      <c r="H575" s="74"/>
    </row>
    <row r="576" spans="1:8" ht="12.75" customHeight="1" x14ac:dyDescent="0.2">
      <c r="A576" s="27"/>
      <c r="B576" s="187"/>
      <c r="D576" s="60"/>
      <c r="E576" s="60"/>
      <c r="F576" s="111"/>
      <c r="G576" s="74"/>
      <c r="H576" s="74"/>
    </row>
    <row r="577" spans="1:8" x14ac:dyDescent="0.2">
      <c r="A577" s="27"/>
      <c r="D577" s="60"/>
      <c r="E577" s="60"/>
      <c r="F577" s="111"/>
      <c r="G577" s="74"/>
      <c r="H577" s="74"/>
    </row>
    <row r="578" spans="1:8" ht="25.5" customHeight="1" x14ac:dyDescent="0.2">
      <c r="A578" s="68"/>
      <c r="B578" s="65"/>
      <c r="C578" s="65"/>
      <c r="D578" s="65"/>
      <c r="E578" s="65"/>
      <c r="F578" s="67" t="s">
        <v>156</v>
      </c>
      <c r="G578" s="75">
        <f>SUM(G522:G577)</f>
        <v>0</v>
      </c>
      <c r="H578" s="75">
        <f>SUM(H522:H577)</f>
        <v>0</v>
      </c>
    </row>
    <row r="579" spans="1:8" x14ac:dyDescent="0.2">
      <c r="A579" s="210"/>
      <c r="B579" s="70"/>
      <c r="C579" s="70"/>
      <c r="D579" s="70"/>
      <c r="E579" s="70"/>
      <c r="F579" s="72"/>
      <c r="G579" s="77"/>
      <c r="H579" s="77"/>
    </row>
    <row r="580" spans="1:8" ht="12.75" customHeight="1" x14ac:dyDescent="0.2">
      <c r="A580" s="186">
        <v>5.8</v>
      </c>
      <c r="B580" s="19" t="s">
        <v>913</v>
      </c>
      <c r="D580" s="60"/>
      <c r="E580" s="60"/>
      <c r="F580" s="111"/>
      <c r="G580" s="74"/>
      <c r="H580" s="74"/>
    </row>
    <row r="581" spans="1:8" ht="12.75" customHeight="1" x14ac:dyDescent="0.2">
      <c r="A581" s="27"/>
      <c r="B581" s="187" t="s">
        <v>656</v>
      </c>
      <c r="C581" s="19" t="s">
        <v>896</v>
      </c>
      <c r="D581" s="60"/>
      <c r="E581" s="60"/>
      <c r="F581" s="111"/>
      <c r="G581" s="74"/>
      <c r="H581" s="74"/>
    </row>
    <row r="582" spans="1:8" ht="12.75" customHeight="1" x14ac:dyDescent="0.2">
      <c r="A582" s="27"/>
      <c r="B582" s="187" t="s">
        <v>656</v>
      </c>
      <c r="C582" s="19" t="s">
        <v>897</v>
      </c>
      <c r="D582" s="60"/>
      <c r="E582" s="60"/>
      <c r="F582" s="111"/>
      <c r="G582" s="74"/>
      <c r="H582" s="74"/>
    </row>
    <row r="583" spans="1:8" ht="12.75" customHeight="1" x14ac:dyDescent="0.2">
      <c r="A583" s="27"/>
      <c r="B583" s="187" t="s">
        <v>656</v>
      </c>
      <c r="C583" s="19" t="s">
        <v>898</v>
      </c>
      <c r="D583" s="60"/>
      <c r="E583" s="60"/>
      <c r="F583" s="111"/>
      <c r="G583" s="74"/>
      <c r="H583" s="74"/>
    </row>
    <row r="584" spans="1:8" ht="12.75" customHeight="1" x14ac:dyDescent="0.2">
      <c r="A584" s="27"/>
      <c r="B584" s="187" t="s">
        <v>656</v>
      </c>
      <c r="C584" s="19" t="s">
        <v>899</v>
      </c>
      <c r="D584" s="60"/>
      <c r="E584" s="60"/>
      <c r="F584" s="111"/>
      <c r="G584" s="74"/>
      <c r="H584" s="74"/>
    </row>
    <row r="585" spans="1:8" ht="12.75" customHeight="1" x14ac:dyDescent="0.2">
      <c r="A585" s="27"/>
      <c r="B585" s="187" t="s">
        <v>656</v>
      </c>
      <c r="C585" s="19" t="s">
        <v>900</v>
      </c>
      <c r="D585" s="60"/>
      <c r="E585" s="60"/>
      <c r="F585" s="111"/>
      <c r="G585" s="74"/>
      <c r="H585" s="74"/>
    </row>
    <row r="586" spans="1:8" ht="12.75" customHeight="1" x14ac:dyDescent="0.2">
      <c r="A586" s="27"/>
      <c r="B586" s="187" t="s">
        <v>656</v>
      </c>
      <c r="C586" s="19" t="s">
        <v>901</v>
      </c>
      <c r="D586" s="60"/>
      <c r="E586" s="60"/>
      <c r="F586" s="111"/>
      <c r="G586" s="74"/>
      <c r="H586" s="74"/>
    </row>
    <row r="587" spans="1:8" ht="12.75" customHeight="1" x14ac:dyDescent="0.2">
      <c r="A587" s="27"/>
      <c r="B587" s="187" t="s">
        <v>656</v>
      </c>
      <c r="C587" s="19" t="s">
        <v>902</v>
      </c>
      <c r="D587" s="60"/>
      <c r="E587" s="60"/>
      <c r="F587" s="111"/>
      <c r="G587" s="74"/>
      <c r="H587" s="74"/>
    </row>
    <row r="588" spans="1:8" ht="12.75" customHeight="1" x14ac:dyDescent="0.2">
      <c r="A588" s="27"/>
      <c r="B588" s="187" t="s">
        <v>656</v>
      </c>
      <c r="C588" s="19" t="s">
        <v>903</v>
      </c>
      <c r="D588" s="60"/>
      <c r="E588" s="60"/>
      <c r="F588" s="111"/>
      <c r="G588" s="74"/>
      <c r="H588" s="74"/>
    </row>
    <row r="589" spans="1:8" ht="12.75" customHeight="1" x14ac:dyDescent="0.2">
      <c r="A589" s="27"/>
      <c r="B589" s="187" t="s">
        <v>656</v>
      </c>
      <c r="C589" s="19" t="s">
        <v>904</v>
      </c>
      <c r="D589" s="60"/>
      <c r="E589" s="60"/>
      <c r="F589" s="111"/>
      <c r="G589" s="74"/>
      <c r="H589" s="74"/>
    </row>
    <row r="590" spans="1:8" ht="12.75" customHeight="1" x14ac:dyDescent="0.2">
      <c r="A590" s="27"/>
      <c r="B590" s="187" t="s">
        <v>656</v>
      </c>
      <c r="C590" s="19" t="s">
        <v>905</v>
      </c>
      <c r="D590" s="60"/>
      <c r="E590" s="60"/>
      <c r="F590" s="111"/>
      <c r="G590" s="74"/>
      <c r="H590" s="74"/>
    </row>
    <row r="591" spans="1:8" ht="12.75" customHeight="1" x14ac:dyDescent="0.2">
      <c r="A591" s="27"/>
      <c r="B591" s="187" t="s">
        <v>656</v>
      </c>
      <c r="C591" s="19" t="s">
        <v>906</v>
      </c>
      <c r="D591" s="60"/>
      <c r="E591" s="60"/>
      <c r="F591" s="111"/>
      <c r="G591" s="74"/>
      <c r="H591" s="74"/>
    </row>
    <row r="592" spans="1:8" ht="12.75" customHeight="1" x14ac:dyDescent="0.2">
      <c r="A592" s="27"/>
      <c r="B592" s="187" t="s">
        <v>656</v>
      </c>
      <c r="C592" s="19" t="s">
        <v>907</v>
      </c>
      <c r="D592" s="60"/>
      <c r="E592" s="60"/>
      <c r="F592" s="111"/>
      <c r="G592" s="74"/>
      <c r="H592" s="74"/>
    </row>
    <row r="593" spans="1:8" ht="12.75" customHeight="1" x14ac:dyDescent="0.2">
      <c r="A593" s="27"/>
      <c r="B593" s="187" t="s">
        <v>656</v>
      </c>
      <c r="C593" s="19" t="s">
        <v>908</v>
      </c>
      <c r="D593" s="60"/>
      <c r="E593" s="60"/>
      <c r="F593" s="111"/>
      <c r="G593" s="74"/>
      <c r="H593" s="74"/>
    </row>
    <row r="594" spans="1:8" ht="12.75" customHeight="1" x14ac:dyDescent="0.2">
      <c r="A594" s="27"/>
      <c r="B594" s="187" t="s">
        <v>656</v>
      </c>
      <c r="C594" s="19" t="s">
        <v>909</v>
      </c>
      <c r="D594" s="60"/>
      <c r="E594" s="60"/>
      <c r="F594" s="111"/>
      <c r="G594" s="74"/>
      <c r="H594" s="74"/>
    </row>
    <row r="595" spans="1:8" ht="12.75" customHeight="1" x14ac:dyDescent="0.2">
      <c r="A595" s="27"/>
      <c r="B595" s="187" t="s">
        <v>656</v>
      </c>
      <c r="C595" s="19" t="s">
        <v>910</v>
      </c>
      <c r="D595" s="60"/>
      <c r="E595" s="60"/>
      <c r="F595" s="111"/>
      <c r="G595" s="74"/>
      <c r="H595" s="74"/>
    </row>
    <row r="596" spans="1:8" ht="12.75" customHeight="1" x14ac:dyDescent="0.2">
      <c r="A596" s="27"/>
      <c r="B596" s="187" t="s">
        <v>656</v>
      </c>
      <c r="C596" s="19" t="s">
        <v>911</v>
      </c>
      <c r="D596" s="60"/>
      <c r="E596" s="60"/>
      <c r="F596" s="111"/>
      <c r="G596" s="74"/>
      <c r="H596" s="74"/>
    </row>
    <row r="597" spans="1:8" ht="12.75" customHeight="1" x14ac:dyDescent="0.2">
      <c r="A597" s="27"/>
      <c r="B597" s="187" t="s">
        <v>656</v>
      </c>
      <c r="C597" s="19" t="s">
        <v>885</v>
      </c>
      <c r="D597" s="60"/>
      <c r="E597" s="60"/>
      <c r="F597" s="111"/>
      <c r="G597" s="74"/>
      <c r="H597" s="74"/>
    </row>
    <row r="598" spans="1:8" ht="12.75" customHeight="1" x14ac:dyDescent="0.2">
      <c r="A598" s="27"/>
      <c r="B598" s="187"/>
      <c r="C598" s="19" t="s">
        <v>886</v>
      </c>
      <c r="D598" s="60"/>
      <c r="E598" s="60"/>
      <c r="F598" s="111"/>
      <c r="G598" s="74"/>
      <c r="H598" s="74"/>
    </row>
    <row r="599" spans="1:8" ht="12.75" customHeight="1" x14ac:dyDescent="0.2">
      <c r="A599" s="27"/>
      <c r="C599" s="19" t="s">
        <v>887</v>
      </c>
      <c r="D599" s="60"/>
      <c r="E599" s="60"/>
      <c r="F599" s="111"/>
      <c r="G599" s="74"/>
      <c r="H599" s="74"/>
    </row>
    <row r="600" spans="1:8" ht="12.75" customHeight="1" x14ac:dyDescent="0.2">
      <c r="A600" s="27"/>
      <c r="C600" s="19" t="s">
        <v>888</v>
      </c>
      <c r="D600" s="60"/>
      <c r="E600" s="60"/>
      <c r="F600" s="111"/>
      <c r="G600" s="74"/>
      <c r="H600" s="74"/>
    </row>
    <row r="601" spans="1:8" ht="12.75" customHeight="1" x14ac:dyDescent="0.2">
      <c r="A601" s="27"/>
      <c r="D601" s="60"/>
      <c r="E601" s="60"/>
      <c r="F601" s="111"/>
      <c r="G601" s="74"/>
      <c r="H601" s="74"/>
    </row>
    <row r="602" spans="1:8" ht="12.75" customHeight="1" x14ac:dyDescent="0.2">
      <c r="A602" s="27"/>
      <c r="D602" s="60"/>
      <c r="E602" s="60"/>
      <c r="F602" s="111"/>
      <c r="G602" s="74"/>
      <c r="H602" s="74"/>
    </row>
    <row r="603" spans="1:8" ht="12.75" customHeight="1" x14ac:dyDescent="0.2">
      <c r="A603" s="193">
        <v>5.0999999999999996</v>
      </c>
      <c r="B603" s="19" t="s">
        <v>740</v>
      </c>
      <c r="D603" s="60"/>
      <c r="E603" s="60"/>
      <c r="F603" s="111"/>
      <c r="G603" s="74"/>
      <c r="H603" s="74"/>
    </row>
    <row r="604" spans="1:8" ht="12.75" customHeight="1" x14ac:dyDescent="0.2">
      <c r="A604" s="27"/>
      <c r="B604" s="187" t="s">
        <v>656</v>
      </c>
      <c r="C604" s="19" t="s">
        <v>741</v>
      </c>
      <c r="D604" s="60"/>
      <c r="E604" s="60"/>
      <c r="F604" s="111"/>
      <c r="G604" s="188" t="s">
        <v>658</v>
      </c>
      <c r="H604" s="74"/>
    </row>
    <row r="605" spans="1:8" ht="12.75" customHeight="1" x14ac:dyDescent="0.2">
      <c r="A605" s="27"/>
      <c r="D605" s="60"/>
      <c r="E605" s="60"/>
      <c r="F605" s="111"/>
      <c r="G605" s="74"/>
      <c r="H605" s="74"/>
    </row>
    <row r="606" spans="1:8" ht="12.75" customHeight="1" x14ac:dyDescent="0.2">
      <c r="A606" s="27"/>
      <c r="D606" s="60"/>
      <c r="E606" s="60"/>
      <c r="F606" s="111"/>
      <c r="G606" s="74"/>
      <c r="H606" s="74"/>
    </row>
    <row r="607" spans="1:8" ht="12.75" customHeight="1" x14ac:dyDescent="0.2">
      <c r="A607" s="193">
        <v>5.1100000000000003</v>
      </c>
      <c r="B607" s="19" t="s">
        <v>742</v>
      </c>
      <c r="D607" s="60"/>
      <c r="E607" s="60"/>
      <c r="F607" s="111"/>
      <c r="G607" s="74"/>
      <c r="H607" s="74"/>
    </row>
    <row r="608" spans="1:8" ht="12.75" customHeight="1" x14ac:dyDescent="0.2">
      <c r="A608" s="27"/>
      <c r="B608" s="187" t="s">
        <v>656</v>
      </c>
      <c r="C608" s="19" t="s">
        <v>912</v>
      </c>
      <c r="D608" s="60"/>
      <c r="E608" s="60"/>
      <c r="F608" s="111"/>
      <c r="G608" s="188" t="s">
        <v>658</v>
      </c>
      <c r="H608" s="188" t="s">
        <v>658</v>
      </c>
    </row>
    <row r="609" spans="1:8" ht="12.75" customHeight="1" x14ac:dyDescent="0.2">
      <c r="A609" s="27"/>
      <c r="D609" s="60"/>
      <c r="E609" s="60"/>
      <c r="F609" s="111"/>
      <c r="G609" s="74"/>
      <c r="H609" s="74"/>
    </row>
    <row r="610" spans="1:8" ht="12.75" customHeight="1" x14ac:dyDescent="0.2">
      <c r="A610" s="27"/>
      <c r="D610" s="60"/>
      <c r="E610" s="60"/>
      <c r="F610" s="111"/>
      <c r="G610" s="74"/>
      <c r="H610" s="74"/>
    </row>
    <row r="611" spans="1:8" ht="12.75" customHeight="1" x14ac:dyDescent="0.2">
      <c r="A611" s="193">
        <v>5.12</v>
      </c>
      <c r="B611" s="19" t="s">
        <v>743</v>
      </c>
      <c r="D611" s="60"/>
      <c r="E611" s="60"/>
      <c r="F611" s="111"/>
      <c r="G611" s="74"/>
      <c r="H611" s="74"/>
    </row>
    <row r="612" spans="1:8" ht="12.75" customHeight="1" x14ac:dyDescent="0.2">
      <c r="A612" s="27"/>
      <c r="B612" s="187" t="s">
        <v>656</v>
      </c>
      <c r="C612" s="19" t="s">
        <v>912</v>
      </c>
      <c r="D612" s="60"/>
      <c r="E612" s="60"/>
      <c r="F612" s="111"/>
      <c r="G612" s="188" t="s">
        <v>658</v>
      </c>
      <c r="H612" s="188" t="s">
        <v>658</v>
      </c>
    </row>
    <row r="613" spans="1:8" ht="12.75" customHeight="1" x14ac:dyDescent="0.2">
      <c r="A613" s="27"/>
      <c r="D613" s="60"/>
      <c r="E613" s="60"/>
      <c r="F613" s="111"/>
      <c r="G613" s="74"/>
      <c r="H613" s="74"/>
    </row>
    <row r="614" spans="1:8" ht="12.75" customHeight="1" x14ac:dyDescent="0.2">
      <c r="A614" s="27"/>
      <c r="D614" s="60"/>
      <c r="E614" s="60"/>
      <c r="F614" s="111"/>
      <c r="G614" s="74"/>
      <c r="H614" s="74"/>
    </row>
    <row r="615" spans="1:8" ht="12.75" customHeight="1" x14ac:dyDescent="0.2">
      <c r="A615" s="193">
        <v>5.13</v>
      </c>
      <c r="B615" s="19" t="s">
        <v>744</v>
      </c>
      <c r="D615" s="60"/>
      <c r="E615" s="60"/>
      <c r="F615" s="111"/>
      <c r="G615" s="74"/>
      <c r="H615" s="74"/>
    </row>
    <row r="616" spans="1:8" ht="12.75" customHeight="1" x14ac:dyDescent="0.2">
      <c r="A616" s="27"/>
      <c r="B616" s="187" t="s">
        <v>656</v>
      </c>
      <c r="C616" s="19" t="s">
        <v>912</v>
      </c>
      <c r="D616" s="60"/>
      <c r="E616" s="60"/>
      <c r="F616" s="111"/>
      <c r="G616" s="188" t="s">
        <v>658</v>
      </c>
      <c r="H616" s="188" t="s">
        <v>658</v>
      </c>
    </row>
    <row r="617" spans="1:8" ht="12.75" customHeight="1" x14ac:dyDescent="0.2">
      <c r="A617" s="27"/>
      <c r="D617" s="60"/>
      <c r="E617" s="60"/>
      <c r="F617" s="111"/>
      <c r="G617" s="74"/>
      <c r="H617" s="74"/>
    </row>
    <row r="618" spans="1:8" ht="12.75" customHeight="1" x14ac:dyDescent="0.2">
      <c r="A618" s="27"/>
      <c r="D618" s="60"/>
      <c r="E618" s="60"/>
      <c r="F618" s="111"/>
      <c r="G618" s="74"/>
      <c r="H618" s="74"/>
    </row>
    <row r="619" spans="1:8" ht="12.75" customHeight="1" x14ac:dyDescent="0.2">
      <c r="A619" s="27"/>
      <c r="D619" s="60"/>
      <c r="E619" s="60"/>
      <c r="F619" s="111"/>
      <c r="G619" s="74"/>
      <c r="H619" s="74"/>
    </row>
    <row r="620" spans="1:8" ht="12.75" customHeight="1" x14ac:dyDescent="0.2">
      <c r="A620" s="193">
        <v>5.14</v>
      </c>
      <c r="B620" s="19" t="s">
        <v>745</v>
      </c>
      <c r="D620" s="60"/>
      <c r="E620" s="60"/>
      <c r="F620" s="111"/>
      <c r="G620" s="74"/>
      <c r="H620" s="74"/>
    </row>
    <row r="621" spans="1:8" ht="12.75" customHeight="1" x14ac:dyDescent="0.2">
      <c r="A621" s="27"/>
      <c r="B621" s="187" t="s">
        <v>656</v>
      </c>
      <c r="C621" s="19" t="s">
        <v>745</v>
      </c>
      <c r="D621" s="60"/>
      <c r="E621" s="60"/>
      <c r="F621" s="111"/>
      <c r="G621" s="74"/>
      <c r="H621" s="74"/>
    </row>
    <row r="622" spans="1:8" ht="12.75" customHeight="1" x14ac:dyDescent="0.2">
      <c r="A622" s="27"/>
      <c r="B622" s="187" t="s">
        <v>656</v>
      </c>
      <c r="C622" s="19" t="s">
        <v>1167</v>
      </c>
      <c r="D622" s="60"/>
      <c r="E622" s="60"/>
      <c r="F622" s="111"/>
      <c r="G622" s="74"/>
      <c r="H622" s="74"/>
    </row>
    <row r="623" spans="1:8" ht="25.5" customHeight="1" x14ac:dyDescent="0.2">
      <c r="A623" s="27"/>
      <c r="B623" s="215" t="s">
        <v>656</v>
      </c>
      <c r="C623" s="237" t="s">
        <v>1168</v>
      </c>
      <c r="D623" s="237"/>
      <c r="E623" s="237"/>
      <c r="F623" s="238"/>
      <c r="G623" s="74"/>
      <c r="H623" s="74"/>
    </row>
    <row r="624" spans="1:8" ht="12.75" customHeight="1" x14ac:dyDescent="0.2">
      <c r="A624" s="27"/>
      <c r="D624" s="60"/>
      <c r="E624" s="60"/>
      <c r="F624" s="111"/>
      <c r="G624" s="74"/>
      <c r="H624" s="74"/>
    </row>
    <row r="625" spans="1:8" ht="12.75" customHeight="1" x14ac:dyDescent="0.2">
      <c r="A625" s="27"/>
      <c r="D625" s="60"/>
      <c r="E625" s="60"/>
      <c r="F625" s="111"/>
      <c r="G625" s="74"/>
      <c r="H625" s="74"/>
    </row>
    <row r="626" spans="1:8" ht="12.75" customHeight="1" x14ac:dyDescent="0.2">
      <c r="A626" s="27"/>
      <c r="D626" s="60"/>
      <c r="E626" s="60"/>
      <c r="F626" s="111"/>
      <c r="G626" s="74"/>
      <c r="H626" s="74"/>
    </row>
    <row r="627" spans="1:8" ht="12.75" customHeight="1" x14ac:dyDescent="0.2">
      <c r="A627" s="27"/>
      <c r="D627" s="60"/>
      <c r="E627" s="60"/>
      <c r="F627" s="111"/>
      <c r="G627" s="74"/>
      <c r="H627" s="74"/>
    </row>
    <row r="628" spans="1:8" ht="12.75" customHeight="1" x14ac:dyDescent="0.2">
      <c r="A628" s="27"/>
      <c r="D628" s="60"/>
      <c r="E628" s="60"/>
      <c r="F628" s="111"/>
      <c r="G628" s="74"/>
      <c r="H628" s="74"/>
    </row>
    <row r="629" spans="1:8" ht="12.75" customHeight="1" x14ac:dyDescent="0.2">
      <c r="A629" s="27"/>
      <c r="D629" s="60"/>
      <c r="E629" s="60"/>
      <c r="F629" s="111"/>
      <c r="G629" s="74"/>
      <c r="H629" s="74"/>
    </row>
    <row r="630" spans="1:8" ht="12.75" customHeight="1" x14ac:dyDescent="0.2">
      <c r="A630" s="27"/>
      <c r="D630" s="60"/>
      <c r="E630" s="60"/>
      <c r="F630" s="111"/>
      <c r="G630" s="74"/>
      <c r="H630" s="74"/>
    </row>
    <row r="631" spans="1:8" ht="12.75" customHeight="1" x14ac:dyDescent="0.2">
      <c r="A631" s="27"/>
      <c r="D631" s="60"/>
      <c r="E631" s="60"/>
      <c r="F631" s="111"/>
      <c r="G631" s="74"/>
      <c r="H631" s="74"/>
    </row>
    <row r="632" spans="1:8" ht="12.75" customHeight="1" x14ac:dyDescent="0.2">
      <c r="A632" s="27"/>
      <c r="D632" s="60"/>
      <c r="E632" s="60"/>
      <c r="F632" s="111"/>
      <c r="G632" s="74"/>
      <c r="H632" s="74"/>
    </row>
    <row r="633" spans="1:8" ht="12.75" customHeight="1" x14ac:dyDescent="0.2">
      <c r="A633" s="27"/>
      <c r="D633" s="60"/>
      <c r="E633" s="60"/>
      <c r="F633" s="111"/>
      <c r="G633" s="74"/>
      <c r="H633" s="74"/>
    </row>
    <row r="634" spans="1:8" x14ac:dyDescent="0.2">
      <c r="A634" s="27"/>
      <c r="D634" s="60"/>
      <c r="E634" s="60"/>
      <c r="F634" s="111"/>
      <c r="G634" s="74"/>
      <c r="H634" s="74"/>
    </row>
    <row r="635" spans="1:8" ht="25.5" customHeight="1" x14ac:dyDescent="0.2">
      <c r="A635" s="68"/>
      <c r="B635" s="65"/>
      <c r="C635" s="65"/>
      <c r="D635" s="65"/>
      <c r="E635" s="65"/>
      <c r="F635" s="67" t="s">
        <v>156</v>
      </c>
      <c r="G635" s="75">
        <f>SUM(G579:G634)</f>
        <v>0</v>
      </c>
      <c r="H635" s="75">
        <f>SUM(H579:H634)</f>
        <v>0</v>
      </c>
    </row>
    <row r="636" spans="1:8" x14ac:dyDescent="0.2">
      <c r="A636" s="27"/>
      <c r="D636" s="60"/>
      <c r="E636" s="60"/>
      <c r="F636" s="111"/>
      <c r="G636" s="74"/>
      <c r="H636" s="74"/>
    </row>
    <row r="637" spans="1:8" ht="12.75" customHeight="1" x14ac:dyDescent="0.2">
      <c r="A637" s="63">
        <v>8</v>
      </c>
      <c r="B637" s="26" t="s">
        <v>746</v>
      </c>
      <c r="D637" s="60"/>
      <c r="E637" s="60"/>
      <c r="F637" s="111"/>
      <c r="G637" s="74"/>
      <c r="H637" s="74"/>
    </row>
    <row r="638" spans="1:8" ht="12.75" customHeight="1" x14ac:dyDescent="0.2">
      <c r="A638" s="186">
        <v>8.1</v>
      </c>
      <c r="B638" s="19" t="s">
        <v>747</v>
      </c>
      <c r="D638" s="60"/>
      <c r="E638" s="60"/>
      <c r="F638" s="111"/>
      <c r="G638" s="74"/>
      <c r="H638" s="74"/>
    </row>
    <row r="639" spans="1:8" ht="12.75" customHeight="1" x14ac:dyDescent="0.2">
      <c r="A639" s="27"/>
      <c r="B639" s="187" t="s">
        <v>656</v>
      </c>
      <c r="C639" s="19" t="s">
        <v>748</v>
      </c>
      <c r="D639" s="60"/>
      <c r="E639" s="60"/>
      <c r="F639" s="111"/>
      <c r="G639" s="74"/>
      <c r="H639" s="188"/>
    </row>
    <row r="640" spans="1:8" ht="12.75" customHeight="1" x14ac:dyDescent="0.2">
      <c r="A640" s="27"/>
      <c r="B640" s="187" t="s">
        <v>656</v>
      </c>
      <c r="C640" s="19" t="s">
        <v>661</v>
      </c>
      <c r="D640" s="60"/>
      <c r="E640" s="60"/>
      <c r="F640" s="111"/>
      <c r="G640" s="74"/>
      <c r="H640" s="74"/>
    </row>
    <row r="641" spans="1:8" ht="12.75" customHeight="1" x14ac:dyDescent="0.2">
      <c r="A641" s="27"/>
      <c r="D641" s="60"/>
      <c r="E641" s="60"/>
      <c r="F641" s="111"/>
      <c r="G641" s="74"/>
      <c r="H641" s="74"/>
    </row>
    <row r="642" spans="1:8" ht="12.75" customHeight="1" x14ac:dyDescent="0.2">
      <c r="A642" s="27"/>
      <c r="D642" s="60"/>
      <c r="E642" s="60"/>
      <c r="F642" s="111"/>
      <c r="G642" s="74"/>
      <c r="H642" s="74"/>
    </row>
    <row r="643" spans="1:8" ht="12.75" customHeight="1" x14ac:dyDescent="0.2">
      <c r="A643" s="186">
        <v>8.1999999999999993</v>
      </c>
      <c r="B643" s="19" t="s">
        <v>749</v>
      </c>
      <c r="D643" s="60"/>
      <c r="E643" s="60"/>
      <c r="F643" s="111"/>
      <c r="G643" s="74"/>
      <c r="H643" s="74"/>
    </row>
    <row r="644" spans="1:8" ht="12.75" customHeight="1" x14ac:dyDescent="0.2">
      <c r="A644" s="27"/>
      <c r="B644" s="187" t="s">
        <v>656</v>
      </c>
      <c r="C644" s="19" t="s">
        <v>750</v>
      </c>
      <c r="D644" s="60"/>
      <c r="E644" s="60"/>
      <c r="F644" s="111"/>
      <c r="G644" s="74"/>
      <c r="H644" s="188" t="s">
        <v>658</v>
      </c>
    </row>
    <row r="645" spans="1:8" ht="12.75" customHeight="1" x14ac:dyDescent="0.2">
      <c r="A645" s="27"/>
      <c r="B645" s="187" t="s">
        <v>656</v>
      </c>
      <c r="C645" s="19" t="s">
        <v>751</v>
      </c>
      <c r="D645" s="60"/>
      <c r="E645" s="60"/>
      <c r="F645" s="111"/>
      <c r="G645" s="74"/>
      <c r="H645" s="74"/>
    </row>
    <row r="646" spans="1:8" ht="12.75" customHeight="1" x14ac:dyDescent="0.2">
      <c r="A646" s="27"/>
      <c r="B646" s="187" t="s">
        <v>656</v>
      </c>
      <c r="C646" s="19" t="s">
        <v>1056</v>
      </c>
      <c r="D646" s="60"/>
      <c r="E646" s="60"/>
      <c r="F646" s="111"/>
      <c r="G646" s="74"/>
      <c r="H646" s="188" t="s">
        <v>658</v>
      </c>
    </row>
    <row r="647" spans="1:8" ht="12.75" customHeight="1" x14ac:dyDescent="0.2">
      <c r="A647" s="27"/>
      <c r="B647" s="187" t="s">
        <v>656</v>
      </c>
      <c r="C647" s="19" t="s">
        <v>752</v>
      </c>
      <c r="D647" s="60"/>
      <c r="E647" s="60"/>
      <c r="F647" s="111"/>
      <c r="G647" s="74"/>
      <c r="H647" s="74"/>
    </row>
    <row r="648" spans="1:8" ht="12.75" customHeight="1" x14ac:dyDescent="0.2">
      <c r="A648" s="27"/>
      <c r="B648" s="187" t="s">
        <v>656</v>
      </c>
      <c r="C648" s="19" t="s">
        <v>753</v>
      </c>
      <c r="D648" s="60"/>
      <c r="E648" s="60"/>
      <c r="F648" s="111"/>
      <c r="G648" s="74"/>
      <c r="H648" s="74"/>
    </row>
    <row r="649" spans="1:8" ht="12.75" customHeight="1" x14ac:dyDescent="0.2">
      <c r="A649" s="27"/>
      <c r="B649" s="187" t="s">
        <v>656</v>
      </c>
      <c r="C649" s="19" t="s">
        <v>754</v>
      </c>
      <c r="D649" s="60"/>
      <c r="E649" s="60"/>
      <c r="F649" s="111"/>
      <c r="G649" s="74"/>
      <c r="H649" s="74"/>
    </row>
    <row r="650" spans="1:8" ht="12.75" customHeight="1" x14ac:dyDescent="0.2">
      <c r="A650" s="27"/>
      <c r="B650" s="187" t="s">
        <v>656</v>
      </c>
      <c r="C650" s="19" t="s">
        <v>755</v>
      </c>
      <c r="D650" s="60"/>
      <c r="E650" s="60"/>
      <c r="F650" s="111"/>
      <c r="G650" s="74"/>
      <c r="H650" s="74"/>
    </row>
    <row r="651" spans="1:8" ht="12.75" customHeight="1" x14ac:dyDescent="0.2">
      <c r="A651" s="27"/>
      <c r="B651" s="187" t="s">
        <v>656</v>
      </c>
      <c r="C651" s="201" t="s">
        <v>829</v>
      </c>
      <c r="D651" s="60"/>
      <c r="E651" s="60"/>
      <c r="F651" s="111"/>
      <c r="G651" s="74"/>
      <c r="H651" s="188" t="s">
        <v>658</v>
      </c>
    </row>
    <row r="652" spans="1:8" ht="12.75" customHeight="1" x14ac:dyDescent="0.2">
      <c r="A652" s="27"/>
      <c r="B652" s="187" t="s">
        <v>656</v>
      </c>
      <c r="C652" s="201" t="s">
        <v>1059</v>
      </c>
      <c r="D652" s="60"/>
      <c r="E652" s="60"/>
      <c r="F652" s="111"/>
      <c r="G652" s="74"/>
      <c r="H652" s="188" t="s">
        <v>658</v>
      </c>
    </row>
    <row r="653" spans="1:8" ht="12.75" customHeight="1" x14ac:dyDescent="0.2">
      <c r="A653" s="27"/>
      <c r="B653" s="187" t="s">
        <v>656</v>
      </c>
      <c r="C653" s="19" t="s">
        <v>661</v>
      </c>
      <c r="D653" s="60"/>
      <c r="E653" s="60"/>
      <c r="F653" s="111"/>
      <c r="G653" s="74"/>
      <c r="H653" s="74"/>
    </row>
    <row r="654" spans="1:8" ht="12.75" customHeight="1" x14ac:dyDescent="0.2">
      <c r="A654" s="27"/>
      <c r="D654" s="60"/>
      <c r="E654" s="60"/>
      <c r="F654" s="111"/>
      <c r="G654" s="74"/>
      <c r="H654" s="74"/>
    </row>
    <row r="655" spans="1:8" ht="12.75" customHeight="1" x14ac:dyDescent="0.2">
      <c r="A655" s="27"/>
      <c r="D655" s="60"/>
      <c r="E655" s="60"/>
      <c r="F655" s="111"/>
      <c r="G655" s="74"/>
      <c r="H655" s="74"/>
    </row>
    <row r="656" spans="1:8" ht="12.75" customHeight="1" x14ac:dyDescent="0.2">
      <c r="A656" s="186">
        <v>8.3000000000000007</v>
      </c>
      <c r="B656" s="19" t="s">
        <v>756</v>
      </c>
      <c r="D656" s="60"/>
      <c r="E656" s="60"/>
      <c r="F656" s="111"/>
      <c r="G656" s="74"/>
      <c r="H656" s="74"/>
    </row>
    <row r="657" spans="1:8" ht="12.75" customHeight="1" x14ac:dyDescent="0.2">
      <c r="A657" s="27"/>
      <c r="B657" s="187" t="s">
        <v>656</v>
      </c>
      <c r="C657" s="19" t="s">
        <v>757</v>
      </c>
      <c r="D657" s="60"/>
      <c r="E657" s="60"/>
      <c r="F657" s="111"/>
      <c r="G657" s="74"/>
      <c r="H657" s="74"/>
    </row>
    <row r="658" spans="1:8" ht="12.75" customHeight="1" x14ac:dyDescent="0.2">
      <c r="A658" s="27"/>
      <c r="B658" s="187" t="s">
        <v>656</v>
      </c>
      <c r="C658" s="19" t="s">
        <v>758</v>
      </c>
      <c r="D658" s="60"/>
      <c r="E658" s="60"/>
      <c r="F658" s="111"/>
      <c r="G658" s="194" t="s">
        <v>721</v>
      </c>
      <c r="H658" s="194" t="s">
        <v>721</v>
      </c>
    </row>
    <row r="659" spans="1:8" ht="12.75" customHeight="1" x14ac:dyDescent="0.2">
      <c r="A659" s="27"/>
      <c r="B659" s="187" t="s">
        <v>656</v>
      </c>
      <c r="C659" s="19" t="s">
        <v>759</v>
      </c>
      <c r="D659" s="60"/>
      <c r="E659" s="60"/>
      <c r="F659" s="111"/>
      <c r="G659" s="194" t="s">
        <v>721</v>
      </c>
      <c r="H659" s="194" t="s">
        <v>721</v>
      </c>
    </row>
    <row r="660" spans="1:8" ht="12.75" customHeight="1" x14ac:dyDescent="0.2">
      <c r="A660" s="27"/>
      <c r="B660" s="187" t="s">
        <v>656</v>
      </c>
      <c r="C660" s="201" t="s">
        <v>830</v>
      </c>
      <c r="D660" s="60"/>
      <c r="E660" s="60"/>
      <c r="F660" s="111"/>
      <c r="G660" s="194" t="s">
        <v>721</v>
      </c>
      <c r="H660" s="194" t="s">
        <v>721</v>
      </c>
    </row>
    <row r="661" spans="1:8" ht="12.75" customHeight="1" x14ac:dyDescent="0.2">
      <c r="A661" s="27"/>
      <c r="B661" s="187" t="s">
        <v>656</v>
      </c>
      <c r="C661" s="19" t="s">
        <v>661</v>
      </c>
      <c r="D661" s="60"/>
      <c r="E661" s="60"/>
      <c r="F661" s="111"/>
      <c r="G661" s="74"/>
      <c r="H661" s="74"/>
    </row>
    <row r="662" spans="1:8" ht="12.75" customHeight="1" x14ac:dyDescent="0.2">
      <c r="A662" s="27"/>
      <c r="D662" s="60"/>
      <c r="E662" s="60"/>
      <c r="F662" s="111"/>
      <c r="G662" s="74"/>
      <c r="H662" s="74"/>
    </row>
    <row r="663" spans="1:8" ht="12.75" customHeight="1" x14ac:dyDescent="0.2">
      <c r="A663" s="27"/>
      <c r="D663" s="60"/>
      <c r="E663" s="60"/>
      <c r="F663" s="111"/>
      <c r="G663" s="74"/>
      <c r="H663" s="74"/>
    </row>
    <row r="664" spans="1:8" ht="12.75" customHeight="1" x14ac:dyDescent="0.2">
      <c r="A664" s="186">
        <v>8.4</v>
      </c>
      <c r="B664" s="19" t="s">
        <v>760</v>
      </c>
      <c r="D664" s="60"/>
      <c r="E664" s="60"/>
      <c r="F664" s="111"/>
      <c r="G664" s="74"/>
      <c r="H664" s="74"/>
    </row>
    <row r="665" spans="1:8" ht="12.75" customHeight="1" x14ac:dyDescent="0.2">
      <c r="A665" s="27"/>
      <c r="B665" s="187" t="s">
        <v>656</v>
      </c>
      <c r="C665" s="19" t="s">
        <v>761</v>
      </c>
      <c r="D665" s="60"/>
      <c r="E665" s="60"/>
      <c r="F665" s="111"/>
      <c r="G665" s="188" t="s">
        <v>658</v>
      </c>
      <c r="H665" s="74"/>
    </row>
    <row r="666" spans="1:8" ht="12.75" customHeight="1" x14ac:dyDescent="0.2">
      <c r="A666" s="27"/>
      <c r="B666" s="187" t="s">
        <v>656</v>
      </c>
      <c r="C666" s="19" t="s">
        <v>762</v>
      </c>
      <c r="D666" s="60"/>
      <c r="E666" s="60"/>
      <c r="F666" s="111"/>
      <c r="G666" s="188" t="s">
        <v>658</v>
      </c>
      <c r="H666" s="74"/>
    </row>
    <row r="667" spans="1:8" ht="12.75" customHeight="1" x14ac:dyDescent="0.2">
      <c r="A667" s="27"/>
      <c r="B667" s="187" t="s">
        <v>656</v>
      </c>
      <c r="C667" s="19" t="s">
        <v>763</v>
      </c>
      <c r="D667" s="60"/>
      <c r="E667" s="60"/>
      <c r="F667" s="111"/>
      <c r="G667" s="188" t="s">
        <v>658</v>
      </c>
      <c r="H667" s="74"/>
    </row>
    <row r="668" spans="1:8" ht="12.75" customHeight="1" x14ac:dyDescent="0.2">
      <c r="A668" s="27"/>
      <c r="B668" s="187" t="s">
        <v>656</v>
      </c>
      <c r="C668" s="19" t="s">
        <v>1057</v>
      </c>
      <c r="D668" s="60"/>
      <c r="E668" s="60"/>
      <c r="F668" s="111"/>
      <c r="G668" s="74"/>
      <c r="H668" s="188" t="s">
        <v>658</v>
      </c>
    </row>
    <row r="669" spans="1:8" ht="12.75" customHeight="1" x14ac:dyDescent="0.2">
      <c r="A669" s="27"/>
      <c r="B669" s="187" t="s">
        <v>656</v>
      </c>
      <c r="C669" s="19" t="s">
        <v>661</v>
      </c>
      <c r="D669" s="60"/>
      <c r="E669" s="60"/>
      <c r="F669" s="111"/>
      <c r="G669" s="74"/>
      <c r="H669" s="74"/>
    </row>
    <row r="670" spans="1:8" ht="12.75" customHeight="1" x14ac:dyDescent="0.2">
      <c r="A670" s="27"/>
      <c r="D670" s="60"/>
      <c r="E670" s="60"/>
      <c r="F670" s="111"/>
      <c r="G670" s="74"/>
      <c r="H670" s="74"/>
    </row>
    <row r="671" spans="1:8" ht="12.75" customHeight="1" x14ac:dyDescent="0.2">
      <c r="A671" s="27"/>
      <c r="D671" s="60"/>
      <c r="E671" s="60"/>
      <c r="F671" s="111"/>
      <c r="G671" s="74"/>
      <c r="H671" s="74"/>
    </row>
    <row r="672" spans="1:8" ht="12.75" customHeight="1" x14ac:dyDescent="0.2">
      <c r="A672" s="186">
        <v>8.6</v>
      </c>
      <c r="B672" s="19" t="s">
        <v>764</v>
      </c>
      <c r="D672" s="60"/>
      <c r="E672" s="60"/>
      <c r="F672" s="111"/>
      <c r="G672" s="74"/>
      <c r="H672" s="74"/>
    </row>
    <row r="673" spans="1:8" ht="12.75" customHeight="1" x14ac:dyDescent="0.2">
      <c r="A673" s="27"/>
      <c r="B673" s="187" t="s">
        <v>656</v>
      </c>
      <c r="C673" s="19" t="s">
        <v>765</v>
      </c>
      <c r="D673" s="60"/>
      <c r="E673" s="60"/>
      <c r="F673" s="111"/>
      <c r="G673" s="74"/>
      <c r="H673" s="188"/>
    </row>
    <row r="674" spans="1:8" ht="12.75" customHeight="1" x14ac:dyDescent="0.2">
      <c r="A674" s="27"/>
      <c r="B674" s="187" t="s">
        <v>656</v>
      </c>
      <c r="C674" s="19" t="s">
        <v>766</v>
      </c>
      <c r="D674" s="60"/>
      <c r="E674" s="60"/>
      <c r="F674" s="111"/>
      <c r="G674" s="74"/>
      <c r="H674" s="188" t="s">
        <v>658</v>
      </c>
    </row>
    <row r="675" spans="1:8" ht="12.75" customHeight="1" x14ac:dyDescent="0.2">
      <c r="A675" s="27"/>
      <c r="B675" s="187" t="s">
        <v>656</v>
      </c>
      <c r="C675" s="19" t="s">
        <v>1058</v>
      </c>
      <c r="D675" s="60"/>
      <c r="E675" s="60"/>
      <c r="F675" s="111"/>
      <c r="G675" s="74"/>
      <c r="H675" s="188" t="s">
        <v>658</v>
      </c>
    </row>
    <row r="676" spans="1:8" ht="12.75" customHeight="1" x14ac:dyDescent="0.2">
      <c r="A676" s="27"/>
      <c r="B676" s="187" t="s">
        <v>656</v>
      </c>
      <c r="C676" s="19" t="s">
        <v>661</v>
      </c>
      <c r="D676" s="60"/>
      <c r="E676" s="60"/>
      <c r="F676" s="111"/>
      <c r="G676" s="74"/>
      <c r="H676" s="74"/>
    </row>
    <row r="677" spans="1:8" ht="12.75" customHeight="1" x14ac:dyDescent="0.2">
      <c r="A677" s="27"/>
      <c r="D677" s="60"/>
      <c r="E677" s="60"/>
      <c r="F677" s="111"/>
      <c r="G677" s="74"/>
      <c r="H677" s="74"/>
    </row>
    <row r="678" spans="1:8" ht="12.75" customHeight="1" x14ac:dyDescent="0.2">
      <c r="A678" s="27"/>
      <c r="D678" s="60"/>
      <c r="E678" s="60"/>
      <c r="F678" s="111"/>
      <c r="G678" s="74"/>
      <c r="H678" s="74"/>
    </row>
    <row r="679" spans="1:8" ht="12.75" customHeight="1" x14ac:dyDescent="0.2">
      <c r="A679" s="186">
        <v>8.6999999999999993</v>
      </c>
      <c r="B679" s="19" t="s">
        <v>767</v>
      </c>
      <c r="D679" s="60"/>
      <c r="E679" s="60"/>
      <c r="F679" s="111"/>
      <c r="G679" s="74"/>
      <c r="H679" s="74"/>
    </row>
    <row r="680" spans="1:8" ht="12.75" customHeight="1" x14ac:dyDescent="0.2">
      <c r="A680" s="27"/>
      <c r="B680" s="187" t="s">
        <v>656</v>
      </c>
      <c r="C680" s="19" t="s">
        <v>1084</v>
      </c>
      <c r="D680" s="60"/>
      <c r="E680" s="60"/>
      <c r="F680" s="111"/>
      <c r="G680" s="74"/>
      <c r="H680" s="188" t="s">
        <v>658</v>
      </c>
    </row>
    <row r="681" spans="1:8" ht="25.5" customHeight="1" x14ac:dyDescent="0.2">
      <c r="A681" s="27"/>
      <c r="B681" s="215" t="s">
        <v>656</v>
      </c>
      <c r="C681" s="220" t="s">
        <v>1091</v>
      </c>
      <c r="D681" s="220"/>
      <c r="E681" s="220"/>
      <c r="F681" s="221"/>
      <c r="G681" s="194"/>
      <c r="H681" s="188" t="s">
        <v>658</v>
      </c>
    </row>
    <row r="682" spans="1:8" ht="25.5" customHeight="1" x14ac:dyDescent="0.2">
      <c r="A682" s="27"/>
      <c r="B682" s="215" t="s">
        <v>656</v>
      </c>
      <c r="C682" s="213" t="s">
        <v>1088</v>
      </c>
      <c r="D682" s="213"/>
      <c r="E682" s="213"/>
      <c r="F682" s="214"/>
      <c r="G682" s="194" t="s">
        <v>1083</v>
      </c>
      <c r="H682" s="188" t="s">
        <v>658</v>
      </c>
    </row>
    <row r="683" spans="1:8" ht="25.5" customHeight="1" x14ac:dyDescent="0.2">
      <c r="A683" s="27"/>
      <c r="B683" s="215" t="s">
        <v>656</v>
      </c>
      <c r="C683" s="220" t="s">
        <v>1085</v>
      </c>
      <c r="D683" s="220"/>
      <c r="E683" s="220"/>
      <c r="F683" s="221"/>
      <c r="G683" s="194"/>
      <c r="H683" s="188" t="s">
        <v>658</v>
      </c>
    </row>
    <row r="684" spans="1:8" ht="12.75" customHeight="1" x14ac:dyDescent="0.2">
      <c r="A684" s="27"/>
      <c r="B684" s="215" t="s">
        <v>656</v>
      </c>
      <c r="C684" s="213" t="s">
        <v>1089</v>
      </c>
      <c r="D684" s="213"/>
      <c r="E684" s="213"/>
      <c r="F684" s="214"/>
      <c r="G684" s="194" t="s">
        <v>1083</v>
      </c>
      <c r="H684" s="188" t="s">
        <v>658</v>
      </c>
    </row>
    <row r="685" spans="1:8" ht="25.5" customHeight="1" x14ac:dyDescent="0.2">
      <c r="A685" s="27"/>
      <c r="B685" s="215" t="s">
        <v>656</v>
      </c>
      <c r="C685" s="220" t="s">
        <v>1086</v>
      </c>
      <c r="D685" s="220"/>
      <c r="E685" s="220"/>
      <c r="F685" s="221"/>
      <c r="G685" s="194"/>
      <c r="H685" s="188" t="s">
        <v>658</v>
      </c>
    </row>
    <row r="686" spans="1:8" ht="25.5" customHeight="1" x14ac:dyDescent="0.2">
      <c r="A686" s="27"/>
      <c r="B686" s="215"/>
      <c r="C686" s="220"/>
      <c r="D686" s="220"/>
      <c r="E686" s="220"/>
      <c r="F686" s="221"/>
      <c r="G686" s="194"/>
      <c r="H686" s="188"/>
    </row>
    <row r="687" spans="1:8" x14ac:dyDescent="0.2">
      <c r="A687" s="27"/>
      <c r="D687" s="60"/>
      <c r="E687" s="60"/>
      <c r="F687" s="111"/>
      <c r="G687" s="74"/>
      <c r="H687" s="74"/>
    </row>
    <row r="688" spans="1:8" ht="25.5" customHeight="1" x14ac:dyDescent="0.2">
      <c r="A688" s="68"/>
      <c r="B688" s="65"/>
      <c r="C688" s="65"/>
      <c r="D688" s="65"/>
      <c r="E688" s="65"/>
      <c r="F688" s="67" t="s">
        <v>156</v>
      </c>
      <c r="G688" s="75">
        <f>SUM(G636:G687)</f>
        <v>0</v>
      </c>
      <c r="H688" s="75">
        <f>SUM(H636:H687)</f>
        <v>0</v>
      </c>
    </row>
    <row r="689" spans="1:8" x14ac:dyDescent="0.2">
      <c r="A689" s="27"/>
      <c r="D689" s="60"/>
      <c r="E689" s="60"/>
      <c r="F689" s="111"/>
      <c r="G689" s="74"/>
      <c r="H689" s="74"/>
    </row>
    <row r="690" spans="1:8" ht="12.75" customHeight="1" x14ac:dyDescent="0.2">
      <c r="A690" s="186">
        <v>8.6999999999999993</v>
      </c>
      <c r="B690" s="19" t="s">
        <v>1196</v>
      </c>
      <c r="D690" s="60"/>
      <c r="E690" s="60"/>
      <c r="F690" s="111"/>
      <c r="G690" s="74"/>
      <c r="H690" s="74"/>
    </row>
    <row r="691" spans="1:8" ht="12.75" customHeight="1" x14ac:dyDescent="0.2">
      <c r="A691" s="27"/>
      <c r="B691" s="215" t="s">
        <v>656</v>
      </c>
      <c r="C691" s="213" t="s">
        <v>1090</v>
      </c>
      <c r="D691" s="213"/>
      <c r="E691" s="213"/>
      <c r="F691" s="214"/>
      <c r="G691" s="194" t="s">
        <v>1083</v>
      </c>
      <c r="H691" s="188" t="s">
        <v>658</v>
      </c>
    </row>
    <row r="692" spans="1:8" ht="25.5" customHeight="1" x14ac:dyDescent="0.2">
      <c r="A692" s="27"/>
      <c r="B692" s="215" t="s">
        <v>656</v>
      </c>
      <c r="C692" s="220" t="s">
        <v>1087</v>
      </c>
      <c r="D692" s="220"/>
      <c r="E692" s="220"/>
      <c r="F692" s="221"/>
      <c r="G692" s="194"/>
      <c r="H692" s="188" t="s">
        <v>658</v>
      </c>
    </row>
    <row r="693" spans="1:8" ht="12.75" customHeight="1" x14ac:dyDescent="0.2">
      <c r="A693" s="27"/>
      <c r="B693" s="187" t="s">
        <v>656</v>
      </c>
      <c r="C693" s="201" t="s">
        <v>831</v>
      </c>
      <c r="D693" s="60"/>
      <c r="E693" s="60"/>
      <c r="F693" s="111"/>
      <c r="G693" s="74"/>
      <c r="H693" s="188" t="s">
        <v>658</v>
      </c>
    </row>
    <row r="694" spans="1:8" ht="12.75" customHeight="1" x14ac:dyDescent="0.2">
      <c r="A694" s="27"/>
      <c r="B694" s="187"/>
      <c r="C694" s="211" t="s">
        <v>1092</v>
      </c>
      <c r="D694" s="60"/>
      <c r="E694" s="60"/>
      <c r="F694" s="111"/>
      <c r="G694" s="74"/>
      <c r="H694" s="188" t="s">
        <v>658</v>
      </c>
    </row>
    <row r="695" spans="1:8" ht="12.75" customHeight="1" x14ac:dyDescent="0.2">
      <c r="A695" s="27"/>
      <c r="B695" s="187"/>
      <c r="C695" s="211" t="s">
        <v>1093</v>
      </c>
      <c r="D695" s="60"/>
      <c r="E695" s="60"/>
      <c r="F695" s="111"/>
      <c r="G695" s="74"/>
      <c r="H695" s="188" t="s">
        <v>658</v>
      </c>
    </row>
    <row r="696" spans="1:8" ht="12.75" customHeight="1" x14ac:dyDescent="0.2">
      <c r="A696" s="27"/>
      <c r="B696" s="187"/>
      <c r="C696" s="211" t="s">
        <v>1094</v>
      </c>
      <c r="D696" s="60"/>
      <c r="E696" s="60"/>
      <c r="F696" s="111"/>
      <c r="G696" s="74"/>
      <c r="H696" s="188" t="s">
        <v>658</v>
      </c>
    </row>
    <row r="697" spans="1:8" ht="12.75" customHeight="1" x14ac:dyDescent="0.2">
      <c r="A697" s="27"/>
      <c r="B697" s="187"/>
      <c r="C697" s="211" t="s">
        <v>1095</v>
      </c>
      <c r="D697" s="60"/>
      <c r="E697" s="60"/>
      <c r="F697" s="111"/>
      <c r="G697" s="74"/>
      <c r="H697" s="188" t="s">
        <v>658</v>
      </c>
    </row>
    <row r="698" spans="1:8" ht="25.5" customHeight="1" x14ac:dyDescent="0.2">
      <c r="A698" s="27"/>
      <c r="B698" s="215" t="s">
        <v>656</v>
      </c>
      <c r="C698" s="222" t="s">
        <v>1096</v>
      </c>
      <c r="D698" s="222"/>
      <c r="E698" s="222"/>
      <c r="F698" s="223"/>
      <c r="G698" s="188" t="s">
        <v>658</v>
      </c>
      <c r="H698" s="188"/>
    </row>
    <row r="699" spans="1:8" ht="12.75" customHeight="1" x14ac:dyDescent="0.2">
      <c r="A699" s="27"/>
      <c r="B699" s="187" t="s">
        <v>656</v>
      </c>
      <c r="C699" s="19" t="s">
        <v>661</v>
      </c>
      <c r="D699" s="60"/>
      <c r="E699" s="60"/>
      <c r="F699" s="111"/>
      <c r="G699" s="74"/>
      <c r="H699" s="188" t="s">
        <v>658</v>
      </c>
    </row>
    <row r="700" spans="1:8" ht="12.75" customHeight="1" x14ac:dyDescent="0.2">
      <c r="A700" s="27"/>
      <c r="D700" s="60"/>
      <c r="E700" s="60"/>
      <c r="F700" s="111"/>
      <c r="G700" s="74"/>
      <c r="H700" s="74"/>
    </row>
    <row r="701" spans="1:8" ht="12.75" customHeight="1" x14ac:dyDescent="0.2">
      <c r="A701" s="27"/>
      <c r="D701" s="60"/>
      <c r="E701" s="60"/>
      <c r="F701" s="111"/>
      <c r="G701" s="74"/>
      <c r="H701" s="74"/>
    </row>
    <row r="702" spans="1:8" ht="12.75" customHeight="1" x14ac:dyDescent="0.2">
      <c r="A702" s="186">
        <v>8.8000000000000007</v>
      </c>
      <c r="B702" s="19" t="s">
        <v>768</v>
      </c>
      <c r="D702" s="60"/>
      <c r="E702" s="60"/>
      <c r="F702" s="111"/>
      <c r="G702" s="74"/>
      <c r="H702" s="74"/>
    </row>
    <row r="703" spans="1:8" ht="12.75" customHeight="1" x14ac:dyDescent="0.2">
      <c r="A703" s="27"/>
      <c r="B703" s="187" t="s">
        <v>656</v>
      </c>
      <c r="C703" s="19" t="s">
        <v>769</v>
      </c>
      <c r="D703" s="60"/>
      <c r="E703" s="60"/>
      <c r="F703" s="111"/>
      <c r="G703" s="74"/>
      <c r="H703" s="74"/>
    </row>
    <row r="704" spans="1:8" ht="12.75" customHeight="1" x14ac:dyDescent="0.2">
      <c r="A704" s="27"/>
      <c r="B704" s="187" t="s">
        <v>656</v>
      </c>
      <c r="C704" s="19" t="s">
        <v>770</v>
      </c>
      <c r="D704" s="60"/>
      <c r="E704" s="60"/>
      <c r="F704" s="111"/>
      <c r="G704" s="74"/>
      <c r="H704" s="74"/>
    </row>
    <row r="705" spans="1:8" ht="12.75" customHeight="1" x14ac:dyDescent="0.2">
      <c r="A705" s="27"/>
      <c r="B705" s="187" t="s">
        <v>656</v>
      </c>
      <c r="C705" s="19" t="s">
        <v>771</v>
      </c>
      <c r="D705" s="60"/>
      <c r="E705" s="60"/>
      <c r="F705" s="111"/>
      <c r="G705" s="74"/>
      <c r="H705" s="74"/>
    </row>
    <row r="706" spans="1:8" ht="12.75" customHeight="1" x14ac:dyDescent="0.2">
      <c r="A706" s="27"/>
      <c r="B706" s="187" t="s">
        <v>656</v>
      </c>
      <c r="C706" s="19" t="s">
        <v>661</v>
      </c>
      <c r="D706" s="60"/>
      <c r="E706" s="60"/>
      <c r="F706" s="111"/>
      <c r="G706" s="74"/>
      <c r="H706" s="74"/>
    </row>
    <row r="707" spans="1:8" ht="12.75" customHeight="1" x14ac:dyDescent="0.2">
      <c r="A707" s="27"/>
      <c r="B707" s="187"/>
      <c r="D707" s="60"/>
      <c r="E707" s="60"/>
      <c r="F707" s="111"/>
      <c r="G707" s="74"/>
      <c r="H707" s="74"/>
    </row>
    <row r="708" spans="1:8" ht="12.75" customHeight="1" x14ac:dyDescent="0.2">
      <c r="A708" s="27"/>
      <c r="B708" s="187"/>
      <c r="D708" s="60"/>
      <c r="E708" s="60"/>
      <c r="F708" s="111"/>
      <c r="G708" s="74"/>
      <c r="H708" s="74"/>
    </row>
    <row r="709" spans="1:8" ht="12.75" customHeight="1" x14ac:dyDescent="0.2">
      <c r="A709" s="27"/>
      <c r="B709" s="187"/>
      <c r="D709" s="60"/>
      <c r="E709" s="60"/>
      <c r="F709" s="111"/>
      <c r="G709" s="74"/>
      <c r="H709" s="74"/>
    </row>
    <row r="710" spans="1:8" ht="12.75" customHeight="1" x14ac:dyDescent="0.2">
      <c r="A710" s="27"/>
      <c r="B710" s="187"/>
      <c r="D710" s="60"/>
      <c r="E710" s="60"/>
      <c r="F710" s="111"/>
      <c r="G710" s="74"/>
      <c r="H710" s="74"/>
    </row>
    <row r="711" spans="1:8" ht="12.75" customHeight="1" x14ac:dyDescent="0.2">
      <c r="A711" s="27"/>
      <c r="B711" s="187"/>
      <c r="D711" s="60"/>
      <c r="E711" s="60"/>
      <c r="F711" s="111"/>
      <c r="G711" s="74"/>
      <c r="H711" s="74"/>
    </row>
    <row r="712" spans="1:8" ht="12.75" customHeight="1" x14ac:dyDescent="0.2">
      <c r="A712" s="27"/>
      <c r="B712" s="187"/>
      <c r="D712" s="60"/>
      <c r="E712" s="60"/>
      <c r="F712" s="111"/>
      <c r="G712" s="74"/>
      <c r="H712" s="74"/>
    </row>
    <row r="713" spans="1:8" ht="12.75" customHeight="1" x14ac:dyDescent="0.2">
      <c r="A713" s="27"/>
      <c r="B713" s="187"/>
      <c r="D713" s="60"/>
      <c r="E713" s="60"/>
      <c r="F713" s="111"/>
      <c r="G713" s="74"/>
      <c r="H713" s="74"/>
    </row>
    <row r="714" spans="1:8" ht="12.75" customHeight="1" x14ac:dyDescent="0.2">
      <c r="A714" s="27"/>
      <c r="B714" s="187"/>
      <c r="D714" s="60"/>
      <c r="E714" s="60"/>
      <c r="F714" s="111"/>
      <c r="G714" s="74"/>
      <c r="H714" s="74"/>
    </row>
    <row r="715" spans="1:8" ht="12.75" customHeight="1" x14ac:dyDescent="0.2">
      <c r="A715" s="27"/>
      <c r="B715" s="187"/>
      <c r="D715" s="60"/>
      <c r="E715" s="60"/>
      <c r="F715" s="111"/>
      <c r="G715" s="74"/>
      <c r="H715" s="74"/>
    </row>
    <row r="716" spans="1:8" ht="12.75" customHeight="1" x14ac:dyDescent="0.2">
      <c r="A716" s="27"/>
      <c r="B716" s="187"/>
      <c r="D716" s="60"/>
      <c r="E716" s="60"/>
      <c r="F716" s="111"/>
      <c r="G716" s="74"/>
      <c r="H716" s="74"/>
    </row>
    <row r="717" spans="1:8" ht="12.75" customHeight="1" x14ac:dyDescent="0.2">
      <c r="A717" s="27"/>
      <c r="B717" s="187"/>
      <c r="D717" s="60"/>
      <c r="E717" s="60"/>
      <c r="F717" s="111"/>
      <c r="G717" s="74"/>
      <c r="H717" s="74"/>
    </row>
    <row r="718" spans="1:8" ht="12.75" customHeight="1" x14ac:dyDescent="0.2">
      <c r="A718" s="27"/>
      <c r="B718" s="187"/>
      <c r="D718" s="60"/>
      <c r="E718" s="60"/>
      <c r="F718" s="111"/>
      <c r="G718" s="74"/>
      <c r="H718" s="74"/>
    </row>
    <row r="719" spans="1:8" ht="12.75" customHeight="1" x14ac:dyDescent="0.2">
      <c r="A719" s="27"/>
      <c r="B719" s="187"/>
      <c r="D719" s="60"/>
      <c r="E719" s="60"/>
      <c r="F719" s="111"/>
      <c r="G719" s="74"/>
      <c r="H719" s="74"/>
    </row>
    <row r="720" spans="1:8" ht="12.75" customHeight="1" x14ac:dyDescent="0.2">
      <c r="A720" s="27"/>
      <c r="B720" s="187"/>
      <c r="D720" s="60"/>
      <c r="E720" s="60"/>
      <c r="F720" s="111"/>
      <c r="G720" s="74"/>
      <c r="H720" s="74"/>
    </row>
    <row r="721" spans="1:8" ht="12.75" customHeight="1" x14ac:dyDescent="0.2">
      <c r="A721" s="27"/>
      <c r="B721" s="187"/>
      <c r="D721" s="60"/>
      <c r="E721" s="60"/>
      <c r="F721" s="111"/>
      <c r="G721" s="74"/>
      <c r="H721" s="74"/>
    </row>
    <row r="722" spans="1:8" ht="12.75" customHeight="1" x14ac:dyDescent="0.2">
      <c r="A722" s="27"/>
      <c r="B722" s="187"/>
      <c r="D722" s="60"/>
      <c r="E722" s="60"/>
      <c r="F722" s="111"/>
      <c r="G722" s="74"/>
      <c r="H722" s="74"/>
    </row>
    <row r="723" spans="1:8" ht="12.75" customHeight="1" x14ac:dyDescent="0.2">
      <c r="A723" s="27"/>
      <c r="B723" s="187"/>
      <c r="D723" s="60"/>
      <c r="E723" s="60"/>
      <c r="F723" s="111"/>
      <c r="G723" s="74"/>
      <c r="H723" s="74"/>
    </row>
    <row r="724" spans="1:8" ht="12.75" customHeight="1" x14ac:dyDescent="0.2">
      <c r="A724" s="27"/>
      <c r="B724" s="187"/>
      <c r="D724" s="60"/>
      <c r="E724" s="60"/>
      <c r="F724" s="111"/>
      <c r="G724" s="74"/>
      <c r="H724" s="74"/>
    </row>
    <row r="725" spans="1:8" ht="12.75" customHeight="1" x14ac:dyDescent="0.2">
      <c r="A725" s="27"/>
      <c r="B725" s="187"/>
      <c r="D725" s="60"/>
      <c r="E725" s="60"/>
      <c r="F725" s="111"/>
      <c r="G725" s="74"/>
      <c r="H725" s="74"/>
    </row>
    <row r="726" spans="1:8" ht="12.75" customHeight="1" x14ac:dyDescent="0.2">
      <c r="A726" s="27"/>
      <c r="B726" s="187"/>
      <c r="D726" s="60"/>
      <c r="E726" s="60"/>
      <c r="F726" s="111"/>
      <c r="G726" s="74"/>
      <c r="H726" s="74"/>
    </row>
    <row r="727" spans="1:8" ht="12.75" customHeight="1" x14ac:dyDescent="0.2">
      <c r="A727" s="27"/>
      <c r="B727" s="187"/>
      <c r="D727" s="60"/>
      <c r="E727" s="60"/>
      <c r="F727" s="111"/>
      <c r="G727" s="74"/>
      <c r="H727" s="74"/>
    </row>
    <row r="728" spans="1:8" ht="12.75" customHeight="1" x14ac:dyDescent="0.2">
      <c r="A728" s="27"/>
      <c r="B728" s="187"/>
      <c r="D728" s="60"/>
      <c r="E728" s="60"/>
      <c r="F728" s="111"/>
      <c r="G728" s="74"/>
      <c r="H728" s="74"/>
    </row>
    <row r="729" spans="1:8" ht="12.75" customHeight="1" x14ac:dyDescent="0.2">
      <c r="A729" s="27"/>
      <c r="B729" s="187"/>
      <c r="D729" s="60"/>
      <c r="E729" s="60"/>
      <c r="F729" s="111"/>
      <c r="G729" s="74"/>
      <c r="H729" s="74"/>
    </row>
    <row r="730" spans="1:8" ht="12.75" customHeight="1" x14ac:dyDescent="0.2">
      <c r="A730" s="27"/>
      <c r="B730" s="187"/>
      <c r="D730" s="60"/>
      <c r="E730" s="60"/>
      <c r="F730" s="111"/>
      <c r="G730" s="74"/>
      <c r="H730" s="74"/>
    </row>
    <row r="731" spans="1:8" ht="12.75" customHeight="1" x14ac:dyDescent="0.2">
      <c r="A731" s="27"/>
      <c r="B731" s="187"/>
      <c r="D731" s="60"/>
      <c r="E731" s="60"/>
      <c r="F731" s="111"/>
      <c r="G731" s="74"/>
      <c r="H731" s="74"/>
    </row>
    <row r="732" spans="1:8" ht="12.75" customHeight="1" x14ac:dyDescent="0.2">
      <c r="A732" s="27"/>
      <c r="B732" s="187"/>
      <c r="D732" s="60"/>
      <c r="E732" s="60"/>
      <c r="F732" s="111"/>
      <c r="G732" s="74"/>
      <c r="H732" s="74"/>
    </row>
    <row r="733" spans="1:8" ht="12.75" customHeight="1" x14ac:dyDescent="0.2">
      <c r="A733" s="27"/>
      <c r="B733" s="187"/>
      <c r="D733" s="60"/>
      <c r="E733" s="60"/>
      <c r="F733" s="111"/>
      <c r="G733" s="74"/>
      <c r="H733" s="74"/>
    </row>
    <row r="734" spans="1:8" ht="12.75" customHeight="1" x14ac:dyDescent="0.2">
      <c r="A734" s="27"/>
      <c r="B734" s="187"/>
      <c r="D734" s="60"/>
      <c r="E734" s="60"/>
      <c r="F734" s="111"/>
      <c r="G734" s="74"/>
      <c r="H734" s="74"/>
    </row>
    <row r="735" spans="1:8" ht="12.75" customHeight="1" x14ac:dyDescent="0.2">
      <c r="A735" s="27"/>
      <c r="B735" s="187"/>
      <c r="D735" s="60"/>
      <c r="E735" s="60"/>
      <c r="F735" s="111"/>
      <c r="G735" s="74"/>
      <c r="H735" s="74"/>
    </row>
    <row r="736" spans="1:8" ht="12.75" customHeight="1" x14ac:dyDescent="0.2">
      <c r="A736" s="27"/>
      <c r="B736" s="187"/>
      <c r="D736" s="60"/>
      <c r="E736" s="60"/>
      <c r="F736" s="111"/>
      <c r="G736" s="74"/>
      <c r="H736" s="74"/>
    </row>
    <row r="737" spans="1:8" ht="12.75" customHeight="1" x14ac:dyDescent="0.2">
      <c r="A737" s="27"/>
      <c r="B737" s="187"/>
      <c r="D737" s="60"/>
      <c r="E737" s="60"/>
      <c r="F737" s="111"/>
      <c r="G737" s="74"/>
      <c r="H737" s="74"/>
    </row>
    <row r="738" spans="1:8" ht="12.75" customHeight="1" x14ac:dyDescent="0.2">
      <c r="A738" s="27"/>
      <c r="B738" s="187"/>
      <c r="D738" s="60"/>
      <c r="E738" s="60"/>
      <c r="F738" s="111"/>
      <c r="G738" s="74"/>
      <c r="H738" s="74"/>
    </row>
    <row r="739" spans="1:8" ht="12.75" customHeight="1" x14ac:dyDescent="0.2">
      <c r="A739" s="27"/>
      <c r="B739" s="187"/>
      <c r="D739" s="60"/>
      <c r="E739" s="60"/>
      <c r="F739" s="111"/>
      <c r="G739" s="74"/>
      <c r="H739" s="74"/>
    </row>
    <row r="740" spans="1:8" ht="12.75" customHeight="1" x14ac:dyDescent="0.2">
      <c r="A740" s="27"/>
      <c r="B740" s="187"/>
      <c r="D740" s="60"/>
      <c r="E740" s="60"/>
      <c r="F740" s="111"/>
      <c r="G740" s="74"/>
      <c r="H740" s="74"/>
    </row>
    <row r="741" spans="1:8" ht="12.75" customHeight="1" x14ac:dyDescent="0.2">
      <c r="A741" s="193"/>
      <c r="D741" s="60"/>
      <c r="E741" s="60"/>
      <c r="F741" s="111"/>
      <c r="G741" s="74"/>
      <c r="H741" s="74"/>
    </row>
    <row r="742" spans="1:8" ht="12.75" customHeight="1" x14ac:dyDescent="0.2">
      <c r="A742" s="27"/>
      <c r="D742" s="60"/>
      <c r="E742" s="60"/>
      <c r="F742" s="111"/>
      <c r="G742" s="74"/>
      <c r="H742" s="74"/>
    </row>
    <row r="743" spans="1:8" x14ac:dyDescent="0.2">
      <c r="A743" s="27"/>
      <c r="D743" s="60"/>
      <c r="E743" s="60"/>
      <c r="F743" s="111"/>
      <c r="G743" s="74"/>
      <c r="H743" s="74"/>
    </row>
    <row r="744" spans="1:8" ht="25.5" customHeight="1" x14ac:dyDescent="0.2">
      <c r="A744" s="68"/>
      <c r="B744" s="65"/>
      <c r="C744" s="65"/>
      <c r="D744" s="65"/>
      <c r="E744" s="65"/>
      <c r="F744" s="67" t="s">
        <v>156</v>
      </c>
      <c r="G744" s="75">
        <f>SUM(G689:G743)</f>
        <v>0</v>
      </c>
      <c r="H744" s="75">
        <f>SUM(H689:H743)</f>
        <v>0</v>
      </c>
    </row>
    <row r="745" spans="1:8" x14ac:dyDescent="0.2">
      <c r="A745" s="27"/>
      <c r="D745" s="60"/>
      <c r="E745" s="60"/>
      <c r="F745" s="111"/>
      <c r="G745" s="74"/>
      <c r="H745" s="74"/>
    </row>
    <row r="746" spans="1:8" x14ac:dyDescent="0.2">
      <c r="A746" s="27"/>
      <c r="B746" s="26" t="s">
        <v>290</v>
      </c>
      <c r="D746" s="60"/>
      <c r="E746" s="60"/>
      <c r="F746" s="111"/>
      <c r="G746" s="74"/>
      <c r="H746" s="74"/>
    </row>
    <row r="747" spans="1:8" x14ac:dyDescent="0.2">
      <c r="A747" s="27"/>
      <c r="D747" s="60"/>
      <c r="E747" s="60"/>
      <c r="F747" s="111"/>
      <c r="G747" s="74"/>
      <c r="H747" s="74"/>
    </row>
    <row r="748" spans="1:8" x14ac:dyDescent="0.2">
      <c r="A748" s="27"/>
      <c r="C748" s="120" t="s">
        <v>475</v>
      </c>
      <c r="D748" s="60"/>
      <c r="E748" s="60"/>
      <c r="F748" s="111"/>
      <c r="G748" s="74">
        <f>G64</f>
        <v>0</v>
      </c>
      <c r="H748" s="74">
        <f>H64</f>
        <v>0</v>
      </c>
    </row>
    <row r="749" spans="1:8" x14ac:dyDescent="0.2">
      <c r="A749" s="27"/>
      <c r="D749" s="60"/>
      <c r="E749" s="60"/>
      <c r="F749" s="111"/>
      <c r="G749" s="74"/>
      <c r="H749" s="74"/>
    </row>
    <row r="750" spans="1:8" x14ac:dyDescent="0.2">
      <c r="A750" s="27"/>
      <c r="C750" s="120" t="s">
        <v>476</v>
      </c>
      <c r="D750" s="60"/>
      <c r="E750" s="60"/>
      <c r="F750" s="111"/>
      <c r="G750" s="74">
        <f>G122</f>
        <v>0</v>
      </c>
      <c r="H750" s="74">
        <f>H122</f>
        <v>0</v>
      </c>
    </row>
    <row r="751" spans="1:8" x14ac:dyDescent="0.2">
      <c r="A751" s="27"/>
      <c r="D751" s="60"/>
      <c r="E751" s="60"/>
      <c r="F751" s="111"/>
      <c r="G751" s="74"/>
      <c r="H751" s="74"/>
    </row>
    <row r="752" spans="1:8" x14ac:dyDescent="0.2">
      <c r="A752" s="27"/>
      <c r="C752" s="120" t="s">
        <v>477</v>
      </c>
      <c r="D752" s="60"/>
      <c r="E752" s="60"/>
      <c r="F752" s="111"/>
      <c r="G752" s="74">
        <f>G180</f>
        <v>0</v>
      </c>
      <c r="H752" s="74">
        <f>H180</f>
        <v>0</v>
      </c>
    </row>
    <row r="753" spans="1:8" x14ac:dyDescent="0.2">
      <c r="A753" s="27"/>
      <c r="D753" s="60"/>
      <c r="E753" s="60"/>
      <c r="F753" s="111"/>
      <c r="G753" s="74"/>
      <c r="H753" s="74"/>
    </row>
    <row r="754" spans="1:8" x14ac:dyDescent="0.2">
      <c r="A754" s="27"/>
      <c r="C754" s="120" t="s">
        <v>478</v>
      </c>
      <c r="D754" s="60"/>
      <c r="E754" s="60"/>
      <c r="F754" s="111"/>
      <c r="G754" s="74">
        <f>G235</f>
        <v>0</v>
      </c>
      <c r="H754" s="74">
        <f>H235</f>
        <v>0</v>
      </c>
    </row>
    <row r="755" spans="1:8" x14ac:dyDescent="0.2">
      <c r="A755" s="27"/>
      <c r="D755" s="60"/>
      <c r="E755" s="60"/>
      <c r="F755" s="111"/>
      <c r="G755" s="74"/>
      <c r="H755" s="74"/>
    </row>
    <row r="756" spans="1:8" x14ac:dyDescent="0.2">
      <c r="A756" s="27"/>
      <c r="C756" s="120" t="s">
        <v>479</v>
      </c>
      <c r="D756" s="60"/>
      <c r="E756" s="60"/>
      <c r="F756" s="111"/>
      <c r="G756" s="74">
        <f>G292</f>
        <v>0</v>
      </c>
      <c r="H756" s="74">
        <f>H292</f>
        <v>0</v>
      </c>
    </row>
    <row r="757" spans="1:8" x14ac:dyDescent="0.2">
      <c r="A757" s="27"/>
      <c r="D757" s="60"/>
      <c r="E757" s="60"/>
      <c r="F757" s="111"/>
      <c r="G757" s="74"/>
      <c r="H757" s="74"/>
    </row>
    <row r="758" spans="1:8" x14ac:dyDescent="0.2">
      <c r="A758" s="27"/>
      <c r="C758" s="120" t="s">
        <v>480</v>
      </c>
      <c r="D758" s="60"/>
      <c r="E758" s="60"/>
      <c r="F758" s="111"/>
      <c r="G758" s="74">
        <f>G350</f>
        <v>0</v>
      </c>
      <c r="H758" s="74">
        <f>H350</f>
        <v>0</v>
      </c>
    </row>
    <row r="759" spans="1:8" x14ac:dyDescent="0.2">
      <c r="A759" s="27"/>
      <c r="D759" s="60"/>
      <c r="E759" s="60"/>
      <c r="F759" s="111"/>
      <c r="G759" s="74"/>
      <c r="H759" s="74"/>
    </row>
    <row r="760" spans="1:8" x14ac:dyDescent="0.2">
      <c r="A760" s="27"/>
      <c r="C760" s="120" t="s">
        <v>776</v>
      </c>
      <c r="D760" s="60"/>
      <c r="E760" s="60"/>
      <c r="F760" s="111"/>
      <c r="G760" s="74">
        <f>G408</f>
        <v>0</v>
      </c>
      <c r="H760" s="74">
        <f>H408</f>
        <v>0</v>
      </c>
    </row>
    <row r="761" spans="1:8" x14ac:dyDescent="0.2">
      <c r="A761" s="27"/>
      <c r="D761" s="60"/>
      <c r="E761" s="60"/>
      <c r="F761" s="111"/>
      <c r="G761" s="74"/>
      <c r="H761" s="74"/>
    </row>
    <row r="762" spans="1:8" x14ac:dyDescent="0.2">
      <c r="A762" s="27"/>
      <c r="C762" s="120" t="s">
        <v>1197</v>
      </c>
      <c r="D762" s="60"/>
      <c r="E762" s="60"/>
      <c r="F762" s="111"/>
      <c r="G762" s="74">
        <f>G463</f>
        <v>0</v>
      </c>
      <c r="H762" s="74">
        <f>H463</f>
        <v>0</v>
      </c>
    </row>
    <row r="763" spans="1:8" x14ac:dyDescent="0.2">
      <c r="A763" s="27"/>
      <c r="D763" s="60"/>
      <c r="E763" s="60"/>
      <c r="F763" s="111"/>
      <c r="G763" s="74"/>
      <c r="H763" s="74"/>
    </row>
    <row r="764" spans="1:8" x14ac:dyDescent="0.2">
      <c r="A764" s="27"/>
      <c r="C764" s="120" t="s">
        <v>1198</v>
      </c>
      <c r="D764" s="60"/>
      <c r="E764" s="60"/>
      <c r="F764" s="111"/>
      <c r="G764" s="74">
        <f>G521</f>
        <v>0</v>
      </c>
      <c r="H764" s="74">
        <f>H521</f>
        <v>0</v>
      </c>
    </row>
    <row r="765" spans="1:8" x14ac:dyDescent="0.2">
      <c r="A765" s="27"/>
      <c r="D765" s="60"/>
      <c r="E765" s="60"/>
      <c r="F765" s="111"/>
      <c r="G765" s="74"/>
      <c r="H765" s="74"/>
    </row>
    <row r="766" spans="1:8" x14ac:dyDescent="0.2">
      <c r="A766" s="27"/>
      <c r="C766" s="120" t="s">
        <v>1199</v>
      </c>
      <c r="D766" s="60"/>
      <c r="E766" s="60"/>
      <c r="F766" s="111"/>
      <c r="G766" s="74">
        <f>G578</f>
        <v>0</v>
      </c>
      <c r="H766" s="74">
        <f>H578</f>
        <v>0</v>
      </c>
    </row>
    <row r="767" spans="1:8" x14ac:dyDescent="0.2">
      <c r="A767" s="27"/>
      <c r="D767" s="60"/>
      <c r="E767" s="60"/>
      <c r="F767" s="111"/>
      <c r="G767" s="74"/>
      <c r="H767" s="74"/>
    </row>
    <row r="768" spans="1:8" x14ac:dyDescent="0.2">
      <c r="A768" s="27"/>
      <c r="C768" s="120" t="s">
        <v>1200</v>
      </c>
      <c r="D768" s="60"/>
      <c r="E768" s="60"/>
      <c r="F768" s="111"/>
      <c r="G768" s="74">
        <f>G635</f>
        <v>0</v>
      </c>
      <c r="H768" s="74">
        <f>H635</f>
        <v>0</v>
      </c>
    </row>
    <row r="769" spans="1:8" x14ac:dyDescent="0.2">
      <c r="A769" s="27"/>
      <c r="D769" s="60"/>
      <c r="E769" s="60"/>
      <c r="F769" s="111"/>
      <c r="G769" s="74"/>
      <c r="H769" s="74"/>
    </row>
    <row r="770" spans="1:8" x14ac:dyDescent="0.2">
      <c r="A770" s="27"/>
      <c r="C770" s="120" t="s">
        <v>1201</v>
      </c>
      <c r="D770" s="60"/>
      <c r="E770" s="60"/>
      <c r="F770" s="111"/>
      <c r="G770" s="74">
        <f>G688</f>
        <v>0</v>
      </c>
      <c r="H770" s="74">
        <f>H688</f>
        <v>0</v>
      </c>
    </row>
    <row r="771" spans="1:8" x14ac:dyDescent="0.2">
      <c r="A771" s="27"/>
      <c r="D771" s="60"/>
      <c r="E771" s="60"/>
      <c r="F771" s="111"/>
      <c r="G771" s="74"/>
      <c r="H771" s="74"/>
    </row>
    <row r="772" spans="1:8" x14ac:dyDescent="0.2">
      <c r="A772" s="27"/>
      <c r="C772" s="120" t="s">
        <v>1202</v>
      </c>
      <c r="D772" s="60"/>
      <c r="E772" s="60"/>
      <c r="F772" s="111"/>
      <c r="G772" s="74">
        <f>G744</f>
        <v>0</v>
      </c>
      <c r="H772" s="74">
        <f>H744</f>
        <v>0</v>
      </c>
    </row>
    <row r="773" spans="1:8" x14ac:dyDescent="0.2">
      <c r="A773" s="27"/>
      <c r="D773" s="60"/>
      <c r="E773" s="60"/>
      <c r="F773" s="111"/>
      <c r="G773" s="74"/>
      <c r="H773" s="74"/>
    </row>
    <row r="774" spans="1:8" x14ac:dyDescent="0.2">
      <c r="A774" s="27"/>
      <c r="D774" s="60"/>
      <c r="E774" s="60"/>
      <c r="F774" s="111"/>
      <c r="G774" s="74"/>
      <c r="H774" s="74"/>
    </row>
    <row r="775" spans="1:8" x14ac:dyDescent="0.2">
      <c r="A775" s="27"/>
      <c r="D775" s="60"/>
      <c r="E775" s="60"/>
      <c r="F775" s="111"/>
      <c r="G775" s="74"/>
      <c r="H775" s="74"/>
    </row>
    <row r="776" spans="1:8" x14ac:dyDescent="0.2">
      <c r="A776" s="27"/>
      <c r="D776" s="60"/>
      <c r="E776" s="60"/>
      <c r="F776" s="111"/>
      <c r="G776" s="74"/>
      <c r="H776" s="74"/>
    </row>
    <row r="777" spans="1:8" x14ac:dyDescent="0.2">
      <c r="A777" s="27"/>
      <c r="D777" s="60"/>
      <c r="E777" s="60"/>
      <c r="F777" s="111"/>
      <c r="G777" s="74"/>
      <c r="H777" s="74"/>
    </row>
    <row r="778" spans="1:8" x14ac:dyDescent="0.2">
      <c r="A778" s="27"/>
      <c r="D778" s="60"/>
      <c r="E778" s="60"/>
      <c r="F778" s="111"/>
      <c r="G778" s="74"/>
      <c r="H778" s="74"/>
    </row>
    <row r="779" spans="1:8" x14ac:dyDescent="0.2">
      <c r="A779" s="27"/>
      <c r="D779" s="60"/>
      <c r="E779" s="60"/>
      <c r="F779" s="111"/>
      <c r="G779" s="74"/>
      <c r="H779" s="74"/>
    </row>
    <row r="780" spans="1:8" x14ac:dyDescent="0.2">
      <c r="A780" s="27"/>
      <c r="D780" s="60"/>
      <c r="E780" s="60"/>
      <c r="F780" s="111"/>
      <c r="G780" s="74"/>
      <c r="H780" s="74"/>
    </row>
    <row r="781" spans="1:8" x14ac:dyDescent="0.2">
      <c r="A781" s="27"/>
      <c r="D781" s="60"/>
      <c r="E781" s="60"/>
      <c r="F781" s="111"/>
      <c r="G781" s="74"/>
      <c r="H781" s="74"/>
    </row>
    <row r="782" spans="1:8" x14ac:dyDescent="0.2">
      <c r="A782" s="27"/>
      <c r="D782" s="60"/>
      <c r="E782" s="60"/>
      <c r="F782" s="111"/>
      <c r="G782" s="74"/>
      <c r="H782" s="74"/>
    </row>
    <row r="783" spans="1:8" x14ac:dyDescent="0.2">
      <c r="A783" s="27"/>
      <c r="D783" s="60"/>
      <c r="E783" s="60"/>
      <c r="F783" s="111"/>
      <c r="G783" s="74"/>
      <c r="H783" s="74"/>
    </row>
    <row r="784" spans="1:8" x14ac:dyDescent="0.2">
      <c r="A784" s="27"/>
      <c r="D784" s="60"/>
      <c r="E784" s="60"/>
      <c r="F784" s="111"/>
      <c r="G784" s="74"/>
      <c r="H784" s="74"/>
    </row>
    <row r="785" spans="1:8" x14ac:dyDescent="0.2">
      <c r="A785" s="27"/>
      <c r="D785" s="60"/>
      <c r="E785" s="60"/>
      <c r="F785" s="111"/>
      <c r="G785" s="74"/>
      <c r="H785" s="74"/>
    </row>
    <row r="786" spans="1:8" x14ac:dyDescent="0.2">
      <c r="A786" s="27"/>
      <c r="D786" s="60"/>
      <c r="E786" s="60"/>
      <c r="F786" s="111"/>
      <c r="G786" s="74"/>
      <c r="H786" s="74"/>
    </row>
    <row r="787" spans="1:8" x14ac:dyDescent="0.2">
      <c r="A787" s="27"/>
      <c r="D787" s="60"/>
      <c r="E787" s="60"/>
      <c r="F787" s="111"/>
      <c r="G787" s="74"/>
      <c r="H787" s="74"/>
    </row>
    <row r="788" spans="1:8" x14ac:dyDescent="0.2">
      <c r="A788" s="27"/>
      <c r="D788" s="60"/>
      <c r="E788" s="60"/>
      <c r="F788" s="111"/>
      <c r="G788" s="74"/>
      <c r="H788" s="74"/>
    </row>
    <row r="789" spans="1:8" x14ac:dyDescent="0.2">
      <c r="A789" s="27"/>
      <c r="D789" s="60"/>
      <c r="E789" s="60"/>
      <c r="F789" s="111"/>
      <c r="G789" s="74"/>
      <c r="H789" s="74"/>
    </row>
    <row r="790" spans="1:8" x14ac:dyDescent="0.2">
      <c r="A790" s="27"/>
      <c r="D790" s="60"/>
      <c r="E790" s="60"/>
      <c r="F790" s="111"/>
      <c r="G790" s="74"/>
      <c r="H790" s="74"/>
    </row>
    <row r="791" spans="1:8" x14ac:dyDescent="0.2">
      <c r="A791" s="27"/>
      <c r="D791" s="60"/>
      <c r="E791" s="60"/>
      <c r="F791" s="111"/>
      <c r="G791" s="74"/>
      <c r="H791" s="74"/>
    </row>
    <row r="792" spans="1:8" s="22" customFormat="1" ht="26.25" customHeight="1" x14ac:dyDescent="0.2">
      <c r="A792" s="52"/>
      <c r="B792" s="52"/>
      <c r="C792" s="52"/>
      <c r="D792" s="52"/>
      <c r="E792" s="52"/>
      <c r="F792" s="108" t="s">
        <v>384</v>
      </c>
      <c r="G792" s="98">
        <f>SUM(G746:G791)</f>
        <v>0</v>
      </c>
      <c r="H792" s="98">
        <f>SUM(H746:H791)</f>
        <v>0</v>
      </c>
    </row>
  </sheetData>
  <mergeCells count="7">
    <mergeCell ref="C415:F415"/>
    <mergeCell ref="C526:F526"/>
    <mergeCell ref="C189:F189"/>
    <mergeCell ref="C623:F623"/>
    <mergeCell ref="C203:F203"/>
    <mergeCell ref="C206:F206"/>
    <mergeCell ref="C261:F261"/>
  </mergeCells>
  <pageMargins left="0.59055118110236227" right="0.59055118110236227" top="0.51181102362204722" bottom="0.43307086614173229" header="0.39370078740157483" footer="0.19685039370078741"/>
  <pageSetup paperSize="9" scale="85" orientation="portrait" useFirstPageNumber="1" r:id="rId1"/>
  <headerFooter>
    <oddHeader>&amp;R&amp;G</oddHeader>
    <oddFooter>&amp;L&amp;"Arial,Regular"&amp;6&amp;F
&amp;D&amp;C&amp;"Arial,Regular"&amp;9&amp;K03+000&amp;P</oddFooter>
  </headerFooter>
  <ignoredErrors>
    <ignoredError sqref="C749 C759 C751 C753 C755 C757" twoDigitTextYear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zoomScaleNormal="100" workbookViewId="0">
      <selection activeCell="H34" sqref="H34"/>
    </sheetView>
  </sheetViews>
  <sheetFormatPr defaultRowHeight="12.75" x14ac:dyDescent="0.2"/>
  <cols>
    <col min="1" max="1" width="7.7109375" style="19" customWidth="1"/>
    <col min="2" max="3" width="5.7109375" style="19" customWidth="1"/>
    <col min="4" max="4" width="33.85546875" style="19" customWidth="1"/>
    <col min="5" max="5" width="10.85546875" style="19" customWidth="1"/>
    <col min="6" max="6" width="5.7109375" style="19" customWidth="1"/>
    <col min="7" max="7" width="10.85546875" style="25" customWidth="1"/>
    <col min="8" max="8" width="13.85546875" style="19" customWidth="1"/>
    <col min="9" max="16384" width="9.140625" style="19"/>
  </cols>
  <sheetData>
    <row r="1" spans="1:8" s="15" customFormat="1" ht="25.5" customHeight="1" thickBot="1" x14ac:dyDescent="0.25">
      <c r="A1" s="176" t="str">
        <f>Setup!E5</f>
        <v>EMPLOYERS REQUIREMENTS</v>
      </c>
      <c r="B1" s="176"/>
      <c r="C1" s="176"/>
      <c r="D1" s="176"/>
      <c r="E1" s="176"/>
      <c r="F1" s="176"/>
      <c r="G1" s="176"/>
      <c r="H1" s="176"/>
    </row>
    <row r="2" spans="1:8" s="15" customFormat="1" ht="25.5" customHeight="1" x14ac:dyDescent="0.2">
      <c r="A2" s="15" t="str">
        <f>Setup!E6</f>
        <v xml:space="preserve">New Pavilion - Thame Cricket Club </v>
      </c>
      <c r="G2" s="23"/>
    </row>
    <row r="3" spans="1:8" s="15" customFormat="1" ht="25.5" customHeight="1" x14ac:dyDescent="0.2">
      <c r="A3" s="16" t="s">
        <v>128</v>
      </c>
      <c r="G3" s="23"/>
    </row>
    <row r="4" spans="1:8" s="29" customFormat="1" ht="25.5" customHeight="1" x14ac:dyDescent="0.2">
      <c r="A4" s="28">
        <v>3.1</v>
      </c>
      <c r="B4" s="29" t="s">
        <v>62</v>
      </c>
      <c r="G4" s="30"/>
    </row>
    <row r="5" spans="1:8" s="18" customFormat="1" ht="25.5" customHeight="1" x14ac:dyDescent="0.2">
      <c r="A5" s="50" t="s">
        <v>63</v>
      </c>
      <c r="B5" s="49" t="s">
        <v>64</v>
      </c>
      <c r="C5" s="49"/>
      <c r="D5" s="49"/>
      <c r="E5" s="50" t="s">
        <v>65</v>
      </c>
      <c r="F5" s="49" t="s">
        <v>66</v>
      </c>
      <c r="G5" s="51" t="s">
        <v>67</v>
      </c>
      <c r="H5" s="50" t="s">
        <v>68</v>
      </c>
    </row>
    <row r="6" spans="1:8" x14ac:dyDescent="0.2">
      <c r="A6" s="27"/>
      <c r="E6" s="20"/>
      <c r="F6" s="21"/>
      <c r="G6" s="24"/>
      <c r="H6" s="119"/>
    </row>
    <row r="7" spans="1:8" x14ac:dyDescent="0.2">
      <c r="A7" s="27"/>
      <c r="E7" s="20"/>
      <c r="F7" s="21"/>
      <c r="G7" s="24"/>
      <c r="H7" s="119"/>
    </row>
    <row r="8" spans="1:8" x14ac:dyDescent="0.2">
      <c r="A8" s="27"/>
      <c r="E8" s="20"/>
      <c r="F8" s="21"/>
      <c r="G8" s="24"/>
      <c r="H8" s="119"/>
    </row>
    <row r="9" spans="1:8" x14ac:dyDescent="0.2">
      <c r="A9" s="27"/>
      <c r="E9" s="20"/>
      <c r="F9" s="21"/>
      <c r="G9" s="24"/>
      <c r="H9" s="119"/>
    </row>
    <row r="10" spans="1:8" x14ac:dyDescent="0.2">
      <c r="A10" s="27"/>
      <c r="E10" s="20"/>
      <c r="F10" s="21"/>
      <c r="G10" s="24"/>
      <c r="H10" s="119"/>
    </row>
    <row r="11" spans="1:8" x14ac:dyDescent="0.2">
      <c r="A11" s="27"/>
      <c r="E11" s="20"/>
      <c r="F11" s="21"/>
      <c r="G11" s="24"/>
      <c r="H11" s="119"/>
    </row>
    <row r="12" spans="1:8" x14ac:dyDescent="0.2">
      <c r="A12" s="27"/>
      <c r="E12" s="20"/>
      <c r="F12" s="21"/>
      <c r="G12" s="24"/>
      <c r="H12" s="119"/>
    </row>
    <row r="13" spans="1:8" x14ac:dyDescent="0.2">
      <c r="A13" s="27"/>
      <c r="E13" s="20"/>
      <c r="F13" s="21"/>
      <c r="G13" s="24"/>
      <c r="H13" s="119"/>
    </row>
    <row r="14" spans="1:8" x14ac:dyDescent="0.2">
      <c r="A14" s="27"/>
      <c r="E14" s="20"/>
      <c r="F14" s="21"/>
      <c r="G14" s="24"/>
      <c r="H14" s="119"/>
    </row>
    <row r="15" spans="1:8" x14ac:dyDescent="0.2">
      <c r="A15" s="27"/>
      <c r="E15" s="20"/>
      <c r="F15" s="21"/>
      <c r="G15" s="24"/>
      <c r="H15" s="119"/>
    </row>
    <row r="16" spans="1:8" x14ac:dyDescent="0.2">
      <c r="A16" s="27"/>
      <c r="E16" s="20"/>
      <c r="F16" s="21"/>
      <c r="G16" s="24"/>
      <c r="H16" s="119"/>
    </row>
    <row r="17" spans="1:8" x14ac:dyDescent="0.2">
      <c r="A17" s="27"/>
      <c r="E17" s="20"/>
      <c r="F17" s="21"/>
      <c r="G17" s="24"/>
      <c r="H17" s="119"/>
    </row>
    <row r="18" spans="1:8" x14ac:dyDescent="0.2">
      <c r="A18" s="27"/>
      <c r="E18" s="20"/>
      <c r="F18" s="21"/>
      <c r="G18" s="24"/>
      <c r="H18" s="119"/>
    </row>
    <row r="19" spans="1:8" x14ac:dyDescent="0.2">
      <c r="A19" s="27"/>
      <c r="E19" s="20"/>
      <c r="F19" s="21"/>
      <c r="G19" s="24"/>
      <c r="H19" s="119"/>
    </row>
    <row r="20" spans="1:8" x14ac:dyDescent="0.2">
      <c r="A20" s="27"/>
      <c r="E20" s="20"/>
      <c r="F20" s="21"/>
      <c r="G20" s="24"/>
      <c r="H20" s="119"/>
    </row>
    <row r="21" spans="1:8" x14ac:dyDescent="0.2">
      <c r="A21" s="27"/>
      <c r="E21" s="20"/>
      <c r="F21" s="21"/>
      <c r="G21" s="24"/>
      <c r="H21" s="119"/>
    </row>
    <row r="22" spans="1:8" x14ac:dyDescent="0.2">
      <c r="A22" s="27"/>
      <c r="E22" s="20"/>
      <c r="F22" s="21"/>
      <c r="G22" s="24"/>
      <c r="H22" s="119"/>
    </row>
    <row r="23" spans="1:8" x14ac:dyDescent="0.2">
      <c r="A23" s="27"/>
      <c r="E23" s="20"/>
      <c r="F23" s="21"/>
      <c r="G23" s="24"/>
      <c r="H23" s="119"/>
    </row>
    <row r="24" spans="1:8" x14ac:dyDescent="0.2">
      <c r="A24" s="27"/>
      <c r="E24" s="20"/>
      <c r="F24" s="21"/>
      <c r="G24" s="24"/>
      <c r="H24" s="119"/>
    </row>
    <row r="25" spans="1:8" x14ac:dyDescent="0.2">
      <c r="A25" s="27"/>
      <c r="E25" s="20"/>
      <c r="F25" s="21"/>
      <c r="G25" s="24"/>
      <c r="H25" s="119"/>
    </row>
    <row r="26" spans="1:8" x14ac:dyDescent="0.2">
      <c r="A26" s="27"/>
      <c r="E26" s="20"/>
      <c r="F26" s="21"/>
      <c r="G26" s="24"/>
      <c r="H26" s="119"/>
    </row>
    <row r="27" spans="1:8" x14ac:dyDescent="0.2">
      <c r="A27" s="27"/>
      <c r="E27" s="20"/>
      <c r="F27" s="21"/>
      <c r="G27" s="24"/>
      <c r="H27" s="119"/>
    </row>
    <row r="28" spans="1:8" x14ac:dyDescent="0.2">
      <c r="A28" s="27"/>
      <c r="E28" s="20"/>
      <c r="F28" s="21"/>
      <c r="G28" s="24"/>
      <c r="H28" s="119"/>
    </row>
    <row r="29" spans="1:8" x14ac:dyDescent="0.2">
      <c r="A29" s="27"/>
      <c r="E29" s="20"/>
      <c r="F29" s="21"/>
      <c r="G29" s="24"/>
      <c r="H29" s="119"/>
    </row>
    <row r="30" spans="1:8" x14ac:dyDescent="0.2">
      <c r="A30" s="27"/>
      <c r="E30" s="20"/>
      <c r="F30" s="21"/>
      <c r="G30" s="24"/>
      <c r="H30" s="119"/>
    </row>
    <row r="31" spans="1:8" x14ac:dyDescent="0.2">
      <c r="A31" s="27"/>
      <c r="E31" s="20"/>
      <c r="F31" s="21"/>
      <c r="G31" s="24"/>
      <c r="H31" s="119"/>
    </row>
    <row r="32" spans="1:8" x14ac:dyDescent="0.2">
      <c r="A32" s="27"/>
      <c r="E32" s="20"/>
      <c r="F32" s="21"/>
      <c r="G32" s="24"/>
      <c r="H32" s="119"/>
    </row>
    <row r="33" spans="1:8" x14ac:dyDescent="0.2">
      <c r="A33" s="27"/>
      <c r="E33" s="20"/>
      <c r="F33" s="21"/>
      <c r="G33" s="24"/>
      <c r="H33" s="119"/>
    </row>
    <row r="34" spans="1:8" x14ac:dyDescent="0.2">
      <c r="A34" s="27"/>
      <c r="E34" s="20"/>
      <c r="F34" s="21"/>
      <c r="G34" s="24"/>
      <c r="H34" s="119"/>
    </row>
    <row r="35" spans="1:8" x14ac:dyDescent="0.2">
      <c r="A35" s="27"/>
      <c r="E35" s="20"/>
      <c r="F35" s="21"/>
      <c r="G35" s="24"/>
      <c r="H35" s="119"/>
    </row>
    <row r="36" spans="1:8" x14ac:dyDescent="0.2">
      <c r="A36" s="27"/>
      <c r="E36" s="20"/>
      <c r="F36" s="21"/>
      <c r="G36" s="24"/>
      <c r="H36" s="119"/>
    </row>
    <row r="37" spans="1:8" x14ac:dyDescent="0.2">
      <c r="A37" s="27"/>
      <c r="E37" s="20"/>
      <c r="F37" s="21"/>
      <c r="G37" s="24"/>
      <c r="H37" s="119"/>
    </row>
    <row r="38" spans="1:8" x14ac:dyDescent="0.2">
      <c r="A38" s="27"/>
      <c r="E38" s="20"/>
      <c r="F38" s="21"/>
      <c r="G38" s="24"/>
      <c r="H38" s="119"/>
    </row>
    <row r="39" spans="1:8" x14ac:dyDescent="0.2">
      <c r="A39" s="27"/>
      <c r="E39" s="20"/>
      <c r="F39" s="21"/>
      <c r="G39" s="24"/>
      <c r="H39" s="119"/>
    </row>
    <row r="40" spans="1:8" x14ac:dyDescent="0.2">
      <c r="A40" s="27"/>
      <c r="E40" s="20"/>
      <c r="F40" s="21"/>
      <c r="G40" s="24"/>
      <c r="H40" s="119"/>
    </row>
    <row r="41" spans="1:8" x14ac:dyDescent="0.2">
      <c r="A41" s="27"/>
      <c r="E41" s="20"/>
      <c r="F41" s="21"/>
      <c r="G41" s="24"/>
      <c r="H41" s="119"/>
    </row>
    <row r="42" spans="1:8" x14ac:dyDescent="0.2">
      <c r="A42" s="27"/>
      <c r="E42" s="20"/>
      <c r="F42" s="21"/>
      <c r="G42" s="24"/>
      <c r="H42" s="119"/>
    </row>
    <row r="43" spans="1:8" x14ac:dyDescent="0.2">
      <c r="A43" s="27"/>
      <c r="E43" s="20"/>
      <c r="F43" s="21"/>
      <c r="G43" s="24"/>
      <c r="H43" s="119"/>
    </row>
    <row r="44" spans="1:8" x14ac:dyDescent="0.2">
      <c r="A44" s="27"/>
      <c r="E44" s="20"/>
      <c r="F44" s="21"/>
      <c r="G44" s="24"/>
      <c r="H44" s="119"/>
    </row>
    <row r="45" spans="1:8" x14ac:dyDescent="0.2">
      <c r="A45" s="27"/>
      <c r="E45" s="20"/>
      <c r="F45" s="21"/>
      <c r="G45" s="24"/>
      <c r="H45" s="119"/>
    </row>
    <row r="46" spans="1:8" x14ac:dyDescent="0.2">
      <c r="A46" s="27"/>
      <c r="E46" s="20"/>
      <c r="F46" s="21"/>
      <c r="G46" s="24"/>
      <c r="H46" s="119"/>
    </row>
    <row r="47" spans="1:8" x14ac:dyDescent="0.2">
      <c r="A47" s="27"/>
      <c r="E47" s="20"/>
      <c r="F47" s="21"/>
      <c r="G47" s="24"/>
      <c r="H47" s="119"/>
    </row>
    <row r="48" spans="1:8" x14ac:dyDescent="0.2">
      <c r="A48" s="27"/>
      <c r="E48" s="20"/>
      <c r="F48" s="21"/>
      <c r="G48" s="24"/>
      <c r="H48" s="119"/>
    </row>
    <row r="49" spans="1:8" x14ac:dyDescent="0.2">
      <c r="A49" s="27"/>
      <c r="E49" s="20"/>
      <c r="F49" s="21"/>
      <c r="G49" s="24"/>
      <c r="H49" s="119"/>
    </row>
    <row r="50" spans="1:8" x14ac:dyDescent="0.2">
      <c r="A50" s="27"/>
      <c r="E50" s="20"/>
      <c r="F50" s="21"/>
      <c r="G50" s="24"/>
      <c r="H50" s="119"/>
    </row>
    <row r="51" spans="1:8" x14ac:dyDescent="0.2">
      <c r="A51" s="27"/>
      <c r="E51" s="20"/>
      <c r="F51" s="21"/>
      <c r="G51" s="24"/>
      <c r="H51" s="119"/>
    </row>
    <row r="52" spans="1:8" x14ac:dyDescent="0.2">
      <c r="A52" s="27"/>
      <c r="E52" s="20"/>
      <c r="F52" s="21"/>
      <c r="G52" s="24"/>
      <c r="H52" s="119"/>
    </row>
    <row r="53" spans="1:8" s="22" customFormat="1" ht="26.25" customHeight="1" x14ac:dyDescent="0.2">
      <c r="A53" s="52"/>
      <c r="B53" s="52" t="s">
        <v>69</v>
      </c>
      <c r="C53" s="52"/>
      <c r="D53" s="52"/>
      <c r="E53" s="52"/>
      <c r="F53" s="52"/>
      <c r="G53" s="53" t="s">
        <v>70</v>
      </c>
      <c r="H53" s="52">
        <f>SUM(H6:H52)</f>
        <v>0</v>
      </c>
    </row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&amp;D&amp;C&amp;"Arial,Regular"&amp;9&amp;K03+000&amp;P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Content!A63</f>
        <v>4. MAIN SUMMARY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A3" zoomScaleNormal="100" workbookViewId="0">
      <selection activeCell="B6" sqref="B6"/>
    </sheetView>
  </sheetViews>
  <sheetFormatPr defaultRowHeight="12.75" x14ac:dyDescent="0.2"/>
  <cols>
    <col min="1" max="1" width="7.7109375" style="19" customWidth="1"/>
    <col min="2" max="2" width="3.7109375" style="19" customWidth="1"/>
    <col min="3" max="3" width="41.42578125" style="19" customWidth="1"/>
    <col min="4" max="4" width="8.85546875" style="19" customWidth="1"/>
    <col min="5" max="5" width="7.7109375" style="19" customWidth="1"/>
    <col min="6" max="6" width="10.85546875" style="25" customWidth="1"/>
    <col min="7" max="7" width="13.85546875" style="19" customWidth="1"/>
    <col min="8" max="8" width="1.7109375" style="19" customWidth="1"/>
    <col min="9" max="9" width="7.7109375" style="19" customWidth="1"/>
    <col min="10" max="10" width="1.7109375" style="19" customWidth="1"/>
    <col min="11" max="11" width="6.7109375" style="19" customWidth="1"/>
    <col min="12" max="12" width="1.7109375" style="19" customWidth="1"/>
    <col min="13" max="13" width="13.7109375" style="19" customWidth="1"/>
    <col min="14" max="15" width="1.7109375" style="19" customWidth="1"/>
    <col min="16" max="16384" width="9.140625" style="19"/>
  </cols>
  <sheetData>
    <row r="1" spans="1:7" s="15" customFormat="1" ht="25.5" customHeight="1" thickBot="1" x14ac:dyDescent="0.25">
      <c r="A1" s="176" t="str">
        <f>Setup!E5</f>
        <v>EMPLOYERS REQUIREMENTS</v>
      </c>
      <c r="B1" s="176"/>
      <c r="C1" s="176"/>
      <c r="D1" s="176"/>
      <c r="E1" s="176"/>
      <c r="F1" s="23"/>
    </row>
    <row r="2" spans="1:7" s="15" customFormat="1" ht="25.5" customHeight="1" x14ac:dyDescent="0.2">
      <c r="A2" s="15" t="str">
        <f>Setup!E6</f>
        <v xml:space="preserve">New Pavilion - Thame Cricket Club </v>
      </c>
      <c r="F2" s="23"/>
    </row>
    <row r="3" spans="1:7" s="15" customFormat="1" ht="25.5" customHeight="1" x14ac:dyDescent="0.2">
      <c r="A3" s="16" t="s">
        <v>481</v>
      </c>
      <c r="F3" s="23"/>
    </row>
    <row r="4" spans="1:7" s="29" customFormat="1" ht="25.5" customHeight="1" x14ac:dyDescent="0.2">
      <c r="A4" s="28"/>
      <c r="F4" s="30"/>
    </row>
    <row r="5" spans="1:7" s="18" customFormat="1" ht="25.5" customHeight="1" x14ac:dyDescent="0.2">
      <c r="A5" s="50" t="s">
        <v>63</v>
      </c>
      <c r="B5" s="49" t="s">
        <v>64</v>
      </c>
      <c r="C5" s="49"/>
      <c r="D5" s="50"/>
      <c r="E5" s="49"/>
      <c r="F5" s="51"/>
      <c r="G5" s="50" t="s">
        <v>70</v>
      </c>
    </row>
    <row r="6" spans="1:7" x14ac:dyDescent="0.2">
      <c r="A6" s="27"/>
      <c r="D6" s="60"/>
      <c r="E6" s="60"/>
      <c r="F6" s="112"/>
      <c r="G6" s="74"/>
    </row>
    <row r="7" spans="1:7" x14ac:dyDescent="0.2">
      <c r="A7" s="27"/>
      <c r="D7" s="60"/>
      <c r="E7" s="60"/>
      <c r="F7" s="112"/>
      <c r="G7" s="74"/>
    </row>
    <row r="8" spans="1:7" x14ac:dyDescent="0.2">
      <c r="A8" s="63">
        <v>1</v>
      </c>
      <c r="B8" s="26" t="s">
        <v>482</v>
      </c>
      <c r="D8" s="60"/>
      <c r="E8" s="60"/>
      <c r="F8" s="112"/>
      <c r="G8" s="74"/>
    </row>
    <row r="9" spans="1:7" x14ac:dyDescent="0.2">
      <c r="A9" s="27"/>
      <c r="D9" s="60"/>
      <c r="E9" s="60"/>
      <c r="F9" s="112"/>
      <c r="G9" s="74"/>
    </row>
    <row r="10" spans="1:7" x14ac:dyDescent="0.2">
      <c r="A10" s="27"/>
      <c r="C10" s="19" t="s">
        <v>483</v>
      </c>
      <c r="D10" s="60"/>
      <c r="E10" s="60"/>
      <c r="F10" s="112"/>
      <c r="G10" s="74"/>
    </row>
    <row r="11" spans="1:7" x14ac:dyDescent="0.2">
      <c r="A11" s="27"/>
      <c r="D11" s="60"/>
      <c r="E11" s="60"/>
      <c r="F11" s="112"/>
      <c r="G11" s="74"/>
    </row>
    <row r="12" spans="1:7" x14ac:dyDescent="0.2">
      <c r="A12" s="27"/>
      <c r="C12" s="19" t="s">
        <v>484</v>
      </c>
      <c r="D12" s="60"/>
      <c r="E12" s="60"/>
      <c r="F12" s="112"/>
      <c r="G12" s="74">
        <f>'1.2 Prelims Pricing Schedule'!H293</f>
        <v>0</v>
      </c>
    </row>
    <row r="13" spans="1:7" x14ac:dyDescent="0.2">
      <c r="A13" s="27"/>
      <c r="D13" s="60"/>
      <c r="E13" s="60"/>
      <c r="F13" s="112"/>
      <c r="G13" s="74"/>
    </row>
    <row r="14" spans="1:7" x14ac:dyDescent="0.2">
      <c r="A14" s="63">
        <v>2</v>
      </c>
      <c r="B14" s="26" t="s">
        <v>485</v>
      </c>
      <c r="D14" s="60"/>
      <c r="E14" s="60"/>
      <c r="F14" s="112"/>
      <c r="G14" s="74"/>
    </row>
    <row r="15" spans="1:7" x14ac:dyDescent="0.2">
      <c r="A15" s="27"/>
      <c r="D15" s="60"/>
      <c r="E15" s="60"/>
      <c r="F15" s="112"/>
      <c r="G15" s="74"/>
    </row>
    <row r="16" spans="1:7" x14ac:dyDescent="0.2">
      <c r="A16" s="27"/>
      <c r="C16" s="19" t="s">
        <v>1205</v>
      </c>
      <c r="D16" s="60"/>
      <c r="E16" s="60"/>
      <c r="F16" s="112"/>
      <c r="G16" s="74">
        <f>'2.1. Provisional Sums'!H340</f>
        <v>104550</v>
      </c>
    </row>
    <row r="17" spans="1:14" x14ac:dyDescent="0.2">
      <c r="A17" s="27"/>
      <c r="D17" s="60"/>
      <c r="E17" s="60"/>
      <c r="F17" s="112"/>
      <c r="G17" s="74"/>
    </row>
    <row r="18" spans="1:14" x14ac:dyDescent="0.2">
      <c r="A18" s="63">
        <v>3</v>
      </c>
      <c r="B18" s="26" t="s">
        <v>487</v>
      </c>
      <c r="D18" s="60"/>
      <c r="E18" s="60"/>
      <c r="F18" s="112"/>
      <c r="G18" s="74"/>
    </row>
    <row r="19" spans="1:14" x14ac:dyDescent="0.2">
      <c r="A19" s="27"/>
      <c r="D19" s="60"/>
      <c r="E19" s="60"/>
      <c r="F19" s="112"/>
      <c r="G19" s="74"/>
    </row>
    <row r="20" spans="1:14" x14ac:dyDescent="0.2">
      <c r="A20" s="27"/>
      <c r="C20" s="19" t="s">
        <v>1203</v>
      </c>
      <c r="D20" s="60"/>
      <c r="E20" s="60"/>
      <c r="F20" s="112"/>
      <c r="G20" s="74">
        <f>'3. Contract Sum Analysis'!G792</f>
        <v>0</v>
      </c>
    </row>
    <row r="21" spans="1:14" x14ac:dyDescent="0.2">
      <c r="A21" s="27"/>
      <c r="D21" s="60"/>
      <c r="E21" s="60"/>
      <c r="F21" s="112"/>
      <c r="G21" s="74"/>
    </row>
    <row r="22" spans="1:14" x14ac:dyDescent="0.2">
      <c r="A22" s="27"/>
      <c r="C22" s="19" t="s">
        <v>1204</v>
      </c>
      <c r="D22" s="60"/>
      <c r="E22" s="60"/>
      <c r="F22" s="112"/>
      <c r="G22" s="74">
        <f>'3. Contract Sum Analysis'!H792</f>
        <v>0</v>
      </c>
    </row>
    <row r="23" spans="1:14" x14ac:dyDescent="0.2">
      <c r="A23" s="27"/>
      <c r="D23" s="60"/>
      <c r="E23" s="60"/>
      <c r="F23" s="112"/>
      <c r="G23" s="74"/>
    </row>
    <row r="24" spans="1:14" x14ac:dyDescent="0.2">
      <c r="A24" s="63">
        <v>4</v>
      </c>
      <c r="B24" s="26" t="s">
        <v>488</v>
      </c>
      <c r="D24" s="60"/>
      <c r="E24" s="60"/>
      <c r="F24" s="112"/>
      <c r="G24" s="74"/>
    </row>
    <row r="25" spans="1:14" x14ac:dyDescent="0.2">
      <c r="A25" s="27"/>
      <c r="D25" s="60"/>
      <c r="E25" s="60"/>
      <c r="F25" s="112"/>
      <c r="G25" s="74"/>
    </row>
    <row r="26" spans="1:14" ht="12.75" customHeight="1" x14ac:dyDescent="0.2">
      <c r="A26" s="27"/>
      <c r="C26" s="19" t="s">
        <v>489</v>
      </c>
      <c r="D26" s="60"/>
      <c r="E26" s="60"/>
      <c r="F26" s="112"/>
      <c r="G26" s="74"/>
      <c r="H26" s="117"/>
      <c r="I26" s="117"/>
      <c r="J26" s="117"/>
      <c r="K26" s="117"/>
      <c r="L26" s="117"/>
      <c r="M26" s="117"/>
      <c r="N26" s="117"/>
    </row>
    <row r="27" spans="1:14" ht="13.5" customHeight="1" x14ac:dyDescent="0.2">
      <c r="A27" s="27"/>
      <c r="C27" s="19" t="s">
        <v>490</v>
      </c>
      <c r="D27" s="60"/>
      <c r="E27" s="60"/>
      <c r="F27" s="112"/>
      <c r="G27" s="74"/>
      <c r="H27" s="117"/>
      <c r="I27" s="231" t="s">
        <v>386</v>
      </c>
      <c r="J27" s="117"/>
      <c r="K27" s="231" t="s">
        <v>387</v>
      </c>
      <c r="L27" s="117"/>
      <c r="M27" s="243" t="s">
        <v>492</v>
      </c>
      <c r="N27" s="117"/>
    </row>
    <row r="28" spans="1:14" x14ac:dyDescent="0.2">
      <c r="A28" s="27"/>
      <c r="C28" s="19" t="s">
        <v>491</v>
      </c>
      <c r="D28" s="60"/>
      <c r="E28" s="60"/>
      <c r="F28" s="112"/>
      <c r="G28" s="74"/>
      <c r="H28" s="117"/>
      <c r="I28" s="232"/>
      <c r="J28" s="80"/>
      <c r="K28" s="232"/>
      <c r="L28" s="117"/>
      <c r="M28" s="244"/>
      <c r="N28" s="117"/>
    </row>
    <row r="29" spans="1:14" x14ac:dyDescent="0.2">
      <c r="A29" s="27"/>
      <c r="C29" s="201" t="s">
        <v>832</v>
      </c>
      <c r="D29" s="60"/>
      <c r="E29" s="60"/>
      <c r="F29" s="112"/>
      <c r="G29" s="74"/>
      <c r="H29" s="117"/>
      <c r="I29" s="102"/>
      <c r="J29" s="123"/>
      <c r="K29" s="113"/>
      <c r="L29" s="117"/>
      <c r="M29" s="124"/>
      <c r="N29" s="117"/>
    </row>
    <row r="30" spans="1:14" x14ac:dyDescent="0.2">
      <c r="A30" s="27"/>
      <c r="D30" s="60"/>
      <c r="E30" s="122">
        <f>I30</f>
        <v>0</v>
      </c>
      <c r="F30" s="112"/>
      <c r="G30" s="74">
        <f>ROUND(M30*E30,2)</f>
        <v>0</v>
      </c>
      <c r="H30" s="117"/>
      <c r="I30" s="103"/>
      <c r="J30" s="123"/>
      <c r="K30" s="113">
        <v>10.1</v>
      </c>
      <c r="L30" s="117"/>
      <c r="M30" s="125">
        <f>SUM(G8:G23)-SUM(G15:G17)</f>
        <v>0</v>
      </c>
      <c r="N30" s="117"/>
    </row>
    <row r="31" spans="1:14" x14ac:dyDescent="0.2">
      <c r="A31" s="27"/>
      <c r="D31" s="60"/>
      <c r="E31" s="60"/>
      <c r="F31" s="112"/>
      <c r="G31" s="74"/>
      <c r="H31" s="117"/>
      <c r="I31" s="104"/>
      <c r="J31" s="123"/>
      <c r="K31" s="114"/>
      <c r="L31" s="117"/>
      <c r="M31" s="126"/>
      <c r="N31" s="117"/>
    </row>
    <row r="32" spans="1:14" x14ac:dyDescent="0.2">
      <c r="A32" s="27"/>
      <c r="D32" s="60"/>
      <c r="E32" s="60"/>
      <c r="F32" s="112"/>
      <c r="G32" s="74"/>
      <c r="H32" s="117"/>
      <c r="I32" s="117"/>
      <c r="J32" s="117"/>
      <c r="K32" s="117"/>
      <c r="L32" s="117"/>
      <c r="M32" s="117"/>
      <c r="N32" s="117"/>
    </row>
    <row r="33" spans="1:7" x14ac:dyDescent="0.2">
      <c r="A33" s="27"/>
      <c r="D33" s="60"/>
      <c r="E33" s="60"/>
      <c r="F33" s="112"/>
      <c r="G33" s="74"/>
    </row>
    <row r="34" spans="1:7" x14ac:dyDescent="0.2">
      <c r="A34" s="27"/>
      <c r="D34" s="60"/>
      <c r="E34" s="60"/>
      <c r="F34" s="112"/>
      <c r="G34" s="74"/>
    </row>
    <row r="35" spans="1:7" x14ac:dyDescent="0.2">
      <c r="A35" s="27"/>
      <c r="D35" s="60"/>
      <c r="E35" s="60"/>
      <c r="F35" s="112"/>
      <c r="G35" s="74"/>
    </row>
    <row r="36" spans="1:7" x14ac:dyDescent="0.2">
      <c r="A36" s="27"/>
      <c r="D36" s="60"/>
      <c r="E36" s="60"/>
      <c r="F36" s="112"/>
      <c r="G36" s="74"/>
    </row>
    <row r="37" spans="1:7" x14ac:dyDescent="0.2">
      <c r="A37" s="27"/>
      <c r="D37" s="60"/>
      <c r="E37" s="60"/>
      <c r="F37" s="112"/>
      <c r="G37" s="74"/>
    </row>
    <row r="38" spans="1:7" x14ac:dyDescent="0.2">
      <c r="A38" s="27"/>
      <c r="D38" s="60"/>
      <c r="E38" s="60"/>
      <c r="F38" s="112"/>
      <c r="G38" s="74"/>
    </row>
    <row r="39" spans="1:7" x14ac:dyDescent="0.2">
      <c r="A39" s="27"/>
      <c r="D39" s="60"/>
      <c r="E39" s="60"/>
      <c r="F39" s="112"/>
      <c r="G39" s="74"/>
    </row>
    <row r="40" spans="1:7" x14ac:dyDescent="0.2">
      <c r="A40" s="27"/>
      <c r="D40" s="60"/>
      <c r="E40" s="60"/>
      <c r="F40" s="112"/>
      <c r="G40" s="74"/>
    </row>
    <row r="41" spans="1:7" x14ac:dyDescent="0.2">
      <c r="A41" s="27"/>
      <c r="C41" s="127" t="s">
        <v>494</v>
      </c>
      <c r="D41" s="121" t="str">
        <f>Setup!E14</f>
        <v>{Contractors Name}</v>
      </c>
      <c r="E41" s="121"/>
      <c r="F41" s="112"/>
      <c r="G41" s="74"/>
    </row>
    <row r="42" spans="1:7" x14ac:dyDescent="0.2">
      <c r="A42" s="27"/>
      <c r="C42" s="127"/>
      <c r="D42" s="60"/>
      <c r="E42" s="60"/>
      <c r="F42" s="112"/>
      <c r="G42" s="74"/>
    </row>
    <row r="43" spans="1:7" x14ac:dyDescent="0.2">
      <c r="A43" s="27"/>
      <c r="C43" s="127" t="s">
        <v>495</v>
      </c>
      <c r="D43" s="121"/>
      <c r="E43" s="121"/>
      <c r="F43" s="112"/>
      <c r="G43" s="74"/>
    </row>
    <row r="44" spans="1:7" x14ac:dyDescent="0.2">
      <c r="A44" s="27"/>
      <c r="C44" s="127"/>
      <c r="D44" s="121"/>
      <c r="E44" s="121"/>
      <c r="F44" s="112"/>
      <c r="G44" s="74"/>
    </row>
    <row r="45" spans="1:7" x14ac:dyDescent="0.2">
      <c r="A45" s="27"/>
      <c r="C45" s="127"/>
      <c r="D45" s="121"/>
      <c r="E45" s="121"/>
      <c r="F45" s="112"/>
      <c r="G45" s="74"/>
    </row>
    <row r="46" spans="1:7" x14ac:dyDescent="0.2">
      <c r="A46" s="27"/>
      <c r="C46" s="127"/>
      <c r="D46" s="121"/>
      <c r="E46" s="121"/>
      <c r="F46" s="112"/>
      <c r="G46" s="74"/>
    </row>
    <row r="47" spans="1:7" x14ac:dyDescent="0.2">
      <c r="A47" s="27"/>
      <c r="C47" s="127" t="s">
        <v>496</v>
      </c>
      <c r="D47" s="121"/>
      <c r="E47" s="121"/>
      <c r="F47" s="112"/>
      <c r="G47" s="74"/>
    </row>
    <row r="48" spans="1:7" x14ac:dyDescent="0.2">
      <c r="A48" s="27"/>
      <c r="D48" s="60"/>
      <c r="E48" s="60"/>
      <c r="F48" s="112"/>
      <c r="G48" s="74"/>
    </row>
    <row r="49" spans="1:7" s="22" customFormat="1" ht="26.25" customHeight="1" x14ac:dyDescent="0.2">
      <c r="A49" s="52"/>
      <c r="B49" s="52"/>
      <c r="C49" s="52"/>
      <c r="D49" s="52"/>
      <c r="E49" s="52"/>
      <c r="F49" s="108" t="s">
        <v>493</v>
      </c>
      <c r="G49" s="98">
        <f>SUM(G6:G48)</f>
        <v>104550</v>
      </c>
    </row>
  </sheetData>
  <mergeCells count="3">
    <mergeCell ref="I27:I28"/>
    <mergeCell ref="K27:K28"/>
    <mergeCell ref="M27:M28"/>
  </mergeCells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&amp;D&amp;C&amp;"Arial,Regular"&amp;9&amp;K03+000&amp;P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Content!A64</f>
        <v>5. FORM OF TENDER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showGridLines="0" view="pageBreakPreview" topLeftCell="A112" zoomScale="115" zoomScaleNormal="100" zoomScaleSheetLayoutView="115" workbookViewId="0">
      <selection activeCell="B6" sqref="B6"/>
    </sheetView>
  </sheetViews>
  <sheetFormatPr defaultRowHeight="12.75" x14ac:dyDescent="0.2"/>
  <cols>
    <col min="1" max="3" width="5.7109375" style="19" customWidth="1"/>
    <col min="4" max="4" width="8.7109375" style="19" customWidth="1"/>
    <col min="5" max="5" width="28.85546875" style="19" customWidth="1"/>
    <col min="6" max="6" width="5.7109375" style="19" customWidth="1"/>
    <col min="7" max="7" width="10.85546875" style="25" customWidth="1"/>
    <col min="8" max="8" width="13.85546875" style="19" customWidth="1"/>
    <col min="9" max="16384" width="9.140625" style="19"/>
  </cols>
  <sheetData>
    <row r="1" spans="1:9" s="15" customFormat="1" ht="25.5" customHeight="1" thickBot="1" x14ac:dyDescent="0.25">
      <c r="A1" s="176" t="str">
        <f>Setup!E5</f>
        <v>EMPLOYERS REQUIREMENTS</v>
      </c>
      <c r="B1" s="176"/>
      <c r="C1" s="176"/>
      <c r="D1" s="176"/>
      <c r="E1" s="176"/>
      <c r="F1" s="176"/>
      <c r="G1" s="176"/>
      <c r="H1" s="176"/>
      <c r="I1" s="176"/>
    </row>
    <row r="2" spans="1:9" s="15" customFormat="1" ht="25.5" customHeight="1" x14ac:dyDescent="0.2">
      <c r="A2" s="15" t="str">
        <f>Setup!E6</f>
        <v xml:space="preserve">New Pavilion - Thame Cricket Club </v>
      </c>
      <c r="G2" s="23"/>
    </row>
    <row r="3" spans="1:9" s="15" customFormat="1" ht="25.5" customHeight="1" x14ac:dyDescent="0.2">
      <c r="A3" s="16" t="s">
        <v>497</v>
      </c>
      <c r="G3" s="23"/>
    </row>
    <row r="4" spans="1:9" s="29" customFormat="1" ht="25.5" customHeight="1" x14ac:dyDescent="0.2">
      <c r="A4" s="28" t="s">
        <v>498</v>
      </c>
      <c r="C4" s="29" t="str">
        <f>Setup!E13</f>
        <v>Main Contract Works</v>
      </c>
      <c r="G4" s="30"/>
    </row>
    <row r="7" spans="1:9" x14ac:dyDescent="0.2">
      <c r="A7" s="19" t="s">
        <v>499</v>
      </c>
      <c r="C7" s="19" t="s">
        <v>82</v>
      </c>
      <c r="F7" s="26" t="s">
        <v>836</v>
      </c>
      <c r="G7" s="130"/>
      <c r="H7" s="26"/>
      <c r="I7" s="26"/>
    </row>
    <row r="8" spans="1:9" s="129" customFormat="1" ht="12.75" customHeight="1" x14ac:dyDescent="0.2">
      <c r="A8" s="128"/>
      <c r="C8" s="129" t="s">
        <v>49</v>
      </c>
      <c r="F8" s="202" t="s">
        <v>837</v>
      </c>
      <c r="G8" s="203"/>
      <c r="H8" s="202"/>
      <c r="I8" s="202"/>
    </row>
    <row r="9" spans="1:9" x14ac:dyDescent="0.2">
      <c r="C9" s="19" t="s">
        <v>50</v>
      </c>
    </row>
    <row r="10" spans="1:9" x14ac:dyDescent="0.2">
      <c r="C10" s="19" t="s">
        <v>51</v>
      </c>
    </row>
    <row r="11" spans="1:9" x14ac:dyDescent="0.2">
      <c r="C11" s="19" t="s">
        <v>52</v>
      </c>
    </row>
    <row r="12" spans="1:9" x14ac:dyDescent="0.2">
      <c r="C12" s="19" t="s">
        <v>53</v>
      </c>
    </row>
    <row r="14" spans="1:9" x14ac:dyDescent="0.2">
      <c r="A14" s="19" t="s">
        <v>500</v>
      </c>
      <c r="C14" s="19" t="s">
        <v>501</v>
      </c>
    </row>
    <row r="15" spans="1:9" x14ac:dyDescent="0.2">
      <c r="C15" s="19" t="s">
        <v>501</v>
      </c>
    </row>
    <row r="16" spans="1:9" x14ac:dyDescent="0.2">
      <c r="C16" s="19" t="s">
        <v>501</v>
      </c>
    </row>
    <row r="17" spans="1:4" x14ac:dyDescent="0.2">
      <c r="C17" s="19" t="s">
        <v>501</v>
      </c>
    </row>
    <row r="18" spans="1:4" x14ac:dyDescent="0.2">
      <c r="C18" s="19" t="s">
        <v>501</v>
      </c>
    </row>
    <row r="20" spans="1:4" x14ac:dyDescent="0.2">
      <c r="A20" s="19" t="s">
        <v>502</v>
      </c>
    </row>
    <row r="22" spans="1:4" x14ac:dyDescent="0.2">
      <c r="B22" s="19" t="s">
        <v>503</v>
      </c>
    </row>
    <row r="23" spans="1:4" x14ac:dyDescent="0.2">
      <c r="B23" s="19" t="s">
        <v>504</v>
      </c>
    </row>
    <row r="24" spans="1:4" x14ac:dyDescent="0.2">
      <c r="B24" s="19" t="s">
        <v>833</v>
      </c>
    </row>
    <row r="25" spans="1:4" x14ac:dyDescent="0.2">
      <c r="B25" s="19" t="s">
        <v>505</v>
      </c>
    </row>
    <row r="26" spans="1:4" x14ac:dyDescent="0.2">
      <c r="B26" s="19" t="s">
        <v>506</v>
      </c>
    </row>
    <row r="28" spans="1:4" x14ac:dyDescent="0.2">
      <c r="A28" s="19" t="s">
        <v>507</v>
      </c>
    </row>
    <row r="29" spans="1:4" x14ac:dyDescent="0.2">
      <c r="A29" s="19" t="s">
        <v>508</v>
      </c>
    </row>
    <row r="31" spans="1:4" x14ac:dyDescent="0.2">
      <c r="A31" s="19" t="s">
        <v>509</v>
      </c>
      <c r="D31" s="19" t="s">
        <v>568</v>
      </c>
    </row>
    <row r="33" spans="1:4" x14ac:dyDescent="0.2">
      <c r="D33" s="19" t="s">
        <v>510</v>
      </c>
    </row>
    <row r="35" spans="1:4" x14ac:dyDescent="0.2">
      <c r="A35" s="19" t="s">
        <v>511</v>
      </c>
      <c r="B35" s="19" t="s">
        <v>512</v>
      </c>
    </row>
    <row r="37" spans="1:4" x14ac:dyDescent="0.2">
      <c r="A37" s="19" t="s">
        <v>9</v>
      </c>
      <c r="B37" s="19" t="s">
        <v>513</v>
      </c>
    </row>
    <row r="39" spans="1:4" x14ac:dyDescent="0.2">
      <c r="A39" s="19" t="s">
        <v>9</v>
      </c>
      <c r="B39" s="19" t="s">
        <v>514</v>
      </c>
    </row>
    <row r="41" spans="1:4" x14ac:dyDescent="0.2">
      <c r="A41" s="19" t="s">
        <v>515</v>
      </c>
    </row>
    <row r="42" spans="1:4" x14ac:dyDescent="0.2">
      <c r="A42" s="19" t="s">
        <v>516</v>
      </c>
    </row>
    <row r="43" spans="1:4" x14ac:dyDescent="0.2">
      <c r="A43" s="19" t="s">
        <v>517</v>
      </c>
    </row>
    <row r="45" spans="1:4" x14ac:dyDescent="0.2">
      <c r="A45" s="19" t="s">
        <v>518</v>
      </c>
    </row>
    <row r="47" spans="1:4" x14ac:dyDescent="0.2">
      <c r="A47" s="19" t="s">
        <v>519</v>
      </c>
    </row>
    <row r="48" spans="1:4" x14ac:dyDescent="0.2">
      <c r="A48" s="19" t="s">
        <v>520</v>
      </c>
    </row>
    <row r="49" spans="1:1" x14ac:dyDescent="0.2">
      <c r="A49" s="19" t="s">
        <v>521</v>
      </c>
    </row>
    <row r="51" spans="1:1" x14ac:dyDescent="0.2">
      <c r="A51" s="19" t="s">
        <v>522</v>
      </c>
    </row>
    <row r="52" spans="1:1" x14ac:dyDescent="0.2">
      <c r="A52" s="19" t="s">
        <v>523</v>
      </c>
    </row>
    <row r="54" spans="1:1" x14ac:dyDescent="0.2">
      <c r="A54" s="19" t="s">
        <v>524</v>
      </c>
    </row>
    <row r="55" spans="1:1" x14ac:dyDescent="0.2">
      <c r="A55" s="19" t="s">
        <v>525</v>
      </c>
    </row>
    <row r="59" spans="1:1" x14ac:dyDescent="0.2">
      <c r="A59" s="19" t="s">
        <v>526</v>
      </c>
    </row>
    <row r="60" spans="1:1" x14ac:dyDescent="0.2">
      <c r="A60" s="19" t="s">
        <v>527</v>
      </c>
    </row>
    <row r="62" spans="1:1" x14ac:dyDescent="0.2">
      <c r="A62" s="19" t="s">
        <v>533</v>
      </c>
    </row>
    <row r="63" spans="1:1" x14ac:dyDescent="0.2">
      <c r="A63" s="19" t="s">
        <v>534</v>
      </c>
    </row>
    <row r="64" spans="1:1" x14ac:dyDescent="0.2">
      <c r="A64" s="19" t="s">
        <v>535</v>
      </c>
    </row>
    <row r="66" spans="1:5" x14ac:dyDescent="0.2">
      <c r="A66" t="s">
        <v>536</v>
      </c>
      <c r="B66"/>
      <c r="C66"/>
      <c r="D66"/>
      <c r="E66"/>
    </row>
    <row r="67" spans="1:5" x14ac:dyDescent="0.2">
      <c r="A67"/>
      <c r="B67"/>
      <c r="C67"/>
      <c r="D67"/>
      <c r="E67"/>
    </row>
    <row r="68" spans="1:5" x14ac:dyDescent="0.2">
      <c r="A68" s="131" t="s">
        <v>537</v>
      </c>
      <c r="B68" t="s">
        <v>538</v>
      </c>
      <c r="C68"/>
      <c r="D68"/>
      <c r="E68" t="s">
        <v>539</v>
      </c>
    </row>
    <row r="69" spans="1:5" x14ac:dyDescent="0.2">
      <c r="A69" s="132"/>
      <c r="B69"/>
      <c r="C69"/>
      <c r="D69"/>
      <c r="E69"/>
    </row>
    <row r="70" spans="1:5" x14ac:dyDescent="0.2">
      <c r="A70" s="131" t="s">
        <v>537</v>
      </c>
      <c r="B70" s="133" t="s">
        <v>540</v>
      </c>
      <c r="C70" s="133"/>
      <c r="D70" s="133"/>
      <c r="E70" t="s">
        <v>539</v>
      </c>
    </row>
    <row r="71" spans="1:5" x14ac:dyDescent="0.2">
      <c r="A71" s="132"/>
      <c r="B71" s="133"/>
      <c r="C71" s="133"/>
      <c r="D71"/>
      <c r="E71"/>
    </row>
    <row r="72" spans="1:5" x14ac:dyDescent="0.2">
      <c r="A72" s="131" t="s">
        <v>574</v>
      </c>
      <c r="B72" s="133" t="s">
        <v>541</v>
      </c>
      <c r="C72" s="133"/>
      <c r="D72"/>
      <c r="E72" t="s">
        <v>539</v>
      </c>
    </row>
    <row r="73" spans="1:5" x14ac:dyDescent="0.2">
      <c r="A73" s="132"/>
      <c r="B73" s="133"/>
      <c r="C73" s="133"/>
      <c r="D73"/>
      <c r="E73"/>
    </row>
    <row r="74" spans="1:5" x14ac:dyDescent="0.2">
      <c r="A74" s="131" t="s">
        <v>575</v>
      </c>
      <c r="B74" s="133" t="s">
        <v>542</v>
      </c>
      <c r="C74" s="133"/>
      <c r="D74"/>
      <c r="E74" t="s">
        <v>539</v>
      </c>
    </row>
    <row r="75" spans="1:5" x14ac:dyDescent="0.2">
      <c r="A75" s="132"/>
      <c r="B75" s="133"/>
      <c r="C75" s="133"/>
      <c r="D75"/>
      <c r="E75"/>
    </row>
    <row r="76" spans="1:5" x14ac:dyDescent="0.2">
      <c r="A76" s="131" t="s">
        <v>573</v>
      </c>
      <c r="B76" s="133" t="s">
        <v>834</v>
      </c>
      <c r="C76" s="133"/>
      <c r="D76"/>
      <c r="E76" t="s">
        <v>539</v>
      </c>
    </row>
    <row r="77" spans="1:5" x14ac:dyDescent="0.2">
      <c r="A77" s="132"/>
      <c r="B77" s="133"/>
      <c r="C77" s="133"/>
      <c r="D77"/>
      <c r="E77"/>
    </row>
    <row r="78" spans="1:5" x14ac:dyDescent="0.2">
      <c r="A78" s="131" t="s">
        <v>574</v>
      </c>
      <c r="B78" s="133" t="s">
        <v>835</v>
      </c>
      <c r="C78" s="133"/>
      <c r="D78"/>
      <c r="E78" t="s">
        <v>539</v>
      </c>
    </row>
    <row r="79" spans="1:5" x14ac:dyDescent="0.2">
      <c r="A79" s="132"/>
      <c r="B79" s="133"/>
      <c r="C79" s="133"/>
      <c r="D79"/>
      <c r="E79"/>
    </row>
    <row r="80" spans="1:5" x14ac:dyDescent="0.2">
      <c r="A80" s="131" t="s">
        <v>574</v>
      </c>
      <c r="B80" s="133" t="s">
        <v>543</v>
      </c>
      <c r="C80" s="133"/>
      <c r="D80"/>
      <c r="E80" t="s">
        <v>539</v>
      </c>
    </row>
    <row r="81" spans="1:5" x14ac:dyDescent="0.2">
      <c r="A81" s="132"/>
      <c r="B81" s="133"/>
      <c r="C81" s="133"/>
      <c r="D81"/>
      <c r="E81"/>
    </row>
    <row r="82" spans="1:5" x14ac:dyDescent="0.2">
      <c r="A82" s="131" t="s">
        <v>574</v>
      </c>
      <c r="B82" s="133" t="s">
        <v>544</v>
      </c>
      <c r="C82" s="133"/>
      <c r="D82"/>
      <c r="E82" t="s">
        <v>539</v>
      </c>
    </row>
    <row r="83" spans="1:5" x14ac:dyDescent="0.2">
      <c r="A83" s="132"/>
      <c r="B83" s="133"/>
      <c r="C83" s="133"/>
      <c r="D83"/>
      <c r="E83"/>
    </row>
    <row r="84" spans="1:5" x14ac:dyDescent="0.2">
      <c r="A84" s="132"/>
      <c r="B84"/>
      <c r="C84"/>
      <c r="D84"/>
      <c r="E84" t="s">
        <v>539</v>
      </c>
    </row>
    <row r="85" spans="1:5" x14ac:dyDescent="0.2">
      <c r="A85" s="132"/>
      <c r="B85"/>
      <c r="C85"/>
      <c r="D85"/>
      <c r="E85"/>
    </row>
    <row r="86" spans="1:5" x14ac:dyDescent="0.2">
      <c r="A86" s="132"/>
      <c r="B86"/>
      <c r="C86"/>
      <c r="D86"/>
      <c r="E86" t="s">
        <v>539</v>
      </c>
    </row>
    <row r="87" spans="1:5" x14ac:dyDescent="0.2">
      <c r="A87" s="134"/>
      <c r="B87"/>
      <c r="C87"/>
      <c r="D87"/>
      <c r="E87"/>
    </row>
    <row r="88" spans="1:5" x14ac:dyDescent="0.2">
      <c r="A88" s="134"/>
      <c r="B88"/>
      <c r="C88"/>
      <c r="D88"/>
      <c r="E88" t="s">
        <v>539</v>
      </c>
    </row>
    <row r="107" spans="1:8" x14ac:dyDescent="0.2">
      <c r="A107" s="26"/>
      <c r="B107" s="26"/>
      <c r="C107" s="26"/>
      <c r="D107" s="26"/>
      <c r="E107" s="26"/>
      <c r="F107" s="26"/>
      <c r="G107" s="130"/>
      <c r="H107" s="26"/>
    </row>
    <row r="108" spans="1:8" x14ac:dyDescent="0.2">
      <c r="A108" s="26" t="s">
        <v>545</v>
      </c>
    </row>
    <row r="110" spans="1:8" x14ac:dyDescent="0.2">
      <c r="A110" s="19" t="s">
        <v>546</v>
      </c>
    </row>
    <row r="111" spans="1:8" x14ac:dyDescent="0.2">
      <c r="A111" s="19" t="s">
        <v>547</v>
      </c>
    </row>
    <row r="112" spans="1:8" x14ac:dyDescent="0.2">
      <c r="A112" s="19" t="s">
        <v>548</v>
      </c>
    </row>
    <row r="113" spans="1:2" x14ac:dyDescent="0.2">
      <c r="A113" s="19" t="s">
        <v>549</v>
      </c>
    </row>
    <row r="114" spans="1:2" x14ac:dyDescent="0.2">
      <c r="A114" s="19" t="s">
        <v>550</v>
      </c>
    </row>
    <row r="115" spans="1:2" x14ac:dyDescent="0.2">
      <c r="A115" s="19" t="s">
        <v>551</v>
      </c>
    </row>
    <row r="117" spans="1:2" x14ac:dyDescent="0.2">
      <c r="A117" s="19" t="s">
        <v>552</v>
      </c>
      <c r="B117" s="19" t="s">
        <v>553</v>
      </c>
    </row>
    <row r="118" spans="1:2" x14ac:dyDescent="0.2">
      <c r="B118" s="19" t="s">
        <v>554</v>
      </c>
    </row>
    <row r="119" spans="1:2" x14ac:dyDescent="0.2">
      <c r="B119" s="19" t="s">
        <v>555</v>
      </c>
    </row>
    <row r="120" spans="1:2" x14ac:dyDescent="0.2">
      <c r="B120" s="19" t="s">
        <v>556</v>
      </c>
    </row>
    <row r="122" spans="1:2" x14ac:dyDescent="0.2">
      <c r="A122" s="19" t="s">
        <v>557</v>
      </c>
      <c r="B122" s="19" t="s">
        <v>558</v>
      </c>
    </row>
    <row r="123" spans="1:2" x14ac:dyDescent="0.2">
      <c r="B123" s="19" t="s">
        <v>559</v>
      </c>
    </row>
    <row r="125" spans="1:2" x14ac:dyDescent="0.2">
      <c r="A125" s="19" t="s">
        <v>560</v>
      </c>
      <c r="B125" s="19" t="s">
        <v>561</v>
      </c>
    </row>
    <row r="126" spans="1:2" x14ac:dyDescent="0.2">
      <c r="B126" s="19" t="s">
        <v>562</v>
      </c>
    </row>
    <row r="127" spans="1:2" x14ac:dyDescent="0.2">
      <c r="B127" s="19" t="s">
        <v>563</v>
      </c>
    </row>
    <row r="128" spans="1:2" x14ac:dyDescent="0.2">
      <c r="B128" s="19" t="s">
        <v>564</v>
      </c>
    </row>
    <row r="130" spans="1:1" x14ac:dyDescent="0.2">
      <c r="A130" s="19" t="s">
        <v>565</v>
      </c>
    </row>
    <row r="131" spans="1:1" x14ac:dyDescent="0.2">
      <c r="A131" s="19" t="s">
        <v>566</v>
      </c>
    </row>
    <row r="132" spans="1:1" x14ac:dyDescent="0.2">
      <c r="A132" s="19" t="s">
        <v>567</v>
      </c>
    </row>
    <row r="145" spans="1:8" x14ac:dyDescent="0.2">
      <c r="A145" s="19" t="s">
        <v>569</v>
      </c>
      <c r="D145" s="19" t="str">
        <f>Setup!E14</f>
        <v>{Contractors Name}</v>
      </c>
      <c r="F145" s="25"/>
      <c r="G145" s="19"/>
    </row>
    <row r="146" spans="1:8" x14ac:dyDescent="0.2">
      <c r="A146" s="19" t="s">
        <v>570</v>
      </c>
      <c r="D146" s="19" t="s">
        <v>528</v>
      </c>
      <c r="F146" s="25"/>
      <c r="G146" s="19"/>
    </row>
    <row r="147" spans="1:8" x14ac:dyDescent="0.2">
      <c r="F147" s="25"/>
      <c r="G147" s="19"/>
    </row>
    <row r="148" spans="1:8" x14ac:dyDescent="0.2">
      <c r="F148" s="25"/>
      <c r="G148" s="19"/>
    </row>
    <row r="149" spans="1:8" x14ac:dyDescent="0.2">
      <c r="A149" s="19" t="s">
        <v>529</v>
      </c>
      <c r="D149" s="19" t="s">
        <v>528</v>
      </c>
      <c r="F149" s="25"/>
      <c r="G149" s="19"/>
    </row>
    <row r="150" spans="1:8" x14ac:dyDescent="0.2">
      <c r="D150" s="19" t="s">
        <v>576</v>
      </c>
      <c r="F150" s="25"/>
      <c r="G150" s="19"/>
    </row>
    <row r="151" spans="1:8" x14ac:dyDescent="0.2">
      <c r="F151" s="25"/>
      <c r="G151" s="19"/>
    </row>
    <row r="152" spans="1:8" x14ac:dyDescent="0.2">
      <c r="A152" s="19" t="s">
        <v>530</v>
      </c>
      <c r="D152" s="19" t="s">
        <v>528</v>
      </c>
      <c r="F152" s="25"/>
      <c r="G152" s="19"/>
    </row>
    <row r="153" spans="1:8" x14ac:dyDescent="0.2">
      <c r="F153" s="25"/>
      <c r="G153" s="19"/>
    </row>
    <row r="154" spans="1:8" x14ac:dyDescent="0.2">
      <c r="A154" s="19" t="s">
        <v>531</v>
      </c>
      <c r="D154" s="19" t="s">
        <v>532</v>
      </c>
      <c r="F154" s="25"/>
      <c r="G154" s="19"/>
    </row>
    <row r="155" spans="1:8" x14ac:dyDescent="0.2">
      <c r="F155" s="25"/>
      <c r="G155" s="19"/>
    </row>
    <row r="156" spans="1:8" x14ac:dyDescent="0.2">
      <c r="A156" s="26" t="s">
        <v>571</v>
      </c>
      <c r="B156" s="26"/>
      <c r="C156" s="26"/>
      <c r="D156" s="26"/>
      <c r="E156" s="26"/>
      <c r="F156" s="26"/>
      <c r="G156" s="130"/>
      <c r="H156" s="26"/>
    </row>
    <row r="157" spans="1:8" x14ac:dyDescent="0.2">
      <c r="A157" s="26" t="s">
        <v>572</v>
      </c>
      <c r="B157" s="26"/>
      <c r="C157" s="26"/>
      <c r="D157" s="26"/>
      <c r="E157" s="26"/>
      <c r="F157" s="26"/>
      <c r="G157" s="130"/>
      <c r="H157" s="26"/>
    </row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&amp;D&amp;C&amp;"Arial,Regular"&amp;9&amp;K03+000&amp;P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'A. Register'!A3</f>
        <v>A. DOCUMENT REGISTER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zoomScaleNormal="100" workbookViewId="0">
      <selection activeCell="G14" sqref="G14"/>
    </sheetView>
  </sheetViews>
  <sheetFormatPr defaultRowHeight="12.75" x14ac:dyDescent="0.2"/>
  <cols>
    <col min="1" max="1" width="10.7109375" style="95" customWidth="1"/>
    <col min="2" max="3" width="2.7109375" style="95" customWidth="1"/>
    <col min="4" max="4" width="41" style="95" customWidth="1"/>
    <col min="5" max="5" width="12.7109375" style="95" customWidth="1"/>
    <col min="6" max="6" width="10.7109375" style="95" customWidth="1"/>
    <col min="7" max="7" width="13.7109375" style="95" customWidth="1"/>
    <col min="8" max="8" width="5.7109375" style="163" customWidth="1"/>
    <col min="9" max="16384" width="9.140625" style="163"/>
  </cols>
  <sheetData>
    <row r="1" spans="1:8" s="135" customFormat="1" ht="25.5" customHeight="1" thickBot="1" x14ac:dyDescent="0.25">
      <c r="A1" s="176" t="str">
        <f>Setup!E5</f>
        <v>EMPLOYERS REQUIREMENTS</v>
      </c>
      <c r="B1" s="181"/>
      <c r="C1" s="181"/>
      <c r="D1" s="181"/>
      <c r="E1" s="181"/>
      <c r="F1" s="181"/>
      <c r="G1" s="181"/>
    </row>
    <row r="2" spans="1:8" s="135" customFormat="1" ht="25.5" customHeight="1" x14ac:dyDescent="0.2">
      <c r="A2" s="15" t="str">
        <f>Setup!E6</f>
        <v xml:space="preserve">New Pavilion - Thame Cricket Club </v>
      </c>
      <c r="B2" s="136"/>
      <c r="C2" s="136"/>
      <c r="D2" s="136"/>
      <c r="E2" s="136"/>
      <c r="F2" s="136"/>
      <c r="G2" s="137"/>
    </row>
    <row r="3" spans="1:8" s="135" customFormat="1" ht="25.5" customHeight="1" x14ac:dyDescent="0.2">
      <c r="A3" s="138" t="s">
        <v>590</v>
      </c>
      <c r="B3" s="136"/>
      <c r="C3" s="136"/>
      <c r="D3" s="136"/>
      <c r="E3" s="139"/>
      <c r="F3" s="139"/>
      <c r="G3" s="136"/>
    </row>
    <row r="4" spans="1:8" s="140" customFormat="1" ht="25.5" customHeight="1" x14ac:dyDescent="0.2">
      <c r="G4" s="141"/>
    </row>
    <row r="5" spans="1:8" s="145" customFormat="1" ht="26.25" customHeight="1" x14ac:dyDescent="0.2">
      <c r="A5" s="142" t="s">
        <v>577</v>
      </c>
      <c r="B5" s="143" t="s">
        <v>64</v>
      </c>
      <c r="C5" s="143"/>
      <c r="D5" s="143"/>
      <c r="E5" s="144"/>
      <c r="F5" s="144"/>
      <c r="G5" s="144" t="s">
        <v>578</v>
      </c>
    </row>
    <row r="6" spans="1:8" s="95" customFormat="1" x14ac:dyDescent="0.2">
      <c r="H6" s="146"/>
    </row>
    <row r="7" spans="1:8" s="95" customFormat="1" ht="25.5" customHeight="1" x14ac:dyDescent="0.2">
      <c r="A7" s="147" t="s">
        <v>579</v>
      </c>
      <c r="B7" s="148"/>
      <c r="C7" s="149"/>
      <c r="D7" s="149" t="s">
        <v>580</v>
      </c>
      <c r="E7" s="150" t="s">
        <v>581</v>
      </c>
      <c r="F7" s="151">
        <v>5003346</v>
      </c>
      <c r="G7" s="147"/>
      <c r="H7" s="146"/>
    </row>
    <row r="8" spans="1:8" s="95" customFormat="1" x14ac:dyDescent="0.2">
      <c r="A8" s="152"/>
      <c r="B8" s="153"/>
      <c r="C8" s="154"/>
      <c r="D8" s="154"/>
      <c r="E8" s="154"/>
      <c r="F8" s="155"/>
      <c r="G8" s="155"/>
      <c r="H8" s="146"/>
    </row>
    <row r="9" spans="1:8" s="95" customFormat="1" x14ac:dyDescent="0.2">
      <c r="A9" s="156"/>
      <c r="B9" s="157" t="s">
        <v>582</v>
      </c>
      <c r="C9" s="158"/>
      <c r="D9" s="158"/>
      <c r="E9" s="158"/>
      <c r="F9" s="159"/>
      <c r="G9" s="159"/>
      <c r="H9" s="146"/>
    </row>
    <row r="10" spans="1:8" s="95" customFormat="1" x14ac:dyDescent="0.2">
      <c r="A10" s="156" t="s">
        <v>811</v>
      </c>
      <c r="B10" s="160"/>
      <c r="C10" s="158" t="s">
        <v>810</v>
      </c>
      <c r="D10" s="158"/>
      <c r="E10" s="158"/>
      <c r="F10" s="159"/>
      <c r="G10" s="161" t="s">
        <v>1208</v>
      </c>
      <c r="H10" s="146"/>
    </row>
    <row r="11" spans="1:8" s="95" customFormat="1" x14ac:dyDescent="0.2">
      <c r="A11" s="156" t="s">
        <v>584</v>
      </c>
      <c r="B11" s="160"/>
      <c r="C11" s="158" t="s">
        <v>585</v>
      </c>
      <c r="D11" s="158"/>
      <c r="E11" s="158"/>
      <c r="F11" s="159"/>
      <c r="G11" s="161" t="s">
        <v>583</v>
      </c>
      <c r="H11" s="146"/>
    </row>
    <row r="12" spans="1:8" s="95" customFormat="1" x14ac:dyDescent="0.2">
      <c r="A12" s="156"/>
      <c r="B12" s="160"/>
      <c r="C12" s="158"/>
      <c r="D12" s="158"/>
      <c r="E12" s="158"/>
      <c r="F12" s="159"/>
      <c r="G12" s="161"/>
      <c r="H12" s="146"/>
    </row>
    <row r="13" spans="1:8" x14ac:dyDescent="0.2">
      <c r="A13" s="156"/>
      <c r="B13" s="160"/>
      <c r="C13" s="158"/>
      <c r="D13" s="158"/>
      <c r="E13" s="158"/>
      <c r="F13" s="159"/>
      <c r="G13" s="161"/>
    </row>
    <row r="14" spans="1:8" x14ac:dyDescent="0.2">
      <c r="A14" s="164"/>
      <c r="B14" s="165"/>
      <c r="C14" s="166"/>
      <c r="D14" s="166"/>
      <c r="E14" s="166"/>
      <c r="F14" s="167"/>
      <c r="G14" s="167"/>
    </row>
    <row r="15" spans="1:8" x14ac:dyDescent="0.2">
      <c r="A15" s="163"/>
      <c r="B15" s="163"/>
      <c r="C15" s="163"/>
      <c r="D15" s="163"/>
      <c r="E15" s="163"/>
      <c r="F15" s="163"/>
      <c r="G15" s="163"/>
    </row>
    <row r="16" spans="1:8" s="95" customFormat="1" ht="25.5" customHeight="1" x14ac:dyDescent="0.2">
      <c r="A16" s="147" t="s">
        <v>579</v>
      </c>
      <c r="B16" s="148"/>
      <c r="C16" s="149"/>
      <c r="D16" s="149" t="s">
        <v>838</v>
      </c>
      <c r="E16" s="150" t="s">
        <v>581</v>
      </c>
      <c r="F16" s="217" t="s">
        <v>1073</v>
      </c>
      <c r="G16" s="147"/>
      <c r="H16" s="146"/>
    </row>
    <row r="17" spans="1:8" s="95" customFormat="1" x14ac:dyDescent="0.2">
      <c r="A17" s="152"/>
      <c r="B17" s="153"/>
      <c r="C17" s="154"/>
      <c r="D17" s="154"/>
      <c r="E17" s="154"/>
      <c r="F17" s="155"/>
      <c r="G17" s="155"/>
      <c r="H17" s="146"/>
    </row>
    <row r="18" spans="1:8" s="95" customFormat="1" x14ac:dyDescent="0.2">
      <c r="A18" s="156"/>
      <c r="B18" s="157" t="s">
        <v>586</v>
      </c>
      <c r="C18" s="158"/>
      <c r="D18" s="158"/>
      <c r="E18" s="158"/>
      <c r="F18" s="159"/>
      <c r="G18" s="159"/>
      <c r="H18" s="146"/>
    </row>
    <row r="19" spans="1:8" s="95" customFormat="1" x14ac:dyDescent="0.2">
      <c r="A19" s="156"/>
      <c r="B19" s="160"/>
      <c r="C19" s="158"/>
      <c r="D19" s="158" t="s">
        <v>587</v>
      </c>
      <c r="E19" s="158"/>
      <c r="F19" s="159"/>
      <c r="G19" s="161" t="s">
        <v>583</v>
      </c>
      <c r="H19" s="146"/>
    </row>
    <row r="20" spans="1:8" s="95" customFormat="1" x14ac:dyDescent="0.2">
      <c r="A20" s="156"/>
      <c r="B20" s="160"/>
      <c r="C20" s="158"/>
      <c r="D20" s="158"/>
      <c r="E20" s="158"/>
      <c r="F20" s="159"/>
      <c r="G20" s="161"/>
      <c r="H20" s="146"/>
    </row>
    <row r="21" spans="1:8" s="95" customFormat="1" x14ac:dyDescent="0.2">
      <c r="A21" s="156"/>
      <c r="B21" s="160" t="s">
        <v>1075</v>
      </c>
      <c r="C21" s="158"/>
      <c r="D21" s="158"/>
      <c r="E21" s="158"/>
      <c r="F21" s="159"/>
      <c r="G21" s="161"/>
      <c r="H21" s="146"/>
    </row>
    <row r="22" spans="1:8" s="95" customFormat="1" x14ac:dyDescent="0.2">
      <c r="A22" s="156"/>
      <c r="B22" s="160"/>
      <c r="C22" s="158"/>
      <c r="D22" s="158" t="s">
        <v>1076</v>
      </c>
      <c r="E22" s="158"/>
      <c r="F22" s="159"/>
      <c r="G22" s="161" t="s">
        <v>1080</v>
      </c>
      <c r="H22" s="146"/>
    </row>
    <row r="23" spans="1:8" s="95" customFormat="1" x14ac:dyDescent="0.2">
      <c r="A23" s="156"/>
      <c r="B23" s="160"/>
      <c r="C23" s="158"/>
      <c r="D23" s="158" t="s">
        <v>1077</v>
      </c>
      <c r="E23" s="158"/>
      <c r="F23" s="159"/>
      <c r="G23" s="161" t="s">
        <v>1080</v>
      </c>
      <c r="H23" s="146"/>
    </row>
    <row r="24" spans="1:8" s="95" customFormat="1" x14ac:dyDescent="0.2">
      <c r="A24" s="156"/>
      <c r="B24" s="160"/>
      <c r="C24" s="158"/>
      <c r="D24" s="158"/>
      <c r="E24" s="158"/>
      <c r="F24" s="159"/>
      <c r="G24" s="161"/>
      <c r="H24" s="146"/>
    </row>
    <row r="25" spans="1:8" s="95" customFormat="1" x14ac:dyDescent="0.2">
      <c r="A25" s="156"/>
      <c r="B25" s="160" t="s">
        <v>1078</v>
      </c>
      <c r="C25" s="158"/>
      <c r="D25" s="158"/>
      <c r="E25" s="158"/>
      <c r="F25" s="159"/>
      <c r="G25" s="161"/>
      <c r="H25" s="146"/>
    </row>
    <row r="26" spans="1:8" s="95" customFormat="1" x14ac:dyDescent="0.2">
      <c r="A26" s="156" t="s">
        <v>1074</v>
      </c>
      <c r="B26" s="160"/>
      <c r="C26" s="158"/>
      <c r="D26" s="158" t="s">
        <v>1079</v>
      </c>
      <c r="E26" s="158"/>
      <c r="F26" s="159"/>
      <c r="G26" s="161" t="s">
        <v>1080</v>
      </c>
      <c r="H26" s="146"/>
    </row>
    <row r="27" spans="1:8" x14ac:dyDescent="0.2">
      <c r="A27" s="164"/>
      <c r="B27" s="165"/>
      <c r="C27" s="166"/>
      <c r="D27" s="166"/>
      <c r="E27" s="166"/>
      <c r="F27" s="167"/>
      <c r="G27" s="167"/>
    </row>
    <row r="29" spans="1:8" s="95" customFormat="1" ht="25.5" customHeight="1" x14ac:dyDescent="0.2">
      <c r="A29" s="147" t="s">
        <v>579</v>
      </c>
      <c r="B29" s="148"/>
      <c r="C29" s="149"/>
      <c r="D29" s="149" t="s">
        <v>812</v>
      </c>
      <c r="E29" s="150" t="s">
        <v>581</v>
      </c>
      <c r="F29" s="206" t="s">
        <v>839</v>
      </c>
      <c r="G29" s="205"/>
      <c r="H29" s="146"/>
    </row>
    <row r="30" spans="1:8" s="95" customFormat="1" x14ac:dyDescent="0.2">
      <c r="A30" s="152"/>
      <c r="B30" s="153"/>
      <c r="C30" s="154"/>
      <c r="D30" s="154"/>
      <c r="E30" s="154"/>
      <c r="F30" s="155"/>
      <c r="G30" s="155"/>
      <c r="H30" s="146"/>
    </row>
    <row r="31" spans="1:8" s="95" customFormat="1" x14ac:dyDescent="0.2">
      <c r="A31" s="156"/>
      <c r="B31" s="157" t="s">
        <v>586</v>
      </c>
      <c r="C31" s="158"/>
      <c r="D31" s="158"/>
      <c r="E31" s="158"/>
      <c r="F31" s="159"/>
      <c r="G31" s="159"/>
      <c r="H31" s="146"/>
    </row>
    <row r="32" spans="1:8" s="95" customFormat="1" x14ac:dyDescent="0.2">
      <c r="A32" s="156"/>
      <c r="B32" s="160"/>
      <c r="C32" s="158"/>
      <c r="D32" s="158" t="s">
        <v>587</v>
      </c>
      <c r="E32" s="158"/>
      <c r="F32" s="159"/>
      <c r="G32" s="161" t="s">
        <v>583</v>
      </c>
      <c r="H32" s="146"/>
    </row>
    <row r="33" spans="1:8" x14ac:dyDescent="0.2">
      <c r="A33" s="156"/>
      <c r="B33" s="160"/>
      <c r="C33" s="158"/>
      <c r="D33" s="158"/>
      <c r="E33" s="158"/>
      <c r="F33" s="159"/>
      <c r="G33" s="161"/>
    </row>
    <row r="34" spans="1:8" x14ac:dyDescent="0.2">
      <c r="A34" s="156"/>
      <c r="B34" s="157" t="s">
        <v>589</v>
      </c>
      <c r="C34" s="158"/>
      <c r="D34" s="158"/>
      <c r="E34" s="158"/>
      <c r="F34" s="159"/>
      <c r="G34" s="159"/>
    </row>
    <row r="35" spans="1:8" x14ac:dyDescent="0.2">
      <c r="A35" s="156"/>
      <c r="B35" s="160"/>
      <c r="C35" s="158"/>
      <c r="D35" s="158" t="s">
        <v>587</v>
      </c>
      <c r="E35" s="158"/>
      <c r="F35" s="159"/>
      <c r="G35" s="161" t="s">
        <v>588</v>
      </c>
    </row>
    <row r="36" spans="1:8" x14ac:dyDescent="0.2">
      <c r="A36" s="164"/>
      <c r="B36" s="165"/>
      <c r="C36" s="166"/>
      <c r="D36" s="166"/>
      <c r="E36" s="166"/>
      <c r="F36" s="167"/>
      <c r="G36" s="167"/>
    </row>
    <row r="38" spans="1:8" s="95" customFormat="1" ht="25.5" customHeight="1" x14ac:dyDescent="0.2">
      <c r="A38" s="147" t="s">
        <v>579</v>
      </c>
      <c r="B38" s="148"/>
      <c r="C38" s="149"/>
      <c r="D38" s="149" t="s">
        <v>813</v>
      </c>
      <c r="E38" s="150" t="s">
        <v>581</v>
      </c>
      <c r="F38" s="207">
        <v>1259.01</v>
      </c>
      <c r="G38" s="204"/>
      <c r="H38" s="146"/>
    </row>
    <row r="39" spans="1:8" s="95" customFormat="1" x14ac:dyDescent="0.2">
      <c r="A39" s="152"/>
      <c r="B39" s="153"/>
      <c r="C39" s="154"/>
      <c r="D39" s="154"/>
      <c r="E39" s="154"/>
      <c r="F39" s="155"/>
      <c r="G39" s="155"/>
      <c r="H39" s="146"/>
    </row>
    <row r="40" spans="1:8" s="95" customFormat="1" x14ac:dyDescent="0.2">
      <c r="A40" s="156"/>
      <c r="B40" s="157" t="s">
        <v>586</v>
      </c>
      <c r="C40" s="158"/>
      <c r="D40" s="158"/>
      <c r="E40" s="158"/>
      <c r="F40" s="159"/>
      <c r="G40" s="159"/>
      <c r="H40" s="146"/>
    </row>
    <row r="41" spans="1:8" s="95" customFormat="1" x14ac:dyDescent="0.2">
      <c r="A41" s="156"/>
      <c r="B41" s="160"/>
      <c r="C41" s="158"/>
      <c r="D41" s="158" t="s">
        <v>587</v>
      </c>
      <c r="E41" s="158"/>
      <c r="F41" s="159"/>
      <c r="G41" s="161" t="s">
        <v>583</v>
      </c>
      <c r="H41" s="146"/>
    </row>
    <row r="42" spans="1:8" x14ac:dyDescent="0.2">
      <c r="A42" s="156"/>
      <c r="B42" s="160"/>
      <c r="C42" s="158"/>
      <c r="D42" s="158"/>
      <c r="E42" s="158"/>
      <c r="F42" s="159"/>
      <c r="G42" s="161"/>
    </row>
    <row r="43" spans="1:8" x14ac:dyDescent="0.2">
      <c r="A43" s="156"/>
      <c r="B43" s="157" t="s">
        <v>589</v>
      </c>
      <c r="C43" s="158"/>
      <c r="D43" s="158"/>
      <c r="E43" s="158"/>
      <c r="F43" s="159"/>
      <c r="G43" s="159"/>
    </row>
    <row r="44" spans="1:8" x14ac:dyDescent="0.2">
      <c r="A44" s="156"/>
      <c r="B44" s="160"/>
      <c r="C44" s="158"/>
      <c r="D44" s="158" t="s">
        <v>587</v>
      </c>
      <c r="E44" s="158"/>
      <c r="F44" s="159"/>
      <c r="G44" s="161" t="s">
        <v>588</v>
      </c>
    </row>
    <row r="45" spans="1:8" x14ac:dyDescent="0.2">
      <c r="A45" s="164"/>
      <c r="B45" s="165"/>
      <c r="C45" s="166"/>
      <c r="D45" s="166"/>
      <c r="E45" s="166"/>
      <c r="F45" s="167"/>
      <c r="G45" s="167"/>
    </row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&amp;D&amp;C&amp;"Arial,Regular"&amp;9&amp;K03+000&amp;P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5"/>
  <sheetViews>
    <sheetView showGridLines="0" zoomScaleNormal="100" workbookViewId="0">
      <selection activeCell="C2" sqref="C2"/>
    </sheetView>
  </sheetViews>
  <sheetFormatPr defaultRowHeight="12.75" x14ac:dyDescent="0.2"/>
  <cols>
    <col min="1" max="1" width="21.7109375" style="19" customWidth="1"/>
    <col min="2" max="3" width="35.5703125" style="19" customWidth="1"/>
    <col min="4" max="4" width="16.7109375" style="19" customWidth="1"/>
    <col min="5" max="5" width="10.85546875" style="19" customWidth="1"/>
    <col min="6" max="6" width="5.7109375" style="19" customWidth="1"/>
    <col min="7" max="7" width="10.85546875" style="25" customWidth="1"/>
    <col min="8" max="8" width="13.85546875" style="19" customWidth="1"/>
    <col min="9" max="16384" width="9.140625" style="19"/>
  </cols>
  <sheetData>
    <row r="1" spans="2:7" ht="312" customHeight="1" x14ac:dyDescent="0.2"/>
    <row r="2" spans="2:7" ht="90" customHeight="1" x14ac:dyDescent="0.2">
      <c r="B2" s="44" t="s">
        <v>72</v>
      </c>
    </row>
    <row r="3" spans="2:7" ht="17.25" customHeight="1" x14ac:dyDescent="0.2"/>
    <row r="4" spans="2:7" ht="25.5" customHeight="1" x14ac:dyDescent="0.2">
      <c r="B4" s="16" t="str">
        <f>Setup!E5</f>
        <v>EMPLOYERS REQUIREMENTS</v>
      </c>
    </row>
    <row r="5" spans="2:7" ht="25.5" customHeight="1" x14ac:dyDescent="0.2">
      <c r="B5" s="15" t="str">
        <f>Setup!E6</f>
        <v xml:space="preserve">New Pavilion - Thame Cricket Club </v>
      </c>
    </row>
    <row r="6" spans="2:7" ht="25.5" customHeight="1" x14ac:dyDescent="0.2">
      <c r="B6" s="34">
        <f>Setup!E8</f>
        <v>42909</v>
      </c>
    </row>
    <row r="7" spans="2:7" ht="26.25" customHeight="1" x14ac:dyDescent="0.2">
      <c r="B7" s="35">
        <f>Setup!E9</f>
        <v>1</v>
      </c>
    </row>
    <row r="8" spans="2:7" ht="17.25" customHeight="1" x14ac:dyDescent="0.2"/>
    <row r="9" spans="2:7" s="22" customFormat="1" ht="17.25" customHeight="1" x14ac:dyDescent="0.2">
      <c r="B9" s="36" t="s">
        <v>73</v>
      </c>
      <c r="C9" s="37" t="s">
        <v>81</v>
      </c>
      <c r="G9" s="32"/>
    </row>
    <row r="10" spans="2:7" s="22" customFormat="1" ht="17.25" customHeight="1" x14ac:dyDescent="0.2">
      <c r="B10" s="33" t="s">
        <v>74</v>
      </c>
      <c r="C10" s="38" t="s">
        <v>82</v>
      </c>
      <c r="G10" s="32"/>
    </row>
    <row r="11" spans="2:7" s="22" customFormat="1" ht="17.25" customHeight="1" x14ac:dyDescent="0.2">
      <c r="B11" s="22" t="s">
        <v>75</v>
      </c>
      <c r="C11" s="39" t="str">
        <f>VLOOKUP(Setup!$E$11,Setup!$B$41:$H$50,2,FALSE)</f>
        <v xml:space="preserve">The Cowyards </v>
      </c>
      <c r="G11" s="32"/>
    </row>
    <row r="12" spans="2:7" s="22" customFormat="1" ht="17.25" customHeight="1" x14ac:dyDescent="0.2">
      <c r="B12" s="22" t="s">
        <v>76</v>
      </c>
      <c r="C12" s="39" t="str">
        <f>VLOOKUP(Setup!$E$11,Setup!$B$41:$H$50,3,FALSE)</f>
        <v>Blenheim Park</v>
      </c>
      <c r="G12" s="32"/>
    </row>
    <row r="13" spans="2:7" s="22" customFormat="1" ht="17.25" customHeight="1" x14ac:dyDescent="0.2">
      <c r="B13" s="22" t="s">
        <v>77</v>
      </c>
      <c r="C13" s="39" t="str">
        <f>VLOOKUP(Setup!$E$11,Setup!$B$41:$H$50,4,FALSE)</f>
        <v>Oxford Road</v>
      </c>
      <c r="G13" s="32"/>
    </row>
    <row r="14" spans="2:7" s="22" customFormat="1" ht="17.25" customHeight="1" x14ac:dyDescent="0.2">
      <c r="B14" s="22" t="s">
        <v>78</v>
      </c>
      <c r="C14" s="39" t="str">
        <f>VLOOKUP(Setup!$E$11,Setup!$B$41:$H$50,5,FALSE)</f>
        <v xml:space="preserve">Woodstock </v>
      </c>
      <c r="G14" s="32"/>
    </row>
    <row r="15" spans="2:7" s="22" customFormat="1" ht="17.25" customHeight="1" x14ac:dyDescent="0.2">
      <c r="B15" s="22" t="s">
        <v>79</v>
      </c>
      <c r="C15" s="39" t="str">
        <f>VLOOKUP(Setup!$E$11,Setup!$B$41:$H$50,6,FALSE)</f>
        <v>OX20 1QR</v>
      </c>
      <c r="G15" s="32"/>
    </row>
    <row r="16" spans="2:7" s="22" customFormat="1" ht="17.25" customHeight="1" x14ac:dyDescent="0.2">
      <c r="B16" s="22" t="s">
        <v>80</v>
      </c>
      <c r="C16" s="39" t="str">
        <f>VLOOKUP(Setup!$E$11,Setup!$B$41:$H$50,7,FALSE)</f>
        <v xml:space="preserve">Tel: 01993 815000 </v>
      </c>
      <c r="G16" s="32"/>
    </row>
    <row r="17" spans="3:7" s="22" customFormat="1" ht="17.25" customHeight="1" x14ac:dyDescent="0.2">
      <c r="C17" s="39"/>
      <c r="G17" s="32"/>
    </row>
    <row r="18" spans="3:7" s="22" customFormat="1" ht="17.25" customHeight="1" x14ac:dyDescent="0.2">
      <c r="G18" s="32"/>
    </row>
    <row r="19" spans="3:7" s="22" customFormat="1" ht="17.25" customHeight="1" x14ac:dyDescent="0.2">
      <c r="G19" s="32"/>
    </row>
    <row r="20" spans="3:7" s="22" customFormat="1" ht="17.25" customHeight="1" x14ac:dyDescent="0.2">
      <c r="G20" s="32"/>
    </row>
    <row r="21" spans="3:7" s="22" customFormat="1" ht="17.25" customHeight="1" x14ac:dyDescent="0.2">
      <c r="G21" s="32"/>
    </row>
    <row r="22" spans="3:7" s="22" customFormat="1" ht="17.25" customHeight="1" x14ac:dyDescent="0.2">
      <c r="G22" s="32"/>
    </row>
    <row r="23" spans="3:7" s="22" customFormat="1" ht="17.25" customHeight="1" x14ac:dyDescent="0.2">
      <c r="G23" s="32"/>
    </row>
    <row r="24" spans="3:7" s="22" customFormat="1" ht="17.25" customHeight="1" x14ac:dyDescent="0.2">
      <c r="G24" s="32"/>
    </row>
    <row r="25" spans="3:7" ht="17.25" customHeight="1" x14ac:dyDescent="0.2"/>
  </sheetData>
  <pageMargins left="0" right="0" top="0" bottom="0" header="0" footer="0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Content!A67</f>
        <v>B. CONTRACT CONDITIONS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Content!A68</f>
        <v>C. SPECIFIC CONTRACT AMENDMENTS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view="pageBreakPreview" zoomScale="60" zoomScaleNormal="100" workbookViewId="0">
      <selection activeCell="B6" sqref="B6"/>
    </sheetView>
  </sheetViews>
  <sheetFormatPr defaultRowHeight="12.75" x14ac:dyDescent="0.2"/>
  <cols>
    <col min="1" max="1" width="10.7109375" style="95" customWidth="1"/>
    <col min="2" max="3" width="2.7109375" style="95" customWidth="1"/>
    <col min="4" max="4" width="41" style="95" customWidth="1"/>
    <col min="5" max="5" width="12.7109375" style="95" customWidth="1"/>
    <col min="6" max="6" width="10.7109375" style="95" customWidth="1"/>
    <col min="7" max="7" width="13.7109375" style="95" customWidth="1"/>
    <col min="8" max="8" width="5.7109375" style="163" customWidth="1"/>
    <col min="9" max="16384" width="9.140625" style="163"/>
  </cols>
  <sheetData>
    <row r="1" spans="1:8" s="135" customFormat="1" ht="25.5" customHeight="1" thickBot="1" x14ac:dyDescent="0.25">
      <c r="A1" s="176" t="str">
        <f>Setup!E5</f>
        <v>EMPLOYERS REQUIREMENTS</v>
      </c>
      <c r="B1" s="181"/>
      <c r="C1" s="181"/>
      <c r="D1" s="181"/>
      <c r="E1" s="181"/>
      <c r="F1" s="181"/>
      <c r="G1" s="181"/>
    </row>
    <row r="2" spans="1:8" s="135" customFormat="1" ht="25.5" customHeight="1" x14ac:dyDescent="0.2">
      <c r="A2" s="15" t="str">
        <f>Setup!E6</f>
        <v xml:space="preserve">New Pavilion - Thame Cricket Club </v>
      </c>
      <c r="B2" s="136"/>
      <c r="C2" s="136"/>
      <c r="D2" s="136"/>
      <c r="E2" s="136"/>
      <c r="F2" s="136"/>
      <c r="G2" s="137"/>
    </row>
    <row r="3" spans="1:8" s="135" customFormat="1" ht="25.5" customHeight="1" x14ac:dyDescent="0.2">
      <c r="A3" s="138" t="s">
        <v>604</v>
      </c>
      <c r="B3" s="136"/>
      <c r="C3" s="136"/>
      <c r="D3" s="136"/>
      <c r="E3" s="139"/>
      <c r="F3" s="139"/>
      <c r="G3" s="136"/>
    </row>
    <row r="4" spans="1:8" s="140" customFormat="1" ht="25.5" customHeight="1" x14ac:dyDescent="0.2">
      <c r="G4" s="141"/>
    </row>
    <row r="5" spans="1:8" s="145" customFormat="1" ht="26.25" customHeight="1" x14ac:dyDescent="0.2">
      <c r="A5" s="142" t="s">
        <v>577</v>
      </c>
      <c r="B5" s="143" t="s">
        <v>64</v>
      </c>
      <c r="C5" s="143"/>
      <c r="D5" s="143"/>
      <c r="E5" s="144"/>
      <c r="F5" s="144"/>
      <c r="G5" s="144" t="s">
        <v>578</v>
      </c>
    </row>
    <row r="6" spans="1:8" s="95" customFormat="1" x14ac:dyDescent="0.2">
      <c r="H6" s="146"/>
    </row>
    <row r="7" spans="1:8" s="95" customFormat="1" ht="25.5" customHeight="1" x14ac:dyDescent="0.2">
      <c r="A7" s="147" t="s">
        <v>579</v>
      </c>
      <c r="B7" s="148"/>
      <c r="C7" s="149"/>
      <c r="D7" s="149" t="s">
        <v>1206</v>
      </c>
      <c r="E7" s="150" t="s">
        <v>581</v>
      </c>
      <c r="F7" s="151" t="s">
        <v>1206</v>
      </c>
      <c r="G7" s="147"/>
      <c r="H7" s="146"/>
    </row>
    <row r="8" spans="1:8" s="95" customFormat="1" x14ac:dyDescent="0.2">
      <c r="A8" s="152"/>
      <c r="B8" s="153"/>
      <c r="C8" s="154"/>
      <c r="D8" s="154"/>
      <c r="E8" s="154"/>
      <c r="F8" s="155"/>
      <c r="G8" s="155"/>
      <c r="H8" s="146"/>
    </row>
    <row r="9" spans="1:8" s="95" customFormat="1" x14ac:dyDescent="0.2">
      <c r="A9" s="156"/>
      <c r="B9" s="157" t="s">
        <v>582</v>
      </c>
      <c r="C9" s="158"/>
      <c r="D9" s="158"/>
      <c r="E9" s="158"/>
      <c r="F9" s="159"/>
      <c r="G9" s="159"/>
      <c r="H9" s="146"/>
    </row>
    <row r="10" spans="1:8" s="95" customFormat="1" x14ac:dyDescent="0.2">
      <c r="A10" s="156"/>
      <c r="B10" s="160"/>
      <c r="C10" s="158"/>
      <c r="D10" s="158" t="s">
        <v>814</v>
      </c>
      <c r="E10" s="158"/>
      <c r="F10" s="159"/>
      <c r="G10" s="161"/>
      <c r="H10" s="146"/>
    </row>
    <row r="11" spans="1:8" x14ac:dyDescent="0.2">
      <c r="A11" s="156"/>
      <c r="B11" s="160"/>
      <c r="C11" s="158"/>
      <c r="D11" s="158"/>
      <c r="E11" s="158"/>
      <c r="F11" s="159"/>
      <c r="G11" s="161"/>
    </row>
    <row r="12" spans="1:8" x14ac:dyDescent="0.2">
      <c r="A12" s="156"/>
      <c r="B12" s="160"/>
      <c r="C12" s="158"/>
      <c r="D12" s="158"/>
      <c r="E12" s="158"/>
      <c r="F12" s="159"/>
      <c r="G12" s="161"/>
    </row>
    <row r="13" spans="1:8" x14ac:dyDescent="0.2">
      <c r="A13" s="156"/>
      <c r="B13" s="160"/>
      <c r="C13" s="158"/>
      <c r="D13" s="158"/>
      <c r="E13" s="158"/>
      <c r="F13" s="159"/>
      <c r="G13" s="161"/>
    </row>
    <row r="14" spans="1:8" x14ac:dyDescent="0.2">
      <c r="A14" s="164"/>
      <c r="B14" s="165"/>
      <c r="C14" s="166"/>
      <c r="D14" s="166"/>
      <c r="E14" s="166"/>
      <c r="F14" s="167"/>
      <c r="G14" s="167"/>
    </row>
    <row r="16" spans="1:8" ht="15.75" x14ac:dyDescent="0.25">
      <c r="B16" s="168" t="s">
        <v>608</v>
      </c>
    </row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&amp;D&amp;C&amp;"Arial,Regular"&amp;9&amp;K03+000&amp;P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Content!A69</f>
        <v>D. WARRANTIES, BONDS AND GUARANTEES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view="pageBreakPreview" zoomScale="130" zoomScaleNormal="100" zoomScaleSheetLayoutView="130" workbookViewId="0">
      <selection activeCell="B6" sqref="B6"/>
    </sheetView>
  </sheetViews>
  <sheetFormatPr defaultRowHeight="12.75" x14ac:dyDescent="0.2"/>
  <cols>
    <col min="1" max="1" width="10.7109375" style="95" customWidth="1"/>
    <col min="2" max="3" width="2.7109375" style="95" customWidth="1"/>
    <col min="4" max="4" width="41.140625" style="95" customWidth="1"/>
    <col min="5" max="5" width="12.7109375" style="95" customWidth="1"/>
    <col min="6" max="6" width="10.28515625" style="95" customWidth="1"/>
    <col min="7" max="7" width="13.7109375" style="95" customWidth="1"/>
    <col min="8" max="8" width="5.7109375" style="163" customWidth="1"/>
    <col min="9" max="16384" width="9.140625" style="163"/>
  </cols>
  <sheetData>
    <row r="1" spans="1:15" s="135" customFormat="1" ht="25.5" customHeight="1" thickBot="1" x14ac:dyDescent="0.25">
      <c r="A1" s="176" t="str">
        <f>Setup!E5</f>
        <v>EMPLOYERS REQUIREMENTS</v>
      </c>
      <c r="B1" s="181"/>
      <c r="C1" s="181"/>
      <c r="D1" s="181"/>
      <c r="E1" s="181"/>
      <c r="F1" s="181"/>
      <c r="G1" s="181"/>
    </row>
    <row r="2" spans="1:15" s="135" customFormat="1" ht="25.5" customHeight="1" x14ac:dyDescent="0.2">
      <c r="A2" s="15" t="str">
        <f>Setup!E6</f>
        <v xml:space="preserve">New Pavilion - Thame Cricket Club </v>
      </c>
      <c r="B2" s="136"/>
      <c r="C2" s="136"/>
      <c r="D2" s="136"/>
      <c r="E2" s="136"/>
      <c r="F2" s="136"/>
      <c r="G2" s="137"/>
    </row>
    <row r="3" spans="1:15" s="135" customFormat="1" ht="25.5" customHeight="1" x14ac:dyDescent="0.2">
      <c r="A3" s="138" t="s">
        <v>603</v>
      </c>
      <c r="B3" s="136"/>
      <c r="C3" s="136"/>
      <c r="D3" s="136"/>
      <c r="E3" s="139"/>
      <c r="F3" s="139"/>
      <c r="G3" s="136"/>
    </row>
    <row r="4" spans="1:15" s="140" customFormat="1" ht="25.5" customHeight="1" x14ac:dyDescent="0.2">
      <c r="G4" s="141"/>
    </row>
    <row r="5" spans="1:15" s="145" customFormat="1" ht="26.25" customHeight="1" x14ac:dyDescent="0.2">
      <c r="A5" s="142" t="s">
        <v>577</v>
      </c>
      <c r="B5" s="143" t="s">
        <v>64</v>
      </c>
      <c r="C5" s="143"/>
      <c r="D5" s="143"/>
      <c r="E5" s="144"/>
      <c r="F5" s="144"/>
      <c r="G5" s="144" t="s">
        <v>578</v>
      </c>
    </row>
    <row r="6" spans="1:15" s="95" customFormat="1" x14ac:dyDescent="0.2">
      <c r="H6" s="146"/>
    </row>
    <row r="7" spans="1:15" s="95" customFormat="1" ht="25.5" customHeight="1" x14ac:dyDescent="0.2">
      <c r="A7" s="147" t="s">
        <v>579</v>
      </c>
      <c r="B7" s="148"/>
      <c r="C7" s="149"/>
      <c r="D7" s="149" t="s">
        <v>602</v>
      </c>
      <c r="E7" s="150"/>
      <c r="F7" s="151"/>
      <c r="G7" s="147"/>
      <c r="H7" s="146"/>
    </row>
    <row r="8" spans="1:15" s="95" customFormat="1" x14ac:dyDescent="0.2">
      <c r="A8" s="152"/>
      <c r="B8" s="153"/>
      <c r="C8" s="154"/>
      <c r="D8" s="154"/>
      <c r="E8" s="154"/>
      <c r="F8" s="155"/>
      <c r="G8" s="155"/>
      <c r="H8" s="146"/>
    </row>
    <row r="9" spans="1:15" s="95" customFormat="1" x14ac:dyDescent="0.2">
      <c r="A9" s="156"/>
      <c r="B9" s="157" t="s">
        <v>582</v>
      </c>
      <c r="C9" s="158"/>
      <c r="D9" s="158"/>
      <c r="E9" s="158"/>
      <c r="F9" s="159"/>
      <c r="G9" s="159"/>
      <c r="H9" s="146"/>
    </row>
    <row r="10" spans="1:15" s="95" customFormat="1" x14ac:dyDescent="0.2">
      <c r="A10" s="156" t="s">
        <v>593</v>
      </c>
      <c r="B10" s="160"/>
      <c r="C10" s="158" t="s">
        <v>843</v>
      </c>
      <c r="D10" s="158"/>
      <c r="E10" s="158"/>
      <c r="F10" s="159"/>
      <c r="G10" s="161" t="s">
        <v>583</v>
      </c>
      <c r="H10" s="146"/>
    </row>
    <row r="11" spans="1:15" s="95" customFormat="1" x14ac:dyDescent="0.2">
      <c r="A11" s="156"/>
      <c r="B11" s="160"/>
      <c r="C11" s="158"/>
      <c r="D11" s="158"/>
      <c r="E11" s="158"/>
      <c r="F11" s="159"/>
      <c r="G11" s="161"/>
      <c r="H11" s="146"/>
    </row>
    <row r="12" spans="1:15" s="95" customFormat="1" x14ac:dyDescent="0.2">
      <c r="A12" s="156" t="s">
        <v>594</v>
      </c>
      <c r="B12" s="157"/>
      <c r="C12" s="158" t="s">
        <v>842</v>
      </c>
      <c r="D12" s="158"/>
      <c r="E12" s="158"/>
      <c r="F12" s="159"/>
      <c r="G12" s="161" t="s">
        <v>583</v>
      </c>
      <c r="H12" s="146"/>
    </row>
    <row r="13" spans="1:15" s="95" customFormat="1" x14ac:dyDescent="0.2">
      <c r="A13" s="156" t="s">
        <v>597</v>
      </c>
      <c r="B13" s="160"/>
      <c r="C13" s="158" t="s">
        <v>841</v>
      </c>
      <c r="D13" s="158"/>
      <c r="E13" s="158"/>
      <c r="F13" s="159"/>
      <c r="G13" s="161" t="s">
        <v>583</v>
      </c>
      <c r="H13" s="146"/>
      <c r="I13" s="162"/>
      <c r="J13" s="162"/>
      <c r="K13" s="162"/>
      <c r="L13" s="162"/>
      <c r="M13" s="162"/>
      <c r="N13" s="162"/>
      <c r="O13" s="162"/>
    </row>
    <row r="14" spans="1:15" x14ac:dyDescent="0.2">
      <c r="A14" s="164"/>
      <c r="B14" s="165"/>
      <c r="C14" s="166"/>
      <c r="D14" s="166"/>
      <c r="E14" s="166"/>
      <c r="F14" s="167"/>
      <c r="G14" s="167"/>
    </row>
    <row r="15" spans="1:15" x14ac:dyDescent="0.2">
      <c r="A15" s="163"/>
      <c r="B15" s="163"/>
      <c r="C15" s="163"/>
      <c r="D15" s="163"/>
      <c r="E15" s="163"/>
      <c r="F15" s="163"/>
      <c r="G15" s="163"/>
    </row>
    <row r="16" spans="1:15" s="95" customFormat="1" ht="25.5" customHeight="1" x14ac:dyDescent="0.2">
      <c r="A16" s="147" t="s">
        <v>579</v>
      </c>
      <c r="B16" s="148"/>
      <c r="C16" s="149"/>
      <c r="D16" s="149" t="s">
        <v>840</v>
      </c>
      <c r="E16" s="150" t="s">
        <v>581</v>
      </c>
      <c r="F16" s="151">
        <v>5003346</v>
      </c>
      <c r="G16" s="147"/>
      <c r="H16" s="146"/>
    </row>
    <row r="17" spans="1:15" s="95" customFormat="1" x14ac:dyDescent="0.2">
      <c r="A17" s="152"/>
      <c r="B17" s="153"/>
      <c r="C17" s="154"/>
      <c r="D17" s="154"/>
      <c r="E17" s="154"/>
      <c r="F17" s="155"/>
      <c r="G17" s="155"/>
      <c r="H17" s="146"/>
    </row>
    <row r="18" spans="1:15" s="95" customFormat="1" x14ac:dyDescent="0.2">
      <c r="A18" s="156"/>
      <c r="B18" s="157" t="s">
        <v>582</v>
      </c>
      <c r="C18" s="158"/>
      <c r="D18" s="158"/>
      <c r="E18" s="158"/>
      <c r="F18" s="159"/>
      <c r="G18" s="159"/>
      <c r="H18" s="146"/>
    </row>
    <row r="20" spans="1:15" x14ac:dyDescent="0.2">
      <c r="A20" s="156" t="s">
        <v>600</v>
      </c>
      <c r="B20" s="160"/>
      <c r="C20" s="158" t="s">
        <v>601</v>
      </c>
      <c r="D20" s="158"/>
      <c r="E20" s="158"/>
      <c r="F20" s="159"/>
      <c r="G20" s="161"/>
    </row>
    <row r="21" spans="1:15" x14ac:dyDescent="0.2">
      <c r="A21" s="164"/>
      <c r="B21" s="165"/>
      <c r="C21" s="166"/>
      <c r="D21" s="166"/>
      <c r="E21" s="166"/>
      <c r="F21" s="167"/>
      <c r="G21" s="167"/>
    </row>
    <row r="23" spans="1:15" ht="15.75" x14ac:dyDescent="0.25">
      <c r="B23" s="168" t="s">
        <v>608</v>
      </c>
    </row>
    <row r="27" spans="1:15" s="95" customFormat="1" ht="12.75" customHeight="1" x14ac:dyDescent="0.2">
      <c r="A27" s="156" t="s">
        <v>595</v>
      </c>
      <c r="B27" s="160"/>
      <c r="C27" s="158" t="s">
        <v>596</v>
      </c>
      <c r="D27" s="158"/>
      <c r="E27" s="158"/>
      <c r="F27" s="159"/>
      <c r="G27" s="161" t="s">
        <v>583</v>
      </c>
      <c r="H27" s="146"/>
      <c r="I27" s="162"/>
      <c r="J27" s="162"/>
      <c r="K27" s="162"/>
      <c r="L27" s="162"/>
      <c r="M27" s="162"/>
      <c r="N27" s="162"/>
      <c r="O27" s="162"/>
    </row>
    <row r="28" spans="1:15" s="95" customFormat="1" x14ac:dyDescent="0.2">
      <c r="A28" s="156" t="s">
        <v>591</v>
      </c>
      <c r="B28" s="160"/>
      <c r="C28" s="158" t="s">
        <v>592</v>
      </c>
      <c r="D28" s="158"/>
      <c r="E28" s="158"/>
      <c r="F28" s="159"/>
      <c r="G28" s="161" t="s">
        <v>583</v>
      </c>
      <c r="H28" s="146"/>
    </row>
    <row r="29" spans="1:15" s="95" customFormat="1" x14ac:dyDescent="0.2">
      <c r="A29" s="156" t="s">
        <v>598</v>
      </c>
      <c r="B29" s="160"/>
      <c r="C29" s="158" t="s">
        <v>599</v>
      </c>
      <c r="D29" s="158"/>
      <c r="E29" s="158"/>
      <c r="F29" s="159"/>
      <c r="G29" s="161" t="s">
        <v>583</v>
      </c>
      <c r="H29" s="146"/>
    </row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&amp;D&amp;C&amp;"Arial,Regular"&amp;9&amp;K03+000&amp;P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Content!A70</f>
        <v>E. PREFERRED 'LISTED' SPECIALIST CONTRACTORS/SUPPLIERS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zoomScaleNormal="100" workbookViewId="0">
      <selection activeCell="B6" sqref="B6"/>
    </sheetView>
  </sheetViews>
  <sheetFormatPr defaultRowHeight="12.75" x14ac:dyDescent="0.2"/>
  <cols>
    <col min="1" max="1" width="15.7109375" style="95" customWidth="1"/>
    <col min="2" max="2" width="30.7109375" style="95" customWidth="1"/>
    <col min="3" max="3" width="7.7109375" style="95" customWidth="1"/>
    <col min="4" max="4" width="40" style="95" customWidth="1"/>
    <col min="5" max="16384" width="9.140625" style="163"/>
  </cols>
  <sheetData>
    <row r="1" spans="1:4" s="135" customFormat="1" ht="25.5" customHeight="1" thickBot="1" x14ac:dyDescent="0.25">
      <c r="A1" s="176" t="str">
        <f>Setup!E5</f>
        <v>EMPLOYERS REQUIREMENTS</v>
      </c>
      <c r="B1" s="181"/>
      <c r="C1" s="181"/>
      <c r="D1" s="181"/>
    </row>
    <row r="2" spans="1:4" s="135" customFormat="1" ht="25.5" customHeight="1" x14ac:dyDescent="0.2">
      <c r="A2" s="15" t="str">
        <f>Setup!E6</f>
        <v xml:space="preserve">New Pavilion - Thame Cricket Club </v>
      </c>
      <c r="B2" s="136"/>
      <c r="C2" s="136"/>
      <c r="D2" s="136"/>
    </row>
    <row r="3" spans="1:4" s="135" customFormat="1" ht="25.5" customHeight="1" x14ac:dyDescent="0.2">
      <c r="A3" s="138" t="s">
        <v>605</v>
      </c>
      <c r="B3" s="136"/>
      <c r="C3" s="136"/>
      <c r="D3" s="136"/>
    </row>
    <row r="4" spans="1:4" s="140" customFormat="1" ht="25.5" customHeight="1" x14ac:dyDescent="0.2"/>
    <row r="5" spans="1:4" s="145" customFormat="1" ht="26.25" customHeight="1" x14ac:dyDescent="0.2">
      <c r="A5" s="142" t="s">
        <v>607</v>
      </c>
      <c r="B5" s="143" t="s">
        <v>64</v>
      </c>
      <c r="C5" s="143" t="s">
        <v>606</v>
      </c>
      <c r="D5" s="143"/>
    </row>
    <row r="6" spans="1:4" s="95" customFormat="1" x14ac:dyDescent="0.2"/>
    <row r="7" spans="1:4" x14ac:dyDescent="0.2">
      <c r="A7" s="245" t="s">
        <v>1207</v>
      </c>
      <c r="B7" s="245"/>
      <c r="C7" s="245"/>
      <c r="D7" s="245"/>
    </row>
  </sheetData>
  <mergeCells count="1">
    <mergeCell ref="A7:D7"/>
  </mergeCells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&amp;D&amp;C&amp;"Arial,Regular"&amp;9&amp;K03+000&amp;P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Content!A71</f>
        <v>F. DEED OF NOVATION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Content!A72</f>
        <v>G. GROUND INVESTIAGATION REPORT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Content!A73</f>
        <v>H. UTILITIES AND TOPOGRAPHICAL SURVEYS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5"/>
  <sheetViews>
    <sheetView showGridLines="0" view="pageBreakPreview" zoomScale="60" zoomScaleNormal="100" workbookViewId="0">
      <selection activeCell="B6" sqref="B6"/>
    </sheetView>
  </sheetViews>
  <sheetFormatPr defaultRowHeight="12.75" x14ac:dyDescent="0.2"/>
  <cols>
    <col min="1" max="1" width="21.7109375" style="19" customWidth="1"/>
    <col min="2" max="3" width="35.5703125" style="19" customWidth="1"/>
    <col min="4" max="4" width="16.7109375" style="19" customWidth="1"/>
    <col min="5" max="5" width="10.85546875" style="19" customWidth="1"/>
    <col min="6" max="6" width="5.7109375" style="19" customWidth="1"/>
    <col min="7" max="7" width="10.85546875" style="25" customWidth="1"/>
    <col min="8" max="8" width="13.85546875" style="19" customWidth="1"/>
    <col min="9" max="16384" width="9.140625" style="19"/>
  </cols>
  <sheetData>
    <row r="1" spans="2:7" ht="312" customHeight="1" x14ac:dyDescent="0.2"/>
    <row r="2" spans="2:7" ht="90" customHeight="1" x14ac:dyDescent="0.2">
      <c r="B2" s="44"/>
    </row>
    <row r="3" spans="2:7" ht="17.25" customHeight="1" x14ac:dyDescent="0.2"/>
    <row r="4" spans="2:7" ht="25.5" customHeight="1" x14ac:dyDescent="0.2">
      <c r="B4" s="16" t="str">
        <f>Setup!E5</f>
        <v>EMPLOYERS REQUIREMENTS</v>
      </c>
    </row>
    <row r="5" spans="2:7" ht="25.5" customHeight="1" x14ac:dyDescent="0.2">
      <c r="B5" s="15" t="str">
        <f>Setup!E6</f>
        <v xml:space="preserve">New Pavilion - Thame Cricket Club </v>
      </c>
    </row>
    <row r="6" spans="2:7" ht="25.5" customHeight="1" x14ac:dyDescent="0.2">
      <c r="B6" s="34">
        <f>Setup!E8</f>
        <v>42909</v>
      </c>
    </row>
    <row r="7" spans="2:7" ht="26.25" customHeight="1" x14ac:dyDescent="0.2">
      <c r="B7" s="35" t="str">
        <f>"Version: "&amp;Setup!E9</f>
        <v>Version: 1</v>
      </c>
    </row>
    <row r="8" spans="2:7" ht="17.25" customHeight="1" x14ac:dyDescent="0.2"/>
    <row r="9" spans="2:7" s="22" customFormat="1" ht="17.25" customHeight="1" x14ac:dyDescent="0.2">
      <c r="B9" s="36" t="s">
        <v>73</v>
      </c>
      <c r="C9" s="37" t="s">
        <v>81</v>
      </c>
      <c r="G9" s="32"/>
    </row>
    <row r="10" spans="2:7" s="22" customFormat="1" ht="17.25" customHeight="1" x14ac:dyDescent="0.2">
      <c r="B10" s="33" t="s">
        <v>629</v>
      </c>
      <c r="C10" s="38" t="s">
        <v>82</v>
      </c>
      <c r="G10" s="32"/>
    </row>
    <row r="11" spans="2:7" s="22" customFormat="1" ht="17.25" customHeight="1" x14ac:dyDescent="0.2">
      <c r="B11" s="184" t="s">
        <v>624</v>
      </c>
      <c r="C11" s="39" t="str">
        <f>VLOOKUP(Setup!$E$11,Setup!$B$41:$H$50,2,FALSE)</f>
        <v xml:space="preserve">The Cowyards </v>
      </c>
      <c r="G11" s="32"/>
    </row>
    <row r="12" spans="2:7" s="22" customFormat="1" ht="17.25" customHeight="1" x14ac:dyDescent="0.2">
      <c r="B12" s="184" t="s">
        <v>625</v>
      </c>
      <c r="C12" s="39" t="str">
        <f>VLOOKUP(Setup!$E$11,Setup!$B$41:$H$50,3,FALSE)</f>
        <v>Blenheim Park</v>
      </c>
      <c r="G12" s="32"/>
    </row>
    <row r="13" spans="2:7" s="22" customFormat="1" ht="17.25" customHeight="1" x14ac:dyDescent="0.2">
      <c r="B13" s="184" t="s">
        <v>626</v>
      </c>
      <c r="C13" s="39" t="str">
        <f>VLOOKUP(Setup!$E$11,Setup!$B$41:$H$50,4,FALSE)</f>
        <v>Oxford Road</v>
      </c>
      <c r="G13" s="32"/>
    </row>
    <row r="14" spans="2:7" s="22" customFormat="1" ht="17.25" customHeight="1" x14ac:dyDescent="0.2">
      <c r="B14" s="184" t="s">
        <v>627</v>
      </c>
      <c r="C14" s="39" t="str">
        <f>VLOOKUP(Setup!$E$11,Setup!$B$41:$H$50,5,FALSE)</f>
        <v xml:space="preserve">Woodstock </v>
      </c>
      <c r="G14" s="32"/>
    </row>
    <row r="15" spans="2:7" s="22" customFormat="1" ht="17.25" customHeight="1" x14ac:dyDescent="0.2">
      <c r="B15" s="184" t="s">
        <v>628</v>
      </c>
      <c r="C15" s="39" t="str">
        <f>VLOOKUP(Setup!$E$11,Setup!$B$41:$H$50,6,FALSE)</f>
        <v>OX20 1QR</v>
      </c>
      <c r="G15" s="32"/>
    </row>
    <row r="16" spans="2:7" s="22" customFormat="1" ht="17.25" customHeight="1" x14ac:dyDescent="0.2">
      <c r="C16" s="39" t="str">
        <f>VLOOKUP(Setup!$E$11,Setup!$B$41:$H$50,7,FALSE)</f>
        <v xml:space="preserve">Tel: 01993 815000 </v>
      </c>
      <c r="G16" s="32"/>
    </row>
    <row r="17" spans="3:7" s="22" customFormat="1" ht="17.25" customHeight="1" x14ac:dyDescent="0.2">
      <c r="C17" s="39"/>
      <c r="G17" s="32"/>
    </row>
    <row r="18" spans="3:7" s="22" customFormat="1" ht="17.25" customHeight="1" x14ac:dyDescent="0.2">
      <c r="G18" s="32"/>
    </row>
    <row r="19" spans="3:7" s="22" customFormat="1" ht="17.25" customHeight="1" x14ac:dyDescent="0.2">
      <c r="G19" s="32"/>
    </row>
    <row r="20" spans="3:7" s="22" customFormat="1" ht="17.25" customHeight="1" x14ac:dyDescent="0.2">
      <c r="G20" s="32"/>
    </row>
    <row r="21" spans="3:7" s="22" customFormat="1" ht="17.25" customHeight="1" x14ac:dyDescent="0.2">
      <c r="G21" s="32"/>
    </row>
    <row r="22" spans="3:7" s="22" customFormat="1" ht="17.25" customHeight="1" x14ac:dyDescent="0.2">
      <c r="G22" s="32"/>
    </row>
    <row r="23" spans="3:7" s="22" customFormat="1" ht="17.25" customHeight="1" x14ac:dyDescent="0.2">
      <c r="G23" s="32"/>
    </row>
    <row r="24" spans="3:7" s="22" customFormat="1" ht="17.25" customHeight="1" x14ac:dyDescent="0.2">
      <c r="G24" s="32"/>
    </row>
    <row r="25" spans="3:7" ht="17.25" customHeight="1" x14ac:dyDescent="0.2"/>
  </sheetData>
  <pageMargins left="0" right="0" top="0" bottom="0" header="0" footer="0"/>
  <pageSetup paperSize="9" scale="94"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Content!A74</f>
        <v>I. PRE-CONSTRUCTION INFORMATION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Content!A75</f>
        <v>J. ASBESTOS SURVEY REPORT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Content!A76</f>
        <v>K. CONTRACTOR SCORING MATRIX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Content!A77</f>
        <v>L. SCHEDULE OF DESIGN RESPOSIBILITY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Content!A78</f>
        <v>M. PLANNING NOTICE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Content!A79</f>
        <v>N. STATUTORY AUTHORITIES/UNDERTAKERS</v>
      </c>
    </row>
    <row r="4" spans="1:5" s="16" customFormat="1" ht="25.5" customHeight="1" x14ac:dyDescent="0.2">
      <c r="A4" s="36"/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zoomScaleNormal="100" workbookViewId="0">
      <selection activeCell="B6" sqref="B6"/>
    </sheetView>
  </sheetViews>
  <sheetFormatPr defaultRowHeight="12.75" x14ac:dyDescent="0.2"/>
  <cols>
    <col min="1" max="1" width="10.7109375" style="95" customWidth="1"/>
    <col min="2" max="3" width="2.7109375" style="95" customWidth="1"/>
    <col min="4" max="4" width="41" style="95" customWidth="1"/>
    <col min="5" max="5" width="12.7109375" style="95" customWidth="1"/>
    <col min="6" max="6" width="10.7109375" style="95" customWidth="1"/>
    <col min="7" max="7" width="13.7109375" style="95" customWidth="1"/>
    <col min="8" max="8" width="5.7109375" style="163" customWidth="1"/>
    <col min="9" max="16384" width="9.140625" style="163"/>
  </cols>
  <sheetData>
    <row r="1" spans="1:7" s="135" customFormat="1" ht="25.5" customHeight="1" thickBot="1" x14ac:dyDescent="0.25">
      <c r="A1" s="176" t="str">
        <f>Setup!E5</f>
        <v>EMPLOYERS REQUIREMENTS</v>
      </c>
      <c r="B1" s="181"/>
      <c r="C1" s="181"/>
      <c r="D1" s="181"/>
      <c r="E1" s="181"/>
      <c r="F1" s="181"/>
      <c r="G1" s="181"/>
    </row>
    <row r="2" spans="1:7" s="135" customFormat="1" ht="25.5" customHeight="1" x14ac:dyDescent="0.2">
      <c r="A2" s="15" t="str">
        <f>Setup!E6</f>
        <v xml:space="preserve">New Pavilion - Thame Cricket Club </v>
      </c>
      <c r="B2" s="136"/>
      <c r="C2" s="136"/>
      <c r="D2" s="136"/>
      <c r="E2" s="136"/>
      <c r="F2" s="136"/>
      <c r="G2" s="137"/>
    </row>
    <row r="3" spans="1:7" s="135" customFormat="1" ht="25.5" customHeight="1" x14ac:dyDescent="0.2">
      <c r="A3" s="138" t="str">
        <f>'Flysheet App N.'!A3</f>
        <v>N. STATUTORY AUTHORITIES/UNDERTAKERS</v>
      </c>
      <c r="B3" s="136"/>
      <c r="C3" s="136"/>
      <c r="D3" s="136"/>
      <c r="E3" s="139"/>
      <c r="F3" s="139"/>
      <c r="G3" s="136"/>
    </row>
    <row r="4" spans="1:7" s="140" customFormat="1" ht="25.5" customHeight="1" x14ac:dyDescent="0.2">
      <c r="G4" s="141"/>
    </row>
    <row r="5" spans="1:7" x14ac:dyDescent="0.2">
      <c r="A5" s="95" t="s">
        <v>846</v>
      </c>
    </row>
    <row r="6" spans="1:7" x14ac:dyDescent="0.2">
      <c r="A6" s="95" t="s">
        <v>847</v>
      </c>
    </row>
    <row r="7" spans="1:7" x14ac:dyDescent="0.2">
      <c r="A7" s="208" t="s">
        <v>849</v>
      </c>
    </row>
    <row r="8" spans="1:7" x14ac:dyDescent="0.2">
      <c r="A8" s="95" t="s">
        <v>848</v>
      </c>
    </row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&amp;D&amp;C&amp;"Arial,Regular"&amp;9&amp;K03+000&amp;P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showGridLines="0" view="pageBreakPreview" topLeftCell="A75" zoomScaleNormal="100" zoomScaleSheetLayoutView="100" workbookViewId="0">
      <selection activeCell="C76" sqref="C76"/>
    </sheetView>
  </sheetViews>
  <sheetFormatPr defaultRowHeight="12.75" x14ac:dyDescent="0.2"/>
  <cols>
    <col min="1" max="2" width="10.7109375" style="19" customWidth="1"/>
    <col min="3" max="3" width="45.140625" style="19" customWidth="1"/>
    <col min="4" max="5" width="13.7109375" style="19" customWidth="1"/>
    <col min="6" max="16384" width="9.140625" style="19"/>
  </cols>
  <sheetData>
    <row r="1" spans="1:5" s="15" customFormat="1" ht="25.5" customHeight="1" thickBot="1" x14ac:dyDescent="0.25">
      <c r="A1" s="176" t="str">
        <f>Setup!E5</f>
        <v>EMPLOYERS REQUIREMENTS</v>
      </c>
      <c r="B1" s="176"/>
      <c r="C1" s="176"/>
      <c r="D1" s="176"/>
      <c r="E1" s="176"/>
    </row>
    <row r="2" spans="1:5" s="15" customFormat="1" ht="25.5" customHeight="1" x14ac:dyDescent="0.2">
      <c r="A2" s="15" t="str">
        <f>Setup!E6</f>
        <v xml:space="preserve">New Pavilion - Thame Cricket Club </v>
      </c>
    </row>
    <row r="3" spans="1:5" s="15" customFormat="1" ht="25.5" customHeight="1" x14ac:dyDescent="0.2">
      <c r="A3" s="16" t="s">
        <v>89</v>
      </c>
    </row>
    <row r="4" spans="1:5" s="29" customFormat="1" ht="25.5" customHeight="1" x14ac:dyDescent="0.2">
      <c r="A4" s="28" t="s">
        <v>90</v>
      </c>
      <c r="C4" s="29" t="str">
        <f>A2</f>
        <v xml:space="preserve">New Pavilion - Thame Cricket Club </v>
      </c>
    </row>
    <row r="5" spans="1:5" s="29" customFormat="1" ht="25.5" customHeight="1" x14ac:dyDescent="0.2">
      <c r="A5" s="28" t="s">
        <v>91</v>
      </c>
      <c r="C5" s="178">
        <v>5003346</v>
      </c>
    </row>
    <row r="7" spans="1:5" ht="25.5" customHeight="1" x14ac:dyDescent="0.2">
      <c r="A7" s="49" t="s">
        <v>92</v>
      </c>
      <c r="B7" s="49" t="s">
        <v>93</v>
      </c>
      <c r="C7" s="49" t="s">
        <v>94</v>
      </c>
      <c r="D7" s="49" t="s">
        <v>95</v>
      </c>
      <c r="E7" s="49" t="s">
        <v>96</v>
      </c>
    </row>
    <row r="8" spans="1:5" x14ac:dyDescent="0.2">
      <c r="A8" s="45">
        <v>1</v>
      </c>
      <c r="B8" s="46" t="s">
        <v>630</v>
      </c>
      <c r="C8" s="47" t="s">
        <v>631</v>
      </c>
      <c r="D8" s="47" t="s">
        <v>632</v>
      </c>
      <c r="E8" s="47" t="s">
        <v>632</v>
      </c>
    </row>
    <row r="9" spans="1:5" x14ac:dyDescent="0.2">
      <c r="A9" s="45">
        <v>2</v>
      </c>
      <c r="B9" s="46" t="s">
        <v>1190</v>
      </c>
      <c r="C9" s="47" t="s">
        <v>1191</v>
      </c>
      <c r="D9" s="47" t="s">
        <v>632</v>
      </c>
      <c r="E9" s="47" t="s">
        <v>632</v>
      </c>
    </row>
    <row r="10" spans="1:5" x14ac:dyDescent="0.2">
      <c r="A10" s="45"/>
      <c r="B10" s="46"/>
      <c r="C10" s="47"/>
      <c r="D10" s="47"/>
      <c r="E10" s="47"/>
    </row>
    <row r="11" spans="1:5" x14ac:dyDescent="0.2">
      <c r="A11" s="45"/>
      <c r="B11" s="46"/>
      <c r="C11" s="47"/>
      <c r="D11" s="47"/>
      <c r="E11" s="47"/>
    </row>
    <row r="12" spans="1:5" x14ac:dyDescent="0.2">
      <c r="A12" s="45"/>
      <c r="B12" s="46"/>
      <c r="C12" s="47"/>
      <c r="D12" s="47"/>
      <c r="E12" s="47"/>
    </row>
    <row r="13" spans="1:5" x14ac:dyDescent="0.2">
      <c r="A13" s="45"/>
      <c r="B13" s="46"/>
      <c r="C13" s="47"/>
      <c r="D13" s="47"/>
      <c r="E13" s="47"/>
    </row>
    <row r="14" spans="1:5" x14ac:dyDescent="0.2">
      <c r="A14" s="45"/>
      <c r="B14" s="46"/>
      <c r="C14" s="47"/>
      <c r="D14" s="47"/>
      <c r="E14" s="47"/>
    </row>
    <row r="15" spans="1:5" x14ac:dyDescent="0.2">
      <c r="A15" s="45"/>
      <c r="B15" s="46"/>
      <c r="C15" s="47"/>
      <c r="D15" s="47"/>
      <c r="E15" s="47"/>
    </row>
    <row r="16" spans="1:5" x14ac:dyDescent="0.2">
      <c r="A16" s="45"/>
      <c r="B16" s="46"/>
      <c r="C16" s="47"/>
      <c r="D16" s="47"/>
      <c r="E16" s="47"/>
    </row>
    <row r="17" spans="1:5" x14ac:dyDescent="0.2">
      <c r="A17" s="45"/>
      <c r="B17" s="46"/>
      <c r="C17" s="47"/>
      <c r="D17" s="47"/>
      <c r="E17" s="47"/>
    </row>
    <row r="18" spans="1:5" x14ac:dyDescent="0.2">
      <c r="A18" s="45"/>
      <c r="B18" s="46"/>
      <c r="C18" s="47"/>
      <c r="D18" s="47"/>
      <c r="E18" s="47"/>
    </row>
    <row r="19" spans="1:5" x14ac:dyDescent="0.2">
      <c r="A19" s="45"/>
      <c r="B19" s="46"/>
      <c r="C19" s="47"/>
      <c r="D19" s="47"/>
      <c r="E19" s="47"/>
    </row>
    <row r="20" spans="1:5" x14ac:dyDescent="0.2">
      <c r="A20" s="45"/>
      <c r="B20" s="46"/>
      <c r="C20" s="47"/>
      <c r="D20" s="47"/>
      <c r="E20" s="47"/>
    </row>
    <row r="21" spans="1:5" x14ac:dyDescent="0.2">
      <c r="A21" s="45"/>
      <c r="B21" s="46"/>
      <c r="C21" s="47"/>
      <c r="D21" s="47"/>
      <c r="E21" s="47"/>
    </row>
    <row r="22" spans="1:5" x14ac:dyDescent="0.2">
      <c r="A22" s="45"/>
      <c r="B22" s="46"/>
      <c r="C22" s="47"/>
      <c r="D22" s="47"/>
      <c r="E22" s="47"/>
    </row>
    <row r="23" spans="1:5" x14ac:dyDescent="0.2">
      <c r="A23" s="45"/>
      <c r="B23" s="46"/>
      <c r="C23" s="47"/>
      <c r="D23" s="47"/>
      <c r="E23" s="47"/>
    </row>
    <row r="24" spans="1:5" x14ac:dyDescent="0.2">
      <c r="A24" s="45"/>
      <c r="B24" s="46"/>
      <c r="C24" s="47"/>
      <c r="D24" s="47"/>
      <c r="E24" s="47"/>
    </row>
    <row r="25" spans="1:5" x14ac:dyDescent="0.2">
      <c r="A25" s="45"/>
      <c r="B25" s="46"/>
      <c r="C25" s="47"/>
      <c r="D25" s="47"/>
      <c r="E25" s="47"/>
    </row>
    <row r="54" spans="1:5" ht="25.5" customHeight="1" x14ac:dyDescent="0.2">
      <c r="A54" s="17" t="s">
        <v>102</v>
      </c>
      <c r="B54" s="17"/>
      <c r="C54" s="17"/>
      <c r="D54" s="17"/>
      <c r="E54" s="17"/>
    </row>
    <row r="55" spans="1:5" s="16" customFormat="1" ht="25.5" customHeight="1" x14ac:dyDescent="0.2">
      <c r="B55" s="169"/>
    </row>
    <row r="56" spans="1:5" s="16" customFormat="1" ht="25.5" customHeight="1" x14ac:dyDescent="0.2">
      <c r="A56" s="16" t="s">
        <v>125</v>
      </c>
      <c r="B56" s="169"/>
      <c r="E56" s="185" t="s">
        <v>633</v>
      </c>
    </row>
    <row r="57" spans="1:5" s="16" customFormat="1" ht="25.5" customHeight="1" x14ac:dyDescent="0.2">
      <c r="B57" s="169" t="s">
        <v>609</v>
      </c>
      <c r="E57" s="48" t="s">
        <v>612</v>
      </c>
    </row>
    <row r="58" spans="1:5" s="16" customFormat="1" ht="25.5" customHeight="1" x14ac:dyDescent="0.2">
      <c r="B58" s="170" t="s">
        <v>610</v>
      </c>
      <c r="C58" s="29"/>
      <c r="E58" s="48" t="s">
        <v>291</v>
      </c>
    </row>
    <row r="59" spans="1:5" s="16" customFormat="1" ht="25.5" customHeight="1" x14ac:dyDescent="0.2">
      <c r="A59" s="16" t="s">
        <v>313</v>
      </c>
      <c r="B59" s="169"/>
      <c r="E59" s="48" t="s">
        <v>613</v>
      </c>
    </row>
    <row r="60" spans="1:5" s="16" customFormat="1" ht="25.5" customHeight="1" x14ac:dyDescent="0.2">
      <c r="B60" s="169" t="s">
        <v>634</v>
      </c>
      <c r="E60" s="185" t="s">
        <v>614</v>
      </c>
    </row>
    <row r="61" spans="1:5" s="16" customFormat="1" ht="25.5" customHeight="1" x14ac:dyDescent="0.2">
      <c r="A61" s="16" t="s">
        <v>635</v>
      </c>
      <c r="B61" s="169"/>
      <c r="E61" s="48" t="s">
        <v>475</v>
      </c>
    </row>
    <row r="62" spans="1:5" s="16" customFormat="1" ht="25.5" customHeight="1" x14ac:dyDescent="0.2">
      <c r="B62" s="169" t="s">
        <v>636</v>
      </c>
      <c r="C62" s="169"/>
      <c r="E62" s="48" t="s">
        <v>617</v>
      </c>
    </row>
    <row r="63" spans="1:5" s="16" customFormat="1" ht="25.5" customHeight="1" x14ac:dyDescent="0.2">
      <c r="A63" s="16" t="s">
        <v>481</v>
      </c>
      <c r="B63" s="169"/>
      <c r="E63" s="48" t="s">
        <v>618</v>
      </c>
    </row>
    <row r="64" spans="1:5" s="16" customFormat="1" ht="25.5" customHeight="1" x14ac:dyDescent="0.2">
      <c r="A64" s="16" t="s">
        <v>497</v>
      </c>
      <c r="B64" s="169"/>
      <c r="E64" s="48" t="s">
        <v>619</v>
      </c>
    </row>
    <row r="65" spans="1:5" s="16" customFormat="1" ht="25.5" customHeight="1" x14ac:dyDescent="0.2">
      <c r="B65" s="169"/>
      <c r="E65" s="171"/>
    </row>
    <row r="66" spans="1:5" s="16" customFormat="1" ht="25.5" customHeight="1" x14ac:dyDescent="0.2">
      <c r="A66" s="16" t="s">
        <v>590</v>
      </c>
      <c r="E66" s="48" t="s">
        <v>97</v>
      </c>
    </row>
    <row r="67" spans="1:5" s="16" customFormat="1" ht="25.5" customHeight="1" x14ac:dyDescent="0.2">
      <c r="A67" s="16" t="s">
        <v>620</v>
      </c>
      <c r="E67" s="48" t="s">
        <v>98</v>
      </c>
    </row>
    <row r="68" spans="1:5" s="16" customFormat="1" ht="25.5" customHeight="1" x14ac:dyDescent="0.2">
      <c r="A68" s="198" t="s">
        <v>604</v>
      </c>
      <c r="B68" s="198"/>
      <c r="C68" s="198"/>
      <c r="E68" s="48" t="s">
        <v>99</v>
      </c>
    </row>
    <row r="69" spans="1:5" s="16" customFormat="1" ht="25.5" customHeight="1" x14ac:dyDescent="0.2">
      <c r="A69" s="16" t="s">
        <v>603</v>
      </c>
      <c r="E69" s="48" t="s">
        <v>100</v>
      </c>
    </row>
    <row r="70" spans="1:5" s="16" customFormat="1" ht="25.5" customHeight="1" x14ac:dyDescent="0.2">
      <c r="A70" s="227" t="s">
        <v>605</v>
      </c>
      <c r="B70" s="227"/>
      <c r="C70" s="227"/>
      <c r="D70" s="227"/>
      <c r="E70" s="48" t="s">
        <v>101</v>
      </c>
    </row>
    <row r="71" spans="1:5" s="16" customFormat="1" ht="25.5" customHeight="1" x14ac:dyDescent="0.2">
      <c r="A71" s="16" t="s">
        <v>637</v>
      </c>
      <c r="E71" s="48" t="s">
        <v>642</v>
      </c>
    </row>
    <row r="72" spans="1:5" s="16" customFormat="1" ht="25.5" customHeight="1" x14ac:dyDescent="0.2">
      <c r="A72" s="227" t="s">
        <v>638</v>
      </c>
      <c r="B72" s="227"/>
      <c r="C72" s="227"/>
      <c r="E72" s="48" t="s">
        <v>643</v>
      </c>
    </row>
    <row r="73" spans="1:5" s="16" customFormat="1" ht="25.5" customHeight="1" x14ac:dyDescent="0.2">
      <c r="A73" s="227" t="s">
        <v>639</v>
      </c>
      <c r="B73" s="227"/>
      <c r="C73" s="227"/>
      <c r="E73" s="48" t="s">
        <v>644</v>
      </c>
    </row>
    <row r="74" spans="1:5" s="16" customFormat="1" ht="25.5" customHeight="1" x14ac:dyDescent="0.2">
      <c r="A74" s="227" t="s">
        <v>640</v>
      </c>
      <c r="B74" s="227"/>
      <c r="C74" s="227"/>
      <c r="E74" s="48" t="s">
        <v>645</v>
      </c>
    </row>
    <row r="75" spans="1:5" s="16" customFormat="1" ht="25.5" customHeight="1" x14ac:dyDescent="0.2">
      <c r="A75" s="227" t="s">
        <v>641</v>
      </c>
      <c r="B75" s="227"/>
      <c r="C75" s="227"/>
      <c r="E75" s="48" t="s">
        <v>646</v>
      </c>
    </row>
    <row r="76" spans="1:5" s="16" customFormat="1" ht="25.5" customHeight="1" x14ac:dyDescent="0.2">
      <c r="A76" s="16" t="s">
        <v>648</v>
      </c>
      <c r="E76" s="48" t="s">
        <v>647</v>
      </c>
    </row>
    <row r="77" spans="1:5" s="16" customFormat="1" ht="25.5" customHeight="1" x14ac:dyDescent="0.2">
      <c r="A77" s="16" t="s">
        <v>650</v>
      </c>
      <c r="E77" s="48" t="s">
        <v>651</v>
      </c>
    </row>
    <row r="78" spans="1:5" s="16" customFormat="1" ht="25.5" customHeight="1" x14ac:dyDescent="0.2">
      <c r="A78" s="16" t="s">
        <v>652</v>
      </c>
      <c r="E78" s="48" t="s">
        <v>653</v>
      </c>
    </row>
    <row r="79" spans="1:5" s="16" customFormat="1" ht="25.5" customHeight="1" x14ac:dyDescent="0.2">
      <c r="A79" s="16" t="s">
        <v>844</v>
      </c>
      <c r="E79" s="48" t="s">
        <v>845</v>
      </c>
    </row>
    <row r="80" spans="1:5" ht="25.5" customHeight="1" x14ac:dyDescent="0.2"/>
    <row r="81" spans="3:3" x14ac:dyDescent="0.2">
      <c r="C81" s="199" t="s">
        <v>814</v>
      </c>
    </row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ignoredErrors>
    <ignoredError sqref="E57:E59 E61:E62" twoDigitTextYea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">
        <v>125</v>
      </c>
    </row>
    <row r="4" spans="1:5" s="16" customFormat="1" ht="25.5" customHeight="1" x14ac:dyDescent="0.2">
      <c r="A4" s="36" t="str">
        <f>Content!B57</f>
        <v>1.1 - Information &amp; Requirements</v>
      </c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100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">
        <v>125</v>
      </c>
    </row>
    <row r="4" spans="1:5" s="16" customFormat="1" ht="25.5" customHeight="1" x14ac:dyDescent="0.2">
      <c r="A4" s="36" t="str">
        <f>Content!B58</f>
        <v>1.2 - Pricing Schedules</v>
      </c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"/>
  <sheetViews>
    <sheetView showGridLines="0" view="pageBreakPreview" topLeftCell="A253" zoomScale="60" zoomScaleNormal="100" workbookViewId="0">
      <selection activeCell="B6" sqref="B6"/>
    </sheetView>
  </sheetViews>
  <sheetFormatPr defaultRowHeight="12.75" x14ac:dyDescent="0.2"/>
  <cols>
    <col min="1" max="1" width="7.7109375" style="19" customWidth="1"/>
    <col min="2" max="3" width="5.7109375" style="19" customWidth="1"/>
    <col min="4" max="4" width="31" style="19" customWidth="1"/>
    <col min="5" max="5" width="10.85546875" style="19" customWidth="1"/>
    <col min="6" max="6" width="5.7109375" style="19" customWidth="1"/>
    <col min="7" max="7" width="13.7109375" style="25" customWidth="1"/>
    <col min="8" max="8" width="13.7109375" style="19" customWidth="1"/>
    <col min="9" max="9" width="1.7109375" style="78" customWidth="1"/>
    <col min="10" max="12" width="9.140625" style="78"/>
    <col min="13" max="13" width="1.7109375" style="78" customWidth="1"/>
    <col min="14" max="14" width="9.140625" style="78"/>
    <col min="15" max="15" width="1.85546875" style="78" customWidth="1"/>
    <col min="16" max="16384" width="9.140625" style="19"/>
  </cols>
  <sheetData>
    <row r="1" spans="1:15" s="15" customFormat="1" ht="25.5" customHeight="1" thickBot="1" x14ac:dyDescent="0.25">
      <c r="A1" s="176" t="str">
        <f>Setup!E5</f>
        <v>EMPLOYERS REQUIREMENTS</v>
      </c>
      <c r="B1" s="176"/>
      <c r="C1" s="176"/>
      <c r="D1" s="176"/>
      <c r="E1" s="176"/>
      <c r="F1" s="176"/>
      <c r="G1" s="177"/>
      <c r="H1" s="176"/>
      <c r="I1" s="80"/>
      <c r="J1" s="175" t="s">
        <v>308</v>
      </c>
      <c r="K1" s="80"/>
      <c r="L1" s="80"/>
      <c r="M1" s="80"/>
      <c r="N1" s="80"/>
      <c r="O1" s="80"/>
    </row>
    <row r="2" spans="1:15" s="15" customFormat="1" ht="25.5" customHeight="1" x14ac:dyDescent="0.2">
      <c r="A2" s="15" t="str">
        <f>Setup!E6</f>
        <v xml:space="preserve">New Pavilion - Thame Cricket Club </v>
      </c>
      <c r="G2" s="23"/>
      <c r="I2" s="80"/>
      <c r="J2" s="80"/>
      <c r="K2" s="80"/>
      <c r="L2" s="80"/>
      <c r="M2" s="80"/>
      <c r="N2" s="80"/>
      <c r="O2" s="80"/>
    </row>
    <row r="3" spans="1:15" s="15" customFormat="1" ht="25.5" customHeight="1" x14ac:dyDescent="0.2">
      <c r="A3" s="16" t="s">
        <v>125</v>
      </c>
      <c r="G3" s="23"/>
      <c r="I3" s="80"/>
      <c r="J3" s="80"/>
      <c r="K3" s="80"/>
      <c r="L3" s="80"/>
      <c r="M3" s="80"/>
      <c r="N3" s="80"/>
      <c r="O3" s="80"/>
    </row>
    <row r="4" spans="1:15" s="29" customFormat="1" ht="25.5" customHeight="1" x14ac:dyDescent="0.2">
      <c r="A4" s="28">
        <v>1.2</v>
      </c>
      <c r="B4" s="29" t="s">
        <v>296</v>
      </c>
      <c r="G4" s="30"/>
      <c r="I4" s="80"/>
      <c r="J4" s="228" t="s">
        <v>306</v>
      </c>
      <c r="K4" s="229"/>
      <c r="L4" s="230"/>
      <c r="M4" s="80"/>
      <c r="N4" s="231" t="s">
        <v>307</v>
      </c>
      <c r="O4" s="80"/>
    </row>
    <row r="5" spans="1:15" s="18" customFormat="1" ht="25.5" customHeight="1" x14ac:dyDescent="0.2">
      <c r="A5" s="50" t="s">
        <v>63</v>
      </c>
      <c r="B5" s="49" t="s">
        <v>64</v>
      </c>
      <c r="C5" s="49"/>
      <c r="D5" s="49"/>
      <c r="E5" s="50"/>
      <c r="F5" s="49"/>
      <c r="G5" s="59" t="s">
        <v>126</v>
      </c>
      <c r="H5" s="59" t="s">
        <v>127</v>
      </c>
      <c r="I5" s="80"/>
      <c r="J5" s="81" t="s">
        <v>309</v>
      </c>
      <c r="K5" s="83" t="s">
        <v>311</v>
      </c>
      <c r="L5" s="82" t="s">
        <v>310</v>
      </c>
      <c r="M5" s="80"/>
      <c r="N5" s="232"/>
      <c r="O5" s="80"/>
    </row>
    <row r="6" spans="1:15" ht="12.75" customHeight="1" x14ac:dyDescent="0.2">
      <c r="A6" s="27"/>
      <c r="D6" s="60"/>
      <c r="E6" s="60"/>
      <c r="F6" s="60"/>
      <c r="G6" s="61"/>
      <c r="H6" s="74"/>
      <c r="I6" s="79"/>
      <c r="J6" s="84"/>
      <c r="K6" s="85"/>
      <c r="L6" s="86"/>
      <c r="M6" s="87"/>
      <c r="N6" s="88"/>
      <c r="O6" s="79"/>
    </row>
    <row r="7" spans="1:15" ht="12.75" customHeight="1" x14ac:dyDescent="0.2">
      <c r="A7" s="27">
        <v>1</v>
      </c>
      <c r="B7" s="26" t="s">
        <v>129</v>
      </c>
      <c r="D7" s="60"/>
      <c r="E7" s="60"/>
      <c r="F7" s="60"/>
      <c r="G7" s="61"/>
      <c r="H7" s="74"/>
      <c r="I7" s="79"/>
      <c r="J7" s="84"/>
      <c r="K7" s="85"/>
      <c r="L7" s="86"/>
      <c r="M7" s="87"/>
      <c r="N7" s="85"/>
      <c r="O7" s="79"/>
    </row>
    <row r="8" spans="1:15" ht="12.75" customHeight="1" x14ac:dyDescent="0.2">
      <c r="A8" s="27"/>
      <c r="D8" s="60"/>
      <c r="E8" s="60"/>
      <c r="F8" s="60"/>
      <c r="G8" s="61"/>
      <c r="H8" s="74"/>
      <c r="I8" s="79"/>
      <c r="J8" s="84"/>
      <c r="K8" s="85"/>
      <c r="L8" s="86"/>
      <c r="M8" s="87"/>
      <c r="N8" s="85"/>
      <c r="O8" s="79"/>
    </row>
    <row r="9" spans="1:15" ht="12.75" customHeight="1" x14ac:dyDescent="0.2">
      <c r="A9" s="27" t="s">
        <v>9</v>
      </c>
      <c r="B9" s="19" t="s">
        <v>297</v>
      </c>
      <c r="D9" s="60"/>
      <c r="E9" s="60"/>
      <c r="F9" s="60"/>
      <c r="G9" s="61"/>
      <c r="H9" s="74"/>
      <c r="I9" s="79"/>
      <c r="J9" s="84"/>
      <c r="K9" s="85"/>
      <c r="L9" s="86"/>
      <c r="M9" s="87"/>
      <c r="N9" s="85"/>
      <c r="O9" s="79"/>
    </row>
    <row r="10" spans="1:15" ht="12.75" customHeight="1" x14ac:dyDescent="0.2">
      <c r="A10" s="27"/>
      <c r="B10" s="19" t="s">
        <v>298</v>
      </c>
      <c r="D10" s="60"/>
      <c r="E10" s="60"/>
      <c r="F10" s="60"/>
      <c r="G10" s="61"/>
      <c r="H10" s="74"/>
      <c r="I10" s="79"/>
      <c r="J10" s="84"/>
      <c r="K10" s="85"/>
      <c r="L10" s="86"/>
      <c r="M10" s="87"/>
      <c r="N10" s="85"/>
      <c r="O10" s="79"/>
    </row>
    <row r="11" spans="1:15" ht="12.75" customHeight="1" x14ac:dyDescent="0.2">
      <c r="A11" s="27"/>
      <c r="B11" s="19" t="s">
        <v>299</v>
      </c>
      <c r="D11" s="60"/>
      <c r="E11" s="60"/>
      <c r="F11" s="60"/>
      <c r="G11" s="61"/>
      <c r="H11" s="74"/>
      <c r="I11" s="79"/>
      <c r="J11" s="84"/>
      <c r="K11" s="85"/>
      <c r="L11" s="86"/>
      <c r="M11" s="87"/>
      <c r="N11" s="85"/>
      <c r="O11" s="79"/>
    </row>
    <row r="12" spans="1:15" ht="12.75" customHeight="1" x14ac:dyDescent="0.2">
      <c r="A12" s="27"/>
      <c r="B12" s="19" t="s">
        <v>300</v>
      </c>
      <c r="D12" s="60"/>
      <c r="E12" s="60"/>
      <c r="F12" s="60"/>
      <c r="G12" s="61"/>
      <c r="H12" s="74"/>
      <c r="I12" s="79"/>
      <c r="J12" s="84"/>
      <c r="K12" s="85"/>
      <c r="L12" s="86"/>
      <c r="M12" s="87"/>
      <c r="N12" s="85"/>
      <c r="O12" s="79"/>
    </row>
    <row r="13" spans="1:15" ht="12.75" customHeight="1" x14ac:dyDescent="0.2">
      <c r="A13" s="27"/>
      <c r="B13" s="19" t="s">
        <v>301</v>
      </c>
      <c r="D13" s="60"/>
      <c r="E13" s="60"/>
      <c r="F13" s="60"/>
      <c r="G13" s="61"/>
      <c r="H13" s="74"/>
      <c r="I13" s="79"/>
      <c r="J13" s="84"/>
      <c r="K13" s="85"/>
      <c r="L13" s="86"/>
      <c r="M13" s="87"/>
      <c r="N13" s="85"/>
      <c r="O13" s="79"/>
    </row>
    <row r="14" spans="1:15" ht="12.75" customHeight="1" x14ac:dyDescent="0.2">
      <c r="A14" s="27"/>
      <c r="D14" s="60"/>
      <c r="E14" s="60"/>
      <c r="F14" s="60"/>
      <c r="G14" s="61"/>
      <c r="H14" s="74"/>
      <c r="I14" s="79"/>
      <c r="J14" s="84"/>
      <c r="K14" s="85"/>
      <c r="L14" s="86"/>
      <c r="M14" s="87"/>
      <c r="N14" s="85"/>
      <c r="O14" s="79"/>
    </row>
    <row r="15" spans="1:15" ht="12.75" customHeight="1" x14ac:dyDescent="0.2">
      <c r="A15" s="27" t="s">
        <v>9</v>
      </c>
      <c r="B15" s="19" t="s">
        <v>302</v>
      </c>
      <c r="D15" s="60"/>
      <c r="E15" s="60"/>
      <c r="F15" s="60"/>
      <c r="G15" s="61"/>
      <c r="H15" s="74"/>
      <c r="I15" s="79"/>
      <c r="J15" s="84"/>
      <c r="K15" s="85"/>
      <c r="L15" s="86"/>
      <c r="M15" s="87"/>
      <c r="N15" s="85"/>
      <c r="O15" s="79"/>
    </row>
    <row r="16" spans="1:15" ht="12.75" customHeight="1" x14ac:dyDescent="0.2">
      <c r="A16" s="27"/>
      <c r="B16" s="19" t="s">
        <v>303</v>
      </c>
      <c r="D16" s="60"/>
      <c r="E16" s="60"/>
      <c r="F16" s="60"/>
      <c r="G16" s="61"/>
      <c r="H16" s="74"/>
      <c r="I16" s="79"/>
      <c r="J16" s="84"/>
      <c r="K16" s="85"/>
      <c r="L16" s="86"/>
      <c r="M16" s="87"/>
      <c r="N16" s="85"/>
      <c r="O16" s="79"/>
    </row>
    <row r="17" spans="1:15" ht="12.75" customHeight="1" x14ac:dyDescent="0.2">
      <c r="A17" s="27"/>
      <c r="B17" s="19" t="s">
        <v>304</v>
      </c>
      <c r="D17" s="60"/>
      <c r="E17" s="60"/>
      <c r="F17" s="60"/>
      <c r="G17" s="61"/>
      <c r="H17" s="74"/>
      <c r="I17" s="79"/>
      <c r="J17" s="84"/>
      <c r="K17" s="85"/>
      <c r="L17" s="86"/>
      <c r="M17" s="87"/>
      <c r="N17" s="85"/>
      <c r="O17" s="79"/>
    </row>
    <row r="18" spans="1:15" ht="12.75" customHeight="1" x14ac:dyDescent="0.2">
      <c r="A18" s="27"/>
      <c r="B18" s="19" t="s">
        <v>305</v>
      </c>
      <c r="D18" s="60"/>
      <c r="E18" s="60"/>
      <c r="F18" s="60"/>
      <c r="G18" s="61"/>
      <c r="H18" s="74"/>
      <c r="I18" s="79"/>
      <c r="J18" s="84"/>
      <c r="K18" s="85"/>
      <c r="L18" s="86"/>
      <c r="M18" s="87"/>
      <c r="N18" s="85"/>
      <c r="O18" s="79"/>
    </row>
    <row r="19" spans="1:15" ht="12.75" customHeight="1" x14ac:dyDescent="0.2">
      <c r="A19" s="27"/>
      <c r="D19" s="60"/>
      <c r="E19" s="60"/>
      <c r="F19" s="60"/>
      <c r="G19" s="61"/>
      <c r="H19" s="74"/>
      <c r="I19" s="79"/>
      <c r="J19" s="84"/>
      <c r="K19" s="85"/>
      <c r="L19" s="86"/>
      <c r="M19" s="87"/>
      <c r="N19" s="85"/>
      <c r="O19" s="79"/>
    </row>
    <row r="20" spans="1:15" ht="12.75" customHeight="1" x14ac:dyDescent="0.2">
      <c r="A20" s="64">
        <v>1.1000000000000001</v>
      </c>
      <c r="B20" s="26" t="s">
        <v>130</v>
      </c>
      <c r="D20" s="60"/>
      <c r="E20" s="60"/>
      <c r="F20" s="60"/>
      <c r="G20" s="61"/>
      <c r="H20" s="74"/>
      <c r="I20" s="79"/>
      <c r="J20" s="84"/>
      <c r="K20" s="85"/>
      <c r="L20" s="86"/>
      <c r="M20" s="87"/>
      <c r="N20" s="85"/>
      <c r="O20" s="79"/>
    </row>
    <row r="21" spans="1:15" ht="12.75" customHeight="1" x14ac:dyDescent="0.2">
      <c r="A21" s="27"/>
      <c r="D21" s="60"/>
      <c r="E21" s="60"/>
      <c r="F21" s="60"/>
      <c r="G21" s="61"/>
      <c r="H21" s="74"/>
      <c r="I21" s="79"/>
      <c r="J21" s="84"/>
      <c r="K21" s="85"/>
      <c r="L21" s="86"/>
      <c r="M21" s="87"/>
      <c r="N21" s="85"/>
      <c r="O21" s="79"/>
    </row>
    <row r="22" spans="1:15" ht="12.75" customHeight="1" x14ac:dyDescent="0.2">
      <c r="A22" s="63" t="s">
        <v>131</v>
      </c>
      <c r="B22" s="26" t="s">
        <v>132</v>
      </c>
      <c r="D22" s="60"/>
      <c r="E22" s="60"/>
      <c r="F22" s="60"/>
      <c r="G22" s="61"/>
      <c r="H22" s="74"/>
      <c r="I22" s="79"/>
      <c r="J22" s="84"/>
      <c r="K22" s="85"/>
      <c r="L22" s="86"/>
      <c r="M22" s="87"/>
      <c r="N22" s="85"/>
      <c r="O22" s="79"/>
    </row>
    <row r="23" spans="1:15" ht="12.75" customHeight="1" x14ac:dyDescent="0.2">
      <c r="A23" s="27"/>
      <c r="B23" s="19">
        <v>1</v>
      </c>
      <c r="C23" s="19" t="s">
        <v>132</v>
      </c>
      <c r="D23" s="60"/>
      <c r="E23" s="60"/>
      <c r="F23" s="60"/>
      <c r="G23" s="61"/>
      <c r="H23" s="74"/>
      <c r="I23" s="79"/>
      <c r="J23" s="84"/>
      <c r="K23" s="85"/>
      <c r="L23" s="86"/>
      <c r="M23" s="87"/>
      <c r="N23" s="85"/>
      <c r="O23" s="79"/>
    </row>
    <row r="24" spans="1:15" ht="12.75" customHeight="1" x14ac:dyDescent="0.2">
      <c r="A24" s="27"/>
      <c r="B24" s="19">
        <v>2</v>
      </c>
      <c r="C24" s="19" t="s">
        <v>133</v>
      </c>
      <c r="D24" s="60"/>
      <c r="E24" s="60"/>
      <c r="F24" s="60"/>
      <c r="G24" s="61">
        <f t="shared" ref="G24:G29" si="0">SUM(J24:L24)</f>
        <v>0</v>
      </c>
      <c r="H24" s="74">
        <f t="shared" ref="H24:H29" si="1">N24</f>
        <v>0</v>
      </c>
      <c r="I24" s="79"/>
      <c r="J24" s="84"/>
      <c r="K24" s="85"/>
      <c r="L24" s="86"/>
      <c r="M24" s="87"/>
      <c r="N24" s="85"/>
      <c r="O24" s="79"/>
    </row>
    <row r="25" spans="1:15" ht="12.75" customHeight="1" x14ac:dyDescent="0.2">
      <c r="A25" s="27"/>
      <c r="B25" s="19">
        <v>3</v>
      </c>
      <c r="C25" s="19" t="s">
        <v>134</v>
      </c>
      <c r="D25" s="60"/>
      <c r="E25" s="60"/>
      <c r="F25" s="60"/>
      <c r="G25" s="61">
        <f t="shared" si="0"/>
        <v>0</v>
      </c>
      <c r="H25" s="74">
        <f t="shared" si="1"/>
        <v>0</v>
      </c>
      <c r="I25" s="79"/>
      <c r="J25" s="84"/>
      <c r="K25" s="85"/>
      <c r="L25" s="86"/>
      <c r="M25" s="87"/>
      <c r="N25" s="85"/>
      <c r="O25" s="79"/>
    </row>
    <row r="26" spans="1:15" ht="12.75" customHeight="1" x14ac:dyDescent="0.2">
      <c r="A26" s="27"/>
      <c r="B26" s="19">
        <v>4</v>
      </c>
      <c r="C26" s="19" t="s">
        <v>135</v>
      </c>
      <c r="D26" s="60"/>
      <c r="E26" s="60"/>
      <c r="F26" s="60"/>
      <c r="G26" s="61">
        <f t="shared" si="0"/>
        <v>0</v>
      </c>
      <c r="H26" s="74">
        <f t="shared" si="1"/>
        <v>0</v>
      </c>
      <c r="I26" s="79"/>
      <c r="J26" s="84"/>
      <c r="K26" s="85"/>
      <c r="L26" s="86"/>
      <c r="M26" s="87"/>
      <c r="N26" s="85"/>
      <c r="O26" s="79"/>
    </row>
    <row r="27" spans="1:15" ht="12.75" customHeight="1" x14ac:dyDescent="0.2">
      <c r="A27" s="27"/>
      <c r="B27" s="19">
        <v>5</v>
      </c>
      <c r="C27" s="19" t="s">
        <v>136</v>
      </c>
      <c r="D27" s="60"/>
      <c r="E27" s="60"/>
      <c r="F27" s="60"/>
      <c r="G27" s="61">
        <f t="shared" si="0"/>
        <v>0</v>
      </c>
      <c r="H27" s="74">
        <f t="shared" si="1"/>
        <v>0</v>
      </c>
      <c r="I27" s="79"/>
      <c r="J27" s="84"/>
      <c r="K27" s="85"/>
      <c r="L27" s="86"/>
      <c r="M27" s="87"/>
      <c r="N27" s="85"/>
      <c r="O27" s="79"/>
    </row>
    <row r="28" spans="1:15" ht="12.75" customHeight="1" x14ac:dyDescent="0.2">
      <c r="A28" s="27"/>
      <c r="B28" s="19">
        <v>6</v>
      </c>
      <c r="C28" s="19" t="s">
        <v>137</v>
      </c>
      <c r="D28" s="60"/>
      <c r="E28" s="60"/>
      <c r="F28" s="60"/>
      <c r="G28" s="61">
        <f t="shared" si="0"/>
        <v>0</v>
      </c>
      <c r="H28" s="74">
        <f t="shared" si="1"/>
        <v>0</v>
      </c>
      <c r="I28" s="79"/>
      <c r="J28" s="84"/>
      <c r="K28" s="85"/>
      <c r="L28" s="86"/>
      <c r="M28" s="87"/>
      <c r="N28" s="85"/>
      <c r="O28" s="79"/>
    </row>
    <row r="29" spans="1:15" ht="12.75" customHeight="1" x14ac:dyDescent="0.2">
      <c r="A29" s="27"/>
      <c r="B29" s="19">
        <v>7</v>
      </c>
      <c r="C29" s="19" t="s">
        <v>138</v>
      </c>
      <c r="D29" s="60"/>
      <c r="E29" s="60"/>
      <c r="F29" s="60"/>
      <c r="G29" s="61">
        <f t="shared" si="0"/>
        <v>0</v>
      </c>
      <c r="H29" s="74">
        <f t="shared" si="1"/>
        <v>0</v>
      </c>
      <c r="I29" s="79"/>
      <c r="J29" s="84"/>
      <c r="K29" s="85"/>
      <c r="L29" s="86"/>
      <c r="M29" s="87"/>
      <c r="N29" s="85"/>
      <c r="O29" s="79"/>
    </row>
    <row r="30" spans="1:15" ht="12.75" customHeight="1" x14ac:dyDescent="0.2">
      <c r="A30" s="27"/>
      <c r="D30" s="60"/>
      <c r="E30" s="60"/>
      <c r="F30" s="60"/>
      <c r="G30" s="61"/>
      <c r="H30" s="74"/>
      <c r="I30" s="79"/>
      <c r="J30" s="84"/>
      <c r="K30" s="85"/>
      <c r="L30" s="86"/>
      <c r="M30" s="87"/>
      <c r="N30" s="85"/>
      <c r="O30" s="79"/>
    </row>
    <row r="31" spans="1:15" ht="12.75" customHeight="1" x14ac:dyDescent="0.2">
      <c r="A31" s="63" t="s">
        <v>139</v>
      </c>
      <c r="B31" s="26" t="s">
        <v>140</v>
      </c>
      <c r="D31" s="60"/>
      <c r="E31" s="60"/>
      <c r="F31" s="60"/>
      <c r="G31" s="61"/>
      <c r="H31" s="74"/>
      <c r="I31" s="79"/>
      <c r="J31" s="84"/>
      <c r="K31" s="85"/>
      <c r="L31" s="86"/>
      <c r="M31" s="87"/>
      <c r="N31" s="85"/>
      <c r="O31" s="79"/>
    </row>
    <row r="32" spans="1:15" ht="12.75" customHeight="1" x14ac:dyDescent="0.2">
      <c r="A32" s="27"/>
      <c r="B32" s="19">
        <v>1</v>
      </c>
      <c r="C32" s="19" t="s">
        <v>141</v>
      </c>
      <c r="D32" s="60"/>
      <c r="E32" s="60"/>
      <c r="F32" s="60"/>
      <c r="G32" s="61">
        <f t="shared" ref="G32:G33" si="2">SUM(J32:L32)</f>
        <v>0</v>
      </c>
      <c r="H32" s="74">
        <f t="shared" ref="H32:H33" si="3">N32</f>
        <v>0</v>
      </c>
      <c r="I32" s="79"/>
      <c r="J32" s="84"/>
      <c r="K32" s="85"/>
      <c r="L32" s="86"/>
      <c r="M32" s="87"/>
      <c r="N32" s="85"/>
      <c r="O32" s="79"/>
    </row>
    <row r="33" spans="1:15" ht="12.75" customHeight="1" x14ac:dyDescent="0.2">
      <c r="A33" s="27"/>
      <c r="B33" s="19">
        <v>2</v>
      </c>
      <c r="C33" s="19" t="s">
        <v>142</v>
      </c>
      <c r="D33" s="60"/>
      <c r="E33" s="60"/>
      <c r="F33" s="60"/>
      <c r="G33" s="61">
        <f t="shared" si="2"/>
        <v>0</v>
      </c>
      <c r="H33" s="74">
        <f t="shared" si="3"/>
        <v>0</v>
      </c>
      <c r="I33" s="79"/>
      <c r="J33" s="84"/>
      <c r="K33" s="85"/>
      <c r="L33" s="86"/>
      <c r="M33" s="87"/>
      <c r="N33" s="85"/>
      <c r="O33" s="79"/>
    </row>
    <row r="34" spans="1:15" ht="12.75" customHeight="1" x14ac:dyDescent="0.2">
      <c r="A34" s="27"/>
      <c r="D34" s="60"/>
      <c r="E34" s="60"/>
      <c r="F34" s="60"/>
      <c r="G34" s="61"/>
      <c r="H34" s="74"/>
      <c r="I34" s="79"/>
      <c r="J34" s="84"/>
      <c r="K34" s="85"/>
      <c r="L34" s="86"/>
      <c r="M34" s="87"/>
      <c r="N34" s="85"/>
      <c r="O34" s="79"/>
    </row>
    <row r="35" spans="1:15" ht="12.75" customHeight="1" x14ac:dyDescent="0.2">
      <c r="A35" s="64">
        <v>1.2</v>
      </c>
      <c r="B35" s="26" t="s">
        <v>129</v>
      </c>
      <c r="D35" s="60"/>
      <c r="E35" s="60"/>
      <c r="F35" s="60"/>
      <c r="G35" s="61"/>
      <c r="H35" s="74"/>
      <c r="I35" s="79"/>
      <c r="J35" s="84"/>
      <c r="K35" s="85"/>
      <c r="L35" s="86"/>
      <c r="M35" s="87"/>
      <c r="N35" s="85"/>
      <c r="O35" s="79"/>
    </row>
    <row r="36" spans="1:15" ht="12.75" customHeight="1" x14ac:dyDescent="0.2">
      <c r="A36" s="27"/>
      <c r="D36" s="60"/>
      <c r="E36" s="60"/>
      <c r="F36" s="60"/>
      <c r="G36" s="61"/>
      <c r="H36" s="74"/>
      <c r="I36" s="79"/>
      <c r="J36" s="84"/>
      <c r="K36" s="85"/>
      <c r="L36" s="86"/>
      <c r="M36" s="87"/>
      <c r="N36" s="85"/>
      <c r="O36" s="79"/>
    </row>
    <row r="37" spans="1:15" ht="12.75" customHeight="1" x14ac:dyDescent="0.2">
      <c r="A37" s="63" t="s">
        <v>143</v>
      </c>
      <c r="B37" s="26" t="s">
        <v>144</v>
      </c>
      <c r="D37" s="60"/>
      <c r="E37" s="60"/>
      <c r="F37" s="60"/>
      <c r="G37" s="61"/>
      <c r="H37" s="74"/>
      <c r="I37" s="79"/>
      <c r="J37" s="84"/>
      <c r="K37" s="85"/>
      <c r="L37" s="86"/>
      <c r="M37" s="87"/>
      <c r="N37" s="85"/>
      <c r="O37" s="79"/>
    </row>
    <row r="38" spans="1:15" ht="12.75" customHeight="1" x14ac:dyDescent="0.2">
      <c r="A38" s="27"/>
      <c r="D38" s="60"/>
      <c r="E38" s="60"/>
      <c r="F38" s="60"/>
      <c r="G38" s="61"/>
      <c r="H38" s="74"/>
      <c r="I38" s="79"/>
      <c r="J38" s="84"/>
      <c r="K38" s="85"/>
      <c r="L38" s="86"/>
      <c r="M38" s="87"/>
      <c r="N38" s="85"/>
      <c r="O38" s="79"/>
    </row>
    <row r="39" spans="1:15" ht="12.75" customHeight="1" x14ac:dyDescent="0.2">
      <c r="A39" s="27" t="s">
        <v>145</v>
      </c>
      <c r="B39" s="19" t="s">
        <v>146</v>
      </c>
      <c r="D39" s="60"/>
      <c r="E39" s="60"/>
      <c r="F39" s="60"/>
      <c r="G39" s="61"/>
      <c r="H39" s="74"/>
      <c r="I39" s="79"/>
      <c r="J39" s="84"/>
      <c r="K39" s="85"/>
      <c r="L39" s="86"/>
      <c r="M39" s="87"/>
      <c r="N39" s="85"/>
      <c r="O39" s="79"/>
    </row>
    <row r="40" spans="1:15" ht="12.75" customHeight="1" x14ac:dyDescent="0.2">
      <c r="A40" s="27"/>
      <c r="B40" s="19">
        <v>1</v>
      </c>
      <c r="C40" s="19" t="s">
        <v>147</v>
      </c>
      <c r="D40" s="60"/>
      <c r="E40" s="60"/>
      <c r="F40" s="60"/>
      <c r="G40" s="61">
        <f t="shared" ref="G40:G48" si="4">SUM(J40:L40)</f>
        <v>0</v>
      </c>
      <c r="H40" s="74">
        <f t="shared" ref="H40:H48" si="5">N40</f>
        <v>0</v>
      </c>
      <c r="I40" s="79"/>
      <c r="J40" s="84"/>
      <c r="K40" s="85"/>
      <c r="L40" s="86"/>
      <c r="M40" s="87"/>
      <c r="N40" s="85"/>
      <c r="O40" s="79"/>
    </row>
    <row r="41" spans="1:15" ht="12.75" customHeight="1" x14ac:dyDescent="0.2">
      <c r="A41" s="27"/>
      <c r="B41" s="19">
        <v>2</v>
      </c>
      <c r="C41" s="19" t="s">
        <v>148</v>
      </c>
      <c r="D41" s="60"/>
      <c r="E41" s="60"/>
      <c r="F41" s="60"/>
      <c r="G41" s="61">
        <f t="shared" si="4"/>
        <v>0</v>
      </c>
      <c r="H41" s="74">
        <f t="shared" si="5"/>
        <v>0</v>
      </c>
      <c r="I41" s="79"/>
      <c r="J41" s="84"/>
      <c r="K41" s="85"/>
      <c r="L41" s="86"/>
      <c r="M41" s="87"/>
      <c r="N41" s="85"/>
      <c r="O41" s="79"/>
    </row>
    <row r="42" spans="1:15" ht="12.75" customHeight="1" x14ac:dyDescent="0.2">
      <c r="A42" s="27"/>
      <c r="B42" s="19">
        <v>3</v>
      </c>
      <c r="C42" s="19" t="s">
        <v>149</v>
      </c>
      <c r="D42" s="60"/>
      <c r="E42" s="60"/>
      <c r="F42" s="60"/>
      <c r="G42" s="61">
        <f t="shared" si="4"/>
        <v>0</v>
      </c>
      <c r="H42" s="74">
        <f t="shared" si="5"/>
        <v>0</v>
      </c>
      <c r="I42" s="79"/>
      <c r="J42" s="84"/>
      <c r="K42" s="85"/>
      <c r="L42" s="86"/>
      <c r="M42" s="87"/>
      <c r="N42" s="85"/>
      <c r="O42" s="79"/>
    </row>
    <row r="43" spans="1:15" ht="12.75" customHeight="1" x14ac:dyDescent="0.2">
      <c r="A43" s="27"/>
      <c r="B43" s="19">
        <v>4</v>
      </c>
      <c r="C43" s="19" t="s">
        <v>150</v>
      </c>
      <c r="D43" s="60"/>
      <c r="E43" s="60"/>
      <c r="F43" s="60"/>
      <c r="G43" s="61">
        <f t="shared" si="4"/>
        <v>0</v>
      </c>
      <c r="H43" s="74">
        <f t="shared" si="5"/>
        <v>0</v>
      </c>
      <c r="I43" s="79"/>
      <c r="J43" s="84"/>
      <c r="K43" s="85"/>
      <c r="L43" s="86"/>
      <c r="M43" s="87"/>
      <c r="N43" s="85"/>
      <c r="O43" s="79"/>
    </row>
    <row r="44" spans="1:15" ht="12.75" customHeight="1" x14ac:dyDescent="0.2">
      <c r="A44" s="27"/>
      <c r="B44" s="19">
        <v>5</v>
      </c>
      <c r="C44" s="19" t="s">
        <v>151</v>
      </c>
      <c r="D44" s="60"/>
      <c r="E44" s="60"/>
      <c r="F44" s="60"/>
      <c r="G44" s="61">
        <f t="shared" si="4"/>
        <v>0</v>
      </c>
      <c r="H44" s="74">
        <f t="shared" si="5"/>
        <v>0</v>
      </c>
      <c r="I44" s="79"/>
      <c r="J44" s="84"/>
      <c r="K44" s="85"/>
      <c r="L44" s="86"/>
      <c r="M44" s="87"/>
      <c r="N44" s="85"/>
      <c r="O44" s="79"/>
    </row>
    <row r="45" spans="1:15" ht="12.75" customHeight="1" x14ac:dyDescent="0.2">
      <c r="A45" s="27"/>
      <c r="B45" s="19">
        <v>6</v>
      </c>
      <c r="C45" s="19" t="s">
        <v>152</v>
      </c>
      <c r="D45" s="60"/>
      <c r="E45" s="60"/>
      <c r="F45" s="60"/>
      <c r="G45" s="61">
        <f t="shared" si="4"/>
        <v>0</v>
      </c>
      <c r="H45" s="74">
        <f t="shared" si="5"/>
        <v>0</v>
      </c>
      <c r="I45" s="79"/>
      <c r="J45" s="84"/>
      <c r="K45" s="85"/>
      <c r="L45" s="86"/>
      <c r="M45" s="87"/>
      <c r="N45" s="85"/>
      <c r="O45" s="79"/>
    </row>
    <row r="46" spans="1:15" ht="12.75" customHeight="1" x14ac:dyDescent="0.2">
      <c r="A46" s="27"/>
      <c r="B46" s="19">
        <v>7</v>
      </c>
      <c r="C46" s="19" t="s">
        <v>153</v>
      </c>
      <c r="D46" s="60"/>
      <c r="E46" s="60"/>
      <c r="F46" s="60"/>
      <c r="G46" s="61">
        <f t="shared" si="4"/>
        <v>0</v>
      </c>
      <c r="H46" s="74">
        <f t="shared" si="5"/>
        <v>0</v>
      </c>
      <c r="I46" s="79"/>
      <c r="J46" s="84"/>
      <c r="K46" s="85"/>
      <c r="L46" s="86"/>
      <c r="M46" s="87"/>
      <c r="N46" s="85"/>
      <c r="O46" s="79"/>
    </row>
    <row r="47" spans="1:15" ht="12.75" customHeight="1" x14ac:dyDescent="0.2">
      <c r="A47" s="27"/>
      <c r="B47" s="19">
        <v>8</v>
      </c>
      <c r="C47" s="19" t="s">
        <v>154</v>
      </c>
      <c r="D47" s="60"/>
      <c r="E47" s="60"/>
      <c r="F47" s="60"/>
      <c r="G47" s="61">
        <f t="shared" si="4"/>
        <v>0</v>
      </c>
      <c r="H47" s="74">
        <f t="shared" si="5"/>
        <v>0</v>
      </c>
      <c r="I47" s="79"/>
      <c r="J47" s="84"/>
      <c r="K47" s="85"/>
      <c r="L47" s="86"/>
      <c r="M47" s="87"/>
      <c r="N47" s="85"/>
      <c r="O47" s="79"/>
    </row>
    <row r="48" spans="1:15" ht="12.75" customHeight="1" x14ac:dyDescent="0.2">
      <c r="A48" s="27"/>
      <c r="B48" s="19">
        <v>9</v>
      </c>
      <c r="C48" s="19" t="s">
        <v>155</v>
      </c>
      <c r="D48" s="60"/>
      <c r="E48" s="60"/>
      <c r="F48" s="60"/>
      <c r="G48" s="61">
        <f t="shared" si="4"/>
        <v>0</v>
      </c>
      <c r="H48" s="74">
        <f t="shared" si="5"/>
        <v>0</v>
      </c>
      <c r="I48" s="79"/>
      <c r="J48" s="84"/>
      <c r="K48" s="85"/>
      <c r="L48" s="86"/>
      <c r="M48" s="87"/>
      <c r="N48" s="85"/>
      <c r="O48" s="79"/>
    </row>
    <row r="49" spans="1:15" ht="12.75" customHeight="1" x14ac:dyDescent="0.2">
      <c r="A49" s="27"/>
      <c r="D49" s="60"/>
      <c r="E49" s="60"/>
      <c r="F49" s="60"/>
      <c r="G49" s="61"/>
      <c r="H49" s="74"/>
      <c r="I49" s="79"/>
      <c r="J49" s="84"/>
      <c r="K49" s="85"/>
      <c r="L49" s="86"/>
      <c r="M49" s="87"/>
      <c r="N49" s="85"/>
      <c r="O49" s="79"/>
    </row>
    <row r="50" spans="1:15" ht="12.75" customHeight="1" x14ac:dyDescent="0.2">
      <c r="A50" s="27"/>
      <c r="D50" s="60"/>
      <c r="E50" s="60"/>
      <c r="F50" s="60"/>
      <c r="G50" s="61"/>
      <c r="H50" s="74"/>
      <c r="I50" s="79"/>
      <c r="J50" s="84"/>
      <c r="K50" s="85"/>
      <c r="L50" s="86"/>
      <c r="M50" s="87"/>
      <c r="N50" s="85"/>
      <c r="O50" s="79"/>
    </row>
    <row r="51" spans="1:15" ht="12.75" customHeight="1" x14ac:dyDescent="0.2">
      <c r="A51" s="27"/>
      <c r="D51" s="60"/>
      <c r="E51" s="60"/>
      <c r="F51" s="60"/>
      <c r="G51" s="61"/>
      <c r="H51" s="74"/>
      <c r="I51" s="79"/>
      <c r="J51" s="84"/>
      <c r="K51" s="85"/>
      <c r="L51" s="86"/>
      <c r="M51" s="87"/>
      <c r="N51" s="85"/>
      <c r="O51" s="79"/>
    </row>
    <row r="52" spans="1:15" ht="12.75" customHeight="1" x14ac:dyDescent="0.2">
      <c r="A52" s="27"/>
      <c r="D52" s="60"/>
      <c r="E52" s="60"/>
      <c r="F52" s="60"/>
      <c r="G52" s="61"/>
      <c r="H52" s="74"/>
      <c r="I52" s="79"/>
      <c r="J52" s="84"/>
      <c r="K52" s="85"/>
      <c r="L52" s="86"/>
      <c r="M52" s="87"/>
      <c r="N52" s="85"/>
      <c r="O52" s="79"/>
    </row>
    <row r="53" spans="1:15" ht="25.5" customHeight="1" x14ac:dyDescent="0.2">
      <c r="A53" s="68"/>
      <c r="B53" s="65"/>
      <c r="C53" s="65"/>
      <c r="D53" s="65"/>
      <c r="E53" s="65"/>
      <c r="F53" s="67" t="s">
        <v>156</v>
      </c>
      <c r="G53" s="66">
        <f>SUM(G6:G52)</f>
        <v>0</v>
      </c>
      <c r="H53" s="75">
        <f>SUM(H6:H52)</f>
        <v>0</v>
      </c>
      <c r="I53" s="79"/>
      <c r="J53" s="84"/>
      <c r="K53" s="85"/>
      <c r="L53" s="86"/>
      <c r="M53" s="87"/>
      <c r="N53" s="85"/>
      <c r="O53" s="79"/>
    </row>
    <row r="54" spans="1:15" x14ac:dyDescent="0.2">
      <c r="A54" s="27"/>
      <c r="D54" s="60"/>
      <c r="E54" s="60"/>
      <c r="F54" s="60"/>
      <c r="G54" s="61"/>
      <c r="H54" s="74"/>
      <c r="I54" s="79"/>
      <c r="J54" s="84"/>
      <c r="K54" s="85"/>
      <c r="L54" s="86"/>
      <c r="M54" s="87"/>
      <c r="N54" s="85"/>
      <c r="O54" s="79"/>
    </row>
    <row r="55" spans="1:15" x14ac:dyDescent="0.2">
      <c r="A55" s="64">
        <v>1.2</v>
      </c>
      <c r="B55" s="26" t="s">
        <v>129</v>
      </c>
      <c r="D55" s="60"/>
      <c r="E55" s="60"/>
      <c r="F55" s="60"/>
      <c r="G55" s="61"/>
      <c r="H55" s="74"/>
      <c r="I55" s="79"/>
      <c r="J55" s="84"/>
      <c r="K55" s="85"/>
      <c r="L55" s="86"/>
      <c r="M55" s="87"/>
      <c r="N55" s="85"/>
      <c r="O55" s="79"/>
    </row>
    <row r="56" spans="1:15" ht="9.9499999999999993" customHeight="1" x14ac:dyDescent="0.2">
      <c r="A56" s="27"/>
      <c r="D56" s="60"/>
      <c r="E56" s="60"/>
      <c r="F56" s="60"/>
      <c r="G56" s="61"/>
      <c r="H56" s="74"/>
      <c r="I56" s="79"/>
      <c r="J56" s="84"/>
      <c r="K56" s="85"/>
      <c r="L56" s="86"/>
      <c r="M56" s="87"/>
      <c r="N56" s="85"/>
      <c r="O56" s="79"/>
    </row>
    <row r="57" spans="1:15" x14ac:dyDescent="0.2">
      <c r="A57" s="63" t="s">
        <v>143</v>
      </c>
      <c r="B57" s="26" t="s">
        <v>144</v>
      </c>
      <c r="D57" s="60"/>
      <c r="E57" s="60"/>
      <c r="F57" s="60"/>
      <c r="G57" s="61"/>
      <c r="H57" s="74"/>
      <c r="I57" s="79"/>
      <c r="J57" s="84"/>
      <c r="K57" s="85"/>
      <c r="L57" s="86"/>
      <c r="M57" s="87"/>
      <c r="N57" s="85"/>
      <c r="O57" s="79"/>
    </row>
    <row r="58" spans="1:15" ht="9.9499999999999993" customHeight="1" x14ac:dyDescent="0.2">
      <c r="A58" s="27"/>
      <c r="D58" s="60"/>
      <c r="E58" s="60"/>
      <c r="F58" s="60"/>
      <c r="G58" s="61"/>
      <c r="H58" s="74"/>
      <c r="I58" s="79"/>
      <c r="J58" s="84"/>
      <c r="K58" s="85"/>
      <c r="L58" s="86"/>
      <c r="M58" s="87"/>
      <c r="N58" s="85"/>
      <c r="O58" s="79"/>
    </row>
    <row r="59" spans="1:15" x14ac:dyDescent="0.2">
      <c r="A59" s="27" t="s">
        <v>157</v>
      </c>
      <c r="B59" s="19" t="s">
        <v>158</v>
      </c>
      <c r="D59" s="60"/>
      <c r="E59" s="60"/>
      <c r="F59" s="60"/>
      <c r="G59" s="61"/>
      <c r="H59" s="74"/>
      <c r="I59" s="79"/>
      <c r="J59" s="84"/>
      <c r="K59" s="85"/>
      <c r="L59" s="86"/>
      <c r="M59" s="87"/>
      <c r="N59" s="85"/>
      <c r="O59" s="79"/>
    </row>
    <row r="60" spans="1:15" x14ac:dyDescent="0.2">
      <c r="A60" s="27"/>
      <c r="B60" s="19">
        <v>1</v>
      </c>
      <c r="C60" s="19" t="s">
        <v>159</v>
      </c>
      <c r="D60" s="60"/>
      <c r="E60" s="60"/>
      <c r="F60" s="60"/>
      <c r="G60" s="61">
        <f t="shared" ref="G60:G64" si="6">SUM(J60:L60)</f>
        <v>0</v>
      </c>
      <c r="H60" s="74">
        <f t="shared" ref="H60:H64" si="7">N60</f>
        <v>0</v>
      </c>
      <c r="I60" s="79"/>
      <c r="J60" s="84"/>
      <c r="K60" s="85"/>
      <c r="L60" s="86"/>
      <c r="M60" s="87"/>
      <c r="N60" s="85"/>
      <c r="O60" s="79"/>
    </row>
    <row r="61" spans="1:15" x14ac:dyDescent="0.2">
      <c r="A61" s="27"/>
      <c r="B61" s="19">
        <v>2</v>
      </c>
      <c r="C61" s="19" t="s">
        <v>160</v>
      </c>
      <c r="D61" s="60"/>
      <c r="E61" s="60"/>
      <c r="F61" s="60"/>
      <c r="G61" s="61">
        <f t="shared" si="6"/>
        <v>0</v>
      </c>
      <c r="H61" s="74">
        <f t="shared" si="7"/>
        <v>0</v>
      </c>
      <c r="I61" s="79"/>
      <c r="J61" s="84"/>
      <c r="K61" s="85"/>
      <c r="L61" s="86"/>
      <c r="M61" s="87"/>
      <c r="N61" s="85"/>
      <c r="O61" s="79"/>
    </row>
    <row r="62" spans="1:15" x14ac:dyDescent="0.2">
      <c r="A62" s="27"/>
      <c r="B62" s="19">
        <v>3</v>
      </c>
      <c r="C62" s="201" t="s">
        <v>817</v>
      </c>
      <c r="D62" s="60"/>
      <c r="E62" s="60"/>
      <c r="F62" s="60"/>
      <c r="G62" s="61">
        <f t="shared" si="6"/>
        <v>0</v>
      </c>
      <c r="H62" s="74">
        <f t="shared" si="7"/>
        <v>0</v>
      </c>
      <c r="I62" s="79"/>
      <c r="J62" s="84"/>
      <c r="K62" s="85"/>
      <c r="L62" s="86"/>
      <c r="M62" s="87"/>
      <c r="N62" s="85"/>
      <c r="O62" s="79"/>
    </row>
    <row r="63" spans="1:15" x14ac:dyDescent="0.2">
      <c r="A63" s="27"/>
      <c r="B63" s="19">
        <v>4</v>
      </c>
      <c r="C63" s="19" t="s">
        <v>161</v>
      </c>
      <c r="D63" s="60"/>
      <c r="E63" s="60"/>
      <c r="F63" s="60"/>
      <c r="G63" s="61">
        <f t="shared" si="6"/>
        <v>0</v>
      </c>
      <c r="H63" s="74">
        <f t="shared" si="7"/>
        <v>0</v>
      </c>
      <c r="I63" s="79"/>
      <c r="J63" s="84"/>
      <c r="K63" s="85"/>
      <c r="L63" s="86"/>
      <c r="M63" s="87"/>
      <c r="N63" s="85"/>
      <c r="O63" s="79"/>
    </row>
    <row r="64" spans="1:15" x14ac:dyDescent="0.2">
      <c r="A64" s="27"/>
      <c r="B64" s="19">
        <v>5</v>
      </c>
      <c r="C64" s="19" t="s">
        <v>162</v>
      </c>
      <c r="D64" s="60"/>
      <c r="E64" s="60"/>
      <c r="F64" s="60"/>
      <c r="G64" s="61">
        <f t="shared" si="6"/>
        <v>0</v>
      </c>
      <c r="H64" s="74">
        <f t="shared" si="7"/>
        <v>0</v>
      </c>
      <c r="I64" s="79"/>
      <c r="J64" s="84"/>
      <c r="K64" s="85"/>
      <c r="L64" s="86"/>
      <c r="M64" s="87"/>
      <c r="N64" s="85"/>
      <c r="O64" s="79"/>
    </row>
    <row r="65" spans="1:15" ht="9.9499999999999993" customHeight="1" x14ac:dyDescent="0.2">
      <c r="A65" s="27"/>
      <c r="D65" s="60"/>
      <c r="E65" s="60"/>
      <c r="F65" s="60"/>
      <c r="G65" s="61"/>
      <c r="H65" s="74"/>
      <c r="I65" s="79"/>
      <c r="J65" s="84"/>
      <c r="K65" s="85"/>
      <c r="L65" s="86"/>
      <c r="M65" s="87"/>
      <c r="N65" s="85"/>
      <c r="O65" s="79"/>
    </row>
    <row r="66" spans="1:15" x14ac:dyDescent="0.2">
      <c r="A66" s="27" t="s">
        <v>163</v>
      </c>
      <c r="B66" s="19" t="s">
        <v>164</v>
      </c>
      <c r="D66" s="60"/>
      <c r="E66" s="60"/>
      <c r="F66" s="60"/>
      <c r="G66" s="61"/>
      <c r="H66" s="74"/>
      <c r="I66" s="79"/>
      <c r="J66" s="84"/>
      <c r="K66" s="85"/>
      <c r="L66" s="86"/>
      <c r="M66" s="87"/>
      <c r="N66" s="85"/>
      <c r="O66" s="79"/>
    </row>
    <row r="67" spans="1:15" x14ac:dyDescent="0.2">
      <c r="A67" s="27"/>
      <c r="B67" s="19">
        <v>1</v>
      </c>
      <c r="C67" s="19" t="s">
        <v>165</v>
      </c>
      <c r="D67" s="60"/>
      <c r="E67" s="60"/>
      <c r="F67" s="60"/>
      <c r="G67" s="61">
        <f t="shared" ref="G67:G72" si="8">SUM(J67:L67)</f>
        <v>0</v>
      </c>
      <c r="H67" s="74">
        <f t="shared" ref="H67:H72" si="9">N67</f>
        <v>0</v>
      </c>
      <c r="I67" s="79"/>
      <c r="J67" s="84"/>
      <c r="K67" s="85"/>
      <c r="L67" s="86"/>
      <c r="M67" s="87"/>
      <c r="N67" s="85"/>
      <c r="O67" s="79"/>
    </row>
    <row r="68" spans="1:15" x14ac:dyDescent="0.2">
      <c r="A68" s="27"/>
      <c r="B68" s="19">
        <v>2</v>
      </c>
      <c r="C68" s="19" t="s">
        <v>166</v>
      </c>
      <c r="D68" s="60"/>
      <c r="E68" s="60"/>
      <c r="F68" s="60"/>
      <c r="G68" s="61">
        <f t="shared" si="8"/>
        <v>0</v>
      </c>
      <c r="H68" s="74">
        <f t="shared" si="9"/>
        <v>0</v>
      </c>
      <c r="I68" s="79"/>
      <c r="J68" s="84"/>
      <c r="K68" s="85"/>
      <c r="L68" s="86"/>
      <c r="M68" s="87"/>
      <c r="N68" s="85"/>
      <c r="O68" s="79"/>
    </row>
    <row r="69" spans="1:15" x14ac:dyDescent="0.2">
      <c r="A69" s="27"/>
      <c r="B69" s="19">
        <v>3</v>
      </c>
      <c r="C69" s="19" t="s">
        <v>167</v>
      </c>
      <c r="D69" s="60"/>
      <c r="E69" s="60"/>
      <c r="F69" s="60"/>
      <c r="G69" s="61">
        <f t="shared" si="8"/>
        <v>0</v>
      </c>
      <c r="H69" s="74">
        <f t="shared" si="9"/>
        <v>0</v>
      </c>
      <c r="I69" s="79"/>
      <c r="J69" s="84"/>
      <c r="K69" s="85"/>
      <c r="L69" s="86"/>
      <c r="M69" s="87"/>
      <c r="N69" s="85"/>
      <c r="O69" s="79"/>
    </row>
    <row r="70" spans="1:15" x14ac:dyDescent="0.2">
      <c r="A70" s="27"/>
      <c r="B70" s="19">
        <v>4</v>
      </c>
      <c r="C70" s="19" t="s">
        <v>168</v>
      </c>
      <c r="D70" s="60"/>
      <c r="E70" s="60"/>
      <c r="F70" s="60"/>
      <c r="G70" s="61">
        <f t="shared" si="8"/>
        <v>0</v>
      </c>
      <c r="H70" s="74">
        <f t="shared" si="9"/>
        <v>0</v>
      </c>
      <c r="I70" s="79"/>
      <c r="J70" s="84"/>
      <c r="K70" s="85"/>
      <c r="L70" s="86"/>
      <c r="M70" s="87"/>
      <c r="N70" s="85"/>
      <c r="O70" s="79"/>
    </row>
    <row r="71" spans="1:15" x14ac:dyDescent="0.2">
      <c r="A71" s="27"/>
      <c r="B71" s="19">
        <v>5</v>
      </c>
      <c r="C71" s="19" t="s">
        <v>169</v>
      </c>
      <c r="D71" s="60"/>
      <c r="E71" s="60"/>
      <c r="F71" s="60"/>
      <c r="G71" s="61">
        <f t="shared" si="8"/>
        <v>0</v>
      </c>
      <c r="H71" s="74">
        <f t="shared" si="9"/>
        <v>0</v>
      </c>
      <c r="I71" s="79"/>
      <c r="J71" s="84"/>
      <c r="K71" s="85"/>
      <c r="L71" s="86"/>
      <c r="M71" s="87"/>
      <c r="N71" s="85"/>
      <c r="O71" s="79"/>
    </row>
    <row r="72" spans="1:15" x14ac:dyDescent="0.2">
      <c r="A72" s="27"/>
      <c r="B72" s="19">
        <v>6</v>
      </c>
      <c r="C72" s="19" t="s">
        <v>170</v>
      </c>
      <c r="D72" s="60"/>
      <c r="E72" s="60"/>
      <c r="F72" s="60"/>
      <c r="G72" s="61">
        <f t="shared" si="8"/>
        <v>0</v>
      </c>
      <c r="H72" s="74">
        <f t="shared" si="9"/>
        <v>0</v>
      </c>
      <c r="I72" s="79"/>
      <c r="J72" s="84"/>
      <c r="K72" s="85"/>
      <c r="L72" s="86"/>
      <c r="M72" s="87"/>
      <c r="N72" s="85"/>
      <c r="O72" s="79"/>
    </row>
    <row r="73" spans="1:15" ht="9.9499999999999993" customHeight="1" x14ac:dyDescent="0.2">
      <c r="A73" s="27"/>
      <c r="D73" s="60"/>
      <c r="E73" s="60"/>
      <c r="F73" s="60"/>
      <c r="G73" s="61"/>
      <c r="H73" s="74"/>
      <c r="I73" s="79"/>
      <c r="J73" s="84"/>
      <c r="K73" s="85"/>
      <c r="L73" s="86"/>
      <c r="M73" s="87"/>
      <c r="N73" s="85"/>
      <c r="O73" s="79"/>
    </row>
    <row r="74" spans="1:15" x14ac:dyDescent="0.2">
      <c r="A74" s="63" t="s">
        <v>171</v>
      </c>
      <c r="B74" s="26" t="s">
        <v>172</v>
      </c>
      <c r="D74" s="60"/>
      <c r="E74" s="60"/>
      <c r="F74" s="60"/>
      <c r="G74" s="61"/>
      <c r="H74" s="74"/>
      <c r="I74" s="79"/>
      <c r="J74" s="84"/>
      <c r="K74" s="85"/>
      <c r="L74" s="86"/>
      <c r="M74" s="87"/>
      <c r="N74" s="85"/>
      <c r="O74" s="79"/>
    </row>
    <row r="75" spans="1:15" ht="9.9499999999999993" customHeight="1" x14ac:dyDescent="0.2">
      <c r="A75" s="27"/>
      <c r="D75" s="60"/>
      <c r="E75" s="60"/>
      <c r="F75" s="60"/>
      <c r="G75" s="61"/>
      <c r="H75" s="74"/>
      <c r="I75" s="79"/>
      <c r="J75" s="84"/>
      <c r="K75" s="85"/>
      <c r="L75" s="86"/>
      <c r="M75" s="87"/>
      <c r="N75" s="85"/>
      <c r="O75" s="79"/>
    </row>
    <row r="76" spans="1:15" x14ac:dyDescent="0.2">
      <c r="A76" s="27" t="s">
        <v>173</v>
      </c>
      <c r="B76" s="19" t="s">
        <v>174</v>
      </c>
      <c r="D76" s="60"/>
      <c r="E76" s="60"/>
      <c r="F76" s="60"/>
      <c r="G76" s="61"/>
      <c r="H76" s="74"/>
      <c r="I76" s="79"/>
      <c r="J76" s="84"/>
      <c r="K76" s="85"/>
      <c r="L76" s="86"/>
      <c r="M76" s="87"/>
      <c r="N76" s="85"/>
      <c r="O76" s="79"/>
    </row>
    <row r="77" spans="1:15" x14ac:dyDescent="0.2">
      <c r="A77" s="27"/>
      <c r="B77" s="19">
        <v>1</v>
      </c>
      <c r="C77" s="19" t="s">
        <v>132</v>
      </c>
      <c r="D77" s="60"/>
      <c r="E77" s="60"/>
      <c r="F77" s="60"/>
      <c r="G77" s="61">
        <f t="shared" ref="G77:G83" si="10">SUM(J77:L77)</f>
        <v>0</v>
      </c>
      <c r="H77" s="74">
        <f t="shared" ref="H77:H83" si="11">N77</f>
        <v>0</v>
      </c>
      <c r="I77" s="79"/>
      <c r="J77" s="84"/>
      <c r="K77" s="85"/>
      <c r="L77" s="86"/>
      <c r="M77" s="87"/>
      <c r="N77" s="85"/>
      <c r="O77" s="79"/>
    </row>
    <row r="78" spans="1:15" x14ac:dyDescent="0.2">
      <c r="A78" s="27"/>
      <c r="B78" s="19">
        <v>2</v>
      </c>
      <c r="C78" s="19" t="s">
        <v>133</v>
      </c>
      <c r="D78" s="60"/>
      <c r="E78" s="60"/>
      <c r="F78" s="60"/>
      <c r="G78" s="61">
        <f t="shared" si="10"/>
        <v>0</v>
      </c>
      <c r="H78" s="74">
        <f t="shared" si="11"/>
        <v>0</v>
      </c>
      <c r="I78" s="79"/>
      <c r="J78" s="84"/>
      <c r="K78" s="85"/>
      <c r="L78" s="86"/>
      <c r="M78" s="87"/>
      <c r="N78" s="85"/>
      <c r="O78" s="79"/>
    </row>
    <row r="79" spans="1:15" x14ac:dyDescent="0.2">
      <c r="A79" s="27"/>
      <c r="B79" s="19">
        <v>3</v>
      </c>
      <c r="C79" s="19" t="s">
        <v>134</v>
      </c>
      <c r="D79" s="60"/>
      <c r="E79" s="60"/>
      <c r="F79" s="60"/>
      <c r="G79" s="61">
        <f t="shared" si="10"/>
        <v>0</v>
      </c>
      <c r="H79" s="74">
        <f t="shared" si="11"/>
        <v>0</v>
      </c>
      <c r="I79" s="79"/>
      <c r="J79" s="84"/>
      <c r="K79" s="85"/>
      <c r="L79" s="86"/>
      <c r="M79" s="87"/>
      <c r="N79" s="85"/>
      <c r="O79" s="79"/>
    </row>
    <row r="80" spans="1:15" x14ac:dyDescent="0.2">
      <c r="A80" s="27"/>
      <c r="B80" s="19">
        <v>4</v>
      </c>
      <c r="C80" s="19" t="s">
        <v>135</v>
      </c>
      <c r="D80" s="60"/>
      <c r="E80" s="60"/>
      <c r="F80" s="60"/>
      <c r="G80" s="61">
        <f t="shared" si="10"/>
        <v>0</v>
      </c>
      <c r="H80" s="74">
        <f t="shared" si="11"/>
        <v>0</v>
      </c>
      <c r="I80" s="79"/>
      <c r="J80" s="84"/>
      <c r="K80" s="85"/>
      <c r="L80" s="86"/>
      <c r="M80" s="87"/>
      <c r="N80" s="85"/>
      <c r="O80" s="79"/>
    </row>
    <row r="81" spans="1:15" x14ac:dyDescent="0.2">
      <c r="A81" s="27"/>
      <c r="B81" s="19">
        <v>5</v>
      </c>
      <c r="C81" s="19" t="s">
        <v>136</v>
      </c>
      <c r="D81" s="60"/>
      <c r="E81" s="60"/>
      <c r="F81" s="60"/>
      <c r="G81" s="61">
        <f t="shared" si="10"/>
        <v>0</v>
      </c>
      <c r="H81" s="74">
        <f t="shared" si="11"/>
        <v>0</v>
      </c>
      <c r="I81" s="79"/>
      <c r="J81" s="84"/>
      <c r="K81" s="85"/>
      <c r="L81" s="86"/>
      <c r="M81" s="87"/>
      <c r="N81" s="85"/>
      <c r="O81" s="79"/>
    </row>
    <row r="82" spans="1:15" x14ac:dyDescent="0.2">
      <c r="A82" s="27"/>
      <c r="B82" s="19">
        <v>6</v>
      </c>
      <c r="C82" s="19" t="s">
        <v>137</v>
      </c>
      <c r="D82" s="60"/>
      <c r="E82" s="60"/>
      <c r="F82" s="60"/>
      <c r="G82" s="61">
        <f t="shared" si="10"/>
        <v>0</v>
      </c>
      <c r="H82" s="74">
        <f t="shared" si="11"/>
        <v>0</v>
      </c>
      <c r="I82" s="79"/>
      <c r="J82" s="84"/>
      <c r="K82" s="85"/>
      <c r="L82" s="86"/>
      <c r="M82" s="87"/>
      <c r="N82" s="85"/>
      <c r="O82" s="79"/>
    </row>
    <row r="83" spans="1:15" x14ac:dyDescent="0.2">
      <c r="A83" s="27"/>
      <c r="B83" s="19">
        <v>7</v>
      </c>
      <c r="C83" s="19" t="s">
        <v>138</v>
      </c>
      <c r="D83" s="60"/>
      <c r="E83" s="60"/>
      <c r="F83" s="60"/>
      <c r="G83" s="61">
        <f t="shared" si="10"/>
        <v>0</v>
      </c>
      <c r="H83" s="74">
        <f t="shared" si="11"/>
        <v>0</v>
      </c>
      <c r="I83" s="79"/>
      <c r="J83" s="84"/>
      <c r="K83" s="85"/>
      <c r="L83" s="86"/>
      <c r="M83" s="87"/>
      <c r="N83" s="85"/>
      <c r="O83" s="79"/>
    </row>
    <row r="84" spans="1:15" ht="9.9499999999999993" customHeight="1" x14ac:dyDescent="0.2">
      <c r="A84" s="27"/>
      <c r="D84" s="60"/>
      <c r="E84" s="60"/>
      <c r="F84" s="60"/>
      <c r="G84" s="61"/>
      <c r="H84" s="74"/>
      <c r="I84" s="79"/>
      <c r="J84" s="84"/>
      <c r="K84" s="85"/>
      <c r="L84" s="86"/>
      <c r="M84" s="87"/>
      <c r="N84" s="85"/>
      <c r="O84" s="79"/>
    </row>
    <row r="85" spans="1:15" x14ac:dyDescent="0.2">
      <c r="A85" s="63" t="s">
        <v>175</v>
      </c>
      <c r="B85" s="26" t="s">
        <v>176</v>
      </c>
      <c r="D85" s="60"/>
      <c r="E85" s="60"/>
      <c r="F85" s="60"/>
      <c r="G85" s="61"/>
      <c r="H85" s="74"/>
      <c r="I85" s="79"/>
      <c r="J85" s="84"/>
      <c r="K85" s="85"/>
      <c r="L85" s="86"/>
      <c r="M85" s="87"/>
      <c r="N85" s="85"/>
      <c r="O85" s="79"/>
    </row>
    <row r="86" spans="1:15" ht="9.9499999999999993" customHeight="1" x14ac:dyDescent="0.2">
      <c r="A86" s="27"/>
      <c r="D86" s="60"/>
      <c r="E86" s="60"/>
      <c r="F86" s="60"/>
      <c r="G86" s="61"/>
      <c r="H86" s="74"/>
      <c r="I86" s="79"/>
      <c r="J86" s="84"/>
      <c r="K86" s="85"/>
      <c r="L86" s="86"/>
      <c r="M86" s="87"/>
      <c r="N86" s="85"/>
      <c r="O86" s="79"/>
    </row>
    <row r="87" spans="1:15" x14ac:dyDescent="0.2">
      <c r="A87" s="27" t="s">
        <v>177</v>
      </c>
      <c r="B87" s="19" t="s">
        <v>174</v>
      </c>
      <c r="D87" s="60"/>
      <c r="E87" s="60"/>
      <c r="F87" s="60"/>
      <c r="G87" s="61"/>
      <c r="H87" s="74"/>
      <c r="I87" s="79"/>
      <c r="J87" s="84"/>
      <c r="K87" s="85"/>
      <c r="L87" s="86"/>
      <c r="M87" s="87"/>
      <c r="N87" s="85"/>
      <c r="O87" s="79"/>
    </row>
    <row r="88" spans="1:15" x14ac:dyDescent="0.2">
      <c r="A88" s="27"/>
      <c r="B88" s="19">
        <v>1</v>
      </c>
      <c r="C88" s="19" t="s">
        <v>178</v>
      </c>
      <c r="D88" s="60"/>
      <c r="E88" s="60"/>
      <c r="F88" s="60"/>
      <c r="G88" s="61">
        <f t="shared" ref="G88:G92" si="12">SUM(J88:L88)</f>
        <v>0</v>
      </c>
      <c r="H88" s="74">
        <f t="shared" ref="H88:H92" si="13">N88</f>
        <v>0</v>
      </c>
      <c r="I88" s="79"/>
      <c r="J88" s="84"/>
      <c r="K88" s="85"/>
      <c r="L88" s="86"/>
      <c r="M88" s="87"/>
      <c r="N88" s="85"/>
      <c r="O88" s="79"/>
    </row>
    <row r="89" spans="1:15" x14ac:dyDescent="0.2">
      <c r="A89" s="27"/>
      <c r="B89" s="19">
        <v>2</v>
      </c>
      <c r="C89" s="19" t="s">
        <v>179</v>
      </c>
      <c r="D89" s="60"/>
      <c r="E89" s="60"/>
      <c r="F89" s="60"/>
      <c r="G89" s="61">
        <f t="shared" si="12"/>
        <v>0</v>
      </c>
      <c r="H89" s="74">
        <f t="shared" si="13"/>
        <v>0</v>
      </c>
      <c r="I89" s="79"/>
      <c r="J89" s="84"/>
      <c r="K89" s="85"/>
      <c r="L89" s="86"/>
      <c r="M89" s="87"/>
      <c r="N89" s="85"/>
      <c r="O89" s="79"/>
    </row>
    <row r="90" spans="1:15" x14ac:dyDescent="0.2">
      <c r="A90" s="27"/>
      <c r="B90" s="19">
        <v>3</v>
      </c>
      <c r="C90" s="19" t="s">
        <v>180</v>
      </c>
      <c r="D90" s="60"/>
      <c r="E90" s="60"/>
      <c r="F90" s="60"/>
      <c r="G90" s="61">
        <f t="shared" si="12"/>
        <v>0</v>
      </c>
      <c r="H90" s="74">
        <f t="shared" si="13"/>
        <v>0</v>
      </c>
      <c r="I90" s="79"/>
      <c r="J90" s="84"/>
      <c r="K90" s="85"/>
      <c r="L90" s="86"/>
      <c r="M90" s="87"/>
      <c r="N90" s="85"/>
      <c r="O90" s="79"/>
    </row>
    <row r="91" spans="1:15" x14ac:dyDescent="0.2">
      <c r="A91" s="27"/>
      <c r="B91" s="19">
        <v>4</v>
      </c>
      <c r="C91" s="19" t="s">
        <v>181</v>
      </c>
      <c r="D91" s="60"/>
      <c r="E91" s="60"/>
      <c r="F91" s="60"/>
      <c r="G91" s="61">
        <f t="shared" si="12"/>
        <v>0</v>
      </c>
      <c r="H91" s="74">
        <f t="shared" si="13"/>
        <v>0</v>
      </c>
      <c r="I91" s="79"/>
      <c r="J91" s="84"/>
      <c r="K91" s="85"/>
      <c r="L91" s="86"/>
      <c r="M91" s="87"/>
      <c r="N91" s="85"/>
      <c r="O91" s="79"/>
    </row>
    <row r="92" spans="1:15" x14ac:dyDescent="0.2">
      <c r="A92" s="27"/>
      <c r="B92" s="19">
        <v>5</v>
      </c>
      <c r="C92" s="19" t="s">
        <v>182</v>
      </c>
      <c r="D92" s="60"/>
      <c r="E92" s="60"/>
      <c r="F92" s="60"/>
      <c r="G92" s="61">
        <f t="shared" si="12"/>
        <v>0</v>
      </c>
      <c r="H92" s="74">
        <f t="shared" si="13"/>
        <v>0</v>
      </c>
      <c r="I92" s="79"/>
      <c r="J92" s="84"/>
      <c r="K92" s="85"/>
      <c r="L92" s="86"/>
      <c r="M92" s="87"/>
      <c r="N92" s="85"/>
      <c r="O92" s="79"/>
    </row>
    <row r="93" spans="1:15" ht="9.9499999999999993" customHeight="1" x14ac:dyDescent="0.2">
      <c r="A93" s="27"/>
      <c r="D93" s="60"/>
      <c r="E93" s="60"/>
      <c r="F93" s="60"/>
      <c r="G93" s="61"/>
      <c r="H93" s="74"/>
      <c r="I93" s="79"/>
      <c r="J93" s="84"/>
      <c r="K93" s="85"/>
      <c r="L93" s="86"/>
      <c r="M93" s="87"/>
      <c r="N93" s="85"/>
      <c r="O93" s="79"/>
    </row>
    <row r="94" spans="1:15" x14ac:dyDescent="0.2">
      <c r="A94" s="63" t="s">
        <v>183</v>
      </c>
      <c r="B94" s="26" t="s">
        <v>184</v>
      </c>
      <c r="D94" s="60"/>
      <c r="E94" s="60"/>
      <c r="F94" s="60"/>
      <c r="G94" s="61"/>
      <c r="H94" s="74"/>
      <c r="I94" s="79"/>
      <c r="J94" s="84"/>
      <c r="K94" s="85"/>
      <c r="L94" s="86"/>
      <c r="M94" s="87"/>
      <c r="N94" s="85"/>
      <c r="O94" s="79"/>
    </row>
    <row r="95" spans="1:15" ht="9.9499999999999993" customHeight="1" x14ac:dyDescent="0.2">
      <c r="A95" s="27"/>
      <c r="D95" s="60"/>
      <c r="E95" s="60"/>
      <c r="F95" s="60"/>
      <c r="G95" s="61"/>
      <c r="H95" s="74"/>
      <c r="I95" s="79"/>
      <c r="J95" s="84"/>
      <c r="K95" s="85"/>
      <c r="L95" s="86"/>
      <c r="M95" s="87"/>
      <c r="N95" s="85"/>
      <c r="O95" s="79"/>
    </row>
    <row r="96" spans="1:15" x14ac:dyDescent="0.2">
      <c r="A96" s="27" t="s">
        <v>185</v>
      </c>
      <c r="B96" s="19" t="s">
        <v>174</v>
      </c>
      <c r="D96" s="60"/>
      <c r="E96" s="60"/>
      <c r="F96" s="60"/>
      <c r="G96" s="61"/>
      <c r="H96" s="74"/>
      <c r="I96" s="79"/>
      <c r="J96" s="84"/>
      <c r="K96" s="85"/>
      <c r="L96" s="86"/>
      <c r="M96" s="87"/>
      <c r="N96" s="85"/>
      <c r="O96" s="79"/>
    </row>
    <row r="97" spans="1:15" x14ac:dyDescent="0.2">
      <c r="A97" s="27"/>
      <c r="B97" s="19">
        <v>1</v>
      </c>
      <c r="C97" s="19" t="s">
        <v>186</v>
      </c>
      <c r="D97" s="60"/>
      <c r="E97" s="60"/>
      <c r="F97" s="60"/>
      <c r="G97" s="61">
        <f t="shared" ref="G97:G99" si="14">SUM(J97:L97)</f>
        <v>0</v>
      </c>
      <c r="H97" s="74">
        <f t="shared" ref="H97:H99" si="15">N97</f>
        <v>0</v>
      </c>
      <c r="I97" s="79"/>
      <c r="J97" s="84"/>
      <c r="K97" s="85"/>
      <c r="L97" s="86"/>
      <c r="M97" s="87"/>
      <c r="N97" s="85"/>
      <c r="O97" s="79"/>
    </row>
    <row r="98" spans="1:15" x14ac:dyDescent="0.2">
      <c r="A98" s="27"/>
      <c r="B98" s="19">
        <v>2</v>
      </c>
      <c r="C98" s="19" t="s">
        <v>187</v>
      </c>
      <c r="D98" s="60"/>
      <c r="E98" s="60"/>
      <c r="F98" s="60"/>
      <c r="G98" s="61">
        <f t="shared" si="14"/>
        <v>0</v>
      </c>
      <c r="H98" s="74">
        <f t="shared" si="15"/>
        <v>0</v>
      </c>
      <c r="I98" s="79"/>
      <c r="J98" s="84"/>
      <c r="K98" s="85"/>
      <c r="L98" s="86"/>
      <c r="M98" s="87"/>
      <c r="N98" s="85"/>
      <c r="O98" s="79"/>
    </row>
    <row r="99" spans="1:15" x14ac:dyDescent="0.2">
      <c r="A99" s="27"/>
      <c r="B99" s="19">
        <v>3</v>
      </c>
      <c r="C99" s="19" t="s">
        <v>188</v>
      </c>
      <c r="D99" s="60"/>
      <c r="E99" s="60"/>
      <c r="F99" s="60"/>
      <c r="G99" s="61">
        <f t="shared" si="14"/>
        <v>0</v>
      </c>
      <c r="H99" s="74">
        <f t="shared" si="15"/>
        <v>0</v>
      </c>
      <c r="I99" s="79"/>
      <c r="J99" s="84"/>
      <c r="K99" s="85"/>
      <c r="L99" s="86"/>
      <c r="M99" s="87"/>
      <c r="N99" s="85"/>
      <c r="O99" s="79"/>
    </row>
    <row r="100" spans="1:15" x14ac:dyDescent="0.2">
      <c r="A100" s="27"/>
      <c r="B100" s="19">
        <v>4</v>
      </c>
      <c r="C100" s="19" t="s">
        <v>869</v>
      </c>
      <c r="D100" s="60"/>
      <c r="E100" s="60"/>
      <c r="F100" s="60"/>
      <c r="G100" s="61"/>
      <c r="H100" s="74"/>
      <c r="I100" s="79"/>
      <c r="J100" s="84"/>
      <c r="K100" s="85"/>
      <c r="L100" s="86"/>
      <c r="M100" s="87"/>
      <c r="N100" s="85"/>
      <c r="O100" s="79"/>
    </row>
    <row r="101" spans="1:15" x14ac:dyDescent="0.2">
      <c r="A101" s="27"/>
      <c r="C101" s="19" t="s">
        <v>870</v>
      </c>
      <c r="D101" s="60"/>
      <c r="E101" s="60"/>
      <c r="F101" s="60"/>
      <c r="G101" s="61">
        <f t="shared" ref="G101" si="16">SUM(J101:L101)</f>
        <v>0</v>
      </c>
      <c r="H101" s="74">
        <f t="shared" ref="H101" si="17">N101</f>
        <v>0</v>
      </c>
      <c r="I101" s="79"/>
      <c r="J101" s="84"/>
      <c r="K101" s="85"/>
      <c r="L101" s="86"/>
      <c r="M101" s="87"/>
      <c r="N101" s="85"/>
      <c r="O101" s="79"/>
    </row>
    <row r="102" spans="1:15" ht="9.9499999999999993" customHeight="1" x14ac:dyDescent="0.2">
      <c r="A102" s="27"/>
      <c r="D102" s="60"/>
      <c r="E102" s="60"/>
      <c r="F102" s="60"/>
      <c r="G102" s="61"/>
      <c r="H102" s="74"/>
      <c r="I102" s="79"/>
      <c r="J102" s="84"/>
      <c r="K102" s="85"/>
      <c r="L102" s="86"/>
      <c r="M102" s="87"/>
      <c r="N102" s="85"/>
      <c r="O102" s="79"/>
    </row>
    <row r="103" spans="1:15" ht="25.5" customHeight="1" x14ac:dyDescent="0.2">
      <c r="A103" s="68"/>
      <c r="B103" s="65"/>
      <c r="C103" s="65"/>
      <c r="D103" s="65"/>
      <c r="E103" s="65"/>
      <c r="F103" s="67" t="s">
        <v>156</v>
      </c>
      <c r="G103" s="66">
        <f>SUM(G54:G102)</f>
        <v>0</v>
      </c>
      <c r="H103" s="75">
        <f>SUM(H54:H102)</f>
        <v>0</v>
      </c>
      <c r="I103" s="79"/>
      <c r="J103" s="84"/>
      <c r="K103" s="85"/>
      <c r="L103" s="86"/>
      <c r="M103" s="87"/>
      <c r="N103" s="85"/>
      <c r="O103" s="79"/>
    </row>
    <row r="104" spans="1:15" x14ac:dyDescent="0.2">
      <c r="A104" s="27"/>
      <c r="D104" s="60"/>
      <c r="E104" s="60"/>
      <c r="F104" s="60"/>
      <c r="G104" s="61"/>
      <c r="H104" s="74"/>
      <c r="I104" s="79"/>
      <c r="J104" s="84"/>
      <c r="K104" s="85"/>
      <c r="L104" s="86"/>
      <c r="M104" s="87"/>
      <c r="N104" s="85"/>
      <c r="O104" s="79"/>
    </row>
    <row r="105" spans="1:15" x14ac:dyDescent="0.2">
      <c r="A105" s="64">
        <v>1.2</v>
      </c>
      <c r="B105" s="26" t="s">
        <v>129</v>
      </c>
      <c r="D105" s="60"/>
      <c r="E105" s="60"/>
      <c r="F105" s="60"/>
      <c r="G105" s="61"/>
      <c r="H105" s="74"/>
      <c r="I105" s="79"/>
      <c r="J105" s="84"/>
      <c r="K105" s="85"/>
      <c r="L105" s="86"/>
      <c r="M105" s="87"/>
      <c r="N105" s="85"/>
      <c r="O105" s="79"/>
    </row>
    <row r="106" spans="1:15" x14ac:dyDescent="0.2">
      <c r="A106" s="27"/>
      <c r="D106" s="60"/>
      <c r="E106" s="60"/>
      <c r="F106" s="60"/>
      <c r="G106" s="61"/>
      <c r="H106" s="74"/>
      <c r="I106" s="79"/>
      <c r="J106" s="84"/>
      <c r="K106" s="85"/>
      <c r="L106" s="86"/>
      <c r="M106" s="87"/>
      <c r="N106" s="85"/>
      <c r="O106" s="79"/>
    </row>
    <row r="107" spans="1:15" x14ac:dyDescent="0.2">
      <c r="A107" s="63" t="s">
        <v>189</v>
      </c>
      <c r="B107" s="26" t="s">
        <v>190</v>
      </c>
      <c r="D107" s="60"/>
      <c r="E107" s="60"/>
      <c r="F107" s="60"/>
      <c r="G107" s="61"/>
      <c r="H107" s="74"/>
      <c r="I107" s="79"/>
      <c r="J107" s="84"/>
      <c r="K107" s="85"/>
      <c r="L107" s="86"/>
      <c r="M107" s="87"/>
      <c r="N107" s="85"/>
      <c r="O107" s="79"/>
    </row>
    <row r="108" spans="1:15" x14ac:dyDescent="0.2">
      <c r="A108" s="27"/>
      <c r="D108" s="60"/>
      <c r="E108" s="60"/>
      <c r="F108" s="60"/>
      <c r="G108" s="61"/>
      <c r="H108" s="74"/>
      <c r="I108" s="79"/>
      <c r="J108" s="84"/>
      <c r="K108" s="85"/>
      <c r="L108" s="86"/>
      <c r="M108" s="87"/>
      <c r="N108" s="85"/>
      <c r="O108" s="79"/>
    </row>
    <row r="109" spans="1:15" x14ac:dyDescent="0.2">
      <c r="A109" s="27" t="s">
        <v>191</v>
      </c>
      <c r="B109" s="19" t="s">
        <v>174</v>
      </c>
      <c r="D109" s="60"/>
      <c r="E109" s="60"/>
      <c r="F109" s="60"/>
      <c r="G109" s="61"/>
      <c r="H109" s="74"/>
      <c r="I109" s="79"/>
      <c r="J109" s="84"/>
      <c r="K109" s="85"/>
      <c r="L109" s="86"/>
      <c r="M109" s="87"/>
      <c r="N109" s="85"/>
      <c r="O109" s="79"/>
    </row>
    <row r="110" spans="1:15" x14ac:dyDescent="0.2">
      <c r="A110" s="27"/>
      <c r="B110" s="19">
        <v>1</v>
      </c>
      <c r="C110" s="19" t="s">
        <v>192</v>
      </c>
      <c r="D110" s="60"/>
      <c r="E110" s="60"/>
      <c r="F110" s="60"/>
      <c r="G110" s="61">
        <f t="shared" ref="G110:G112" si="18">SUM(J110:L110)</f>
        <v>0</v>
      </c>
      <c r="H110" s="74">
        <f t="shared" ref="H110:H112" si="19">N110</f>
        <v>0</v>
      </c>
      <c r="I110" s="79"/>
      <c r="J110" s="84"/>
      <c r="K110" s="85"/>
      <c r="L110" s="86"/>
      <c r="M110" s="87"/>
      <c r="N110" s="85"/>
      <c r="O110" s="79"/>
    </row>
    <row r="111" spans="1:15" x14ac:dyDescent="0.2">
      <c r="A111" s="27"/>
      <c r="B111" s="19">
        <v>2</v>
      </c>
      <c r="C111" s="19" t="s">
        <v>193</v>
      </c>
      <c r="D111" s="60"/>
      <c r="E111" s="60"/>
      <c r="F111" s="60"/>
      <c r="G111" s="61">
        <f t="shared" si="18"/>
        <v>0</v>
      </c>
      <c r="H111" s="74">
        <f t="shared" si="19"/>
        <v>0</v>
      </c>
      <c r="I111" s="79"/>
      <c r="J111" s="84"/>
      <c r="K111" s="85"/>
      <c r="L111" s="86"/>
      <c r="M111" s="87"/>
      <c r="N111" s="85"/>
      <c r="O111" s="79"/>
    </row>
    <row r="112" spans="1:15" x14ac:dyDescent="0.2">
      <c r="A112" s="27"/>
      <c r="B112" s="19">
        <v>3</v>
      </c>
      <c r="C112" s="19" t="s">
        <v>194</v>
      </c>
      <c r="D112" s="60"/>
      <c r="E112" s="60"/>
      <c r="F112" s="60"/>
      <c r="G112" s="61">
        <f t="shared" si="18"/>
        <v>0</v>
      </c>
      <c r="H112" s="74">
        <f t="shared" si="19"/>
        <v>0</v>
      </c>
      <c r="I112" s="79"/>
      <c r="J112" s="84"/>
      <c r="K112" s="85"/>
      <c r="L112" s="86"/>
      <c r="M112" s="87"/>
      <c r="N112" s="85"/>
      <c r="O112" s="79"/>
    </row>
    <row r="113" spans="1:15" x14ac:dyDescent="0.2">
      <c r="A113" s="27"/>
      <c r="D113" s="60"/>
      <c r="E113" s="60"/>
      <c r="F113" s="60"/>
      <c r="G113" s="61"/>
      <c r="H113" s="74"/>
      <c r="I113" s="79"/>
      <c r="J113" s="84"/>
      <c r="K113" s="85"/>
      <c r="L113" s="86"/>
      <c r="M113" s="87"/>
      <c r="N113" s="85"/>
      <c r="O113" s="79"/>
    </row>
    <row r="114" spans="1:15" x14ac:dyDescent="0.2">
      <c r="A114" s="63" t="s">
        <v>195</v>
      </c>
      <c r="B114" s="26" t="s">
        <v>196</v>
      </c>
      <c r="D114" s="60"/>
      <c r="E114" s="60"/>
      <c r="F114" s="60"/>
      <c r="G114" s="61"/>
      <c r="H114" s="74"/>
      <c r="I114" s="79"/>
      <c r="J114" s="84"/>
      <c r="K114" s="85"/>
      <c r="L114" s="86"/>
      <c r="M114" s="87"/>
      <c r="N114" s="85"/>
      <c r="O114" s="79"/>
    </row>
    <row r="115" spans="1:15" x14ac:dyDescent="0.2">
      <c r="A115" s="27"/>
      <c r="D115" s="60"/>
      <c r="E115" s="60"/>
      <c r="F115" s="60"/>
      <c r="G115" s="61"/>
      <c r="H115" s="74"/>
      <c r="I115" s="79"/>
      <c r="J115" s="84"/>
      <c r="K115" s="85"/>
      <c r="L115" s="86"/>
      <c r="M115" s="87"/>
      <c r="N115" s="85"/>
      <c r="O115" s="79"/>
    </row>
    <row r="116" spans="1:15" x14ac:dyDescent="0.2">
      <c r="A116" s="27" t="s">
        <v>197</v>
      </c>
      <c r="B116" s="19" t="s">
        <v>174</v>
      </c>
      <c r="D116" s="60"/>
      <c r="E116" s="60"/>
      <c r="F116" s="60"/>
      <c r="G116" s="61"/>
      <c r="H116" s="74"/>
      <c r="I116" s="79"/>
      <c r="J116" s="84"/>
      <c r="K116" s="85"/>
      <c r="L116" s="86"/>
      <c r="M116" s="87"/>
      <c r="N116" s="85"/>
      <c r="O116" s="79"/>
    </row>
    <row r="117" spans="1:15" x14ac:dyDescent="0.2">
      <c r="A117" s="27"/>
      <c r="B117" s="19">
        <v>1</v>
      </c>
      <c r="C117" s="19" t="s">
        <v>198</v>
      </c>
      <c r="D117" s="60"/>
      <c r="E117" s="60"/>
      <c r="F117" s="60"/>
      <c r="G117" s="61">
        <f t="shared" ref="G117:G121" si="20">SUM(J117:L117)</f>
        <v>0</v>
      </c>
      <c r="H117" s="74">
        <f t="shared" ref="H117:H121" si="21">N117</f>
        <v>0</v>
      </c>
      <c r="I117" s="79"/>
      <c r="J117" s="84"/>
      <c r="K117" s="85"/>
      <c r="L117" s="86"/>
      <c r="M117" s="87"/>
      <c r="N117" s="85"/>
      <c r="O117" s="79"/>
    </row>
    <row r="118" spans="1:15" x14ac:dyDescent="0.2">
      <c r="A118" s="27"/>
      <c r="B118" s="19">
        <v>2</v>
      </c>
      <c r="C118" s="19" t="s">
        <v>199</v>
      </c>
      <c r="D118" s="60"/>
      <c r="E118" s="60"/>
      <c r="F118" s="60"/>
      <c r="G118" s="61">
        <f t="shared" si="20"/>
        <v>0</v>
      </c>
      <c r="H118" s="74">
        <f t="shared" si="21"/>
        <v>0</v>
      </c>
      <c r="I118" s="79"/>
      <c r="J118" s="84"/>
      <c r="K118" s="85"/>
      <c r="L118" s="86"/>
      <c r="M118" s="87"/>
      <c r="N118" s="85"/>
      <c r="O118" s="79"/>
    </row>
    <row r="119" spans="1:15" x14ac:dyDescent="0.2">
      <c r="A119" s="27"/>
      <c r="B119" s="19">
        <v>3</v>
      </c>
      <c r="C119" s="19" t="s">
        <v>200</v>
      </c>
      <c r="D119" s="60"/>
      <c r="E119" s="60"/>
      <c r="F119" s="60"/>
      <c r="G119" s="61">
        <f t="shared" si="20"/>
        <v>0</v>
      </c>
      <c r="H119" s="74">
        <f t="shared" si="21"/>
        <v>0</v>
      </c>
      <c r="I119" s="79"/>
      <c r="J119" s="84"/>
      <c r="K119" s="85"/>
      <c r="L119" s="86"/>
      <c r="M119" s="87"/>
      <c r="N119" s="85"/>
      <c r="O119" s="79"/>
    </row>
    <row r="120" spans="1:15" x14ac:dyDescent="0.2">
      <c r="A120" s="27"/>
      <c r="B120" s="19">
        <v>4</v>
      </c>
      <c r="C120" s="19" t="s">
        <v>201</v>
      </c>
      <c r="D120" s="60"/>
      <c r="E120" s="60"/>
      <c r="F120" s="60"/>
      <c r="G120" s="61">
        <f t="shared" si="20"/>
        <v>0</v>
      </c>
      <c r="H120" s="74">
        <f t="shared" si="21"/>
        <v>0</v>
      </c>
      <c r="I120" s="79"/>
      <c r="J120" s="84"/>
      <c r="K120" s="85"/>
      <c r="L120" s="86"/>
      <c r="M120" s="87"/>
      <c r="N120" s="85"/>
      <c r="O120" s="79"/>
    </row>
    <row r="121" spans="1:15" x14ac:dyDescent="0.2">
      <c r="A121" s="27"/>
      <c r="B121" s="19">
        <v>5</v>
      </c>
      <c r="C121" s="19" t="s">
        <v>202</v>
      </c>
      <c r="D121" s="60"/>
      <c r="E121" s="60"/>
      <c r="F121" s="60"/>
      <c r="G121" s="61">
        <f t="shared" si="20"/>
        <v>0</v>
      </c>
      <c r="H121" s="74">
        <f t="shared" si="21"/>
        <v>0</v>
      </c>
      <c r="I121" s="79"/>
      <c r="J121" s="84"/>
      <c r="K121" s="85"/>
      <c r="L121" s="86"/>
      <c r="M121" s="87"/>
      <c r="N121" s="85"/>
      <c r="O121" s="79"/>
    </row>
    <row r="122" spans="1:15" ht="12.75" customHeight="1" x14ac:dyDescent="0.2">
      <c r="A122" s="27"/>
      <c r="D122" s="60"/>
      <c r="E122" s="60"/>
      <c r="F122" s="60"/>
      <c r="G122" s="61"/>
      <c r="H122" s="74"/>
      <c r="I122" s="79"/>
      <c r="J122" s="84"/>
      <c r="K122" s="85"/>
      <c r="L122" s="86"/>
      <c r="M122" s="87"/>
      <c r="N122" s="85"/>
      <c r="O122" s="79"/>
    </row>
    <row r="123" spans="1:15" ht="12.75" customHeight="1" x14ac:dyDescent="0.2">
      <c r="A123" s="63" t="s">
        <v>203</v>
      </c>
      <c r="B123" s="26" t="s">
        <v>204</v>
      </c>
      <c r="D123" s="60"/>
      <c r="E123" s="60"/>
      <c r="F123" s="60"/>
      <c r="G123" s="61"/>
      <c r="H123" s="74"/>
      <c r="I123" s="79"/>
      <c r="J123" s="84"/>
      <c r="K123" s="85"/>
      <c r="L123" s="86"/>
      <c r="M123" s="87"/>
      <c r="N123" s="85"/>
      <c r="O123" s="79"/>
    </row>
    <row r="124" spans="1:15" ht="12.75" customHeight="1" x14ac:dyDescent="0.2">
      <c r="A124" s="27"/>
      <c r="D124" s="60"/>
      <c r="E124" s="60"/>
      <c r="F124" s="60"/>
      <c r="G124" s="61"/>
      <c r="H124" s="74"/>
      <c r="I124" s="79"/>
      <c r="J124" s="84"/>
      <c r="K124" s="85"/>
      <c r="L124" s="86"/>
      <c r="M124" s="87"/>
      <c r="N124" s="85"/>
      <c r="O124" s="79"/>
    </row>
    <row r="125" spans="1:15" ht="12.75" customHeight="1" x14ac:dyDescent="0.2">
      <c r="A125" s="27" t="s">
        <v>205</v>
      </c>
      <c r="B125" s="19" t="s">
        <v>174</v>
      </c>
      <c r="D125" s="60"/>
      <c r="E125" s="60"/>
      <c r="F125" s="60"/>
      <c r="G125" s="61"/>
      <c r="H125" s="74"/>
      <c r="I125" s="79"/>
      <c r="J125" s="84"/>
      <c r="K125" s="85"/>
      <c r="L125" s="86"/>
      <c r="M125" s="87"/>
      <c r="N125" s="85"/>
      <c r="O125" s="79"/>
    </row>
    <row r="126" spans="1:15" ht="12.75" customHeight="1" x14ac:dyDescent="0.2">
      <c r="A126" s="27"/>
      <c r="B126" s="19">
        <v>1</v>
      </c>
      <c r="C126" s="19" t="s">
        <v>206</v>
      </c>
      <c r="D126" s="60"/>
      <c r="E126" s="60"/>
      <c r="F126" s="60"/>
      <c r="G126" s="61">
        <f t="shared" ref="G126:G132" si="22">SUM(J126:L126)</f>
        <v>0</v>
      </c>
      <c r="H126" s="74">
        <f t="shared" ref="H126:H132" si="23">N126</f>
        <v>0</v>
      </c>
      <c r="I126" s="79"/>
      <c r="J126" s="84"/>
      <c r="K126" s="85"/>
      <c r="L126" s="86"/>
      <c r="M126" s="87"/>
      <c r="N126" s="85"/>
      <c r="O126" s="79"/>
    </row>
    <row r="127" spans="1:15" ht="12.75" customHeight="1" x14ac:dyDescent="0.2">
      <c r="A127" s="27"/>
      <c r="B127" s="19">
        <v>2</v>
      </c>
      <c r="C127" s="19" t="s">
        <v>207</v>
      </c>
      <c r="D127" s="60"/>
      <c r="E127" s="60"/>
      <c r="F127" s="60"/>
      <c r="G127" s="61">
        <f t="shared" si="22"/>
        <v>0</v>
      </c>
      <c r="H127" s="74">
        <f t="shared" si="23"/>
        <v>0</v>
      </c>
      <c r="I127" s="79"/>
      <c r="J127" s="84"/>
      <c r="K127" s="85"/>
      <c r="L127" s="86"/>
      <c r="M127" s="87"/>
      <c r="N127" s="85"/>
      <c r="O127" s="79"/>
    </row>
    <row r="128" spans="1:15" ht="12.75" customHeight="1" x14ac:dyDescent="0.2">
      <c r="A128" s="27"/>
      <c r="B128" s="19">
        <v>3</v>
      </c>
      <c r="C128" s="19" t="s">
        <v>208</v>
      </c>
      <c r="D128" s="60"/>
      <c r="E128" s="60"/>
      <c r="F128" s="60"/>
      <c r="G128" s="61">
        <f t="shared" si="22"/>
        <v>0</v>
      </c>
      <c r="H128" s="74">
        <f t="shared" si="23"/>
        <v>0</v>
      </c>
      <c r="I128" s="79"/>
      <c r="J128" s="84"/>
      <c r="K128" s="85"/>
      <c r="L128" s="86"/>
      <c r="M128" s="87"/>
      <c r="N128" s="85"/>
      <c r="O128" s="79"/>
    </row>
    <row r="129" spans="1:15" ht="12.75" customHeight="1" x14ac:dyDescent="0.2">
      <c r="A129" s="27"/>
      <c r="B129" s="19">
        <v>4</v>
      </c>
      <c r="C129" s="19" t="s">
        <v>209</v>
      </c>
      <c r="D129" s="60"/>
      <c r="E129" s="60"/>
      <c r="F129" s="60"/>
      <c r="G129" s="61">
        <f t="shared" si="22"/>
        <v>0</v>
      </c>
      <c r="H129" s="74">
        <f t="shared" si="23"/>
        <v>0</v>
      </c>
      <c r="I129" s="79"/>
      <c r="J129" s="84"/>
      <c r="K129" s="85"/>
      <c r="L129" s="86"/>
      <c r="M129" s="87"/>
      <c r="N129" s="85"/>
      <c r="O129" s="79"/>
    </row>
    <row r="130" spans="1:15" ht="12.75" customHeight="1" x14ac:dyDescent="0.2">
      <c r="A130" s="27"/>
      <c r="B130" s="19">
        <v>5</v>
      </c>
      <c r="C130" s="19" t="s">
        <v>210</v>
      </c>
      <c r="D130" s="60"/>
      <c r="E130" s="60"/>
      <c r="F130" s="60"/>
      <c r="G130" s="61">
        <f t="shared" si="22"/>
        <v>0</v>
      </c>
      <c r="H130" s="74">
        <f t="shared" si="23"/>
        <v>0</v>
      </c>
      <c r="I130" s="79"/>
      <c r="J130" s="84"/>
      <c r="K130" s="85"/>
      <c r="L130" s="86"/>
      <c r="M130" s="87"/>
      <c r="N130" s="85"/>
      <c r="O130" s="79"/>
    </row>
    <row r="131" spans="1:15" ht="12.75" customHeight="1" x14ac:dyDescent="0.2">
      <c r="A131" s="27"/>
      <c r="B131" s="19">
        <v>6</v>
      </c>
      <c r="C131" s="19" t="s">
        <v>211</v>
      </c>
      <c r="D131" s="60"/>
      <c r="E131" s="60"/>
      <c r="F131" s="60"/>
      <c r="G131" s="61">
        <f t="shared" si="22"/>
        <v>0</v>
      </c>
      <c r="H131" s="74">
        <f t="shared" si="23"/>
        <v>0</v>
      </c>
      <c r="I131" s="79"/>
      <c r="J131" s="84"/>
      <c r="K131" s="85"/>
      <c r="L131" s="86"/>
      <c r="M131" s="87"/>
      <c r="N131" s="85"/>
      <c r="O131" s="79"/>
    </row>
    <row r="132" spans="1:15" ht="12.75" customHeight="1" x14ac:dyDescent="0.2">
      <c r="A132" s="27"/>
      <c r="B132" s="19">
        <v>7</v>
      </c>
      <c r="C132" s="19" t="s">
        <v>212</v>
      </c>
      <c r="D132" s="60"/>
      <c r="E132" s="60"/>
      <c r="F132" s="60"/>
      <c r="G132" s="61">
        <f t="shared" si="22"/>
        <v>0</v>
      </c>
      <c r="H132" s="74">
        <f t="shared" si="23"/>
        <v>0</v>
      </c>
      <c r="I132" s="79"/>
      <c r="J132" s="84"/>
      <c r="K132" s="85"/>
      <c r="L132" s="86"/>
      <c r="M132" s="87"/>
      <c r="N132" s="85"/>
      <c r="O132" s="79"/>
    </row>
    <row r="133" spans="1:15" ht="12.75" customHeight="1" x14ac:dyDescent="0.2">
      <c r="A133" s="27"/>
      <c r="D133" s="60"/>
      <c r="E133" s="60"/>
      <c r="F133" s="60"/>
      <c r="G133" s="61"/>
      <c r="H133" s="74"/>
      <c r="I133" s="79"/>
      <c r="J133" s="84"/>
      <c r="K133" s="85"/>
      <c r="L133" s="86"/>
      <c r="M133" s="87"/>
      <c r="N133" s="85"/>
      <c r="O133" s="79"/>
    </row>
    <row r="134" spans="1:15" ht="12.75" customHeight="1" x14ac:dyDescent="0.2">
      <c r="A134" s="63" t="s">
        <v>213</v>
      </c>
      <c r="B134" s="26" t="s">
        <v>214</v>
      </c>
      <c r="D134" s="60"/>
      <c r="E134" s="60"/>
      <c r="F134" s="60"/>
      <c r="G134" s="61"/>
      <c r="H134" s="74"/>
      <c r="I134" s="79"/>
      <c r="J134" s="84"/>
      <c r="K134" s="85"/>
      <c r="L134" s="86"/>
      <c r="M134" s="87"/>
      <c r="N134" s="85"/>
      <c r="O134" s="79"/>
    </row>
    <row r="135" spans="1:15" ht="12.75" customHeight="1" x14ac:dyDescent="0.2">
      <c r="A135" s="27"/>
      <c r="D135" s="60"/>
      <c r="E135" s="60"/>
      <c r="F135" s="60"/>
      <c r="G135" s="61"/>
      <c r="H135" s="74"/>
      <c r="I135" s="79"/>
      <c r="J135" s="84"/>
      <c r="K135" s="85"/>
      <c r="L135" s="86"/>
      <c r="M135" s="87"/>
      <c r="N135" s="85"/>
      <c r="O135" s="79"/>
    </row>
    <row r="136" spans="1:15" ht="12.75" customHeight="1" x14ac:dyDescent="0.2">
      <c r="A136" s="27" t="s">
        <v>215</v>
      </c>
      <c r="B136" s="19" t="s">
        <v>174</v>
      </c>
      <c r="D136" s="60"/>
      <c r="E136" s="60"/>
      <c r="F136" s="60"/>
      <c r="G136" s="61"/>
      <c r="H136" s="74"/>
      <c r="I136" s="79"/>
      <c r="J136" s="84"/>
      <c r="K136" s="85"/>
      <c r="L136" s="86"/>
      <c r="M136" s="87"/>
      <c r="N136" s="85"/>
      <c r="O136" s="79"/>
    </row>
    <row r="137" spans="1:15" ht="12.75" customHeight="1" x14ac:dyDescent="0.2">
      <c r="A137" s="27"/>
      <c r="B137" s="19">
        <v>1</v>
      </c>
      <c r="C137" s="19" t="s">
        <v>216</v>
      </c>
      <c r="D137" s="60"/>
      <c r="E137" s="60"/>
      <c r="F137" s="60"/>
      <c r="G137" s="61">
        <f t="shared" ref="G137:G138" si="24">SUM(J137:L137)</f>
        <v>0</v>
      </c>
      <c r="H137" s="74">
        <f t="shared" ref="H137:H138" si="25">N137</f>
        <v>0</v>
      </c>
      <c r="I137" s="79"/>
      <c r="J137" s="84"/>
      <c r="K137" s="85"/>
      <c r="L137" s="86"/>
      <c r="M137" s="87"/>
      <c r="N137" s="85"/>
      <c r="O137" s="79"/>
    </row>
    <row r="138" spans="1:15" ht="12.75" customHeight="1" x14ac:dyDescent="0.2">
      <c r="A138" s="27"/>
      <c r="B138" s="19">
        <v>2</v>
      </c>
      <c r="C138" s="19" t="s">
        <v>214</v>
      </c>
      <c r="D138" s="60"/>
      <c r="E138" s="60"/>
      <c r="F138" s="60"/>
      <c r="G138" s="61">
        <f t="shared" si="24"/>
        <v>0</v>
      </c>
      <c r="H138" s="74">
        <f t="shared" si="25"/>
        <v>0</v>
      </c>
      <c r="I138" s="79"/>
      <c r="J138" s="84"/>
      <c r="K138" s="85"/>
      <c r="L138" s="86"/>
      <c r="M138" s="87"/>
      <c r="N138" s="85"/>
      <c r="O138" s="79"/>
    </row>
    <row r="139" spans="1:15" ht="12.75" customHeight="1" x14ac:dyDescent="0.2">
      <c r="A139" s="27"/>
      <c r="D139" s="60"/>
      <c r="E139" s="60"/>
      <c r="F139" s="60"/>
      <c r="G139" s="61"/>
      <c r="H139" s="74"/>
      <c r="I139" s="79"/>
      <c r="J139" s="84"/>
      <c r="K139" s="85"/>
      <c r="L139" s="86"/>
      <c r="M139" s="87"/>
      <c r="N139" s="85"/>
      <c r="O139" s="79"/>
    </row>
    <row r="140" spans="1:15" ht="12.75" customHeight="1" x14ac:dyDescent="0.2">
      <c r="A140" s="63" t="s">
        <v>217</v>
      </c>
      <c r="B140" s="26" t="s">
        <v>140</v>
      </c>
      <c r="D140" s="60"/>
      <c r="E140" s="60"/>
      <c r="F140" s="60"/>
      <c r="G140" s="61"/>
      <c r="H140" s="74"/>
      <c r="I140" s="79"/>
      <c r="J140" s="84"/>
      <c r="K140" s="85"/>
      <c r="L140" s="86"/>
      <c r="M140" s="87"/>
      <c r="N140" s="85"/>
      <c r="O140" s="79"/>
    </row>
    <row r="141" spans="1:15" ht="12.75" customHeight="1" x14ac:dyDescent="0.2">
      <c r="A141" s="27"/>
      <c r="D141" s="60"/>
      <c r="E141" s="60"/>
      <c r="F141" s="60"/>
      <c r="G141" s="61"/>
      <c r="H141" s="74"/>
      <c r="I141" s="79"/>
      <c r="J141" s="84"/>
      <c r="K141" s="85"/>
      <c r="L141" s="86"/>
      <c r="M141" s="87"/>
      <c r="N141" s="85"/>
      <c r="O141" s="79"/>
    </row>
    <row r="142" spans="1:15" ht="12.75" customHeight="1" x14ac:dyDescent="0.2">
      <c r="A142" s="27" t="s">
        <v>218</v>
      </c>
      <c r="B142" s="19" t="s">
        <v>140</v>
      </c>
      <c r="D142" s="60"/>
      <c r="E142" s="60"/>
      <c r="F142" s="60"/>
      <c r="G142" s="61"/>
      <c r="H142" s="74"/>
      <c r="I142" s="79"/>
      <c r="J142" s="84"/>
      <c r="K142" s="85"/>
      <c r="L142" s="86"/>
      <c r="M142" s="87"/>
      <c r="N142" s="85"/>
      <c r="O142" s="79"/>
    </row>
    <row r="143" spans="1:15" ht="12.75" customHeight="1" x14ac:dyDescent="0.2">
      <c r="A143" s="27"/>
      <c r="B143" s="19">
        <v>1</v>
      </c>
      <c r="C143" s="19" t="s">
        <v>219</v>
      </c>
      <c r="D143" s="60"/>
      <c r="E143" s="60"/>
      <c r="F143" s="60"/>
      <c r="G143" s="61">
        <f t="shared" ref="G143:G144" si="26">SUM(J143:L143)</f>
        <v>0</v>
      </c>
      <c r="H143" s="74">
        <f t="shared" ref="H143:H144" si="27">N143</f>
        <v>0</v>
      </c>
      <c r="I143" s="79"/>
      <c r="J143" s="84"/>
      <c r="K143" s="85"/>
      <c r="L143" s="86"/>
      <c r="M143" s="87"/>
      <c r="N143" s="85"/>
      <c r="O143" s="79"/>
    </row>
    <row r="144" spans="1:15" ht="12.75" customHeight="1" x14ac:dyDescent="0.2">
      <c r="A144" s="27"/>
      <c r="B144" s="19">
        <v>2</v>
      </c>
      <c r="C144" s="19" t="s">
        <v>220</v>
      </c>
      <c r="D144" s="60"/>
      <c r="E144" s="60"/>
      <c r="F144" s="60"/>
      <c r="G144" s="61">
        <f t="shared" si="26"/>
        <v>0</v>
      </c>
      <c r="H144" s="74">
        <f t="shared" si="27"/>
        <v>0</v>
      </c>
      <c r="I144" s="79"/>
      <c r="J144" s="84"/>
      <c r="K144" s="85"/>
      <c r="L144" s="86"/>
      <c r="M144" s="87"/>
      <c r="N144" s="85"/>
      <c r="O144" s="79"/>
    </row>
    <row r="145" spans="1:15" ht="12.75" customHeight="1" x14ac:dyDescent="0.2">
      <c r="A145" s="27"/>
      <c r="D145" s="60"/>
      <c r="E145" s="60"/>
      <c r="F145" s="60"/>
      <c r="G145" s="61"/>
      <c r="H145" s="74"/>
      <c r="I145" s="79"/>
      <c r="J145" s="84"/>
      <c r="K145" s="85"/>
      <c r="L145" s="86"/>
      <c r="M145" s="87"/>
      <c r="N145" s="85"/>
      <c r="O145" s="79"/>
    </row>
    <row r="146" spans="1:15" ht="12.75" customHeight="1" x14ac:dyDescent="0.2">
      <c r="A146" s="27"/>
      <c r="D146" s="60"/>
      <c r="E146" s="60"/>
      <c r="F146" s="60"/>
      <c r="G146" s="61"/>
      <c r="H146" s="74"/>
      <c r="I146" s="79"/>
      <c r="J146" s="84"/>
      <c r="K146" s="85"/>
      <c r="L146" s="86"/>
      <c r="M146" s="87"/>
      <c r="N146" s="85"/>
      <c r="O146" s="79"/>
    </row>
    <row r="147" spans="1:15" ht="12.75" customHeight="1" x14ac:dyDescent="0.2">
      <c r="A147" s="27"/>
      <c r="D147" s="60"/>
      <c r="E147" s="60"/>
      <c r="F147" s="60"/>
      <c r="G147" s="61"/>
      <c r="H147" s="74"/>
      <c r="I147" s="79"/>
      <c r="J147" s="84"/>
      <c r="K147" s="85"/>
      <c r="L147" s="86"/>
      <c r="M147" s="87"/>
      <c r="N147" s="85"/>
      <c r="O147" s="79"/>
    </row>
    <row r="148" spans="1:15" ht="12.75" customHeight="1" x14ac:dyDescent="0.2">
      <c r="A148" s="27"/>
      <c r="D148" s="60"/>
      <c r="E148" s="60"/>
      <c r="F148" s="60"/>
      <c r="G148" s="61"/>
      <c r="H148" s="74"/>
      <c r="I148" s="79"/>
      <c r="J148" s="84"/>
      <c r="K148" s="85"/>
      <c r="L148" s="86"/>
      <c r="M148" s="87"/>
      <c r="N148" s="85"/>
      <c r="O148" s="79"/>
    </row>
    <row r="149" spans="1:15" ht="12.75" customHeight="1" x14ac:dyDescent="0.2">
      <c r="A149" s="27"/>
      <c r="D149" s="60"/>
      <c r="E149" s="60"/>
      <c r="F149" s="60"/>
      <c r="G149" s="61"/>
      <c r="H149" s="74"/>
      <c r="I149" s="79"/>
      <c r="J149" s="84"/>
      <c r="K149" s="85"/>
      <c r="L149" s="86"/>
      <c r="M149" s="87"/>
      <c r="N149" s="85"/>
      <c r="O149" s="79"/>
    </row>
    <row r="150" spans="1:15" ht="12.75" customHeight="1" x14ac:dyDescent="0.2">
      <c r="A150" s="27"/>
      <c r="D150" s="60"/>
      <c r="E150" s="60"/>
      <c r="F150" s="60"/>
      <c r="G150" s="61"/>
      <c r="H150" s="74"/>
      <c r="I150" s="79"/>
      <c r="J150" s="84"/>
      <c r="K150" s="85"/>
      <c r="L150" s="86"/>
      <c r="M150" s="87"/>
      <c r="N150" s="85"/>
      <c r="O150" s="79"/>
    </row>
    <row r="151" spans="1:15" ht="25.5" customHeight="1" x14ac:dyDescent="0.2">
      <c r="A151" s="68"/>
      <c r="B151" s="65"/>
      <c r="C151" s="65"/>
      <c r="D151" s="65"/>
      <c r="E151" s="65"/>
      <c r="F151" s="67" t="s">
        <v>156</v>
      </c>
      <c r="G151" s="66">
        <f>SUM(G106:G150)</f>
        <v>0</v>
      </c>
      <c r="H151" s="75">
        <f>SUM(H106:H150)</f>
        <v>0</v>
      </c>
      <c r="I151" s="79"/>
      <c r="J151" s="84"/>
      <c r="K151" s="85"/>
      <c r="L151" s="86"/>
      <c r="M151" s="87"/>
      <c r="N151" s="85"/>
      <c r="O151" s="79"/>
    </row>
    <row r="152" spans="1:15" x14ac:dyDescent="0.2">
      <c r="A152" s="27"/>
      <c r="D152" s="60"/>
      <c r="E152" s="60"/>
      <c r="F152" s="60"/>
      <c r="G152" s="61"/>
      <c r="H152" s="74"/>
      <c r="I152" s="79"/>
      <c r="J152" s="84"/>
      <c r="K152" s="85"/>
      <c r="L152" s="86"/>
      <c r="M152" s="87"/>
      <c r="N152" s="85"/>
      <c r="O152" s="79"/>
    </row>
    <row r="153" spans="1:15" x14ac:dyDescent="0.2">
      <c r="A153" s="64">
        <v>1.2</v>
      </c>
      <c r="B153" s="26" t="s">
        <v>129</v>
      </c>
      <c r="D153" s="60"/>
      <c r="E153" s="60"/>
      <c r="F153" s="60"/>
      <c r="G153" s="61"/>
      <c r="H153" s="74"/>
      <c r="I153" s="79"/>
      <c r="J153" s="84"/>
      <c r="K153" s="85"/>
      <c r="L153" s="86"/>
      <c r="M153" s="87"/>
      <c r="N153" s="85"/>
      <c r="O153" s="79"/>
    </row>
    <row r="154" spans="1:15" x14ac:dyDescent="0.2">
      <c r="A154" s="27"/>
      <c r="D154" s="60"/>
      <c r="E154" s="60"/>
      <c r="F154" s="60"/>
      <c r="G154" s="61"/>
      <c r="H154" s="74"/>
      <c r="I154" s="79"/>
      <c r="J154" s="84"/>
      <c r="K154" s="85"/>
      <c r="L154" s="86"/>
      <c r="M154" s="87"/>
      <c r="N154" s="85"/>
      <c r="O154" s="79"/>
    </row>
    <row r="155" spans="1:15" ht="12" customHeight="1" x14ac:dyDescent="0.2">
      <c r="A155" s="63" t="s">
        <v>221</v>
      </c>
      <c r="B155" s="26" t="s">
        <v>222</v>
      </c>
      <c r="D155" s="60"/>
      <c r="E155" s="60"/>
      <c r="F155" s="60"/>
      <c r="G155" s="61"/>
      <c r="H155" s="74"/>
      <c r="I155" s="79"/>
      <c r="J155" s="84"/>
      <c r="K155" s="85"/>
      <c r="L155" s="86"/>
      <c r="M155" s="87"/>
      <c r="N155" s="85"/>
      <c r="O155" s="79"/>
    </row>
    <row r="156" spans="1:15" ht="12" customHeight="1" x14ac:dyDescent="0.2">
      <c r="A156" s="27"/>
      <c r="D156" s="60"/>
      <c r="E156" s="60"/>
      <c r="F156" s="60"/>
      <c r="G156" s="61"/>
      <c r="H156" s="74"/>
      <c r="I156" s="79"/>
      <c r="J156" s="84"/>
      <c r="K156" s="85"/>
      <c r="L156" s="86"/>
      <c r="M156" s="87"/>
      <c r="N156" s="85"/>
      <c r="O156" s="79"/>
    </row>
    <row r="157" spans="1:15" x14ac:dyDescent="0.2">
      <c r="A157" s="27" t="s">
        <v>223</v>
      </c>
      <c r="B157" s="19" t="s">
        <v>224</v>
      </c>
      <c r="D157" s="60"/>
      <c r="E157" s="60"/>
      <c r="F157" s="60"/>
      <c r="G157" s="61"/>
      <c r="H157" s="74"/>
      <c r="I157" s="79"/>
      <c r="J157" s="84"/>
      <c r="K157" s="85"/>
      <c r="L157" s="86"/>
      <c r="M157" s="87"/>
      <c r="N157" s="85"/>
      <c r="O157" s="79"/>
    </row>
    <row r="158" spans="1:15" x14ac:dyDescent="0.2">
      <c r="A158" s="27"/>
      <c r="B158" s="19">
        <v>1</v>
      </c>
      <c r="C158" s="19" t="s">
        <v>225</v>
      </c>
      <c r="D158" s="60"/>
      <c r="E158" s="60"/>
      <c r="F158" s="60"/>
      <c r="G158" s="61">
        <f t="shared" ref="G158:G160" si="28">SUM(J158:L158)</f>
        <v>0</v>
      </c>
      <c r="H158" s="74">
        <f t="shared" ref="H158:H160" si="29">N158</f>
        <v>0</v>
      </c>
      <c r="I158" s="79"/>
      <c r="J158" s="84"/>
      <c r="K158" s="85"/>
      <c r="L158" s="86"/>
      <c r="M158" s="87"/>
      <c r="N158" s="85"/>
      <c r="O158" s="79"/>
    </row>
    <row r="159" spans="1:15" x14ac:dyDescent="0.2">
      <c r="A159" s="27"/>
      <c r="B159" s="19">
        <v>2</v>
      </c>
      <c r="C159" s="19" t="s">
        <v>226</v>
      </c>
      <c r="D159" s="60"/>
      <c r="E159" s="60"/>
      <c r="F159" s="60"/>
      <c r="G159" s="61">
        <f t="shared" si="28"/>
        <v>0</v>
      </c>
      <c r="H159" s="74">
        <f t="shared" si="29"/>
        <v>0</v>
      </c>
      <c r="I159" s="79"/>
      <c r="J159" s="84"/>
      <c r="K159" s="85"/>
      <c r="L159" s="86"/>
      <c r="M159" s="87"/>
      <c r="N159" s="85"/>
      <c r="O159" s="79"/>
    </row>
    <row r="160" spans="1:15" x14ac:dyDescent="0.2">
      <c r="A160" s="27"/>
      <c r="B160" s="19">
        <v>3</v>
      </c>
      <c r="C160" s="19" t="s">
        <v>227</v>
      </c>
      <c r="D160" s="60"/>
      <c r="E160" s="60"/>
      <c r="F160" s="60"/>
      <c r="G160" s="61">
        <f t="shared" si="28"/>
        <v>0</v>
      </c>
      <c r="H160" s="74">
        <f t="shared" si="29"/>
        <v>0</v>
      </c>
      <c r="I160" s="79"/>
      <c r="J160" s="84"/>
      <c r="K160" s="85"/>
      <c r="L160" s="86"/>
      <c r="M160" s="87"/>
      <c r="N160" s="85"/>
      <c r="O160" s="79"/>
    </row>
    <row r="161" spans="1:15" x14ac:dyDescent="0.2">
      <c r="A161" s="27"/>
      <c r="D161" s="60"/>
      <c r="E161" s="60"/>
      <c r="F161" s="60"/>
      <c r="G161" s="61"/>
      <c r="H161" s="74"/>
      <c r="I161" s="79"/>
      <c r="J161" s="84"/>
      <c r="K161" s="85"/>
      <c r="L161" s="86"/>
      <c r="M161" s="87"/>
      <c r="N161" s="85"/>
      <c r="O161" s="79"/>
    </row>
    <row r="162" spans="1:15" x14ac:dyDescent="0.2">
      <c r="A162" s="63" t="s">
        <v>228</v>
      </c>
      <c r="B162" s="26" t="s">
        <v>229</v>
      </c>
      <c r="D162" s="60"/>
      <c r="E162" s="60"/>
      <c r="F162" s="60"/>
      <c r="G162" s="61"/>
      <c r="H162" s="74"/>
      <c r="I162" s="79"/>
      <c r="J162" s="84"/>
      <c r="K162" s="85"/>
      <c r="L162" s="86"/>
      <c r="M162" s="87"/>
      <c r="N162" s="85"/>
      <c r="O162" s="79"/>
    </row>
    <row r="163" spans="1:15" x14ac:dyDescent="0.2">
      <c r="A163" s="27"/>
      <c r="D163" s="60"/>
      <c r="E163" s="60"/>
      <c r="F163" s="60"/>
      <c r="G163" s="61"/>
      <c r="H163" s="74"/>
      <c r="I163" s="79"/>
      <c r="J163" s="84"/>
      <c r="K163" s="85"/>
      <c r="L163" s="86"/>
      <c r="M163" s="87"/>
      <c r="N163" s="85"/>
      <c r="O163" s="79"/>
    </row>
    <row r="164" spans="1:15" x14ac:dyDescent="0.2">
      <c r="A164" s="27" t="s">
        <v>230</v>
      </c>
      <c r="B164" s="19" t="s">
        <v>224</v>
      </c>
      <c r="D164" s="60"/>
      <c r="E164" s="60"/>
      <c r="F164" s="60"/>
      <c r="G164" s="61"/>
      <c r="H164" s="74"/>
      <c r="I164" s="79"/>
      <c r="J164" s="84"/>
      <c r="K164" s="85"/>
      <c r="L164" s="86"/>
      <c r="M164" s="87"/>
      <c r="N164" s="85"/>
      <c r="O164" s="79"/>
    </row>
    <row r="165" spans="1:15" x14ac:dyDescent="0.2">
      <c r="A165" s="27"/>
      <c r="B165" s="19">
        <v>1</v>
      </c>
      <c r="C165" s="19" t="s">
        <v>231</v>
      </c>
      <c r="D165" s="60"/>
      <c r="E165" s="60"/>
      <c r="F165" s="60"/>
      <c r="G165" s="61">
        <f t="shared" ref="G165:G167" si="30">SUM(J165:L165)</f>
        <v>0</v>
      </c>
      <c r="H165" s="74">
        <f t="shared" ref="H165:H167" si="31">N165</f>
        <v>0</v>
      </c>
      <c r="I165" s="79"/>
      <c r="J165" s="84"/>
      <c r="K165" s="85"/>
      <c r="L165" s="86"/>
      <c r="M165" s="87"/>
      <c r="N165" s="85"/>
      <c r="O165" s="79"/>
    </row>
    <row r="166" spans="1:15" x14ac:dyDescent="0.2">
      <c r="A166" s="27"/>
      <c r="B166" s="19">
        <v>2</v>
      </c>
      <c r="C166" s="19" t="s">
        <v>232</v>
      </c>
      <c r="D166" s="60"/>
      <c r="E166" s="60"/>
      <c r="F166" s="60"/>
      <c r="G166" s="61">
        <f t="shared" si="30"/>
        <v>0</v>
      </c>
      <c r="H166" s="74">
        <f t="shared" si="31"/>
        <v>0</v>
      </c>
      <c r="I166" s="79"/>
      <c r="J166" s="84"/>
      <c r="K166" s="85"/>
      <c r="L166" s="86"/>
      <c r="M166" s="87"/>
      <c r="N166" s="85"/>
      <c r="O166" s="79"/>
    </row>
    <row r="167" spans="1:15" x14ac:dyDescent="0.2">
      <c r="A167" s="27"/>
      <c r="B167" s="19">
        <v>3</v>
      </c>
      <c r="C167" s="19" t="s">
        <v>233</v>
      </c>
      <c r="D167" s="60"/>
      <c r="E167" s="60"/>
      <c r="F167" s="60"/>
      <c r="G167" s="61">
        <f t="shared" si="30"/>
        <v>0</v>
      </c>
      <c r="H167" s="74">
        <f t="shared" si="31"/>
        <v>0</v>
      </c>
      <c r="I167" s="79"/>
      <c r="J167" s="84"/>
      <c r="K167" s="85"/>
      <c r="L167" s="86"/>
      <c r="M167" s="87"/>
      <c r="N167" s="85"/>
      <c r="O167" s="79"/>
    </row>
    <row r="168" spans="1:15" x14ac:dyDescent="0.2">
      <c r="A168" s="27"/>
      <c r="D168" s="60"/>
      <c r="E168" s="60"/>
      <c r="F168" s="60"/>
      <c r="G168" s="61"/>
      <c r="H168" s="74"/>
      <c r="I168" s="79"/>
      <c r="J168" s="84"/>
      <c r="K168" s="85"/>
      <c r="L168" s="86"/>
      <c r="M168" s="87"/>
      <c r="N168" s="85"/>
      <c r="O168" s="79"/>
    </row>
    <row r="169" spans="1:15" x14ac:dyDescent="0.2">
      <c r="A169" s="63" t="s">
        <v>234</v>
      </c>
      <c r="B169" s="26" t="s">
        <v>235</v>
      </c>
      <c r="D169" s="60"/>
      <c r="E169" s="60"/>
      <c r="F169" s="60"/>
      <c r="G169" s="61"/>
      <c r="H169" s="74"/>
      <c r="I169" s="79"/>
      <c r="J169" s="84"/>
      <c r="K169" s="85"/>
      <c r="L169" s="86"/>
      <c r="M169" s="87"/>
      <c r="N169" s="85"/>
      <c r="O169" s="79"/>
    </row>
    <row r="170" spans="1:15" x14ac:dyDescent="0.2">
      <c r="A170" s="27"/>
      <c r="D170" s="60"/>
      <c r="E170" s="60"/>
      <c r="F170" s="60"/>
      <c r="G170" s="61"/>
      <c r="H170" s="74"/>
      <c r="I170" s="79"/>
      <c r="J170" s="84"/>
      <c r="K170" s="85"/>
      <c r="L170" s="86"/>
      <c r="M170" s="87"/>
      <c r="N170" s="85"/>
      <c r="O170" s="79"/>
    </row>
    <row r="171" spans="1:15" x14ac:dyDescent="0.2">
      <c r="A171" s="27" t="s">
        <v>236</v>
      </c>
      <c r="B171" s="19" t="s">
        <v>237</v>
      </c>
      <c r="D171" s="60"/>
      <c r="E171" s="60"/>
      <c r="F171" s="60"/>
      <c r="G171" s="61"/>
      <c r="H171" s="74"/>
      <c r="I171" s="79"/>
      <c r="J171" s="84"/>
      <c r="K171" s="85"/>
      <c r="L171" s="86"/>
      <c r="M171" s="87"/>
      <c r="N171" s="85"/>
      <c r="O171" s="79"/>
    </row>
    <row r="172" spans="1:15" x14ac:dyDescent="0.2">
      <c r="A172" s="27"/>
      <c r="B172" s="19">
        <v>1</v>
      </c>
      <c r="C172" s="19" t="s">
        <v>238</v>
      </c>
      <c r="D172" s="60"/>
      <c r="E172" s="60"/>
      <c r="F172" s="60"/>
      <c r="G172" s="61">
        <f t="shared" ref="G172" si="32">SUM(J172:L172)</f>
        <v>0</v>
      </c>
      <c r="H172" s="74">
        <f t="shared" ref="H172" si="33">N172</f>
        <v>0</v>
      </c>
      <c r="I172" s="79"/>
      <c r="J172" s="84"/>
      <c r="K172" s="85"/>
      <c r="L172" s="86"/>
      <c r="M172" s="87"/>
      <c r="N172" s="85"/>
      <c r="O172" s="79"/>
    </row>
    <row r="173" spans="1:15" x14ac:dyDescent="0.2">
      <c r="A173" s="27"/>
      <c r="B173" s="19">
        <v>2</v>
      </c>
      <c r="C173" s="19" t="s">
        <v>239</v>
      </c>
      <c r="D173" s="60"/>
      <c r="E173" s="60"/>
      <c r="F173" s="60"/>
      <c r="G173" s="61"/>
      <c r="H173" s="74"/>
      <c r="I173" s="79"/>
      <c r="J173" s="84"/>
      <c r="K173" s="85"/>
      <c r="L173" s="86"/>
      <c r="M173" s="87"/>
      <c r="N173" s="85"/>
      <c r="O173" s="79"/>
    </row>
    <row r="174" spans="1:15" x14ac:dyDescent="0.2">
      <c r="A174" s="27"/>
      <c r="C174" s="19" t="s">
        <v>240</v>
      </c>
      <c r="D174" s="60"/>
      <c r="E174" s="60"/>
      <c r="F174" s="60"/>
      <c r="G174" s="61">
        <f t="shared" ref="G174" si="34">SUM(J174:L174)</f>
        <v>0</v>
      </c>
      <c r="H174" s="74">
        <f t="shared" ref="H174" si="35">N174</f>
        <v>0</v>
      </c>
      <c r="I174" s="79"/>
      <c r="J174" s="84"/>
      <c r="K174" s="85"/>
      <c r="L174" s="86"/>
      <c r="M174" s="87"/>
      <c r="N174" s="85"/>
      <c r="O174" s="79"/>
    </row>
    <row r="175" spans="1:15" x14ac:dyDescent="0.2">
      <c r="A175" s="27"/>
      <c r="D175" s="60"/>
      <c r="E175" s="60"/>
      <c r="F175" s="60"/>
      <c r="G175" s="61"/>
      <c r="H175" s="74"/>
      <c r="I175" s="79"/>
      <c r="J175" s="84"/>
      <c r="K175" s="85"/>
      <c r="L175" s="86"/>
      <c r="M175" s="87"/>
      <c r="N175" s="85"/>
      <c r="O175" s="79"/>
    </row>
    <row r="176" spans="1:15" x14ac:dyDescent="0.2">
      <c r="A176" s="63" t="s">
        <v>241</v>
      </c>
      <c r="B176" s="26" t="s">
        <v>242</v>
      </c>
      <c r="D176" s="60"/>
      <c r="E176" s="60"/>
      <c r="F176" s="60"/>
      <c r="G176" s="61"/>
      <c r="H176" s="74"/>
      <c r="I176" s="79"/>
      <c r="J176" s="84"/>
      <c r="K176" s="85"/>
      <c r="L176" s="86"/>
      <c r="M176" s="87"/>
      <c r="N176" s="85"/>
      <c r="O176" s="79"/>
    </row>
    <row r="177" spans="1:15" x14ac:dyDescent="0.2">
      <c r="A177" s="27"/>
      <c r="D177" s="60"/>
      <c r="E177" s="60"/>
      <c r="F177" s="60"/>
      <c r="G177" s="61"/>
      <c r="H177" s="74"/>
      <c r="I177" s="79"/>
      <c r="J177" s="84"/>
      <c r="K177" s="85"/>
      <c r="L177" s="86"/>
      <c r="M177" s="87"/>
      <c r="N177" s="85"/>
      <c r="O177" s="79"/>
    </row>
    <row r="178" spans="1:15" x14ac:dyDescent="0.2">
      <c r="A178" s="27" t="s">
        <v>243</v>
      </c>
      <c r="B178" s="19" t="s">
        <v>214</v>
      </c>
      <c r="D178" s="60"/>
      <c r="E178" s="60"/>
      <c r="F178" s="60"/>
      <c r="G178" s="61"/>
      <c r="H178" s="74"/>
      <c r="I178" s="79"/>
      <c r="J178" s="84"/>
      <c r="K178" s="85"/>
      <c r="L178" s="86"/>
      <c r="M178" s="87"/>
      <c r="N178" s="85"/>
      <c r="O178" s="79"/>
    </row>
    <row r="179" spans="1:15" x14ac:dyDescent="0.2">
      <c r="A179" s="27"/>
      <c r="B179" s="19">
        <v>1</v>
      </c>
      <c r="C179" s="19" t="s">
        <v>244</v>
      </c>
      <c r="D179" s="60"/>
      <c r="E179" s="60"/>
      <c r="F179" s="60"/>
      <c r="G179" s="61">
        <f t="shared" ref="G179" si="36">SUM(J179:L179)</f>
        <v>0</v>
      </c>
      <c r="H179" s="74">
        <f t="shared" ref="H179" si="37">N179</f>
        <v>0</v>
      </c>
      <c r="I179" s="79"/>
      <c r="J179" s="84"/>
      <c r="K179" s="85"/>
      <c r="L179" s="86"/>
      <c r="M179" s="87"/>
      <c r="N179" s="85"/>
      <c r="O179" s="79"/>
    </row>
    <row r="180" spans="1:15" x14ac:dyDescent="0.2">
      <c r="A180" s="27"/>
      <c r="D180" s="60"/>
      <c r="E180" s="60"/>
      <c r="F180" s="60"/>
      <c r="G180" s="61"/>
      <c r="H180" s="74"/>
      <c r="I180" s="79"/>
      <c r="J180" s="84"/>
      <c r="K180" s="85"/>
      <c r="L180" s="86"/>
      <c r="M180" s="87"/>
      <c r="N180" s="85"/>
      <c r="O180" s="79"/>
    </row>
    <row r="181" spans="1:15" x14ac:dyDescent="0.2">
      <c r="A181" s="27" t="s">
        <v>245</v>
      </c>
      <c r="B181" s="19" t="s">
        <v>246</v>
      </c>
      <c r="D181" s="60"/>
      <c r="E181" s="60"/>
      <c r="F181" s="60"/>
      <c r="G181" s="61"/>
      <c r="H181" s="74"/>
      <c r="I181" s="79"/>
      <c r="J181" s="84"/>
      <c r="K181" s="85"/>
      <c r="L181" s="86"/>
      <c r="M181" s="87"/>
      <c r="N181" s="85"/>
      <c r="O181" s="79"/>
    </row>
    <row r="182" spans="1:15" x14ac:dyDescent="0.2">
      <c r="A182" s="27"/>
      <c r="B182" s="19">
        <v>1</v>
      </c>
      <c r="C182" s="19" t="s">
        <v>247</v>
      </c>
      <c r="D182" s="60"/>
      <c r="E182" s="60"/>
      <c r="F182" s="60"/>
      <c r="G182" s="61">
        <f t="shared" ref="G182:G185" si="38">SUM(J182:L182)</f>
        <v>0</v>
      </c>
      <c r="H182" s="74">
        <f t="shared" ref="H182:H185" si="39">N182</f>
        <v>0</v>
      </c>
      <c r="I182" s="79"/>
      <c r="J182" s="84"/>
      <c r="K182" s="85"/>
      <c r="L182" s="86"/>
      <c r="M182" s="87"/>
      <c r="N182" s="85"/>
      <c r="O182" s="79"/>
    </row>
    <row r="183" spans="1:15" x14ac:dyDescent="0.2">
      <c r="A183" s="27"/>
      <c r="B183" s="19">
        <v>2</v>
      </c>
      <c r="C183" s="19" t="s">
        <v>248</v>
      </c>
      <c r="D183" s="60"/>
      <c r="E183" s="60"/>
      <c r="F183" s="60"/>
      <c r="G183" s="61">
        <f t="shared" si="38"/>
        <v>0</v>
      </c>
      <c r="H183" s="74">
        <f t="shared" si="39"/>
        <v>0</v>
      </c>
      <c r="I183" s="79"/>
      <c r="J183" s="84"/>
      <c r="K183" s="85"/>
      <c r="L183" s="86"/>
      <c r="M183" s="87"/>
      <c r="N183" s="85"/>
      <c r="O183" s="79"/>
    </row>
    <row r="184" spans="1:15" x14ac:dyDescent="0.2">
      <c r="A184" s="27"/>
      <c r="B184" s="19">
        <v>3</v>
      </c>
      <c r="C184" s="19" t="s">
        <v>249</v>
      </c>
      <c r="D184" s="60"/>
      <c r="E184" s="60"/>
      <c r="F184" s="60"/>
      <c r="G184" s="61">
        <f t="shared" si="38"/>
        <v>0</v>
      </c>
      <c r="H184" s="74">
        <f t="shared" si="39"/>
        <v>0</v>
      </c>
      <c r="I184" s="79"/>
      <c r="J184" s="84"/>
      <c r="K184" s="85"/>
      <c r="L184" s="86"/>
      <c r="M184" s="87"/>
      <c r="N184" s="85"/>
      <c r="O184" s="79"/>
    </row>
    <row r="185" spans="1:15" x14ac:dyDescent="0.2">
      <c r="A185" s="27"/>
      <c r="B185" s="19">
        <v>4</v>
      </c>
      <c r="C185" s="19" t="s">
        <v>250</v>
      </c>
      <c r="D185" s="60"/>
      <c r="E185" s="60"/>
      <c r="F185" s="60"/>
      <c r="G185" s="61">
        <f t="shared" si="38"/>
        <v>0</v>
      </c>
      <c r="H185" s="74">
        <f t="shared" si="39"/>
        <v>0</v>
      </c>
      <c r="I185" s="79"/>
      <c r="J185" s="84"/>
      <c r="K185" s="85"/>
      <c r="L185" s="86"/>
      <c r="M185" s="87"/>
      <c r="N185" s="85"/>
      <c r="O185" s="79"/>
    </row>
    <row r="186" spans="1:15" x14ac:dyDescent="0.2">
      <c r="A186" s="27"/>
      <c r="D186" s="60"/>
      <c r="E186" s="60"/>
      <c r="F186" s="60"/>
      <c r="G186" s="61"/>
      <c r="H186" s="74"/>
      <c r="I186" s="79"/>
      <c r="J186" s="84"/>
      <c r="K186" s="85"/>
      <c r="L186" s="86"/>
      <c r="M186" s="87"/>
      <c r="N186" s="85"/>
      <c r="O186" s="79"/>
    </row>
    <row r="187" spans="1:15" x14ac:dyDescent="0.2">
      <c r="A187" s="63" t="s">
        <v>251</v>
      </c>
      <c r="B187" s="26" t="s">
        <v>252</v>
      </c>
      <c r="D187" s="60"/>
      <c r="E187" s="60"/>
      <c r="F187" s="60"/>
      <c r="G187" s="61"/>
      <c r="H187" s="74"/>
      <c r="I187" s="79"/>
      <c r="J187" s="84"/>
      <c r="K187" s="85"/>
      <c r="L187" s="86"/>
      <c r="M187" s="87"/>
      <c r="N187" s="85"/>
      <c r="O187" s="79"/>
    </row>
    <row r="188" spans="1:15" x14ac:dyDescent="0.2">
      <c r="A188" s="27"/>
      <c r="D188" s="60"/>
      <c r="E188" s="60"/>
      <c r="F188" s="60"/>
      <c r="G188" s="61"/>
      <c r="H188" s="74"/>
      <c r="I188" s="79"/>
      <c r="J188" s="84"/>
      <c r="K188" s="85"/>
      <c r="L188" s="86"/>
      <c r="M188" s="87"/>
      <c r="N188" s="85"/>
      <c r="O188" s="79"/>
    </row>
    <row r="189" spans="1:15" x14ac:dyDescent="0.2">
      <c r="A189" s="27" t="s">
        <v>253</v>
      </c>
      <c r="B189" s="19" t="s">
        <v>254</v>
      </c>
      <c r="D189" s="60"/>
      <c r="E189" s="60"/>
      <c r="F189" s="60"/>
      <c r="G189" s="61"/>
      <c r="H189" s="74"/>
      <c r="I189" s="79"/>
      <c r="J189" s="84"/>
      <c r="K189" s="85"/>
      <c r="L189" s="86"/>
      <c r="M189" s="87"/>
      <c r="N189" s="85"/>
      <c r="O189" s="79"/>
    </row>
    <row r="190" spans="1:15" x14ac:dyDescent="0.2">
      <c r="A190" s="27"/>
      <c r="B190" s="19">
        <v>1</v>
      </c>
      <c r="C190" s="19" t="s">
        <v>255</v>
      </c>
      <c r="D190" s="60"/>
      <c r="E190" s="60"/>
      <c r="F190" s="60"/>
      <c r="G190" s="61">
        <f t="shared" ref="G190:G194" si="40">SUM(J190:L190)</f>
        <v>0</v>
      </c>
      <c r="H190" s="74">
        <f t="shared" ref="H190:H194" si="41">N190</f>
        <v>0</v>
      </c>
      <c r="I190" s="79"/>
      <c r="J190" s="84"/>
      <c r="K190" s="85"/>
      <c r="L190" s="86"/>
      <c r="M190" s="87"/>
      <c r="N190" s="85"/>
      <c r="O190" s="79"/>
    </row>
    <row r="191" spans="1:15" x14ac:dyDescent="0.2">
      <c r="A191" s="27"/>
      <c r="B191" s="19">
        <v>2</v>
      </c>
      <c r="C191" s="19" t="s">
        <v>256</v>
      </c>
      <c r="D191" s="60"/>
      <c r="E191" s="60"/>
      <c r="F191" s="60"/>
      <c r="G191" s="61">
        <f t="shared" si="40"/>
        <v>0</v>
      </c>
      <c r="H191" s="74">
        <f t="shared" si="41"/>
        <v>0</v>
      </c>
      <c r="I191" s="79"/>
      <c r="J191" s="84"/>
      <c r="K191" s="85"/>
      <c r="L191" s="86"/>
      <c r="M191" s="87"/>
      <c r="N191" s="85"/>
      <c r="O191" s="79"/>
    </row>
    <row r="192" spans="1:15" x14ac:dyDescent="0.2">
      <c r="A192" s="27"/>
      <c r="B192" s="19">
        <v>3</v>
      </c>
      <c r="C192" s="19" t="s">
        <v>257</v>
      </c>
      <c r="D192" s="60"/>
      <c r="E192" s="60"/>
      <c r="F192" s="60"/>
      <c r="G192" s="61">
        <f t="shared" si="40"/>
        <v>0</v>
      </c>
      <c r="H192" s="74">
        <f t="shared" si="41"/>
        <v>0</v>
      </c>
      <c r="I192" s="79"/>
      <c r="J192" s="84"/>
      <c r="K192" s="85"/>
      <c r="L192" s="86"/>
      <c r="M192" s="87"/>
      <c r="N192" s="85"/>
      <c r="O192" s="79"/>
    </row>
    <row r="193" spans="1:15" x14ac:dyDescent="0.2">
      <c r="A193" s="27"/>
      <c r="B193" s="19">
        <v>4</v>
      </c>
      <c r="C193" s="19" t="s">
        <v>258</v>
      </c>
      <c r="D193" s="60"/>
      <c r="E193" s="60"/>
      <c r="F193" s="60"/>
      <c r="G193" s="61">
        <f t="shared" si="40"/>
        <v>0</v>
      </c>
      <c r="H193" s="74">
        <f t="shared" si="41"/>
        <v>0</v>
      </c>
      <c r="I193" s="79"/>
      <c r="J193" s="84"/>
      <c r="K193" s="85"/>
      <c r="L193" s="86"/>
      <c r="M193" s="87"/>
      <c r="N193" s="85"/>
      <c r="O193" s="79"/>
    </row>
    <row r="194" spans="1:15" x14ac:dyDescent="0.2">
      <c r="A194" s="27"/>
      <c r="B194" s="19">
        <v>5</v>
      </c>
      <c r="C194" s="19" t="s">
        <v>259</v>
      </c>
      <c r="D194" s="60"/>
      <c r="E194" s="60"/>
      <c r="F194" s="60"/>
      <c r="G194" s="61">
        <f t="shared" si="40"/>
        <v>0</v>
      </c>
      <c r="H194" s="74">
        <f t="shared" si="41"/>
        <v>0</v>
      </c>
      <c r="I194" s="79"/>
      <c r="J194" s="84"/>
      <c r="K194" s="85"/>
      <c r="L194" s="86"/>
      <c r="M194" s="87"/>
      <c r="N194" s="85"/>
      <c r="O194" s="79"/>
    </row>
    <row r="195" spans="1:15" x14ac:dyDescent="0.2">
      <c r="A195" s="27"/>
      <c r="D195" s="60"/>
      <c r="E195" s="60"/>
      <c r="F195" s="60"/>
      <c r="G195" s="61"/>
      <c r="H195" s="74"/>
      <c r="I195" s="79"/>
      <c r="J195" s="84"/>
      <c r="K195" s="85"/>
      <c r="L195" s="86"/>
      <c r="M195" s="87"/>
      <c r="N195" s="85"/>
      <c r="O195" s="79"/>
    </row>
    <row r="196" spans="1:15" x14ac:dyDescent="0.2">
      <c r="A196" s="27"/>
      <c r="D196" s="60"/>
      <c r="E196" s="60"/>
      <c r="F196" s="60"/>
      <c r="G196" s="61"/>
      <c r="H196" s="74"/>
      <c r="I196" s="79"/>
      <c r="J196" s="84"/>
      <c r="K196" s="85"/>
      <c r="L196" s="86"/>
      <c r="M196" s="87"/>
      <c r="N196" s="85"/>
      <c r="O196" s="79"/>
    </row>
    <row r="197" spans="1:15" x14ac:dyDescent="0.2">
      <c r="A197" s="27"/>
      <c r="D197" s="60"/>
      <c r="E197" s="60"/>
      <c r="F197" s="60"/>
      <c r="G197" s="61"/>
      <c r="H197" s="74"/>
      <c r="I197" s="79"/>
      <c r="J197" s="84"/>
      <c r="K197" s="85"/>
      <c r="L197" s="86"/>
      <c r="M197" s="87"/>
      <c r="N197" s="85"/>
      <c r="O197" s="79"/>
    </row>
    <row r="198" spans="1:15" x14ac:dyDescent="0.2">
      <c r="A198" s="27"/>
      <c r="D198" s="60"/>
      <c r="E198" s="60"/>
      <c r="F198" s="60"/>
      <c r="G198" s="61"/>
      <c r="H198" s="74"/>
      <c r="I198" s="79"/>
      <c r="J198" s="84"/>
      <c r="K198" s="85"/>
      <c r="L198" s="86"/>
      <c r="M198" s="87"/>
      <c r="N198" s="85"/>
      <c r="O198" s="79"/>
    </row>
    <row r="199" spans="1:15" ht="25.5" customHeight="1" x14ac:dyDescent="0.2">
      <c r="A199" s="68"/>
      <c r="B199" s="65"/>
      <c r="C199" s="65"/>
      <c r="D199" s="65"/>
      <c r="E199" s="65"/>
      <c r="F199" s="67" t="s">
        <v>156</v>
      </c>
      <c r="G199" s="66">
        <f>SUM(G146:G198)</f>
        <v>0</v>
      </c>
      <c r="H199" s="75">
        <f>SUM(H146:H198)</f>
        <v>0</v>
      </c>
      <c r="I199" s="79"/>
      <c r="J199" s="84"/>
      <c r="K199" s="85"/>
      <c r="L199" s="86"/>
      <c r="M199" s="87"/>
      <c r="N199" s="85"/>
      <c r="O199" s="79"/>
    </row>
    <row r="200" spans="1:15" x14ac:dyDescent="0.2">
      <c r="A200" s="27"/>
      <c r="D200" s="60"/>
      <c r="E200" s="60"/>
      <c r="F200" s="60"/>
      <c r="G200" s="61"/>
      <c r="H200" s="74"/>
      <c r="I200" s="79"/>
      <c r="J200" s="84"/>
      <c r="K200" s="85"/>
      <c r="L200" s="86"/>
      <c r="M200" s="87"/>
      <c r="N200" s="85"/>
      <c r="O200" s="79"/>
    </row>
    <row r="201" spans="1:15" x14ac:dyDescent="0.2">
      <c r="A201" s="64">
        <v>1.2</v>
      </c>
      <c r="B201" s="26" t="s">
        <v>129</v>
      </c>
      <c r="D201" s="60"/>
      <c r="E201" s="60"/>
      <c r="F201" s="60"/>
      <c r="G201" s="61"/>
      <c r="H201" s="74"/>
      <c r="I201" s="79"/>
      <c r="J201" s="84"/>
      <c r="K201" s="85"/>
      <c r="L201" s="86"/>
      <c r="M201" s="87"/>
      <c r="N201" s="85"/>
      <c r="O201" s="79"/>
    </row>
    <row r="202" spans="1:15" x14ac:dyDescent="0.2">
      <c r="A202" s="27"/>
      <c r="D202" s="60"/>
      <c r="E202" s="60"/>
      <c r="F202" s="60"/>
      <c r="G202" s="61"/>
      <c r="H202" s="74"/>
      <c r="I202" s="79"/>
      <c r="J202" s="84"/>
      <c r="K202" s="85"/>
      <c r="L202" s="86"/>
      <c r="M202" s="87"/>
      <c r="N202" s="85"/>
      <c r="O202" s="79"/>
    </row>
    <row r="203" spans="1:15" x14ac:dyDescent="0.2">
      <c r="A203" s="27" t="s">
        <v>260</v>
      </c>
      <c r="B203" s="19" t="s">
        <v>261</v>
      </c>
      <c r="D203" s="60"/>
      <c r="E203" s="60"/>
      <c r="F203" s="60"/>
      <c r="G203" s="61"/>
      <c r="H203" s="74"/>
      <c r="I203" s="79"/>
      <c r="J203" s="84"/>
      <c r="K203" s="85"/>
      <c r="L203" s="86"/>
      <c r="M203" s="87"/>
      <c r="N203" s="85"/>
      <c r="O203" s="79"/>
    </row>
    <row r="204" spans="1:15" x14ac:dyDescent="0.2">
      <c r="A204" s="27"/>
      <c r="B204" s="19">
        <v>1</v>
      </c>
      <c r="C204" s="19" t="s">
        <v>262</v>
      </c>
      <c r="D204" s="60"/>
      <c r="E204" s="60"/>
      <c r="F204" s="60"/>
      <c r="G204" s="61">
        <f t="shared" ref="G204:G205" si="42">SUM(J204:L204)</f>
        <v>0</v>
      </c>
      <c r="H204" s="74">
        <f t="shared" ref="H204:H205" si="43">N204</f>
        <v>0</v>
      </c>
      <c r="I204" s="79"/>
      <c r="J204" s="84"/>
      <c r="K204" s="85"/>
      <c r="L204" s="86"/>
      <c r="M204" s="87"/>
      <c r="N204" s="85"/>
      <c r="O204" s="79"/>
    </row>
    <row r="205" spans="1:15" x14ac:dyDescent="0.2">
      <c r="A205" s="27"/>
      <c r="B205" s="19">
        <v>2</v>
      </c>
      <c r="C205" s="19" t="s">
        <v>263</v>
      </c>
      <c r="D205" s="60"/>
      <c r="E205" s="60"/>
      <c r="F205" s="60"/>
      <c r="G205" s="61">
        <f t="shared" si="42"/>
        <v>0</v>
      </c>
      <c r="H205" s="74">
        <f t="shared" si="43"/>
        <v>0</v>
      </c>
      <c r="I205" s="79"/>
      <c r="J205" s="84"/>
      <c r="K205" s="85"/>
      <c r="L205" s="86"/>
      <c r="M205" s="87"/>
      <c r="N205" s="85"/>
      <c r="O205" s="79"/>
    </row>
    <row r="206" spans="1:15" x14ac:dyDescent="0.2">
      <c r="A206" s="27"/>
      <c r="D206" s="60"/>
      <c r="E206" s="60"/>
      <c r="F206" s="60"/>
      <c r="G206" s="61"/>
      <c r="H206" s="74"/>
      <c r="I206" s="79"/>
      <c r="J206" s="84"/>
      <c r="K206" s="85"/>
      <c r="L206" s="86"/>
      <c r="M206" s="87"/>
      <c r="N206" s="85"/>
      <c r="O206" s="79"/>
    </row>
    <row r="207" spans="1:15" x14ac:dyDescent="0.2">
      <c r="A207" s="27" t="s">
        <v>264</v>
      </c>
      <c r="B207" s="19" t="s">
        <v>265</v>
      </c>
      <c r="D207" s="60"/>
      <c r="E207" s="60"/>
      <c r="F207" s="60"/>
      <c r="G207" s="61"/>
      <c r="H207" s="74"/>
      <c r="I207" s="79"/>
      <c r="J207" s="84"/>
      <c r="K207" s="85"/>
      <c r="L207" s="86"/>
      <c r="M207" s="87"/>
      <c r="N207" s="85"/>
      <c r="O207" s="79"/>
    </row>
    <row r="208" spans="1:15" x14ac:dyDescent="0.2">
      <c r="A208" s="27"/>
      <c r="B208" s="19">
        <v>1</v>
      </c>
      <c r="C208" s="19" t="s">
        <v>266</v>
      </c>
      <c r="D208" s="60"/>
      <c r="E208" s="60"/>
      <c r="F208" s="60"/>
      <c r="G208" s="61">
        <f t="shared" ref="G208:G209" si="44">SUM(J208:L208)</f>
        <v>0</v>
      </c>
      <c r="H208" s="74">
        <f t="shared" ref="H208:H209" si="45">N208</f>
        <v>0</v>
      </c>
      <c r="I208" s="79"/>
      <c r="J208" s="84"/>
      <c r="K208" s="85"/>
      <c r="L208" s="86"/>
      <c r="M208" s="87"/>
      <c r="N208" s="85"/>
      <c r="O208" s="79"/>
    </row>
    <row r="209" spans="1:15" x14ac:dyDescent="0.2">
      <c r="A209" s="27"/>
      <c r="B209" s="19">
        <v>2</v>
      </c>
      <c r="C209" s="19" t="s">
        <v>267</v>
      </c>
      <c r="D209" s="60"/>
      <c r="E209" s="60"/>
      <c r="F209" s="60"/>
      <c r="G209" s="61">
        <f t="shared" si="44"/>
        <v>0</v>
      </c>
      <c r="H209" s="74">
        <f t="shared" si="45"/>
        <v>0</v>
      </c>
      <c r="I209" s="79"/>
      <c r="J209" s="84"/>
      <c r="K209" s="85"/>
      <c r="L209" s="86"/>
      <c r="M209" s="87"/>
      <c r="N209" s="85"/>
      <c r="O209" s="79"/>
    </row>
    <row r="210" spans="1:15" x14ac:dyDescent="0.2">
      <c r="A210" s="27"/>
      <c r="D210" s="60"/>
      <c r="E210" s="60"/>
      <c r="F210" s="60"/>
      <c r="G210" s="61"/>
      <c r="H210" s="74"/>
      <c r="I210" s="79"/>
      <c r="J210" s="84"/>
      <c r="K210" s="85"/>
      <c r="L210" s="86"/>
      <c r="M210" s="87"/>
      <c r="N210" s="85"/>
      <c r="O210" s="79"/>
    </row>
    <row r="211" spans="1:15" x14ac:dyDescent="0.2">
      <c r="A211" s="27" t="s">
        <v>268</v>
      </c>
      <c r="B211" s="19" t="s">
        <v>269</v>
      </c>
      <c r="D211" s="60"/>
      <c r="E211" s="60"/>
      <c r="F211" s="60"/>
      <c r="G211" s="61"/>
      <c r="H211" s="74"/>
      <c r="I211" s="79"/>
      <c r="J211" s="84"/>
      <c r="K211" s="85"/>
      <c r="L211" s="86"/>
      <c r="M211" s="87"/>
      <c r="N211" s="85"/>
      <c r="O211" s="79"/>
    </row>
    <row r="212" spans="1:15" x14ac:dyDescent="0.2">
      <c r="A212" s="27"/>
      <c r="B212" s="19">
        <v>1</v>
      </c>
      <c r="C212" s="19" t="s">
        <v>270</v>
      </c>
      <c r="D212" s="60"/>
      <c r="E212" s="60"/>
      <c r="F212" s="60"/>
      <c r="G212" s="61">
        <f t="shared" ref="G212:G217" si="46">SUM(J212:L212)</f>
        <v>0</v>
      </c>
      <c r="H212" s="74">
        <f t="shared" ref="H212:H217" si="47">N212</f>
        <v>0</v>
      </c>
      <c r="I212" s="79"/>
      <c r="J212" s="84"/>
      <c r="K212" s="85"/>
      <c r="L212" s="86"/>
      <c r="M212" s="87"/>
      <c r="N212" s="85"/>
      <c r="O212" s="79"/>
    </row>
    <row r="213" spans="1:15" x14ac:dyDescent="0.2">
      <c r="A213" s="27"/>
      <c r="B213" s="19">
        <v>2</v>
      </c>
      <c r="C213" s="19" t="s">
        <v>271</v>
      </c>
      <c r="D213" s="60"/>
      <c r="E213" s="60"/>
      <c r="F213" s="60"/>
      <c r="G213" s="61">
        <f t="shared" si="46"/>
        <v>0</v>
      </c>
      <c r="H213" s="74">
        <f t="shared" si="47"/>
        <v>0</v>
      </c>
      <c r="I213" s="79"/>
      <c r="J213" s="84"/>
      <c r="K213" s="85"/>
      <c r="L213" s="86"/>
      <c r="M213" s="87"/>
      <c r="N213" s="85"/>
      <c r="O213" s="79"/>
    </row>
    <row r="214" spans="1:15" x14ac:dyDescent="0.2">
      <c r="A214" s="27"/>
      <c r="B214" s="19">
        <v>3</v>
      </c>
      <c r="C214" s="19" t="s">
        <v>272</v>
      </c>
      <c r="D214" s="60"/>
      <c r="E214" s="60"/>
      <c r="F214" s="60"/>
      <c r="G214" s="61">
        <f t="shared" si="46"/>
        <v>0</v>
      </c>
      <c r="H214" s="74">
        <f t="shared" si="47"/>
        <v>0</v>
      </c>
      <c r="I214" s="79"/>
      <c r="J214" s="84"/>
      <c r="K214" s="85"/>
      <c r="L214" s="86"/>
      <c r="M214" s="87"/>
      <c r="N214" s="85"/>
      <c r="O214" s="79"/>
    </row>
    <row r="215" spans="1:15" x14ac:dyDescent="0.2">
      <c r="A215" s="27"/>
      <c r="B215" s="19">
        <v>4</v>
      </c>
      <c r="C215" s="19" t="s">
        <v>273</v>
      </c>
      <c r="D215" s="60"/>
      <c r="E215" s="60"/>
      <c r="F215" s="60"/>
      <c r="G215" s="61">
        <f t="shared" si="46"/>
        <v>0</v>
      </c>
      <c r="H215" s="74">
        <f t="shared" si="47"/>
        <v>0</v>
      </c>
      <c r="I215" s="79"/>
      <c r="J215" s="84"/>
      <c r="K215" s="85"/>
      <c r="L215" s="86"/>
      <c r="M215" s="87"/>
      <c r="N215" s="85"/>
      <c r="O215" s="79"/>
    </row>
    <row r="216" spans="1:15" x14ac:dyDescent="0.2">
      <c r="A216" s="27"/>
      <c r="B216" s="19">
        <v>5</v>
      </c>
      <c r="C216" s="19" t="s">
        <v>274</v>
      </c>
      <c r="D216" s="60"/>
      <c r="E216" s="60"/>
      <c r="F216" s="60"/>
      <c r="G216" s="61">
        <f t="shared" si="46"/>
        <v>0</v>
      </c>
      <c r="H216" s="74">
        <f t="shared" si="47"/>
        <v>0</v>
      </c>
      <c r="I216" s="79"/>
      <c r="J216" s="84"/>
      <c r="K216" s="85"/>
      <c r="L216" s="86"/>
      <c r="M216" s="87"/>
      <c r="N216" s="85"/>
      <c r="O216" s="79"/>
    </row>
    <row r="217" spans="1:15" x14ac:dyDescent="0.2">
      <c r="A217" s="27"/>
      <c r="B217" s="19">
        <v>6</v>
      </c>
      <c r="C217" s="19" t="s">
        <v>275</v>
      </c>
      <c r="D217" s="60"/>
      <c r="E217" s="60"/>
      <c r="F217" s="60"/>
      <c r="G217" s="61">
        <f t="shared" si="46"/>
        <v>0</v>
      </c>
      <c r="H217" s="74">
        <f t="shared" si="47"/>
        <v>0</v>
      </c>
      <c r="I217" s="79"/>
      <c r="J217" s="84"/>
      <c r="K217" s="85"/>
      <c r="L217" s="86"/>
      <c r="M217" s="87"/>
      <c r="N217" s="85"/>
      <c r="O217" s="79"/>
    </row>
    <row r="218" spans="1:15" x14ac:dyDescent="0.2">
      <c r="A218" s="27"/>
      <c r="D218" s="60"/>
      <c r="E218" s="60"/>
      <c r="F218" s="60"/>
      <c r="G218" s="61"/>
      <c r="H218" s="74"/>
      <c r="I218" s="79"/>
      <c r="J218" s="84"/>
      <c r="K218" s="85"/>
      <c r="L218" s="86"/>
      <c r="M218" s="87"/>
      <c r="N218" s="85"/>
      <c r="O218" s="79"/>
    </row>
    <row r="219" spans="1:15" x14ac:dyDescent="0.2">
      <c r="A219" s="27" t="s">
        <v>276</v>
      </c>
      <c r="B219" s="19" t="s">
        <v>277</v>
      </c>
      <c r="D219" s="60"/>
      <c r="E219" s="60"/>
      <c r="F219" s="60"/>
      <c r="G219" s="61"/>
      <c r="H219" s="74"/>
      <c r="I219" s="79"/>
      <c r="J219" s="84"/>
      <c r="K219" s="85"/>
      <c r="L219" s="86"/>
      <c r="M219" s="87"/>
      <c r="N219" s="85"/>
      <c r="O219" s="79"/>
    </row>
    <row r="220" spans="1:15" x14ac:dyDescent="0.2">
      <c r="A220" s="27"/>
      <c r="B220" s="19">
        <v>1</v>
      </c>
      <c r="C220" s="19" t="s">
        <v>278</v>
      </c>
      <c r="D220" s="60"/>
      <c r="E220" s="60"/>
      <c r="F220" s="60"/>
      <c r="G220" s="61">
        <f t="shared" ref="G220:G221" si="48">SUM(J220:L220)</f>
        <v>0</v>
      </c>
      <c r="H220" s="74">
        <f t="shared" ref="H220:H221" si="49">N220</f>
        <v>0</v>
      </c>
      <c r="I220" s="79"/>
      <c r="J220" s="84"/>
      <c r="K220" s="85"/>
      <c r="L220" s="86"/>
      <c r="M220" s="87"/>
      <c r="N220" s="85"/>
      <c r="O220" s="79"/>
    </row>
    <row r="221" spans="1:15" x14ac:dyDescent="0.2">
      <c r="A221" s="27"/>
      <c r="B221" s="19">
        <v>2</v>
      </c>
      <c r="C221" s="19" t="s">
        <v>279</v>
      </c>
      <c r="D221" s="60"/>
      <c r="E221" s="60"/>
      <c r="F221" s="60"/>
      <c r="G221" s="61">
        <f t="shared" si="48"/>
        <v>0</v>
      </c>
      <c r="H221" s="74">
        <f t="shared" si="49"/>
        <v>0</v>
      </c>
      <c r="I221" s="79"/>
      <c r="J221" s="84"/>
      <c r="K221" s="85"/>
      <c r="L221" s="86"/>
      <c r="M221" s="87"/>
      <c r="N221" s="85"/>
      <c r="O221" s="79"/>
    </row>
    <row r="222" spans="1:15" x14ac:dyDescent="0.2">
      <c r="A222" s="27"/>
      <c r="D222" s="60"/>
      <c r="E222" s="60"/>
      <c r="F222" s="60"/>
      <c r="G222" s="61"/>
      <c r="H222" s="74"/>
      <c r="I222" s="79"/>
      <c r="J222" s="84"/>
      <c r="K222" s="85"/>
      <c r="L222" s="86"/>
      <c r="M222" s="87"/>
      <c r="N222" s="85"/>
      <c r="O222" s="79"/>
    </row>
    <row r="223" spans="1:15" x14ac:dyDescent="0.2">
      <c r="A223" s="27" t="s">
        <v>280</v>
      </c>
      <c r="B223" s="19" t="s">
        <v>281</v>
      </c>
      <c r="D223" s="60"/>
      <c r="E223" s="60"/>
      <c r="F223" s="60"/>
      <c r="G223" s="61"/>
      <c r="H223" s="74"/>
      <c r="I223" s="79"/>
      <c r="J223" s="84"/>
      <c r="K223" s="85"/>
      <c r="L223" s="86"/>
      <c r="M223" s="87"/>
      <c r="N223" s="85"/>
      <c r="O223" s="79"/>
    </row>
    <row r="224" spans="1:15" x14ac:dyDescent="0.2">
      <c r="A224" s="27"/>
      <c r="B224" s="19">
        <v>1</v>
      </c>
      <c r="C224" s="19" t="s">
        <v>282</v>
      </c>
      <c r="D224" s="60"/>
      <c r="E224" s="60"/>
      <c r="F224" s="60"/>
      <c r="G224" s="61">
        <f t="shared" ref="G224:G225" si="50">SUM(J224:L224)</f>
        <v>0</v>
      </c>
      <c r="H224" s="74">
        <f t="shared" ref="H224:H225" si="51">N224</f>
        <v>0</v>
      </c>
      <c r="I224" s="79"/>
      <c r="J224" s="84"/>
      <c r="K224" s="85"/>
      <c r="L224" s="86"/>
      <c r="M224" s="87"/>
      <c r="N224" s="85"/>
      <c r="O224" s="79"/>
    </row>
    <row r="225" spans="1:15" x14ac:dyDescent="0.2">
      <c r="A225" s="27"/>
      <c r="B225" s="19">
        <v>2</v>
      </c>
      <c r="C225" s="19" t="s">
        <v>283</v>
      </c>
      <c r="D225" s="60"/>
      <c r="E225" s="60"/>
      <c r="F225" s="60"/>
      <c r="G225" s="61">
        <f t="shared" si="50"/>
        <v>0</v>
      </c>
      <c r="H225" s="74">
        <f t="shared" si="51"/>
        <v>0</v>
      </c>
      <c r="I225" s="79"/>
      <c r="J225" s="84"/>
      <c r="K225" s="85"/>
      <c r="L225" s="86"/>
      <c r="M225" s="87"/>
      <c r="N225" s="85"/>
      <c r="O225" s="79"/>
    </row>
    <row r="226" spans="1:15" x14ac:dyDescent="0.2">
      <c r="A226" s="27"/>
      <c r="D226" s="60"/>
      <c r="E226" s="60"/>
      <c r="F226" s="60"/>
      <c r="G226" s="61"/>
      <c r="H226" s="74"/>
      <c r="I226" s="79"/>
      <c r="J226" s="84"/>
      <c r="K226" s="85"/>
      <c r="L226" s="86"/>
      <c r="M226" s="87"/>
      <c r="N226" s="85"/>
      <c r="O226" s="79"/>
    </row>
    <row r="227" spans="1:15" x14ac:dyDescent="0.2">
      <c r="A227" s="27" t="s">
        <v>284</v>
      </c>
      <c r="B227" s="19" t="s">
        <v>285</v>
      </c>
      <c r="D227" s="60"/>
      <c r="E227" s="60"/>
      <c r="F227" s="60"/>
      <c r="G227" s="61"/>
      <c r="H227" s="74"/>
      <c r="I227" s="79"/>
      <c r="J227" s="84"/>
      <c r="K227" s="85"/>
      <c r="L227" s="86"/>
      <c r="M227" s="87"/>
      <c r="N227" s="85"/>
      <c r="O227" s="79"/>
    </row>
    <row r="228" spans="1:15" x14ac:dyDescent="0.2">
      <c r="A228" s="27"/>
      <c r="B228" s="19">
        <v>1</v>
      </c>
      <c r="C228" s="19" t="s">
        <v>286</v>
      </c>
      <c r="D228" s="60"/>
      <c r="E228" s="60"/>
      <c r="F228" s="60"/>
      <c r="G228" s="61">
        <f t="shared" ref="G228:G231" si="52">SUM(J228:L228)</f>
        <v>0</v>
      </c>
      <c r="H228" s="74">
        <f t="shared" ref="H228:H231" si="53">N228</f>
        <v>0</v>
      </c>
      <c r="I228" s="79"/>
      <c r="J228" s="84"/>
      <c r="K228" s="85"/>
      <c r="L228" s="86"/>
      <c r="M228" s="87"/>
      <c r="N228" s="85"/>
      <c r="O228" s="79"/>
    </row>
    <row r="229" spans="1:15" x14ac:dyDescent="0.2">
      <c r="A229" s="27"/>
      <c r="B229" s="19">
        <v>2</v>
      </c>
      <c r="C229" s="19" t="s">
        <v>287</v>
      </c>
      <c r="D229" s="60"/>
      <c r="E229" s="60"/>
      <c r="F229" s="60"/>
      <c r="G229" s="61">
        <f t="shared" si="52"/>
        <v>0</v>
      </c>
      <c r="H229" s="74">
        <f t="shared" si="53"/>
        <v>0</v>
      </c>
      <c r="I229" s="79"/>
      <c r="J229" s="84"/>
      <c r="K229" s="85"/>
      <c r="L229" s="86"/>
      <c r="M229" s="87"/>
      <c r="N229" s="85"/>
      <c r="O229" s="79"/>
    </row>
    <row r="230" spans="1:15" x14ac:dyDescent="0.2">
      <c r="A230" s="27"/>
      <c r="B230" s="19">
        <v>3</v>
      </c>
      <c r="C230" s="19" t="s">
        <v>288</v>
      </c>
      <c r="D230" s="60"/>
      <c r="E230" s="60"/>
      <c r="F230" s="60"/>
      <c r="G230" s="61">
        <f t="shared" si="52"/>
        <v>0</v>
      </c>
      <c r="H230" s="74">
        <f t="shared" si="53"/>
        <v>0</v>
      </c>
      <c r="I230" s="79"/>
      <c r="J230" s="84"/>
      <c r="K230" s="85"/>
      <c r="L230" s="86"/>
      <c r="M230" s="87"/>
      <c r="N230" s="85"/>
      <c r="O230" s="79"/>
    </row>
    <row r="231" spans="1:15" x14ac:dyDescent="0.2">
      <c r="A231" s="27"/>
      <c r="B231" s="19">
        <v>4</v>
      </c>
      <c r="C231" s="19" t="s">
        <v>289</v>
      </c>
      <c r="D231" s="60"/>
      <c r="E231" s="60"/>
      <c r="F231" s="60"/>
      <c r="G231" s="61">
        <f t="shared" si="52"/>
        <v>0</v>
      </c>
      <c r="H231" s="74">
        <f t="shared" si="53"/>
        <v>0</v>
      </c>
      <c r="I231" s="79"/>
      <c r="J231" s="84"/>
      <c r="K231" s="85"/>
      <c r="L231" s="86"/>
      <c r="M231" s="87"/>
      <c r="N231" s="85"/>
      <c r="O231" s="79"/>
    </row>
    <row r="232" spans="1:15" x14ac:dyDescent="0.2">
      <c r="A232" s="27"/>
      <c r="D232" s="60"/>
      <c r="E232" s="60"/>
      <c r="F232" s="60"/>
      <c r="G232" s="61"/>
      <c r="H232" s="74"/>
      <c r="I232" s="79"/>
      <c r="J232" s="84"/>
      <c r="K232" s="85"/>
      <c r="L232" s="86"/>
      <c r="M232" s="87"/>
      <c r="N232" s="85"/>
      <c r="O232" s="79"/>
    </row>
    <row r="233" spans="1:15" x14ac:dyDescent="0.2">
      <c r="A233" s="27"/>
      <c r="D233" s="60"/>
      <c r="E233" s="60"/>
      <c r="F233" s="60"/>
      <c r="G233" s="61"/>
      <c r="H233" s="74"/>
      <c r="I233" s="79"/>
      <c r="J233" s="84"/>
      <c r="K233" s="85"/>
      <c r="L233" s="86"/>
      <c r="M233" s="87"/>
      <c r="N233" s="85"/>
      <c r="O233" s="79"/>
    </row>
    <row r="234" spans="1:15" x14ac:dyDescent="0.2">
      <c r="A234" s="27"/>
      <c r="D234" s="60"/>
      <c r="E234" s="60"/>
      <c r="F234" s="60"/>
      <c r="G234" s="61"/>
      <c r="H234" s="74"/>
      <c r="I234" s="79"/>
      <c r="J234" s="84"/>
      <c r="K234" s="85"/>
      <c r="L234" s="86"/>
      <c r="M234" s="87"/>
      <c r="N234" s="85"/>
      <c r="O234" s="79"/>
    </row>
    <row r="235" spans="1:15" x14ac:dyDescent="0.2">
      <c r="A235" s="27"/>
      <c r="D235" s="60"/>
      <c r="E235" s="60"/>
      <c r="F235" s="60"/>
      <c r="G235" s="61"/>
      <c r="H235" s="74"/>
      <c r="I235" s="79"/>
      <c r="J235" s="84"/>
      <c r="K235" s="85"/>
      <c r="L235" s="86"/>
      <c r="M235" s="87"/>
      <c r="N235" s="85"/>
      <c r="O235" s="79"/>
    </row>
    <row r="236" spans="1:15" x14ac:dyDescent="0.2">
      <c r="A236" s="27"/>
      <c r="D236" s="60"/>
      <c r="E236" s="60"/>
      <c r="F236" s="60"/>
      <c r="G236" s="61"/>
      <c r="H236" s="74"/>
      <c r="I236" s="79"/>
      <c r="J236" s="84"/>
      <c r="K236" s="85"/>
      <c r="L236" s="86"/>
      <c r="M236" s="87"/>
      <c r="N236" s="85"/>
      <c r="O236" s="79"/>
    </row>
    <row r="237" spans="1:15" x14ac:dyDescent="0.2">
      <c r="A237" s="27"/>
      <c r="D237" s="60"/>
      <c r="E237" s="60"/>
      <c r="F237" s="60"/>
      <c r="G237" s="61"/>
      <c r="H237" s="74"/>
      <c r="I237" s="79"/>
      <c r="J237" s="84"/>
      <c r="K237" s="85"/>
      <c r="L237" s="86"/>
      <c r="M237" s="87"/>
      <c r="N237" s="85"/>
      <c r="O237" s="79"/>
    </row>
    <row r="238" spans="1:15" x14ac:dyDescent="0.2">
      <c r="A238" s="27"/>
      <c r="D238" s="60"/>
      <c r="E238" s="60"/>
      <c r="F238" s="60"/>
      <c r="G238" s="61"/>
      <c r="H238" s="74"/>
      <c r="I238" s="79"/>
      <c r="J238" s="84"/>
      <c r="K238" s="85"/>
      <c r="L238" s="86"/>
      <c r="M238" s="87"/>
      <c r="N238" s="85"/>
      <c r="O238" s="79"/>
    </row>
    <row r="239" spans="1:15" x14ac:dyDescent="0.2">
      <c r="A239" s="27"/>
      <c r="D239" s="60"/>
      <c r="E239" s="60"/>
      <c r="F239" s="60"/>
      <c r="G239" s="61"/>
      <c r="H239" s="74"/>
      <c r="I239" s="79"/>
      <c r="J239" s="84"/>
      <c r="K239" s="85"/>
      <c r="L239" s="86"/>
      <c r="M239" s="87"/>
      <c r="N239" s="85"/>
      <c r="O239" s="79"/>
    </row>
    <row r="240" spans="1:15" x14ac:dyDescent="0.2">
      <c r="A240" s="27"/>
      <c r="D240" s="60"/>
      <c r="E240" s="60"/>
      <c r="F240" s="60"/>
      <c r="G240" s="61"/>
      <c r="H240" s="74"/>
      <c r="I240" s="79"/>
      <c r="J240" s="84"/>
      <c r="K240" s="85"/>
      <c r="L240" s="86"/>
      <c r="M240" s="87"/>
      <c r="N240" s="85"/>
      <c r="O240" s="79"/>
    </row>
    <row r="241" spans="1:15" x14ac:dyDescent="0.2">
      <c r="A241" s="27"/>
      <c r="D241" s="60"/>
      <c r="E241" s="60"/>
      <c r="F241" s="60"/>
      <c r="G241" s="61"/>
      <c r="H241" s="74"/>
      <c r="I241" s="79"/>
      <c r="J241" s="84"/>
      <c r="K241" s="85"/>
      <c r="L241" s="86"/>
      <c r="M241" s="87"/>
      <c r="N241" s="85"/>
      <c r="O241" s="79"/>
    </row>
    <row r="242" spans="1:15" x14ac:dyDescent="0.2">
      <c r="A242" s="27"/>
      <c r="D242" s="60"/>
      <c r="E242" s="60"/>
      <c r="F242" s="60"/>
      <c r="G242" s="61"/>
      <c r="H242" s="74"/>
      <c r="I242" s="79"/>
      <c r="J242" s="84"/>
      <c r="K242" s="85"/>
      <c r="L242" s="86"/>
      <c r="M242" s="87"/>
      <c r="N242" s="85"/>
      <c r="O242" s="79"/>
    </row>
    <row r="243" spans="1:15" x14ac:dyDescent="0.2">
      <c r="A243" s="27"/>
      <c r="D243" s="60"/>
      <c r="E243" s="60"/>
      <c r="F243" s="60"/>
      <c r="G243" s="61"/>
      <c r="H243" s="74"/>
      <c r="I243" s="79"/>
      <c r="J243" s="84"/>
      <c r="K243" s="85"/>
      <c r="L243" s="86"/>
      <c r="M243" s="87"/>
      <c r="N243" s="85"/>
      <c r="O243" s="79"/>
    </row>
    <row r="244" spans="1:15" x14ac:dyDescent="0.2">
      <c r="A244" s="27"/>
      <c r="D244" s="60"/>
      <c r="E244" s="60"/>
      <c r="F244" s="60"/>
      <c r="G244" s="61"/>
      <c r="H244" s="74"/>
      <c r="I244" s="79"/>
      <c r="J244" s="84"/>
      <c r="K244" s="85"/>
      <c r="L244" s="86"/>
      <c r="M244" s="87"/>
      <c r="N244" s="85"/>
      <c r="O244" s="79"/>
    </row>
    <row r="245" spans="1:15" x14ac:dyDescent="0.2">
      <c r="A245" s="27"/>
      <c r="D245" s="60"/>
      <c r="E245" s="60"/>
      <c r="F245" s="60"/>
      <c r="G245" s="61"/>
      <c r="H245" s="74"/>
      <c r="I245" s="79"/>
      <c r="J245" s="84"/>
      <c r="K245" s="85"/>
      <c r="L245" s="86"/>
      <c r="M245" s="87"/>
      <c r="N245" s="85"/>
      <c r="O245" s="79"/>
    </row>
    <row r="246" spans="1:15" x14ac:dyDescent="0.2">
      <c r="A246" s="27"/>
      <c r="D246" s="60"/>
      <c r="E246" s="60"/>
      <c r="F246" s="60"/>
      <c r="G246" s="61"/>
      <c r="H246" s="74"/>
      <c r="I246" s="79"/>
      <c r="J246" s="84"/>
      <c r="K246" s="85"/>
      <c r="L246" s="86"/>
      <c r="M246" s="87"/>
      <c r="N246" s="85"/>
      <c r="O246" s="79"/>
    </row>
    <row r="247" spans="1:15" ht="25.5" customHeight="1" x14ac:dyDescent="0.2">
      <c r="A247" s="68"/>
      <c r="B247" s="65"/>
      <c r="C247" s="65"/>
      <c r="D247" s="65"/>
      <c r="E247" s="65"/>
      <c r="F247" s="67" t="s">
        <v>156</v>
      </c>
      <c r="G247" s="66">
        <f>SUM(G201:G246)</f>
        <v>0</v>
      </c>
      <c r="H247" s="75">
        <f>SUM(H201:H246)</f>
        <v>0</v>
      </c>
      <c r="I247" s="79"/>
      <c r="J247" s="84"/>
      <c r="K247" s="85"/>
      <c r="L247" s="86"/>
      <c r="M247" s="87"/>
      <c r="N247" s="85"/>
      <c r="O247" s="79"/>
    </row>
    <row r="248" spans="1:15" x14ac:dyDescent="0.2">
      <c r="A248" s="27"/>
      <c r="D248" s="60"/>
      <c r="E248" s="60"/>
      <c r="F248" s="60"/>
      <c r="G248" s="61"/>
      <c r="H248" s="74"/>
      <c r="I248" s="79"/>
      <c r="J248" s="84"/>
      <c r="K248" s="85"/>
      <c r="L248" s="86"/>
      <c r="M248" s="87"/>
      <c r="N248" s="85"/>
      <c r="O248" s="79"/>
    </row>
    <row r="249" spans="1:15" x14ac:dyDescent="0.2">
      <c r="A249" s="27"/>
      <c r="B249" s="26" t="s">
        <v>290</v>
      </c>
      <c r="D249" s="60"/>
      <c r="E249" s="60"/>
      <c r="F249" s="60"/>
      <c r="G249" s="61"/>
      <c r="H249" s="74"/>
      <c r="I249" s="79"/>
      <c r="J249" s="84"/>
      <c r="K249" s="85"/>
      <c r="L249" s="86"/>
      <c r="M249" s="87"/>
      <c r="N249" s="85"/>
      <c r="O249" s="79"/>
    </row>
    <row r="250" spans="1:15" x14ac:dyDescent="0.2">
      <c r="A250" s="27"/>
      <c r="D250" s="60"/>
      <c r="E250" s="60"/>
      <c r="F250" s="60"/>
      <c r="G250" s="61"/>
      <c r="H250" s="74"/>
      <c r="I250" s="79"/>
      <c r="J250" s="84"/>
      <c r="K250" s="85"/>
      <c r="L250" s="86"/>
      <c r="M250" s="87"/>
      <c r="N250" s="85"/>
      <c r="O250" s="79"/>
    </row>
    <row r="251" spans="1:15" x14ac:dyDescent="0.2">
      <c r="A251" s="27"/>
      <c r="C251" s="19" t="s">
        <v>291</v>
      </c>
      <c r="D251" s="60"/>
      <c r="E251" s="60"/>
      <c r="F251" s="60"/>
      <c r="G251" s="61">
        <f>G53</f>
        <v>0</v>
      </c>
      <c r="H251" s="74">
        <f>H53</f>
        <v>0</v>
      </c>
      <c r="I251" s="79"/>
      <c r="J251" s="84"/>
      <c r="K251" s="85"/>
      <c r="L251" s="86"/>
      <c r="M251" s="87"/>
      <c r="N251" s="85"/>
      <c r="O251" s="79"/>
    </row>
    <row r="252" spans="1:15" x14ac:dyDescent="0.2">
      <c r="A252" s="27"/>
      <c r="D252" s="60"/>
      <c r="E252" s="60"/>
      <c r="F252" s="60"/>
      <c r="G252" s="61"/>
      <c r="H252" s="74"/>
      <c r="I252" s="79"/>
      <c r="J252" s="84"/>
      <c r="K252" s="85"/>
      <c r="L252" s="86"/>
      <c r="M252" s="87"/>
      <c r="N252" s="85"/>
      <c r="O252" s="79"/>
    </row>
    <row r="253" spans="1:15" x14ac:dyDescent="0.2">
      <c r="A253" s="27"/>
      <c r="C253" s="19" t="s">
        <v>292</v>
      </c>
      <c r="D253" s="60"/>
      <c r="E253" s="60"/>
      <c r="F253" s="60"/>
      <c r="G253" s="61">
        <f>G103</f>
        <v>0</v>
      </c>
      <c r="H253" s="74">
        <f>H103</f>
        <v>0</v>
      </c>
      <c r="I253" s="79"/>
      <c r="J253" s="84"/>
      <c r="K253" s="85"/>
      <c r="L253" s="86"/>
      <c r="M253" s="87"/>
      <c r="N253" s="85"/>
      <c r="O253" s="79"/>
    </row>
    <row r="254" spans="1:15" x14ac:dyDescent="0.2">
      <c r="A254" s="27"/>
      <c r="D254" s="60"/>
      <c r="E254" s="60"/>
      <c r="F254" s="60"/>
      <c r="G254" s="61"/>
      <c r="H254" s="74"/>
      <c r="I254" s="79"/>
      <c r="J254" s="84"/>
      <c r="K254" s="85"/>
      <c r="L254" s="86"/>
      <c r="M254" s="87"/>
      <c r="N254" s="85"/>
      <c r="O254" s="79"/>
    </row>
    <row r="255" spans="1:15" x14ac:dyDescent="0.2">
      <c r="A255" s="27"/>
      <c r="C255" s="19" t="s">
        <v>293</v>
      </c>
      <c r="D255" s="60"/>
      <c r="E255" s="60"/>
      <c r="F255" s="60"/>
      <c r="G255" s="61">
        <f>G151</f>
        <v>0</v>
      </c>
      <c r="H255" s="74">
        <f>H151</f>
        <v>0</v>
      </c>
      <c r="I255" s="79"/>
      <c r="J255" s="84"/>
      <c r="K255" s="85"/>
      <c r="L255" s="86"/>
      <c r="M255" s="87"/>
      <c r="N255" s="85"/>
      <c r="O255" s="79"/>
    </row>
    <row r="256" spans="1:15" x14ac:dyDescent="0.2">
      <c r="A256" s="27"/>
      <c r="D256" s="60"/>
      <c r="E256" s="60"/>
      <c r="F256" s="60"/>
      <c r="G256" s="61"/>
      <c r="H256" s="74"/>
      <c r="I256" s="79"/>
      <c r="J256" s="84"/>
      <c r="K256" s="85"/>
      <c r="L256" s="86"/>
      <c r="M256" s="87"/>
      <c r="N256" s="85"/>
      <c r="O256" s="79"/>
    </row>
    <row r="257" spans="1:15" x14ac:dyDescent="0.2">
      <c r="A257" s="27"/>
      <c r="C257" s="19" t="s">
        <v>294</v>
      </c>
      <c r="D257" s="60"/>
      <c r="E257" s="60"/>
      <c r="F257" s="60"/>
      <c r="G257" s="61">
        <f>G199</f>
        <v>0</v>
      </c>
      <c r="H257" s="74">
        <f>H199</f>
        <v>0</v>
      </c>
      <c r="I257" s="79"/>
      <c r="J257" s="84"/>
      <c r="K257" s="85"/>
      <c r="L257" s="86"/>
      <c r="M257" s="87"/>
      <c r="N257" s="85"/>
      <c r="O257" s="79"/>
    </row>
    <row r="258" spans="1:15" x14ac:dyDescent="0.2">
      <c r="A258" s="27"/>
      <c r="D258" s="60"/>
      <c r="E258" s="60"/>
      <c r="F258" s="60"/>
      <c r="G258" s="61"/>
      <c r="H258" s="74"/>
      <c r="I258" s="79"/>
      <c r="J258" s="84"/>
      <c r="K258" s="85"/>
      <c r="L258" s="86"/>
      <c r="M258" s="87"/>
      <c r="N258" s="85"/>
      <c r="O258" s="79"/>
    </row>
    <row r="259" spans="1:15" x14ac:dyDescent="0.2">
      <c r="A259" s="27"/>
      <c r="C259" s="19" t="s">
        <v>295</v>
      </c>
      <c r="D259" s="60"/>
      <c r="E259" s="60"/>
      <c r="F259" s="60"/>
      <c r="G259" s="61">
        <f>G247</f>
        <v>0</v>
      </c>
      <c r="H259" s="74">
        <f>H247</f>
        <v>0</v>
      </c>
      <c r="I259" s="79"/>
      <c r="J259" s="84"/>
      <c r="K259" s="85"/>
      <c r="L259" s="86"/>
      <c r="M259" s="87"/>
      <c r="N259" s="85"/>
      <c r="O259" s="79"/>
    </row>
    <row r="260" spans="1:15" x14ac:dyDescent="0.2">
      <c r="A260" s="27"/>
      <c r="D260" s="60"/>
      <c r="E260" s="60"/>
      <c r="F260" s="60"/>
      <c r="G260" s="61"/>
      <c r="H260" s="74"/>
      <c r="I260" s="79"/>
      <c r="J260" s="84"/>
      <c r="K260" s="85"/>
      <c r="L260" s="86"/>
      <c r="M260" s="87"/>
      <c r="N260" s="85"/>
      <c r="O260" s="79"/>
    </row>
    <row r="261" spans="1:15" x14ac:dyDescent="0.2">
      <c r="A261" s="27"/>
      <c r="D261" s="60"/>
      <c r="E261" s="60"/>
      <c r="F261" s="60"/>
      <c r="G261" s="61"/>
      <c r="H261" s="74"/>
      <c r="I261" s="79"/>
      <c r="J261" s="84"/>
      <c r="K261" s="85"/>
      <c r="L261" s="86"/>
      <c r="M261" s="87"/>
      <c r="N261" s="85"/>
      <c r="O261" s="79"/>
    </row>
    <row r="262" spans="1:15" x14ac:dyDescent="0.2">
      <c r="A262" s="27"/>
      <c r="D262" s="60"/>
      <c r="E262" s="60"/>
      <c r="F262" s="60"/>
      <c r="G262" s="61"/>
      <c r="H262" s="74"/>
      <c r="I262" s="79"/>
      <c r="J262" s="84"/>
      <c r="K262" s="85"/>
      <c r="L262" s="86"/>
      <c r="M262" s="87"/>
      <c r="N262" s="85"/>
      <c r="O262" s="79"/>
    </row>
    <row r="263" spans="1:15" x14ac:dyDescent="0.2">
      <c r="A263" s="27"/>
      <c r="D263" s="60"/>
      <c r="E263" s="60"/>
      <c r="F263" s="60"/>
      <c r="G263" s="61"/>
      <c r="H263" s="74"/>
      <c r="I263" s="79"/>
      <c r="J263" s="84"/>
      <c r="K263" s="85"/>
      <c r="L263" s="86"/>
      <c r="M263" s="87"/>
      <c r="N263" s="85"/>
      <c r="O263" s="79"/>
    </row>
    <row r="264" spans="1:15" x14ac:dyDescent="0.2">
      <c r="A264" s="27"/>
      <c r="D264" s="60"/>
      <c r="E264" s="60"/>
      <c r="F264" s="60"/>
      <c r="G264" s="61"/>
      <c r="H264" s="74"/>
      <c r="I264" s="79"/>
      <c r="J264" s="84"/>
      <c r="K264" s="85"/>
      <c r="L264" s="86"/>
      <c r="M264" s="87"/>
      <c r="N264" s="85"/>
      <c r="O264" s="79"/>
    </row>
    <row r="265" spans="1:15" x14ac:dyDescent="0.2">
      <c r="A265" s="27"/>
      <c r="D265" s="60"/>
      <c r="E265" s="60"/>
      <c r="F265" s="60"/>
      <c r="G265" s="61"/>
      <c r="H265" s="74"/>
      <c r="I265" s="79"/>
      <c r="J265" s="84"/>
      <c r="K265" s="85"/>
      <c r="L265" s="86"/>
      <c r="M265" s="87"/>
      <c r="N265" s="85"/>
      <c r="O265" s="79"/>
    </row>
    <row r="266" spans="1:15" x14ac:dyDescent="0.2">
      <c r="A266" s="27"/>
      <c r="D266" s="60"/>
      <c r="E266" s="60"/>
      <c r="F266" s="60"/>
      <c r="G266" s="61"/>
      <c r="H266" s="74"/>
      <c r="I266" s="79"/>
      <c r="J266" s="84"/>
      <c r="K266" s="85"/>
      <c r="L266" s="86"/>
      <c r="M266" s="87"/>
      <c r="N266" s="85"/>
      <c r="O266" s="79"/>
    </row>
    <row r="267" spans="1:15" x14ac:dyDescent="0.2">
      <c r="A267" s="27"/>
      <c r="D267" s="60"/>
      <c r="E267" s="60"/>
      <c r="F267" s="60"/>
      <c r="G267" s="61"/>
      <c r="H267" s="74"/>
      <c r="I267" s="79"/>
      <c r="J267" s="84"/>
      <c r="K267" s="85"/>
      <c r="L267" s="86"/>
      <c r="M267" s="87"/>
      <c r="N267" s="85"/>
      <c r="O267" s="79"/>
    </row>
    <row r="268" spans="1:15" x14ac:dyDescent="0.2">
      <c r="A268" s="27"/>
      <c r="D268" s="60"/>
      <c r="E268" s="60"/>
      <c r="F268" s="60"/>
      <c r="G268" s="61"/>
      <c r="H268" s="74"/>
      <c r="I268" s="79"/>
      <c r="J268" s="84"/>
      <c r="K268" s="85"/>
      <c r="L268" s="86"/>
      <c r="M268" s="87"/>
      <c r="N268" s="85"/>
      <c r="O268" s="79"/>
    </row>
    <row r="269" spans="1:15" x14ac:dyDescent="0.2">
      <c r="A269" s="27"/>
      <c r="D269" s="60"/>
      <c r="E269" s="60"/>
      <c r="F269" s="60"/>
      <c r="G269" s="61"/>
      <c r="H269" s="74"/>
      <c r="I269" s="79"/>
      <c r="J269" s="84"/>
      <c r="K269" s="85"/>
      <c r="L269" s="86"/>
      <c r="M269" s="87"/>
      <c r="N269" s="85"/>
      <c r="O269" s="79"/>
    </row>
    <row r="270" spans="1:15" x14ac:dyDescent="0.2">
      <c r="A270" s="27"/>
      <c r="D270" s="60"/>
      <c r="E270" s="60"/>
      <c r="F270" s="60"/>
      <c r="G270" s="61"/>
      <c r="H270" s="74"/>
      <c r="I270" s="79"/>
      <c r="J270" s="84"/>
      <c r="K270" s="85"/>
      <c r="L270" s="86"/>
      <c r="M270" s="87"/>
      <c r="N270" s="85"/>
      <c r="O270" s="79"/>
    </row>
    <row r="271" spans="1:15" x14ac:dyDescent="0.2">
      <c r="A271" s="27"/>
      <c r="D271" s="60"/>
      <c r="E271" s="60"/>
      <c r="F271" s="60"/>
      <c r="G271" s="61"/>
      <c r="H271" s="74"/>
      <c r="I271" s="79"/>
      <c r="J271" s="84"/>
      <c r="K271" s="85"/>
      <c r="L271" s="86"/>
      <c r="M271" s="87"/>
      <c r="N271" s="85"/>
      <c r="O271" s="79"/>
    </row>
    <row r="272" spans="1:15" x14ac:dyDescent="0.2">
      <c r="A272" s="27"/>
      <c r="D272" s="60"/>
      <c r="E272" s="60"/>
      <c r="F272" s="60"/>
      <c r="G272" s="61"/>
      <c r="H272" s="74"/>
      <c r="I272" s="79"/>
      <c r="J272" s="84"/>
      <c r="K272" s="85"/>
      <c r="L272" s="86"/>
      <c r="M272" s="87"/>
      <c r="N272" s="85"/>
      <c r="O272" s="79"/>
    </row>
    <row r="273" spans="1:15" x14ac:dyDescent="0.2">
      <c r="A273" s="27"/>
      <c r="D273" s="60"/>
      <c r="E273" s="60"/>
      <c r="F273" s="60"/>
      <c r="G273" s="61"/>
      <c r="H273" s="74"/>
      <c r="I273" s="79"/>
      <c r="J273" s="84"/>
      <c r="K273" s="85"/>
      <c r="L273" s="86"/>
      <c r="M273" s="87"/>
      <c r="N273" s="85"/>
      <c r="O273" s="79"/>
    </row>
    <row r="274" spans="1:15" x14ac:dyDescent="0.2">
      <c r="A274" s="27"/>
      <c r="D274" s="60"/>
      <c r="E274" s="60"/>
      <c r="F274" s="60"/>
      <c r="G274" s="61"/>
      <c r="H274" s="74"/>
      <c r="I274" s="79"/>
      <c r="J274" s="84"/>
      <c r="K274" s="85"/>
      <c r="L274" s="86"/>
      <c r="M274" s="87"/>
      <c r="N274" s="85"/>
      <c r="O274" s="79"/>
    </row>
    <row r="275" spans="1:15" x14ac:dyDescent="0.2">
      <c r="A275" s="27"/>
      <c r="D275" s="60"/>
      <c r="E275" s="60"/>
      <c r="F275" s="60"/>
      <c r="G275" s="61"/>
      <c r="H275" s="74"/>
      <c r="I275" s="79"/>
      <c r="J275" s="84"/>
      <c r="K275" s="85"/>
      <c r="L275" s="86"/>
      <c r="M275" s="87"/>
      <c r="N275" s="85"/>
      <c r="O275" s="79"/>
    </row>
    <row r="276" spans="1:15" x14ac:dyDescent="0.2">
      <c r="A276" s="27"/>
      <c r="D276" s="60"/>
      <c r="E276" s="60"/>
      <c r="F276" s="60"/>
      <c r="G276" s="61"/>
      <c r="H276" s="74"/>
      <c r="I276" s="79"/>
      <c r="J276" s="84"/>
      <c r="K276" s="85"/>
      <c r="L276" s="86"/>
      <c r="M276" s="87"/>
      <c r="N276" s="85"/>
      <c r="O276" s="79"/>
    </row>
    <row r="277" spans="1:15" x14ac:dyDescent="0.2">
      <c r="A277" s="27"/>
      <c r="D277" s="60"/>
      <c r="E277" s="60"/>
      <c r="F277" s="60"/>
      <c r="G277" s="61"/>
      <c r="H277" s="74"/>
      <c r="I277" s="79"/>
      <c r="J277" s="84"/>
      <c r="K277" s="85"/>
      <c r="L277" s="86"/>
      <c r="M277" s="87"/>
      <c r="N277" s="85"/>
      <c r="O277" s="79"/>
    </row>
    <row r="278" spans="1:15" x14ac:dyDescent="0.2">
      <c r="A278" s="27"/>
      <c r="D278" s="60"/>
      <c r="E278" s="60"/>
      <c r="F278" s="60"/>
      <c r="G278" s="61"/>
      <c r="H278" s="74"/>
      <c r="I278" s="79"/>
      <c r="J278" s="84"/>
      <c r="K278" s="85"/>
      <c r="L278" s="86"/>
      <c r="M278" s="87"/>
      <c r="N278" s="85"/>
      <c r="O278" s="79"/>
    </row>
    <row r="279" spans="1:15" x14ac:dyDescent="0.2">
      <c r="A279" s="27"/>
      <c r="D279" s="60"/>
      <c r="E279" s="60"/>
      <c r="F279" s="60"/>
      <c r="G279" s="61"/>
      <c r="H279" s="74"/>
      <c r="I279" s="79"/>
      <c r="J279" s="84"/>
      <c r="K279" s="85"/>
      <c r="L279" s="86"/>
      <c r="M279" s="87"/>
      <c r="N279" s="85"/>
      <c r="O279" s="79"/>
    </row>
    <row r="280" spans="1:15" x14ac:dyDescent="0.2">
      <c r="A280" s="27"/>
      <c r="D280" s="60"/>
      <c r="E280" s="60"/>
      <c r="F280" s="60"/>
      <c r="G280" s="61"/>
      <c r="H280" s="74"/>
      <c r="I280" s="79"/>
      <c r="J280" s="84"/>
      <c r="K280" s="85"/>
      <c r="L280" s="86"/>
      <c r="M280" s="87"/>
      <c r="N280" s="85"/>
      <c r="O280" s="79"/>
    </row>
    <row r="281" spans="1:15" x14ac:dyDescent="0.2">
      <c r="A281" s="27"/>
      <c r="D281" s="60"/>
      <c r="E281" s="60"/>
      <c r="F281" s="60"/>
      <c r="G281" s="61"/>
      <c r="H281" s="74"/>
      <c r="I281" s="79"/>
      <c r="J281" s="84"/>
      <c r="K281" s="85"/>
      <c r="L281" s="86"/>
      <c r="M281" s="87"/>
      <c r="N281" s="85"/>
      <c r="O281" s="79"/>
    </row>
    <row r="282" spans="1:15" x14ac:dyDescent="0.2">
      <c r="A282" s="27"/>
      <c r="D282" s="60"/>
      <c r="E282" s="60"/>
      <c r="F282" s="60"/>
      <c r="G282" s="61"/>
      <c r="H282" s="74"/>
      <c r="I282" s="79"/>
      <c r="J282" s="84"/>
      <c r="K282" s="85"/>
      <c r="L282" s="86"/>
      <c r="M282" s="87"/>
      <c r="N282" s="85"/>
      <c r="O282" s="79"/>
    </row>
    <row r="283" spans="1:15" x14ac:dyDescent="0.2">
      <c r="A283" s="27"/>
      <c r="D283" s="60"/>
      <c r="E283" s="60"/>
      <c r="F283" s="60"/>
      <c r="G283" s="61"/>
      <c r="H283" s="74"/>
      <c r="I283" s="79"/>
      <c r="J283" s="84"/>
      <c r="K283" s="85"/>
      <c r="L283" s="86"/>
      <c r="M283" s="87"/>
      <c r="N283" s="85"/>
      <c r="O283" s="79"/>
    </row>
    <row r="284" spans="1:15" x14ac:dyDescent="0.2">
      <c r="A284" s="27"/>
      <c r="D284" s="60"/>
      <c r="E284" s="60"/>
      <c r="F284" s="60"/>
      <c r="G284" s="61"/>
      <c r="H284" s="74"/>
      <c r="I284" s="79"/>
      <c r="J284" s="84"/>
      <c r="K284" s="85"/>
      <c r="L284" s="86"/>
      <c r="M284" s="87"/>
      <c r="N284" s="85"/>
      <c r="O284" s="79"/>
    </row>
    <row r="285" spans="1:15" x14ac:dyDescent="0.2">
      <c r="A285" s="27"/>
      <c r="D285" s="60"/>
      <c r="E285" s="60"/>
      <c r="F285" s="60"/>
      <c r="G285" s="61"/>
      <c r="H285" s="74"/>
      <c r="I285" s="79"/>
      <c r="J285" s="84"/>
      <c r="K285" s="85"/>
      <c r="L285" s="86"/>
      <c r="M285" s="87"/>
      <c r="N285" s="85"/>
      <c r="O285" s="79"/>
    </row>
    <row r="286" spans="1:15" x14ac:dyDescent="0.2">
      <c r="A286" s="27"/>
      <c r="D286" s="60"/>
      <c r="E286" s="60"/>
      <c r="F286" s="60"/>
      <c r="G286" s="61"/>
      <c r="H286" s="74"/>
      <c r="I286" s="79"/>
      <c r="J286" s="84"/>
      <c r="K286" s="85"/>
      <c r="L286" s="86"/>
      <c r="M286" s="87"/>
      <c r="N286" s="85"/>
      <c r="O286" s="79"/>
    </row>
    <row r="287" spans="1:15" x14ac:dyDescent="0.2">
      <c r="A287" s="27"/>
      <c r="D287" s="60"/>
      <c r="E287" s="60"/>
      <c r="F287" s="60"/>
      <c r="G287" s="61"/>
      <c r="H287" s="74"/>
      <c r="I287" s="79"/>
      <c r="J287" s="84"/>
      <c r="K287" s="85"/>
      <c r="L287" s="86"/>
      <c r="M287" s="87"/>
      <c r="N287" s="85"/>
      <c r="O287" s="79"/>
    </row>
    <row r="288" spans="1:15" x14ac:dyDescent="0.2">
      <c r="A288" s="27"/>
      <c r="D288" s="60"/>
      <c r="E288" s="60"/>
      <c r="F288" s="60"/>
      <c r="G288" s="61"/>
      <c r="H288" s="74"/>
      <c r="I288" s="79"/>
      <c r="J288" s="84"/>
      <c r="K288" s="85"/>
      <c r="L288" s="86"/>
      <c r="M288" s="87"/>
      <c r="N288" s="85"/>
      <c r="O288" s="79"/>
    </row>
    <row r="289" spans="1:15" x14ac:dyDescent="0.2">
      <c r="A289" s="27"/>
      <c r="D289" s="60"/>
      <c r="E289" s="60"/>
      <c r="F289" s="60"/>
      <c r="G289" s="61"/>
      <c r="H289" s="74"/>
      <c r="I289" s="79"/>
      <c r="J289" s="84"/>
      <c r="K289" s="85"/>
      <c r="L289" s="86"/>
      <c r="M289" s="87"/>
      <c r="N289" s="85"/>
      <c r="O289" s="79"/>
    </row>
    <row r="290" spans="1:15" x14ac:dyDescent="0.2">
      <c r="A290" s="27"/>
      <c r="D290" s="60"/>
      <c r="E290" s="60"/>
      <c r="F290" s="60"/>
      <c r="G290" s="61"/>
      <c r="H290" s="74"/>
      <c r="I290" s="79"/>
      <c r="J290" s="84"/>
      <c r="K290" s="85"/>
      <c r="L290" s="86"/>
      <c r="M290" s="87"/>
      <c r="N290" s="85"/>
      <c r="O290" s="79"/>
    </row>
    <row r="291" spans="1:15" s="22" customFormat="1" ht="25.5" customHeight="1" thickBot="1" x14ac:dyDescent="0.25">
      <c r="A291" s="69"/>
      <c r="D291" s="70"/>
      <c r="E291" s="70"/>
      <c r="F291" s="72" t="s">
        <v>70</v>
      </c>
      <c r="G291" s="71">
        <f>SUM(G249:G290)</f>
        <v>0</v>
      </c>
      <c r="H291" s="76">
        <f>SUM(H249:H290)</f>
        <v>0</v>
      </c>
      <c r="I291" s="80"/>
      <c r="J291" s="90">
        <f>SUM(J6:J290)</f>
        <v>0</v>
      </c>
      <c r="K291" s="90">
        <f t="shared" ref="K291:N291" si="54">SUM(K6:K290)</f>
        <v>0</v>
      </c>
      <c r="L291" s="91">
        <f t="shared" si="54"/>
        <v>0</v>
      </c>
      <c r="M291" s="89"/>
      <c r="N291" s="91">
        <f t="shared" si="54"/>
        <v>0</v>
      </c>
      <c r="O291" s="80"/>
    </row>
    <row r="292" spans="1:15" s="22" customFormat="1" ht="25.5" customHeight="1" thickTop="1" x14ac:dyDescent="0.2">
      <c r="A292" s="69"/>
      <c r="D292" s="70"/>
      <c r="E292" s="70"/>
      <c r="F292" s="70"/>
      <c r="G292" s="73" t="s">
        <v>70</v>
      </c>
      <c r="H292" s="77">
        <f>G291</f>
        <v>0</v>
      </c>
      <c r="I292" s="80"/>
      <c r="J292" s="80"/>
      <c r="K292" s="80"/>
      <c r="L292" s="91">
        <f>J291+K291+L291</f>
        <v>0</v>
      </c>
      <c r="M292" s="80"/>
      <c r="N292" s="80"/>
      <c r="O292" s="80"/>
    </row>
    <row r="293" spans="1:15" s="22" customFormat="1" ht="26.25" customHeight="1" x14ac:dyDescent="0.2">
      <c r="A293" s="99"/>
      <c r="B293" s="99"/>
      <c r="C293" s="99"/>
      <c r="D293" s="99"/>
      <c r="E293" s="99"/>
      <c r="F293" s="99"/>
      <c r="G293" s="97" t="s">
        <v>384</v>
      </c>
      <c r="H293" s="98">
        <f>H291+H292</f>
        <v>0</v>
      </c>
      <c r="I293" s="80"/>
      <c r="J293" s="80"/>
      <c r="K293" s="92" t="s">
        <v>312</v>
      </c>
      <c r="L293" s="93" t="str">
        <f>+IF(G291=L292,"P","O")</f>
        <v>P</v>
      </c>
      <c r="M293" s="80"/>
      <c r="N293" s="93" t="str">
        <f>+IF(H291=N291,"P","O")</f>
        <v>P</v>
      </c>
      <c r="O293" s="80"/>
    </row>
  </sheetData>
  <mergeCells count="2">
    <mergeCell ref="J4:L4"/>
    <mergeCell ref="N4:N5"/>
  </mergeCells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 &amp;K03+0001/2/&amp;P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"/>
  <sheetViews>
    <sheetView showGridLines="0" topLeftCell="A328" zoomScaleNormal="100" workbookViewId="0">
      <selection activeCell="D27" sqref="D27"/>
    </sheetView>
  </sheetViews>
  <sheetFormatPr defaultRowHeight="12.75" x14ac:dyDescent="0.2"/>
  <cols>
    <col min="1" max="1" width="7.7109375" style="19" customWidth="1"/>
    <col min="2" max="3" width="5.7109375" style="19" customWidth="1"/>
    <col min="4" max="4" width="31" style="19" customWidth="1"/>
    <col min="5" max="5" width="10.85546875" style="19" customWidth="1"/>
    <col min="6" max="6" width="5.7109375" style="19" customWidth="1"/>
    <col min="7" max="7" width="13.7109375" style="25" customWidth="1"/>
    <col min="8" max="8" width="13.7109375" style="19" customWidth="1"/>
    <col min="9" max="16384" width="9.140625" style="19"/>
  </cols>
  <sheetData>
    <row r="1" spans="1:8" s="15" customFormat="1" ht="25.5" customHeight="1" thickBot="1" x14ac:dyDescent="0.25">
      <c r="A1" s="176" t="str">
        <f>Setup!E5</f>
        <v>EMPLOYERS REQUIREMENTS</v>
      </c>
      <c r="B1" s="176"/>
      <c r="C1" s="176"/>
      <c r="D1" s="176"/>
      <c r="E1" s="176"/>
      <c r="F1" s="176"/>
      <c r="G1" s="176"/>
      <c r="H1" s="176"/>
    </row>
    <row r="2" spans="1:8" s="15" customFormat="1" ht="25.5" customHeight="1" x14ac:dyDescent="0.2">
      <c r="A2" s="15" t="str">
        <f>Setup!E6</f>
        <v xml:space="preserve">New Pavilion - Thame Cricket Club </v>
      </c>
      <c r="G2" s="23"/>
    </row>
    <row r="3" spans="1:8" s="15" customFormat="1" ht="25.5" customHeight="1" x14ac:dyDescent="0.2">
      <c r="A3" s="16" t="s">
        <v>313</v>
      </c>
      <c r="G3" s="23"/>
    </row>
    <row r="4" spans="1:8" s="29" customFormat="1" ht="25.5" customHeight="1" x14ac:dyDescent="0.2">
      <c r="A4" s="28">
        <v>2.1</v>
      </c>
      <c r="B4" s="29" t="s">
        <v>314</v>
      </c>
      <c r="G4" s="30"/>
    </row>
    <row r="5" spans="1:8" s="18" customFormat="1" ht="25.5" customHeight="1" x14ac:dyDescent="0.2">
      <c r="A5" s="50" t="s">
        <v>63</v>
      </c>
      <c r="B5" s="49" t="s">
        <v>64</v>
      </c>
      <c r="C5" s="49"/>
      <c r="D5" s="49"/>
      <c r="E5" s="50"/>
      <c r="F5" s="49"/>
      <c r="G5" s="59" t="s">
        <v>70</v>
      </c>
      <c r="H5" s="59" t="s">
        <v>70</v>
      </c>
    </row>
    <row r="6" spans="1:8" ht="12.75" customHeight="1" x14ac:dyDescent="0.2">
      <c r="A6" s="27"/>
      <c r="D6" s="60"/>
      <c r="E6" s="60"/>
      <c r="F6" s="60"/>
      <c r="G6" s="61"/>
      <c r="H6" s="74"/>
    </row>
    <row r="7" spans="1:8" ht="12.75" customHeight="1" x14ac:dyDescent="0.2">
      <c r="A7" s="27"/>
      <c r="B7" s="26" t="s">
        <v>315</v>
      </c>
      <c r="D7" s="60"/>
      <c r="E7" s="60"/>
      <c r="F7" s="60"/>
      <c r="G7" s="61"/>
      <c r="H7" s="74"/>
    </row>
    <row r="8" spans="1:8" ht="12.75" customHeight="1" x14ac:dyDescent="0.2">
      <c r="A8" s="27"/>
      <c r="D8" s="60"/>
      <c r="E8" s="60"/>
      <c r="F8" s="60"/>
      <c r="G8" s="61"/>
      <c r="H8" s="74"/>
    </row>
    <row r="9" spans="1:8" ht="12.75" customHeight="1" x14ac:dyDescent="0.2">
      <c r="A9" s="27" t="s">
        <v>9</v>
      </c>
      <c r="B9" s="19" t="s">
        <v>316</v>
      </c>
      <c r="D9" s="60"/>
      <c r="E9" s="60"/>
      <c r="F9" s="60"/>
      <c r="G9" s="61"/>
      <c r="H9" s="74"/>
    </row>
    <row r="10" spans="1:8" ht="12.75" customHeight="1" x14ac:dyDescent="0.2">
      <c r="A10" s="27"/>
      <c r="B10" s="19" t="s">
        <v>317</v>
      </c>
      <c r="D10" s="60"/>
      <c r="E10" s="60"/>
      <c r="F10" s="60"/>
      <c r="G10" s="61"/>
      <c r="H10" s="74"/>
    </row>
    <row r="11" spans="1:8" ht="12.75" customHeight="1" x14ac:dyDescent="0.2">
      <c r="A11" s="27"/>
      <c r="B11" s="19" t="s">
        <v>318</v>
      </c>
      <c r="D11" s="60"/>
      <c r="E11" s="60"/>
      <c r="F11" s="60"/>
      <c r="G11" s="61"/>
      <c r="H11" s="74"/>
    </row>
    <row r="12" spans="1:8" ht="12.75" customHeight="1" x14ac:dyDescent="0.2">
      <c r="A12" s="27"/>
      <c r="D12" s="60"/>
      <c r="E12" s="60"/>
      <c r="F12" s="60"/>
      <c r="G12" s="61"/>
      <c r="H12" s="74"/>
    </row>
    <row r="13" spans="1:8" ht="12.75" customHeight="1" x14ac:dyDescent="0.2">
      <c r="A13" s="27" t="s">
        <v>9</v>
      </c>
      <c r="B13" s="19" t="s">
        <v>319</v>
      </c>
      <c r="D13" s="60"/>
      <c r="E13" s="60"/>
      <c r="F13" s="60"/>
      <c r="G13" s="61"/>
      <c r="H13" s="74"/>
    </row>
    <row r="14" spans="1:8" ht="12.75" customHeight="1" x14ac:dyDescent="0.2">
      <c r="A14" s="27"/>
      <c r="B14" s="19" t="s">
        <v>320</v>
      </c>
      <c r="D14" s="60"/>
      <c r="E14" s="60"/>
      <c r="F14" s="60"/>
      <c r="G14" s="61"/>
      <c r="H14" s="74"/>
    </row>
    <row r="15" spans="1:8" ht="12.75" customHeight="1" x14ac:dyDescent="0.2">
      <c r="A15" s="27"/>
      <c r="B15" s="19" t="s">
        <v>321</v>
      </c>
      <c r="D15" s="60"/>
      <c r="E15" s="60"/>
      <c r="F15" s="60"/>
      <c r="G15" s="61"/>
      <c r="H15" s="74"/>
    </row>
    <row r="16" spans="1:8" ht="12.75" customHeight="1" x14ac:dyDescent="0.2">
      <c r="A16" s="27"/>
      <c r="D16" s="60"/>
      <c r="E16" s="60"/>
      <c r="F16" s="60"/>
      <c r="G16" s="61"/>
      <c r="H16" s="74"/>
    </row>
    <row r="17" spans="1:8" ht="12.75" customHeight="1" x14ac:dyDescent="0.2">
      <c r="A17" s="27" t="s">
        <v>9</v>
      </c>
      <c r="B17" s="19" t="s">
        <v>322</v>
      </c>
      <c r="D17" s="60"/>
      <c r="E17" s="60"/>
      <c r="F17" s="60"/>
      <c r="G17" s="61"/>
      <c r="H17" s="74"/>
    </row>
    <row r="18" spans="1:8" ht="12.75" customHeight="1" x14ac:dyDescent="0.2">
      <c r="A18" s="27"/>
      <c r="B18" s="19" t="s">
        <v>323</v>
      </c>
      <c r="D18" s="60"/>
      <c r="E18" s="60"/>
      <c r="F18" s="60"/>
      <c r="G18" s="61"/>
      <c r="H18" s="74"/>
    </row>
    <row r="19" spans="1:8" ht="12.75" customHeight="1" x14ac:dyDescent="0.2">
      <c r="A19" s="27"/>
      <c r="B19" s="19" t="s">
        <v>324</v>
      </c>
      <c r="D19" s="60"/>
      <c r="E19" s="60"/>
      <c r="F19" s="60"/>
      <c r="G19" s="61"/>
      <c r="H19" s="74"/>
    </row>
    <row r="20" spans="1:8" ht="12.75" customHeight="1" x14ac:dyDescent="0.2">
      <c r="A20" s="27"/>
      <c r="B20" s="19" t="s">
        <v>325</v>
      </c>
      <c r="D20" s="60"/>
      <c r="E20" s="60"/>
      <c r="F20" s="60"/>
      <c r="G20" s="61"/>
      <c r="H20" s="74"/>
    </row>
    <row r="21" spans="1:8" ht="12.75" customHeight="1" x14ac:dyDescent="0.2">
      <c r="A21" s="27"/>
      <c r="B21" s="19" t="s">
        <v>326</v>
      </c>
      <c r="D21" s="60"/>
      <c r="E21" s="60"/>
      <c r="F21" s="60"/>
      <c r="G21" s="61"/>
      <c r="H21" s="74"/>
    </row>
    <row r="22" spans="1:8" ht="12.75" customHeight="1" x14ac:dyDescent="0.2">
      <c r="A22" s="27"/>
      <c r="D22" s="60"/>
      <c r="E22" s="60"/>
      <c r="F22" s="60"/>
      <c r="G22" s="61"/>
      <c r="H22" s="74"/>
    </row>
    <row r="23" spans="1:8" ht="12.75" customHeight="1" x14ac:dyDescent="0.2">
      <c r="A23" s="27" t="s">
        <v>9</v>
      </c>
      <c r="B23" s="19" t="s">
        <v>327</v>
      </c>
      <c r="D23" s="60"/>
      <c r="E23" s="60"/>
      <c r="F23" s="60"/>
      <c r="G23" s="61"/>
      <c r="H23" s="74"/>
    </row>
    <row r="24" spans="1:8" ht="12.75" customHeight="1" x14ac:dyDescent="0.2">
      <c r="A24" s="27"/>
      <c r="B24" s="19" t="s">
        <v>328</v>
      </c>
      <c r="D24" s="60"/>
      <c r="E24" s="60"/>
      <c r="F24" s="60"/>
      <c r="G24" s="61"/>
      <c r="H24" s="74"/>
    </row>
    <row r="25" spans="1:8" ht="12.75" customHeight="1" x14ac:dyDescent="0.2">
      <c r="A25" s="27"/>
      <c r="B25" s="19" t="s">
        <v>329</v>
      </c>
      <c r="D25" s="60"/>
      <c r="E25" s="60"/>
      <c r="F25" s="60"/>
      <c r="G25" s="61"/>
      <c r="H25" s="74"/>
    </row>
    <row r="26" spans="1:8" ht="12.75" customHeight="1" x14ac:dyDescent="0.2">
      <c r="A26" s="27"/>
      <c r="B26" s="19" t="s">
        <v>330</v>
      </c>
      <c r="D26" s="60"/>
      <c r="E26" s="60"/>
      <c r="F26" s="60"/>
      <c r="G26" s="61"/>
      <c r="H26" s="74"/>
    </row>
    <row r="27" spans="1:8" ht="12.75" customHeight="1" x14ac:dyDescent="0.2">
      <c r="A27" s="27"/>
      <c r="D27" s="60"/>
      <c r="E27" s="60"/>
      <c r="F27" s="60"/>
      <c r="G27" s="61"/>
      <c r="H27" s="74"/>
    </row>
    <row r="28" spans="1:8" ht="12.75" customHeight="1" x14ac:dyDescent="0.2">
      <c r="A28" s="27"/>
      <c r="B28" s="26" t="s">
        <v>331</v>
      </c>
      <c r="D28" s="60"/>
      <c r="E28" s="60"/>
      <c r="F28" s="60"/>
      <c r="G28" s="61"/>
      <c r="H28" s="74"/>
    </row>
    <row r="29" spans="1:8" ht="12.75" customHeight="1" x14ac:dyDescent="0.2">
      <c r="A29" s="27"/>
      <c r="D29" s="60"/>
      <c r="E29" s="60"/>
      <c r="F29" s="60"/>
      <c r="G29" s="61"/>
      <c r="H29" s="74"/>
    </row>
    <row r="30" spans="1:8" ht="12.75" customHeight="1" x14ac:dyDescent="0.2">
      <c r="A30" s="94">
        <v>0</v>
      </c>
      <c r="B30" s="19" t="s">
        <v>332</v>
      </c>
      <c r="D30" s="60"/>
      <c r="E30" s="60"/>
      <c r="F30" s="60"/>
      <c r="G30" s="61"/>
      <c r="H30" s="74"/>
    </row>
    <row r="31" spans="1:8" ht="12.75" customHeight="1" x14ac:dyDescent="0.2">
      <c r="A31" s="27"/>
      <c r="B31" s="95">
        <v>0.1</v>
      </c>
      <c r="C31" s="19" t="s">
        <v>333</v>
      </c>
      <c r="D31" s="60"/>
      <c r="E31" s="60"/>
      <c r="F31" s="60"/>
      <c r="G31" s="61">
        <v>1</v>
      </c>
      <c r="H31" s="74"/>
    </row>
    <row r="32" spans="1:8" ht="12.75" customHeight="1" x14ac:dyDescent="0.2">
      <c r="A32" s="27"/>
      <c r="B32" s="95">
        <v>0.2</v>
      </c>
      <c r="C32" s="19" t="s">
        <v>334</v>
      </c>
      <c r="D32" s="60"/>
      <c r="E32" s="60"/>
      <c r="F32" s="60"/>
      <c r="G32" s="61">
        <v>2</v>
      </c>
      <c r="H32" s="74"/>
    </row>
    <row r="33" spans="1:8" ht="12.75" customHeight="1" x14ac:dyDescent="0.2">
      <c r="A33" s="27"/>
      <c r="B33" s="95">
        <v>0.3</v>
      </c>
      <c r="C33" s="19" t="s">
        <v>335</v>
      </c>
      <c r="D33" s="60"/>
      <c r="E33" s="60"/>
      <c r="F33" s="60"/>
      <c r="G33" s="61">
        <v>3</v>
      </c>
      <c r="H33" s="74"/>
    </row>
    <row r="34" spans="1:8" ht="12.75" customHeight="1" x14ac:dyDescent="0.2">
      <c r="A34" s="27"/>
      <c r="B34" s="95">
        <v>0.4</v>
      </c>
      <c r="C34" s="19" t="s">
        <v>336</v>
      </c>
      <c r="D34" s="60"/>
      <c r="E34" s="60"/>
      <c r="F34" s="60"/>
      <c r="G34" s="61">
        <v>4</v>
      </c>
      <c r="H34" s="74"/>
    </row>
    <row r="35" spans="1:8" ht="12.75" customHeight="1" x14ac:dyDescent="0.2">
      <c r="A35" s="27"/>
      <c r="B35" s="95">
        <v>0.5</v>
      </c>
      <c r="C35" s="19" t="s">
        <v>337</v>
      </c>
      <c r="D35" s="60"/>
      <c r="E35" s="60"/>
      <c r="F35" s="60"/>
      <c r="G35" s="61">
        <v>5</v>
      </c>
      <c r="H35" s="74"/>
    </row>
    <row r="36" spans="1:8" ht="12.75" customHeight="1" x14ac:dyDescent="0.2">
      <c r="A36" s="27"/>
      <c r="B36" s="95"/>
      <c r="D36" s="60"/>
      <c r="E36" s="60"/>
      <c r="F36" s="60"/>
      <c r="G36" s="96"/>
      <c r="H36" s="74">
        <f>SUM(G31:G36)</f>
        <v>15</v>
      </c>
    </row>
    <row r="37" spans="1:8" ht="12.75" customHeight="1" x14ac:dyDescent="0.2">
      <c r="A37" s="27">
        <v>1</v>
      </c>
      <c r="B37" s="95" t="s">
        <v>338</v>
      </c>
      <c r="D37" s="60"/>
      <c r="E37" s="60"/>
      <c r="F37" s="60"/>
      <c r="G37" s="61"/>
      <c r="H37" s="74"/>
    </row>
    <row r="38" spans="1:8" ht="12.75" customHeight="1" x14ac:dyDescent="0.2">
      <c r="A38" s="27"/>
      <c r="B38" s="95">
        <v>1.1000000000000001</v>
      </c>
      <c r="C38" s="19" t="s">
        <v>339</v>
      </c>
      <c r="D38" s="60"/>
      <c r="E38" s="60"/>
      <c r="F38" s="60"/>
      <c r="G38" s="61">
        <v>3</v>
      </c>
      <c r="H38" s="74"/>
    </row>
    <row r="39" spans="1:8" ht="12.75" customHeight="1" x14ac:dyDescent="0.2">
      <c r="A39" s="27"/>
      <c r="B39" s="95">
        <v>1.2</v>
      </c>
      <c r="C39" s="19" t="s">
        <v>340</v>
      </c>
      <c r="D39" s="60"/>
      <c r="E39" s="60"/>
      <c r="F39" s="60"/>
      <c r="G39" s="61">
        <v>4</v>
      </c>
      <c r="H39" s="74"/>
    </row>
    <row r="40" spans="1:8" ht="12.75" customHeight="1" x14ac:dyDescent="0.2">
      <c r="A40" s="27"/>
      <c r="B40" s="95">
        <v>1.3</v>
      </c>
      <c r="C40" s="19" t="s">
        <v>341</v>
      </c>
      <c r="D40" s="60"/>
      <c r="E40" s="60"/>
      <c r="F40" s="60"/>
      <c r="G40" s="61">
        <v>5</v>
      </c>
      <c r="H40" s="74"/>
    </row>
    <row r="41" spans="1:8" ht="12.75" customHeight="1" x14ac:dyDescent="0.2">
      <c r="A41" s="27"/>
      <c r="B41" s="95"/>
      <c r="D41" s="60"/>
      <c r="E41" s="60"/>
      <c r="F41" s="60"/>
      <c r="G41" s="96"/>
      <c r="H41" s="74">
        <f>SUM(G37:G41)</f>
        <v>12</v>
      </c>
    </row>
    <row r="42" spans="1:8" ht="12.75" customHeight="1" x14ac:dyDescent="0.2">
      <c r="A42" s="27">
        <v>2</v>
      </c>
      <c r="B42" s="95" t="s">
        <v>342</v>
      </c>
      <c r="D42" s="60"/>
      <c r="E42" s="60"/>
      <c r="F42" s="60"/>
      <c r="G42" s="61"/>
      <c r="H42" s="74"/>
    </row>
    <row r="43" spans="1:8" ht="12.75" customHeight="1" x14ac:dyDescent="0.2">
      <c r="A43" s="27"/>
      <c r="B43" s="95">
        <v>2.1</v>
      </c>
      <c r="C43" s="19" t="s">
        <v>343</v>
      </c>
      <c r="D43" s="60"/>
      <c r="E43" s="60"/>
      <c r="F43" s="60"/>
      <c r="G43" s="61">
        <v>1</v>
      </c>
      <c r="H43" s="74"/>
    </row>
    <row r="44" spans="1:8" ht="12.75" customHeight="1" x14ac:dyDescent="0.2">
      <c r="A44" s="27"/>
      <c r="B44" s="95">
        <v>2.2000000000000002</v>
      </c>
      <c r="C44" s="19" t="s">
        <v>344</v>
      </c>
      <c r="D44" s="60"/>
      <c r="E44" s="60"/>
      <c r="F44" s="60"/>
      <c r="G44" s="61"/>
      <c r="H44" s="74"/>
    </row>
    <row r="45" spans="1:8" ht="12.75" customHeight="1" x14ac:dyDescent="0.2">
      <c r="A45" s="27"/>
      <c r="B45" s="95">
        <v>2.2999999999999998</v>
      </c>
      <c r="C45" s="19" t="s">
        <v>345</v>
      </c>
      <c r="D45" s="60"/>
      <c r="E45" s="60"/>
      <c r="F45" s="60"/>
      <c r="G45" s="61"/>
      <c r="H45" s="74"/>
    </row>
    <row r="46" spans="1:8" ht="12.75" customHeight="1" x14ac:dyDescent="0.2">
      <c r="A46" s="27"/>
      <c r="B46" s="95">
        <v>2.4</v>
      </c>
      <c r="C46" s="19" t="s">
        <v>346</v>
      </c>
      <c r="D46" s="60"/>
      <c r="E46" s="60"/>
      <c r="F46" s="60"/>
      <c r="G46" s="61">
        <v>1</v>
      </c>
      <c r="H46" s="74"/>
    </row>
    <row r="47" spans="1:8" ht="12.75" customHeight="1" x14ac:dyDescent="0.2">
      <c r="A47" s="27"/>
      <c r="B47" s="95">
        <v>2.5</v>
      </c>
      <c r="C47" s="19" t="s">
        <v>347</v>
      </c>
      <c r="D47" s="60"/>
      <c r="E47" s="60"/>
      <c r="F47" s="60"/>
      <c r="G47" s="61">
        <v>2</v>
      </c>
      <c r="H47" s="74"/>
    </row>
    <row r="48" spans="1:8" ht="12.75" customHeight="1" x14ac:dyDescent="0.2">
      <c r="A48" s="27"/>
      <c r="B48" s="95">
        <v>2.6</v>
      </c>
      <c r="C48" s="19" t="s">
        <v>348</v>
      </c>
      <c r="D48" s="60"/>
      <c r="E48" s="60"/>
      <c r="F48" s="60"/>
      <c r="G48" s="61">
        <v>3</v>
      </c>
      <c r="H48" s="74"/>
    </row>
    <row r="49" spans="1:8" ht="12.75" customHeight="1" x14ac:dyDescent="0.2">
      <c r="A49" s="27"/>
      <c r="B49" s="95">
        <v>2.7</v>
      </c>
      <c r="C49" s="19" t="s">
        <v>349</v>
      </c>
      <c r="D49" s="60"/>
      <c r="E49" s="60"/>
      <c r="F49" s="60"/>
      <c r="G49" s="61">
        <v>4</v>
      </c>
      <c r="H49" s="74"/>
    </row>
    <row r="50" spans="1:8" ht="12.75" customHeight="1" x14ac:dyDescent="0.2">
      <c r="A50" s="27"/>
      <c r="B50" s="95">
        <v>2.8</v>
      </c>
      <c r="C50" s="19" t="s">
        <v>350</v>
      </c>
      <c r="D50" s="60"/>
      <c r="E50" s="60"/>
      <c r="F50" s="60"/>
      <c r="G50" s="61">
        <v>5</v>
      </c>
      <c r="H50" s="74"/>
    </row>
    <row r="51" spans="1:8" ht="12.75" customHeight="1" x14ac:dyDescent="0.2">
      <c r="A51" s="27"/>
      <c r="D51" s="60"/>
      <c r="E51" s="60"/>
      <c r="F51" s="60"/>
      <c r="G51" s="96"/>
      <c r="H51" s="74">
        <f>SUM(G42:G50)</f>
        <v>16</v>
      </c>
    </row>
    <row r="52" spans="1:8" ht="12.75" customHeight="1" x14ac:dyDescent="0.2">
      <c r="A52" s="27"/>
      <c r="D52" s="60"/>
      <c r="E52" s="60"/>
      <c r="F52" s="60"/>
      <c r="G52" s="61"/>
      <c r="H52" s="74"/>
    </row>
    <row r="53" spans="1:8" ht="25.5" customHeight="1" x14ac:dyDescent="0.2">
      <c r="A53" s="68"/>
      <c r="B53" s="65"/>
      <c r="C53" s="65"/>
      <c r="D53" s="65"/>
      <c r="E53" s="65"/>
      <c r="F53" s="65"/>
      <c r="G53" s="67" t="s">
        <v>156</v>
      </c>
      <c r="H53" s="75">
        <f>SUM(H6:H52)</f>
        <v>43</v>
      </c>
    </row>
    <row r="54" spans="1:8" x14ac:dyDescent="0.2">
      <c r="A54" s="27"/>
      <c r="D54" s="60"/>
      <c r="E54" s="60"/>
      <c r="F54" s="60"/>
      <c r="G54" s="61"/>
      <c r="H54" s="74"/>
    </row>
    <row r="55" spans="1:8" x14ac:dyDescent="0.2">
      <c r="A55" s="27"/>
      <c r="B55" s="19" t="s">
        <v>331</v>
      </c>
      <c r="D55" s="60"/>
      <c r="E55" s="60"/>
      <c r="F55" s="60"/>
      <c r="G55" s="61"/>
      <c r="H55" s="74"/>
    </row>
    <row r="56" spans="1:8" x14ac:dyDescent="0.2">
      <c r="A56" s="27"/>
      <c r="D56" s="60"/>
      <c r="E56" s="60"/>
      <c r="F56" s="60"/>
      <c r="G56" s="61"/>
      <c r="H56" s="74"/>
    </row>
    <row r="57" spans="1:8" x14ac:dyDescent="0.2">
      <c r="A57" s="27">
        <v>3</v>
      </c>
      <c r="B57" s="19" t="s">
        <v>351</v>
      </c>
      <c r="D57" s="60"/>
      <c r="E57" s="60"/>
      <c r="F57" s="60"/>
      <c r="G57" s="61"/>
      <c r="H57" s="74"/>
    </row>
    <row r="58" spans="1:8" x14ac:dyDescent="0.2">
      <c r="A58" s="27"/>
      <c r="B58" s="95">
        <v>3.1</v>
      </c>
      <c r="C58" s="19" t="s">
        <v>352</v>
      </c>
      <c r="D58" s="60"/>
      <c r="E58" s="60"/>
      <c r="F58" s="60"/>
      <c r="G58" s="61">
        <v>3</v>
      </c>
      <c r="H58" s="74"/>
    </row>
    <row r="59" spans="1:8" x14ac:dyDescent="0.2">
      <c r="A59" s="27"/>
      <c r="B59" s="95">
        <v>3.2</v>
      </c>
      <c r="C59" s="19" t="s">
        <v>353</v>
      </c>
      <c r="D59" s="60"/>
      <c r="E59" s="60"/>
      <c r="F59" s="60"/>
      <c r="G59" s="61">
        <v>4</v>
      </c>
      <c r="H59" s="74"/>
    </row>
    <row r="60" spans="1:8" x14ac:dyDescent="0.2">
      <c r="A60" s="27"/>
      <c r="B60" s="95">
        <v>3.3</v>
      </c>
      <c r="C60" s="19" t="s">
        <v>354</v>
      </c>
      <c r="D60" s="60"/>
      <c r="E60" s="60"/>
      <c r="F60" s="60"/>
      <c r="G60" s="61">
        <v>5</v>
      </c>
      <c r="H60" s="74"/>
    </row>
    <row r="61" spans="1:8" x14ac:dyDescent="0.2">
      <c r="A61" s="27"/>
      <c r="B61" s="95"/>
      <c r="D61" s="60"/>
      <c r="E61" s="60"/>
      <c r="F61" s="60"/>
      <c r="G61" s="96"/>
      <c r="H61" s="74">
        <f>SUM(G57:G61)</f>
        <v>12</v>
      </c>
    </row>
    <row r="62" spans="1:8" x14ac:dyDescent="0.2">
      <c r="A62" s="27">
        <v>4</v>
      </c>
      <c r="B62" s="95" t="s">
        <v>355</v>
      </c>
      <c r="D62" s="60"/>
      <c r="E62" s="60"/>
      <c r="F62" s="60"/>
      <c r="G62" s="61"/>
      <c r="H62" s="74"/>
    </row>
    <row r="63" spans="1:8" x14ac:dyDescent="0.2">
      <c r="A63" s="27"/>
      <c r="B63" s="95">
        <v>4.0999999999999996</v>
      </c>
      <c r="C63" s="19" t="s">
        <v>356</v>
      </c>
      <c r="D63" s="60"/>
      <c r="E63" s="60"/>
      <c r="F63" s="60"/>
      <c r="G63" s="61">
        <v>4</v>
      </c>
      <c r="H63" s="74"/>
    </row>
    <row r="64" spans="1:8" x14ac:dyDescent="0.2">
      <c r="A64" s="27"/>
      <c r="B64" s="95">
        <v>4.2</v>
      </c>
      <c r="C64" s="19" t="s">
        <v>357</v>
      </c>
      <c r="D64" s="60"/>
      <c r="E64" s="60"/>
      <c r="F64" s="60"/>
      <c r="G64" s="61">
        <v>5</v>
      </c>
      <c r="H64" s="74"/>
    </row>
    <row r="65" spans="1:8" x14ac:dyDescent="0.2">
      <c r="A65" s="27"/>
      <c r="B65" s="95"/>
      <c r="D65" s="60"/>
      <c r="E65" s="60"/>
      <c r="F65" s="60"/>
      <c r="G65" s="96"/>
      <c r="H65" s="74">
        <f>SUM(G61:G65)</f>
        <v>9</v>
      </c>
    </row>
    <row r="66" spans="1:8" x14ac:dyDescent="0.2">
      <c r="A66" s="27">
        <v>5</v>
      </c>
      <c r="B66" s="95" t="s">
        <v>358</v>
      </c>
      <c r="D66" s="60"/>
      <c r="E66" s="60"/>
      <c r="F66" s="60"/>
      <c r="G66" s="61"/>
      <c r="H66" s="74"/>
    </row>
    <row r="67" spans="1:8" x14ac:dyDescent="0.2">
      <c r="A67" s="27"/>
      <c r="B67" s="95">
        <v>5.0999999999999996</v>
      </c>
      <c r="C67" s="19" t="s">
        <v>359</v>
      </c>
      <c r="D67" s="60"/>
      <c r="E67" s="60"/>
      <c r="F67" s="60"/>
      <c r="G67" s="61">
        <v>1</v>
      </c>
      <c r="H67" s="74"/>
    </row>
    <row r="68" spans="1:8" x14ac:dyDescent="0.2">
      <c r="A68" s="27"/>
      <c r="B68" s="95">
        <v>5.4</v>
      </c>
      <c r="C68" s="19" t="s">
        <v>360</v>
      </c>
      <c r="D68" s="60"/>
      <c r="E68" s="60"/>
      <c r="F68" s="60"/>
      <c r="G68" s="61"/>
      <c r="H68" s="74"/>
    </row>
    <row r="69" spans="1:8" x14ac:dyDescent="0.2">
      <c r="A69" s="27"/>
      <c r="B69" s="95">
        <v>5.8</v>
      </c>
      <c r="C69" s="19" t="s">
        <v>361</v>
      </c>
      <c r="D69" s="60"/>
      <c r="E69" s="60"/>
      <c r="F69" s="60"/>
      <c r="G69" s="61"/>
      <c r="H69" s="74"/>
    </row>
    <row r="70" spans="1:8" x14ac:dyDescent="0.2">
      <c r="A70" s="27"/>
      <c r="B70" s="25">
        <v>5.101</v>
      </c>
      <c r="C70" s="19" t="s">
        <v>362</v>
      </c>
      <c r="D70" s="60"/>
      <c r="E70" s="60"/>
      <c r="F70" s="60"/>
      <c r="G70" s="61"/>
      <c r="H70" s="74"/>
    </row>
    <row r="71" spans="1:8" x14ac:dyDescent="0.2">
      <c r="A71" s="27"/>
      <c r="B71" s="25">
        <v>5.12</v>
      </c>
      <c r="C71" s="19" t="s">
        <v>363</v>
      </c>
      <c r="D71" s="60"/>
      <c r="E71" s="60"/>
      <c r="F71" s="60"/>
      <c r="G71" s="61">
        <v>3</v>
      </c>
      <c r="H71" s="74"/>
    </row>
    <row r="72" spans="1:8" x14ac:dyDescent="0.2">
      <c r="A72" s="27"/>
      <c r="B72" s="25">
        <v>5.13</v>
      </c>
      <c r="C72" s="19" t="s">
        <v>364</v>
      </c>
      <c r="D72" s="60"/>
      <c r="E72" s="60"/>
      <c r="F72" s="60"/>
      <c r="G72" s="61">
        <v>4</v>
      </c>
      <c r="H72" s="74"/>
    </row>
    <row r="73" spans="1:8" x14ac:dyDescent="0.2">
      <c r="A73" s="27"/>
      <c r="B73" s="25">
        <v>5.14</v>
      </c>
      <c r="C73" s="19" t="s">
        <v>365</v>
      </c>
      <c r="D73" s="60"/>
      <c r="E73" s="60"/>
      <c r="F73" s="60"/>
      <c r="G73" s="61">
        <v>5</v>
      </c>
      <c r="H73" s="74"/>
    </row>
    <row r="74" spans="1:8" x14ac:dyDescent="0.2">
      <c r="A74" s="27"/>
      <c r="B74" s="95"/>
      <c r="D74" s="60"/>
      <c r="E74" s="60"/>
      <c r="F74" s="60"/>
      <c r="G74" s="96"/>
      <c r="H74" s="74">
        <f>SUM(G67:G74)</f>
        <v>13</v>
      </c>
    </row>
    <row r="75" spans="1:8" x14ac:dyDescent="0.2">
      <c r="A75" s="27">
        <v>6</v>
      </c>
      <c r="B75" s="95" t="s">
        <v>366</v>
      </c>
      <c r="D75" s="60"/>
      <c r="E75" s="60"/>
      <c r="F75" s="60"/>
      <c r="G75" s="61"/>
      <c r="H75" s="74"/>
    </row>
    <row r="76" spans="1:8" x14ac:dyDescent="0.2">
      <c r="A76" s="27"/>
      <c r="B76" s="95">
        <v>6.1</v>
      </c>
      <c r="C76" s="19" t="s">
        <v>367</v>
      </c>
      <c r="D76" s="60"/>
      <c r="E76" s="60"/>
      <c r="F76" s="60"/>
      <c r="G76" s="61">
        <v>5</v>
      </c>
      <c r="H76" s="74"/>
    </row>
    <row r="77" spans="1:8" x14ac:dyDescent="0.2">
      <c r="A77" s="27"/>
      <c r="B77" s="95"/>
      <c r="D77" s="60"/>
      <c r="E77" s="60"/>
      <c r="F77" s="60"/>
      <c r="G77" s="96"/>
      <c r="H77" s="74">
        <f>SUM(G75:G77)</f>
        <v>5</v>
      </c>
    </row>
    <row r="78" spans="1:8" x14ac:dyDescent="0.2">
      <c r="A78" s="27">
        <v>7</v>
      </c>
      <c r="B78" s="95" t="s">
        <v>368</v>
      </c>
      <c r="D78" s="60"/>
      <c r="E78" s="60"/>
      <c r="F78" s="60"/>
      <c r="G78" s="61"/>
      <c r="H78" s="74"/>
    </row>
    <row r="79" spans="1:8" x14ac:dyDescent="0.2">
      <c r="A79" s="27"/>
      <c r="B79" s="95">
        <v>7.1</v>
      </c>
      <c r="C79" s="19" t="s">
        <v>369</v>
      </c>
      <c r="D79" s="60"/>
      <c r="E79" s="60"/>
      <c r="F79" s="60"/>
      <c r="G79" s="61">
        <v>2</v>
      </c>
      <c r="H79" s="74"/>
    </row>
    <row r="80" spans="1:8" x14ac:dyDescent="0.2">
      <c r="A80" s="27"/>
      <c r="B80" s="95">
        <v>7.2</v>
      </c>
      <c r="C80" s="19" t="s">
        <v>370</v>
      </c>
      <c r="D80" s="60"/>
      <c r="E80" s="60"/>
      <c r="F80" s="60"/>
      <c r="G80" s="61"/>
      <c r="H80" s="74"/>
    </row>
    <row r="81" spans="1:8" x14ac:dyDescent="0.2">
      <c r="A81" s="27"/>
      <c r="B81" s="95">
        <v>7.3</v>
      </c>
      <c r="C81" s="19" t="s">
        <v>371</v>
      </c>
      <c r="D81" s="60"/>
      <c r="E81" s="60"/>
      <c r="F81" s="60"/>
      <c r="G81" s="61"/>
      <c r="H81" s="74"/>
    </row>
    <row r="82" spans="1:8" x14ac:dyDescent="0.2">
      <c r="A82" s="27"/>
      <c r="B82" s="95">
        <v>7.4</v>
      </c>
      <c r="C82" s="19" t="s">
        <v>372</v>
      </c>
      <c r="D82" s="60"/>
      <c r="E82" s="60"/>
      <c r="F82" s="60"/>
      <c r="G82" s="61">
        <v>3</v>
      </c>
      <c r="H82" s="74"/>
    </row>
    <row r="83" spans="1:8" x14ac:dyDescent="0.2">
      <c r="A83" s="27"/>
      <c r="B83" s="95">
        <v>7.5</v>
      </c>
      <c r="C83" s="19" t="s">
        <v>373</v>
      </c>
      <c r="D83" s="60"/>
      <c r="E83" s="60"/>
      <c r="F83" s="60"/>
      <c r="G83" s="61">
        <v>4</v>
      </c>
      <c r="H83" s="74"/>
    </row>
    <row r="84" spans="1:8" x14ac:dyDescent="0.2">
      <c r="A84" s="27"/>
      <c r="B84" s="95">
        <v>7.6</v>
      </c>
      <c r="C84" s="19" t="s">
        <v>374</v>
      </c>
      <c r="D84" s="60"/>
      <c r="E84" s="60"/>
      <c r="F84" s="60"/>
      <c r="G84" s="61">
        <v>5</v>
      </c>
      <c r="H84" s="74"/>
    </row>
    <row r="85" spans="1:8" x14ac:dyDescent="0.2">
      <c r="A85" s="27"/>
      <c r="B85" s="95"/>
      <c r="D85" s="60"/>
      <c r="E85" s="60"/>
      <c r="F85" s="60"/>
      <c r="G85" s="96"/>
      <c r="H85" s="74">
        <f>SUM(G78:G85)</f>
        <v>14</v>
      </c>
    </row>
    <row r="86" spans="1:8" x14ac:dyDescent="0.2">
      <c r="A86" s="27">
        <v>8</v>
      </c>
      <c r="B86" s="95" t="s">
        <v>375</v>
      </c>
      <c r="D86" s="60"/>
      <c r="E86" s="60"/>
      <c r="F86" s="60"/>
      <c r="G86" s="61"/>
      <c r="H86" s="74"/>
    </row>
    <row r="87" spans="1:8" x14ac:dyDescent="0.2">
      <c r="A87" s="27"/>
      <c r="B87" s="95">
        <v>8.1</v>
      </c>
      <c r="C87" s="19" t="s">
        <v>376</v>
      </c>
      <c r="D87" s="60"/>
      <c r="E87" s="60"/>
      <c r="F87" s="60"/>
      <c r="G87" s="61">
        <v>5</v>
      </c>
      <c r="H87" s="74"/>
    </row>
    <row r="88" spans="1:8" x14ac:dyDescent="0.2">
      <c r="A88" s="27"/>
      <c r="B88" s="95">
        <v>8.1999999999999993</v>
      </c>
      <c r="C88" s="19" t="s">
        <v>377</v>
      </c>
      <c r="D88" s="60"/>
      <c r="E88" s="60"/>
      <c r="F88" s="60"/>
      <c r="G88" s="61"/>
      <c r="H88" s="74"/>
    </row>
    <row r="89" spans="1:8" x14ac:dyDescent="0.2">
      <c r="A89" s="27"/>
      <c r="B89" s="95">
        <v>8.3000000000000007</v>
      </c>
      <c r="C89" s="19" t="s">
        <v>378</v>
      </c>
      <c r="D89" s="60"/>
      <c r="E89" s="60"/>
      <c r="F89" s="60"/>
      <c r="G89" s="61"/>
      <c r="H89" s="74"/>
    </row>
    <row r="90" spans="1:8" x14ac:dyDescent="0.2">
      <c r="A90" s="27"/>
      <c r="B90" s="95">
        <v>8.4</v>
      </c>
      <c r="C90" s="19" t="s">
        <v>379</v>
      </c>
      <c r="D90" s="60"/>
      <c r="E90" s="60"/>
      <c r="F90" s="60"/>
      <c r="G90" s="61"/>
      <c r="H90" s="74"/>
    </row>
    <row r="91" spans="1:8" x14ac:dyDescent="0.2">
      <c r="A91" s="27"/>
      <c r="B91" s="95">
        <v>8.5</v>
      </c>
      <c r="C91" s="19" t="s">
        <v>380</v>
      </c>
      <c r="D91" s="60"/>
      <c r="E91" s="60"/>
      <c r="F91" s="60"/>
      <c r="G91" s="61"/>
      <c r="H91" s="74"/>
    </row>
    <row r="92" spans="1:8" x14ac:dyDescent="0.2">
      <c r="A92" s="27"/>
      <c r="B92" s="95">
        <v>8.6</v>
      </c>
      <c r="C92" s="19" t="s">
        <v>381</v>
      </c>
      <c r="D92" s="60"/>
      <c r="E92" s="60"/>
      <c r="F92" s="60"/>
      <c r="G92" s="61">
        <v>3</v>
      </c>
      <c r="H92" s="74"/>
    </row>
    <row r="93" spans="1:8" x14ac:dyDescent="0.2">
      <c r="A93" s="27"/>
      <c r="B93" s="95">
        <v>8.6999999999999993</v>
      </c>
      <c r="C93" s="19" t="s">
        <v>382</v>
      </c>
      <c r="D93" s="60"/>
      <c r="E93" s="60"/>
      <c r="F93" s="60"/>
      <c r="G93" s="61">
        <v>4</v>
      </c>
      <c r="H93" s="74"/>
    </row>
    <row r="94" spans="1:8" x14ac:dyDescent="0.2">
      <c r="A94" s="27"/>
      <c r="B94" s="95">
        <v>8.8000000000000007</v>
      </c>
      <c r="C94" s="19" t="s">
        <v>383</v>
      </c>
      <c r="D94" s="60"/>
      <c r="E94" s="60"/>
      <c r="F94" s="60"/>
      <c r="G94" s="61">
        <v>5</v>
      </c>
      <c r="H94" s="74"/>
    </row>
    <row r="95" spans="1:8" x14ac:dyDescent="0.2">
      <c r="A95" s="27"/>
      <c r="B95" s="95"/>
      <c r="D95" s="60"/>
      <c r="E95" s="60"/>
      <c r="F95" s="60"/>
      <c r="G95" s="96"/>
      <c r="H95" s="74">
        <f>SUM(G86:G95)</f>
        <v>17</v>
      </c>
    </row>
    <row r="96" spans="1:8" x14ac:dyDescent="0.2">
      <c r="A96" s="27"/>
      <c r="B96" s="95"/>
      <c r="D96" s="60"/>
      <c r="E96" s="60"/>
      <c r="F96" s="60"/>
      <c r="G96" s="61"/>
      <c r="H96" s="74"/>
    </row>
    <row r="97" spans="1:8" x14ac:dyDescent="0.2">
      <c r="A97" s="27"/>
      <c r="B97" s="95"/>
      <c r="D97" s="60"/>
      <c r="E97" s="60"/>
      <c r="F97" s="60"/>
      <c r="G97" s="61"/>
      <c r="H97" s="74"/>
    </row>
    <row r="98" spans="1:8" x14ac:dyDescent="0.2">
      <c r="A98" s="27"/>
      <c r="B98" s="95"/>
      <c r="D98" s="60"/>
      <c r="E98" s="60"/>
      <c r="F98" s="60"/>
      <c r="G98" s="61"/>
      <c r="H98" s="74"/>
    </row>
    <row r="99" spans="1:8" x14ac:dyDescent="0.2">
      <c r="A99" s="27"/>
      <c r="B99" s="95"/>
      <c r="D99" s="60"/>
      <c r="E99" s="60"/>
      <c r="F99" s="60"/>
      <c r="G99" s="61"/>
      <c r="H99" s="74"/>
    </row>
    <row r="100" spans="1:8" x14ac:dyDescent="0.2">
      <c r="A100" s="27"/>
      <c r="D100" s="60"/>
      <c r="E100" s="60"/>
      <c r="F100" s="60"/>
      <c r="G100" s="61"/>
      <c r="H100" s="74"/>
    </row>
    <row r="101" spans="1:8" ht="25.5" customHeight="1" x14ac:dyDescent="0.2">
      <c r="A101" s="68"/>
      <c r="B101" s="65"/>
      <c r="C101" s="65"/>
      <c r="D101" s="65"/>
      <c r="E101" s="65"/>
      <c r="F101" s="65"/>
      <c r="G101" s="67" t="s">
        <v>156</v>
      </c>
      <c r="H101" s="75">
        <f>SUM(H54:H100)</f>
        <v>70</v>
      </c>
    </row>
    <row r="102" spans="1:8" x14ac:dyDescent="0.2">
      <c r="A102" s="27"/>
      <c r="D102" s="60"/>
      <c r="E102" s="60"/>
      <c r="F102" s="60"/>
      <c r="G102" s="61"/>
      <c r="H102" s="74"/>
    </row>
    <row r="103" spans="1:8" x14ac:dyDescent="0.2">
      <c r="A103" s="64">
        <v>1.2</v>
      </c>
      <c r="B103" s="26" t="s">
        <v>129</v>
      </c>
      <c r="D103" s="60"/>
      <c r="E103" s="60"/>
      <c r="F103" s="60"/>
      <c r="G103" s="61"/>
      <c r="H103" s="74"/>
    </row>
    <row r="104" spans="1:8" x14ac:dyDescent="0.2">
      <c r="A104" s="27"/>
      <c r="D104" s="60"/>
      <c r="E104" s="60"/>
      <c r="F104" s="60"/>
      <c r="G104" s="61"/>
      <c r="H104" s="74"/>
    </row>
    <row r="105" spans="1:8" x14ac:dyDescent="0.2">
      <c r="A105" s="63" t="s">
        <v>189</v>
      </c>
      <c r="B105" s="26" t="s">
        <v>190</v>
      </c>
      <c r="D105" s="60"/>
      <c r="E105" s="60"/>
      <c r="F105" s="60"/>
      <c r="G105" s="61"/>
      <c r="H105" s="74"/>
    </row>
    <row r="106" spans="1:8" x14ac:dyDescent="0.2">
      <c r="A106" s="27"/>
      <c r="D106" s="60"/>
      <c r="E106" s="60"/>
      <c r="F106" s="60"/>
      <c r="G106" s="61"/>
      <c r="H106" s="74"/>
    </row>
    <row r="107" spans="1:8" x14ac:dyDescent="0.2">
      <c r="A107" s="27" t="s">
        <v>191</v>
      </c>
      <c r="B107" s="19" t="s">
        <v>174</v>
      </c>
      <c r="D107" s="60"/>
      <c r="E107" s="60"/>
      <c r="F107" s="60"/>
      <c r="G107" s="61"/>
      <c r="H107" s="74"/>
    </row>
    <row r="108" spans="1:8" x14ac:dyDescent="0.2">
      <c r="A108" s="27"/>
      <c r="B108" s="19">
        <v>1</v>
      </c>
      <c r="C108" s="19" t="s">
        <v>192</v>
      </c>
      <c r="D108" s="60"/>
      <c r="E108" s="60"/>
      <c r="F108" s="60"/>
      <c r="G108" s="61">
        <v>3</v>
      </c>
      <c r="H108" s="74"/>
    </row>
    <row r="109" spans="1:8" x14ac:dyDescent="0.2">
      <c r="A109" s="27"/>
      <c r="B109" s="19">
        <v>2</v>
      </c>
      <c r="C109" s="19" t="s">
        <v>193</v>
      </c>
      <c r="D109" s="60"/>
      <c r="E109" s="60"/>
      <c r="F109" s="60"/>
      <c r="G109" s="61">
        <v>4</v>
      </c>
      <c r="H109" s="74"/>
    </row>
    <row r="110" spans="1:8" ht="12.75" customHeight="1" x14ac:dyDescent="0.2">
      <c r="A110" s="27"/>
      <c r="B110" s="19">
        <v>3</v>
      </c>
      <c r="C110" s="19" t="s">
        <v>194</v>
      </c>
      <c r="D110" s="60"/>
      <c r="E110" s="60"/>
      <c r="F110" s="60"/>
      <c r="G110" s="61">
        <v>5</v>
      </c>
      <c r="H110" s="74"/>
    </row>
    <row r="111" spans="1:8" ht="12.75" customHeight="1" x14ac:dyDescent="0.2">
      <c r="A111" s="27"/>
      <c r="D111" s="60"/>
      <c r="E111" s="60"/>
      <c r="F111" s="60"/>
      <c r="G111" s="96"/>
      <c r="H111" s="74">
        <f>SUM(G102:G111)</f>
        <v>12</v>
      </c>
    </row>
    <row r="112" spans="1:8" ht="12.75" customHeight="1" x14ac:dyDescent="0.2">
      <c r="A112" s="63" t="s">
        <v>195</v>
      </c>
      <c r="B112" s="26" t="s">
        <v>196</v>
      </c>
      <c r="D112" s="60"/>
      <c r="E112" s="60"/>
      <c r="F112" s="60"/>
      <c r="G112" s="61"/>
      <c r="H112" s="74"/>
    </row>
    <row r="113" spans="1:8" ht="12.75" customHeight="1" x14ac:dyDescent="0.2">
      <c r="A113" s="27"/>
      <c r="D113" s="60"/>
      <c r="E113" s="60"/>
      <c r="F113" s="60"/>
      <c r="G113" s="61"/>
      <c r="H113" s="74"/>
    </row>
    <row r="114" spans="1:8" ht="12.75" customHeight="1" x14ac:dyDescent="0.2">
      <c r="A114" s="27" t="s">
        <v>197</v>
      </c>
      <c r="B114" s="19" t="s">
        <v>174</v>
      </c>
      <c r="D114" s="60"/>
      <c r="E114" s="60"/>
      <c r="F114" s="60"/>
      <c r="G114" s="61"/>
      <c r="H114" s="74"/>
    </row>
    <row r="115" spans="1:8" ht="12.75" customHeight="1" x14ac:dyDescent="0.2">
      <c r="A115" s="27"/>
      <c r="B115" s="19">
        <v>1</v>
      </c>
      <c r="C115" s="19" t="s">
        <v>198</v>
      </c>
      <c r="D115" s="60"/>
      <c r="E115" s="60"/>
      <c r="F115" s="60"/>
      <c r="G115" s="61">
        <v>1</v>
      </c>
      <c r="H115" s="74"/>
    </row>
    <row r="116" spans="1:8" ht="12.75" customHeight="1" x14ac:dyDescent="0.2">
      <c r="A116" s="27"/>
      <c r="B116" s="19">
        <v>2</v>
      </c>
      <c r="C116" s="19" t="s">
        <v>199</v>
      </c>
      <c r="D116" s="60"/>
      <c r="E116" s="60"/>
      <c r="F116" s="60"/>
      <c r="G116" s="61"/>
      <c r="H116" s="74"/>
    </row>
    <row r="117" spans="1:8" ht="12.75" customHeight="1" x14ac:dyDescent="0.2">
      <c r="A117" s="27"/>
      <c r="B117" s="19">
        <v>3</v>
      </c>
      <c r="C117" s="19" t="s">
        <v>200</v>
      </c>
      <c r="D117" s="60"/>
      <c r="E117" s="60"/>
      <c r="F117" s="60"/>
      <c r="G117" s="61">
        <v>3</v>
      </c>
      <c r="H117" s="74"/>
    </row>
    <row r="118" spans="1:8" ht="12.75" customHeight="1" x14ac:dyDescent="0.2">
      <c r="A118" s="27"/>
      <c r="B118" s="19">
        <v>4</v>
      </c>
      <c r="C118" s="19" t="s">
        <v>201</v>
      </c>
      <c r="D118" s="60"/>
      <c r="E118" s="60"/>
      <c r="F118" s="60"/>
      <c r="G118" s="61">
        <v>4</v>
      </c>
      <c r="H118" s="74"/>
    </row>
    <row r="119" spans="1:8" ht="12.75" customHeight="1" x14ac:dyDescent="0.2">
      <c r="A119" s="27"/>
      <c r="B119" s="19">
        <v>5</v>
      </c>
      <c r="C119" s="19" t="s">
        <v>202</v>
      </c>
      <c r="D119" s="60"/>
      <c r="E119" s="60"/>
      <c r="F119" s="60"/>
      <c r="G119" s="61">
        <v>5</v>
      </c>
      <c r="H119" s="74"/>
    </row>
    <row r="120" spans="1:8" ht="12.75" customHeight="1" x14ac:dyDescent="0.2">
      <c r="A120" s="27"/>
      <c r="D120" s="60"/>
      <c r="E120" s="60"/>
      <c r="F120" s="60"/>
      <c r="G120" s="96"/>
      <c r="H120" s="74">
        <f>SUM(G114:G120)</f>
        <v>13</v>
      </c>
    </row>
    <row r="121" spans="1:8" ht="12.75" customHeight="1" x14ac:dyDescent="0.2">
      <c r="A121" s="63" t="s">
        <v>203</v>
      </c>
      <c r="B121" s="26" t="s">
        <v>204</v>
      </c>
      <c r="D121" s="60"/>
      <c r="E121" s="60"/>
      <c r="F121" s="60"/>
      <c r="G121" s="61"/>
      <c r="H121" s="74"/>
    </row>
    <row r="122" spans="1:8" ht="12.75" customHeight="1" x14ac:dyDescent="0.2">
      <c r="A122" s="27"/>
      <c r="D122" s="60"/>
      <c r="E122" s="60"/>
      <c r="F122" s="60"/>
      <c r="G122" s="61"/>
      <c r="H122" s="74"/>
    </row>
    <row r="123" spans="1:8" ht="12.75" customHeight="1" x14ac:dyDescent="0.2">
      <c r="A123" s="27" t="s">
        <v>205</v>
      </c>
      <c r="B123" s="19" t="s">
        <v>174</v>
      </c>
      <c r="D123" s="60"/>
      <c r="E123" s="60"/>
      <c r="F123" s="60"/>
      <c r="G123" s="61"/>
      <c r="H123" s="74"/>
    </row>
    <row r="124" spans="1:8" ht="12.75" customHeight="1" x14ac:dyDescent="0.2">
      <c r="A124" s="27"/>
      <c r="B124" s="19">
        <v>1</v>
      </c>
      <c r="C124" s="19" t="s">
        <v>206</v>
      </c>
      <c r="D124" s="60"/>
      <c r="E124" s="60"/>
      <c r="F124" s="60"/>
      <c r="G124" s="61">
        <v>2</v>
      </c>
      <c r="H124" s="74"/>
    </row>
    <row r="125" spans="1:8" ht="12.75" customHeight="1" x14ac:dyDescent="0.2">
      <c r="A125" s="27"/>
      <c r="B125" s="19">
        <v>2</v>
      </c>
      <c r="C125" s="19" t="s">
        <v>207</v>
      </c>
      <c r="D125" s="60"/>
      <c r="E125" s="60"/>
      <c r="F125" s="60"/>
      <c r="G125" s="61"/>
      <c r="H125" s="74"/>
    </row>
    <row r="126" spans="1:8" ht="12.75" customHeight="1" x14ac:dyDescent="0.2">
      <c r="A126" s="27"/>
      <c r="B126" s="19">
        <v>3</v>
      </c>
      <c r="C126" s="19" t="s">
        <v>208</v>
      </c>
      <c r="D126" s="60"/>
      <c r="E126" s="60"/>
      <c r="F126" s="60"/>
      <c r="G126" s="61"/>
      <c r="H126" s="74"/>
    </row>
    <row r="127" spans="1:8" ht="12.75" customHeight="1" x14ac:dyDescent="0.2">
      <c r="A127" s="27"/>
      <c r="B127" s="19">
        <v>4</v>
      </c>
      <c r="C127" s="19" t="s">
        <v>209</v>
      </c>
      <c r="D127" s="60"/>
      <c r="E127" s="60"/>
      <c r="F127" s="60"/>
      <c r="G127" s="61"/>
      <c r="H127" s="74"/>
    </row>
    <row r="128" spans="1:8" ht="12.75" customHeight="1" x14ac:dyDescent="0.2">
      <c r="A128" s="27"/>
      <c r="B128" s="19">
        <v>5</v>
      </c>
      <c r="C128" s="19" t="s">
        <v>210</v>
      </c>
      <c r="D128" s="60"/>
      <c r="E128" s="60"/>
      <c r="F128" s="60"/>
      <c r="G128" s="61">
        <v>3</v>
      </c>
      <c r="H128" s="74"/>
    </row>
    <row r="129" spans="1:8" ht="12.75" customHeight="1" x14ac:dyDescent="0.2">
      <c r="A129" s="27"/>
      <c r="B129" s="19">
        <v>6</v>
      </c>
      <c r="C129" s="19" t="s">
        <v>211</v>
      </c>
      <c r="D129" s="60"/>
      <c r="E129" s="60"/>
      <c r="F129" s="60"/>
      <c r="G129" s="61">
        <v>4</v>
      </c>
      <c r="H129" s="74"/>
    </row>
    <row r="130" spans="1:8" ht="12.75" customHeight="1" x14ac:dyDescent="0.2">
      <c r="A130" s="27"/>
      <c r="B130" s="19">
        <v>7</v>
      </c>
      <c r="C130" s="19" t="s">
        <v>212</v>
      </c>
      <c r="D130" s="60"/>
      <c r="E130" s="60"/>
      <c r="F130" s="60"/>
      <c r="G130" s="61">
        <v>5</v>
      </c>
      <c r="H130" s="74"/>
    </row>
    <row r="131" spans="1:8" ht="12.75" customHeight="1" x14ac:dyDescent="0.2">
      <c r="A131" s="27"/>
      <c r="D131" s="60"/>
      <c r="E131" s="60"/>
      <c r="F131" s="60"/>
      <c r="G131" s="96"/>
      <c r="H131" s="74">
        <f>SUM(G124:G131)</f>
        <v>14</v>
      </c>
    </row>
    <row r="132" spans="1:8" ht="12.75" customHeight="1" x14ac:dyDescent="0.2">
      <c r="A132" s="63" t="s">
        <v>213</v>
      </c>
      <c r="B132" s="26" t="s">
        <v>214</v>
      </c>
      <c r="D132" s="60"/>
      <c r="E132" s="60"/>
      <c r="F132" s="60"/>
      <c r="G132" s="61"/>
      <c r="H132" s="74"/>
    </row>
    <row r="133" spans="1:8" ht="12.75" customHeight="1" x14ac:dyDescent="0.2">
      <c r="A133" s="27"/>
      <c r="D133" s="60"/>
      <c r="E133" s="60"/>
      <c r="F133" s="60"/>
      <c r="G133" s="61"/>
      <c r="H133" s="74"/>
    </row>
    <row r="134" spans="1:8" ht="12.75" customHeight="1" x14ac:dyDescent="0.2">
      <c r="A134" s="27" t="s">
        <v>215</v>
      </c>
      <c r="B134" s="19" t="s">
        <v>174</v>
      </c>
      <c r="D134" s="60"/>
      <c r="E134" s="60"/>
      <c r="F134" s="60"/>
      <c r="G134" s="61"/>
      <c r="H134" s="74"/>
    </row>
    <row r="135" spans="1:8" ht="12.75" customHeight="1" x14ac:dyDescent="0.2">
      <c r="A135" s="27"/>
      <c r="B135" s="19">
        <v>1</v>
      </c>
      <c r="C135" s="19" t="s">
        <v>216</v>
      </c>
      <c r="D135" s="60"/>
      <c r="E135" s="60"/>
      <c r="F135" s="60"/>
      <c r="G135" s="61">
        <v>4</v>
      </c>
      <c r="H135" s="74"/>
    </row>
    <row r="136" spans="1:8" ht="12.75" customHeight="1" x14ac:dyDescent="0.2">
      <c r="A136" s="27"/>
      <c r="B136" s="19">
        <v>2</v>
      </c>
      <c r="C136" s="19" t="s">
        <v>214</v>
      </c>
      <c r="D136" s="60"/>
      <c r="E136" s="60"/>
      <c r="F136" s="60"/>
      <c r="G136" s="61">
        <v>5</v>
      </c>
      <c r="H136" s="74"/>
    </row>
    <row r="137" spans="1:8" ht="12.75" customHeight="1" x14ac:dyDescent="0.2">
      <c r="A137" s="27"/>
      <c r="D137" s="60"/>
      <c r="E137" s="60"/>
      <c r="F137" s="60"/>
      <c r="G137" s="96"/>
      <c r="H137" s="74">
        <f>SUM(G134:G137)</f>
        <v>9</v>
      </c>
    </row>
    <row r="138" spans="1:8" ht="12.75" customHeight="1" x14ac:dyDescent="0.2">
      <c r="A138" s="63" t="s">
        <v>217</v>
      </c>
      <c r="B138" s="26" t="s">
        <v>140</v>
      </c>
      <c r="D138" s="60"/>
      <c r="E138" s="60"/>
      <c r="F138" s="60"/>
      <c r="G138" s="61"/>
      <c r="H138" s="74"/>
    </row>
    <row r="139" spans="1:8" ht="12.75" customHeight="1" x14ac:dyDescent="0.2">
      <c r="A139" s="27"/>
      <c r="D139" s="60"/>
      <c r="E139" s="60"/>
      <c r="F139" s="60"/>
      <c r="G139" s="61"/>
      <c r="H139" s="74"/>
    </row>
    <row r="140" spans="1:8" ht="12.75" customHeight="1" x14ac:dyDescent="0.2">
      <c r="A140" s="27" t="s">
        <v>218</v>
      </c>
      <c r="B140" s="19" t="s">
        <v>140</v>
      </c>
      <c r="D140" s="60"/>
      <c r="E140" s="60"/>
      <c r="F140" s="60"/>
      <c r="G140" s="61"/>
      <c r="H140" s="74"/>
    </row>
    <row r="141" spans="1:8" ht="12.75" customHeight="1" x14ac:dyDescent="0.2">
      <c r="A141" s="27"/>
      <c r="B141" s="19">
        <v>1</v>
      </c>
      <c r="C141" s="19" t="s">
        <v>219</v>
      </c>
      <c r="D141" s="60"/>
      <c r="E141" s="60"/>
      <c r="F141" s="60"/>
      <c r="G141" s="61">
        <v>4</v>
      </c>
      <c r="H141" s="74"/>
    </row>
    <row r="142" spans="1:8" ht="12.75" customHeight="1" x14ac:dyDescent="0.2">
      <c r="A142" s="27"/>
      <c r="B142" s="19">
        <v>2</v>
      </c>
      <c r="C142" s="19" t="s">
        <v>220</v>
      </c>
      <c r="D142" s="60"/>
      <c r="E142" s="60"/>
      <c r="F142" s="60"/>
      <c r="G142" s="61">
        <v>5</v>
      </c>
      <c r="H142" s="74"/>
    </row>
    <row r="143" spans="1:8" ht="12.75" customHeight="1" x14ac:dyDescent="0.2">
      <c r="A143" s="27"/>
      <c r="D143" s="60"/>
      <c r="E143" s="60"/>
      <c r="F143" s="60"/>
      <c r="G143" s="96"/>
      <c r="H143" s="74">
        <f>SUM(G140:G143)</f>
        <v>9</v>
      </c>
    </row>
    <row r="144" spans="1:8" ht="12.75" customHeight="1" x14ac:dyDescent="0.2">
      <c r="A144" s="27"/>
      <c r="D144" s="60"/>
      <c r="E144" s="60"/>
      <c r="F144" s="60"/>
      <c r="G144" s="61"/>
      <c r="H144" s="74"/>
    </row>
    <row r="145" spans="1:8" ht="12.75" customHeight="1" x14ac:dyDescent="0.2">
      <c r="A145" s="27"/>
      <c r="D145" s="60"/>
      <c r="E145" s="60"/>
      <c r="F145" s="60"/>
      <c r="G145" s="61"/>
      <c r="H145" s="74"/>
    </row>
    <row r="146" spans="1:8" ht="12.75" customHeight="1" x14ac:dyDescent="0.2">
      <c r="A146" s="27"/>
      <c r="D146" s="60"/>
      <c r="E146" s="60"/>
      <c r="F146" s="60"/>
      <c r="G146" s="61"/>
      <c r="H146" s="74"/>
    </row>
    <row r="147" spans="1:8" ht="12.75" customHeight="1" x14ac:dyDescent="0.2">
      <c r="A147" s="27"/>
      <c r="D147" s="60"/>
      <c r="E147" s="60"/>
      <c r="F147" s="60"/>
      <c r="G147" s="61"/>
      <c r="H147" s="74"/>
    </row>
    <row r="148" spans="1:8" ht="12.75" customHeight="1" x14ac:dyDescent="0.2">
      <c r="A148" s="27"/>
      <c r="D148" s="60"/>
      <c r="E148" s="60"/>
      <c r="F148" s="60"/>
      <c r="G148" s="61"/>
      <c r="H148" s="74"/>
    </row>
    <row r="149" spans="1:8" ht="25.5" customHeight="1" x14ac:dyDescent="0.2">
      <c r="A149" s="68"/>
      <c r="B149" s="65"/>
      <c r="C149" s="65"/>
      <c r="D149" s="65"/>
      <c r="E149" s="65"/>
      <c r="F149" s="65"/>
      <c r="G149" s="67" t="s">
        <v>156</v>
      </c>
      <c r="H149" s="75">
        <f>SUM(H104:H148)</f>
        <v>57</v>
      </c>
    </row>
    <row r="150" spans="1:8" x14ac:dyDescent="0.2">
      <c r="A150" s="27"/>
      <c r="D150" s="60"/>
      <c r="E150" s="60"/>
      <c r="F150" s="60"/>
      <c r="G150" s="61"/>
      <c r="H150" s="74"/>
    </row>
    <row r="151" spans="1:8" x14ac:dyDescent="0.2">
      <c r="A151" s="64">
        <v>1.2</v>
      </c>
      <c r="B151" s="26" t="s">
        <v>129</v>
      </c>
      <c r="D151" s="60"/>
      <c r="E151" s="60"/>
      <c r="F151" s="60"/>
      <c r="G151" s="61"/>
      <c r="H151" s="74"/>
    </row>
    <row r="152" spans="1:8" x14ac:dyDescent="0.2">
      <c r="A152" s="27"/>
      <c r="D152" s="60"/>
      <c r="E152" s="60"/>
      <c r="F152" s="60"/>
      <c r="G152" s="61"/>
      <c r="H152" s="74"/>
    </row>
    <row r="153" spans="1:8" ht="12" customHeight="1" x14ac:dyDescent="0.2">
      <c r="A153" s="63" t="s">
        <v>221</v>
      </c>
      <c r="B153" s="26" t="s">
        <v>222</v>
      </c>
      <c r="D153" s="60"/>
      <c r="E153" s="60"/>
      <c r="F153" s="60"/>
      <c r="G153" s="61"/>
      <c r="H153" s="74"/>
    </row>
    <row r="154" spans="1:8" ht="12" customHeight="1" x14ac:dyDescent="0.2">
      <c r="A154" s="27"/>
      <c r="D154" s="60"/>
      <c r="E154" s="60"/>
      <c r="F154" s="60"/>
      <c r="G154" s="61"/>
      <c r="H154" s="74"/>
    </row>
    <row r="155" spans="1:8" x14ac:dyDescent="0.2">
      <c r="A155" s="27" t="s">
        <v>223</v>
      </c>
      <c r="B155" s="19" t="s">
        <v>224</v>
      </c>
      <c r="D155" s="60"/>
      <c r="E155" s="60"/>
      <c r="F155" s="60"/>
      <c r="G155" s="61"/>
      <c r="H155" s="74"/>
    </row>
    <row r="156" spans="1:8" x14ac:dyDescent="0.2">
      <c r="A156" s="27"/>
      <c r="B156" s="19">
        <v>1</v>
      </c>
      <c r="C156" s="19" t="s">
        <v>225</v>
      </c>
      <c r="D156" s="60"/>
      <c r="E156" s="60"/>
      <c r="F156" s="60"/>
      <c r="G156" s="61">
        <v>3</v>
      </c>
      <c r="H156" s="74"/>
    </row>
    <row r="157" spans="1:8" x14ac:dyDescent="0.2">
      <c r="A157" s="27"/>
      <c r="B157" s="19">
        <v>2</v>
      </c>
      <c r="C157" s="19" t="s">
        <v>226</v>
      </c>
      <c r="D157" s="60"/>
      <c r="E157" s="60"/>
      <c r="F157" s="60"/>
      <c r="G157" s="61">
        <v>4</v>
      </c>
      <c r="H157" s="74"/>
    </row>
    <row r="158" spans="1:8" x14ac:dyDescent="0.2">
      <c r="A158" s="27"/>
      <c r="B158" s="19">
        <v>3</v>
      </c>
      <c r="C158" s="19" t="s">
        <v>227</v>
      </c>
      <c r="D158" s="60"/>
      <c r="E158" s="60"/>
      <c r="F158" s="60"/>
      <c r="G158" s="61">
        <v>5</v>
      </c>
      <c r="H158" s="74"/>
    </row>
    <row r="159" spans="1:8" x14ac:dyDescent="0.2">
      <c r="A159" s="27"/>
      <c r="D159" s="60"/>
      <c r="E159" s="60"/>
      <c r="F159" s="60"/>
      <c r="G159" s="96"/>
      <c r="H159" s="74">
        <f>SUM(G150:G159)</f>
        <v>12</v>
      </c>
    </row>
    <row r="160" spans="1:8" x14ac:dyDescent="0.2">
      <c r="A160" s="63" t="s">
        <v>228</v>
      </c>
      <c r="B160" s="26" t="s">
        <v>229</v>
      </c>
      <c r="D160" s="60"/>
      <c r="E160" s="60"/>
      <c r="F160" s="60"/>
      <c r="G160" s="61"/>
      <c r="H160" s="74"/>
    </row>
    <row r="161" spans="1:8" x14ac:dyDescent="0.2">
      <c r="A161" s="27"/>
      <c r="D161" s="60"/>
      <c r="E161" s="60"/>
      <c r="F161" s="60"/>
      <c r="G161" s="61"/>
      <c r="H161" s="74"/>
    </row>
    <row r="162" spans="1:8" x14ac:dyDescent="0.2">
      <c r="A162" s="27" t="s">
        <v>230</v>
      </c>
      <c r="B162" s="19" t="s">
        <v>224</v>
      </c>
      <c r="D162" s="60"/>
      <c r="E162" s="60"/>
      <c r="F162" s="60"/>
      <c r="G162" s="61"/>
      <c r="H162" s="74"/>
    </row>
    <row r="163" spans="1:8" x14ac:dyDescent="0.2">
      <c r="A163" s="27"/>
      <c r="B163" s="19">
        <v>1</v>
      </c>
      <c r="C163" s="19" t="s">
        <v>231</v>
      </c>
      <c r="D163" s="60"/>
      <c r="E163" s="60"/>
      <c r="F163" s="60"/>
      <c r="G163" s="61">
        <v>3</v>
      </c>
      <c r="H163" s="74"/>
    </row>
    <row r="164" spans="1:8" x14ac:dyDescent="0.2">
      <c r="A164" s="27"/>
      <c r="B164" s="19">
        <v>2</v>
      </c>
      <c r="C164" s="19" t="s">
        <v>232</v>
      </c>
      <c r="D164" s="60"/>
      <c r="E164" s="60"/>
      <c r="F164" s="60"/>
      <c r="G164" s="61">
        <v>4</v>
      </c>
      <c r="H164" s="74"/>
    </row>
    <row r="165" spans="1:8" x14ac:dyDescent="0.2">
      <c r="A165" s="27"/>
      <c r="B165" s="19">
        <v>3</v>
      </c>
      <c r="C165" s="19" t="s">
        <v>233</v>
      </c>
      <c r="D165" s="60"/>
      <c r="E165" s="60"/>
      <c r="F165" s="60"/>
      <c r="G165" s="61">
        <v>5</v>
      </c>
      <c r="H165" s="74"/>
    </row>
    <row r="166" spans="1:8" x14ac:dyDescent="0.2">
      <c r="A166" s="27"/>
      <c r="D166" s="60"/>
      <c r="E166" s="60"/>
      <c r="F166" s="60"/>
      <c r="G166" s="96"/>
      <c r="H166" s="74">
        <f>SUM(G161:G166)</f>
        <v>12</v>
      </c>
    </row>
    <row r="167" spans="1:8" x14ac:dyDescent="0.2">
      <c r="A167" s="63" t="s">
        <v>234</v>
      </c>
      <c r="B167" s="26" t="s">
        <v>235</v>
      </c>
      <c r="D167" s="60"/>
      <c r="E167" s="60"/>
      <c r="F167" s="60"/>
      <c r="G167" s="61"/>
      <c r="H167" s="74"/>
    </row>
    <row r="168" spans="1:8" x14ac:dyDescent="0.2">
      <c r="A168" s="27"/>
      <c r="D168" s="60"/>
      <c r="E168" s="60"/>
      <c r="F168" s="60"/>
      <c r="G168" s="61"/>
      <c r="H168" s="74"/>
    </row>
    <row r="169" spans="1:8" x14ac:dyDescent="0.2">
      <c r="A169" s="27" t="s">
        <v>236</v>
      </c>
      <c r="B169" s="19" t="s">
        <v>237</v>
      </c>
      <c r="D169" s="60"/>
      <c r="E169" s="60"/>
      <c r="F169" s="60"/>
      <c r="G169" s="61"/>
      <c r="H169" s="74"/>
    </row>
    <row r="170" spans="1:8" x14ac:dyDescent="0.2">
      <c r="A170" s="27"/>
      <c r="B170" s="19">
        <v>1</v>
      </c>
      <c r="C170" s="19" t="s">
        <v>238</v>
      </c>
      <c r="D170" s="60"/>
      <c r="E170" s="60"/>
      <c r="F170" s="60"/>
      <c r="G170" s="61">
        <v>3</v>
      </c>
      <c r="H170" s="74"/>
    </row>
    <row r="171" spans="1:8" x14ac:dyDescent="0.2">
      <c r="A171" s="27"/>
      <c r="B171" s="19">
        <v>2</v>
      </c>
      <c r="C171" s="19" t="s">
        <v>239</v>
      </c>
      <c r="D171" s="60"/>
      <c r="E171" s="60"/>
      <c r="F171" s="60"/>
      <c r="G171" s="61"/>
      <c r="H171" s="74"/>
    </row>
    <row r="172" spans="1:8" x14ac:dyDescent="0.2">
      <c r="A172" s="27"/>
      <c r="C172" s="19" t="s">
        <v>240</v>
      </c>
      <c r="D172" s="60"/>
      <c r="E172" s="60"/>
      <c r="F172" s="60"/>
      <c r="G172" s="61">
        <v>5</v>
      </c>
      <c r="H172" s="74"/>
    </row>
    <row r="173" spans="1:8" x14ac:dyDescent="0.2">
      <c r="A173" s="27"/>
      <c r="D173" s="60"/>
      <c r="E173" s="60"/>
      <c r="F173" s="60"/>
      <c r="G173" s="96"/>
      <c r="H173" s="74">
        <f>SUM(G169:G173)</f>
        <v>8</v>
      </c>
    </row>
    <row r="174" spans="1:8" x14ac:dyDescent="0.2">
      <c r="A174" s="63" t="s">
        <v>241</v>
      </c>
      <c r="B174" s="26" t="s">
        <v>242</v>
      </c>
      <c r="D174" s="60"/>
      <c r="E174" s="60"/>
      <c r="F174" s="60"/>
      <c r="G174" s="61"/>
      <c r="H174" s="74"/>
    </row>
    <row r="175" spans="1:8" x14ac:dyDescent="0.2">
      <c r="A175" s="27"/>
      <c r="D175" s="60"/>
      <c r="E175" s="60"/>
      <c r="F175" s="60"/>
      <c r="G175" s="61"/>
      <c r="H175" s="74"/>
    </row>
    <row r="176" spans="1:8" x14ac:dyDescent="0.2">
      <c r="A176" s="27" t="s">
        <v>243</v>
      </c>
      <c r="B176" s="19" t="s">
        <v>214</v>
      </c>
      <c r="D176" s="60"/>
      <c r="E176" s="60"/>
      <c r="F176" s="60"/>
      <c r="G176" s="61"/>
      <c r="H176" s="74"/>
    </row>
    <row r="177" spans="1:8" x14ac:dyDescent="0.2">
      <c r="A177" s="27"/>
      <c r="B177" s="19">
        <v>1</v>
      </c>
      <c r="C177" s="19" t="s">
        <v>244</v>
      </c>
      <c r="D177" s="60"/>
      <c r="E177" s="60"/>
      <c r="F177" s="60"/>
      <c r="G177" s="61">
        <v>5</v>
      </c>
      <c r="H177" s="74"/>
    </row>
    <row r="178" spans="1:8" x14ac:dyDescent="0.2">
      <c r="A178" s="27"/>
      <c r="D178" s="60"/>
      <c r="E178" s="60"/>
      <c r="F178" s="60"/>
      <c r="G178" s="96"/>
      <c r="H178" s="74">
        <f>SUM(G176:G178)</f>
        <v>5</v>
      </c>
    </row>
    <row r="179" spans="1:8" x14ac:dyDescent="0.2">
      <c r="A179" s="27" t="s">
        <v>245</v>
      </c>
      <c r="B179" s="19" t="s">
        <v>246</v>
      </c>
      <c r="D179" s="60"/>
      <c r="E179" s="60"/>
      <c r="F179" s="60"/>
      <c r="G179" s="61"/>
      <c r="H179" s="74"/>
    </row>
    <row r="180" spans="1:8" x14ac:dyDescent="0.2">
      <c r="A180" s="27"/>
      <c r="B180" s="19">
        <v>1</v>
      </c>
      <c r="C180" s="19" t="s">
        <v>247</v>
      </c>
      <c r="D180" s="60"/>
      <c r="E180" s="60"/>
      <c r="F180" s="60"/>
      <c r="G180" s="61"/>
      <c r="H180" s="74"/>
    </row>
    <row r="181" spans="1:8" x14ac:dyDescent="0.2">
      <c r="A181" s="27"/>
      <c r="B181" s="19">
        <v>2</v>
      </c>
      <c r="C181" s="19" t="s">
        <v>248</v>
      </c>
      <c r="D181" s="60"/>
      <c r="E181" s="60"/>
      <c r="F181" s="60"/>
      <c r="G181" s="61">
        <v>3</v>
      </c>
      <c r="H181" s="74"/>
    </row>
    <row r="182" spans="1:8" x14ac:dyDescent="0.2">
      <c r="A182" s="27"/>
      <c r="B182" s="19">
        <v>3</v>
      </c>
      <c r="C182" s="19" t="s">
        <v>249</v>
      </c>
      <c r="D182" s="60"/>
      <c r="E182" s="60"/>
      <c r="F182" s="60"/>
      <c r="G182" s="61"/>
      <c r="H182" s="74"/>
    </row>
    <row r="183" spans="1:8" x14ac:dyDescent="0.2">
      <c r="A183" s="27"/>
      <c r="B183" s="19">
        <v>4</v>
      </c>
      <c r="C183" s="19" t="s">
        <v>250</v>
      </c>
      <c r="D183" s="60"/>
      <c r="E183" s="60"/>
      <c r="F183" s="60"/>
      <c r="G183" s="61">
        <v>5</v>
      </c>
      <c r="H183" s="74"/>
    </row>
    <row r="184" spans="1:8" x14ac:dyDescent="0.2">
      <c r="A184" s="27"/>
      <c r="D184" s="60"/>
      <c r="E184" s="60"/>
      <c r="F184" s="60"/>
      <c r="G184" s="96"/>
      <c r="H184" s="74">
        <f>SUM(G179:G184)</f>
        <v>8</v>
      </c>
    </row>
    <row r="185" spans="1:8" x14ac:dyDescent="0.2">
      <c r="A185" s="63" t="s">
        <v>251</v>
      </c>
      <c r="B185" s="26" t="s">
        <v>252</v>
      </c>
      <c r="D185" s="60"/>
      <c r="E185" s="60"/>
      <c r="F185" s="60"/>
      <c r="G185" s="61"/>
      <c r="H185" s="74"/>
    </row>
    <row r="186" spans="1:8" x14ac:dyDescent="0.2">
      <c r="A186" s="27"/>
      <c r="D186" s="60"/>
      <c r="E186" s="60"/>
      <c r="F186" s="60"/>
      <c r="G186" s="61"/>
      <c r="H186" s="74"/>
    </row>
    <row r="187" spans="1:8" x14ac:dyDescent="0.2">
      <c r="A187" s="27" t="s">
        <v>253</v>
      </c>
      <c r="B187" s="19" t="s">
        <v>254</v>
      </c>
      <c r="D187" s="60"/>
      <c r="E187" s="60"/>
      <c r="F187" s="60"/>
      <c r="G187" s="61"/>
      <c r="H187" s="74"/>
    </row>
    <row r="188" spans="1:8" x14ac:dyDescent="0.2">
      <c r="A188" s="27"/>
      <c r="B188" s="19">
        <v>1</v>
      </c>
      <c r="C188" s="19" t="s">
        <v>255</v>
      </c>
      <c r="D188" s="60"/>
      <c r="E188" s="60"/>
      <c r="F188" s="60"/>
      <c r="G188" s="61">
        <v>3</v>
      </c>
      <c r="H188" s="74"/>
    </row>
    <row r="189" spans="1:8" x14ac:dyDescent="0.2">
      <c r="A189" s="27"/>
      <c r="B189" s="19">
        <v>2</v>
      </c>
      <c r="C189" s="19" t="s">
        <v>256</v>
      </c>
      <c r="D189" s="60"/>
      <c r="E189" s="60"/>
      <c r="F189" s="60"/>
      <c r="G189" s="61">
        <v>3</v>
      </c>
      <c r="H189" s="74"/>
    </row>
    <row r="190" spans="1:8" x14ac:dyDescent="0.2">
      <c r="A190" s="27"/>
      <c r="B190" s="19">
        <v>3</v>
      </c>
      <c r="C190" s="19" t="s">
        <v>257</v>
      </c>
      <c r="D190" s="60"/>
      <c r="E190" s="60"/>
      <c r="F190" s="60"/>
      <c r="G190" s="61">
        <v>3</v>
      </c>
      <c r="H190" s="74"/>
    </row>
    <row r="191" spans="1:8" x14ac:dyDescent="0.2">
      <c r="A191" s="27"/>
      <c r="B191" s="19">
        <v>4</v>
      </c>
      <c r="C191" s="19" t="s">
        <v>258</v>
      </c>
      <c r="D191" s="60"/>
      <c r="E191" s="60"/>
      <c r="F191" s="60"/>
      <c r="G191" s="61"/>
      <c r="H191" s="74"/>
    </row>
    <row r="192" spans="1:8" x14ac:dyDescent="0.2">
      <c r="A192" s="27"/>
      <c r="B192" s="19">
        <v>5</v>
      </c>
      <c r="C192" s="19" t="s">
        <v>259</v>
      </c>
      <c r="D192" s="60"/>
      <c r="E192" s="60"/>
      <c r="F192" s="60"/>
      <c r="G192" s="61">
        <v>5</v>
      </c>
      <c r="H192" s="74"/>
    </row>
    <row r="193" spans="1:8" x14ac:dyDescent="0.2">
      <c r="A193" s="27"/>
      <c r="D193" s="60"/>
      <c r="E193" s="60"/>
      <c r="F193" s="60"/>
      <c r="G193" s="96"/>
      <c r="H193" s="74">
        <f>SUM(G188:G193)</f>
        <v>14</v>
      </c>
    </row>
    <row r="194" spans="1:8" x14ac:dyDescent="0.2">
      <c r="A194" s="27"/>
      <c r="D194" s="60"/>
      <c r="E194" s="60"/>
      <c r="F194" s="60"/>
      <c r="G194" s="61"/>
      <c r="H194" s="74"/>
    </row>
    <row r="195" spans="1:8" x14ac:dyDescent="0.2">
      <c r="A195" s="27"/>
      <c r="D195" s="60"/>
      <c r="E195" s="60"/>
      <c r="F195" s="60"/>
      <c r="G195" s="61"/>
      <c r="H195" s="74"/>
    </row>
    <row r="196" spans="1:8" x14ac:dyDescent="0.2">
      <c r="A196" s="27"/>
      <c r="D196" s="60"/>
      <c r="E196" s="60"/>
      <c r="F196" s="60"/>
      <c r="G196" s="61"/>
      <c r="H196" s="74"/>
    </row>
    <row r="197" spans="1:8" ht="25.5" customHeight="1" x14ac:dyDescent="0.2">
      <c r="A197" s="68"/>
      <c r="B197" s="65"/>
      <c r="C197" s="65"/>
      <c r="D197" s="65"/>
      <c r="E197" s="65"/>
      <c r="F197" s="65"/>
      <c r="G197" s="67" t="s">
        <v>156</v>
      </c>
      <c r="H197" s="75">
        <f>SUM(H152:H196)</f>
        <v>59</v>
      </c>
    </row>
    <row r="198" spans="1:8" x14ac:dyDescent="0.2">
      <c r="A198" s="27"/>
      <c r="D198" s="60"/>
      <c r="E198" s="60"/>
      <c r="F198" s="60"/>
      <c r="G198" s="61"/>
      <c r="H198" s="74"/>
    </row>
    <row r="199" spans="1:8" x14ac:dyDescent="0.2">
      <c r="A199" s="64">
        <v>1.2</v>
      </c>
      <c r="B199" s="26" t="s">
        <v>129</v>
      </c>
      <c r="D199" s="60"/>
      <c r="E199" s="60"/>
      <c r="F199" s="60"/>
      <c r="G199" s="61"/>
      <c r="H199" s="74"/>
    </row>
    <row r="200" spans="1:8" x14ac:dyDescent="0.2">
      <c r="A200" s="27"/>
      <c r="D200" s="60"/>
      <c r="E200" s="60"/>
      <c r="F200" s="60"/>
      <c r="G200" s="61"/>
      <c r="H200" s="74"/>
    </row>
    <row r="201" spans="1:8" x14ac:dyDescent="0.2">
      <c r="A201" s="27" t="s">
        <v>260</v>
      </c>
      <c r="B201" s="19" t="s">
        <v>261</v>
      </c>
      <c r="D201" s="60"/>
      <c r="E201" s="60"/>
      <c r="F201" s="60"/>
      <c r="G201" s="61"/>
      <c r="H201" s="74"/>
    </row>
    <row r="202" spans="1:8" x14ac:dyDescent="0.2">
      <c r="A202" s="27"/>
      <c r="B202" s="19">
        <v>1</v>
      </c>
      <c r="C202" s="19" t="s">
        <v>262</v>
      </c>
      <c r="D202" s="60"/>
      <c r="E202" s="60"/>
      <c r="F202" s="60"/>
      <c r="G202" s="61">
        <v>4</v>
      </c>
      <c r="H202" s="74"/>
    </row>
    <row r="203" spans="1:8" x14ac:dyDescent="0.2">
      <c r="A203" s="27"/>
      <c r="B203" s="19">
        <v>2</v>
      </c>
      <c r="C203" s="19" t="s">
        <v>263</v>
      </c>
      <c r="D203" s="60"/>
      <c r="E203" s="60"/>
      <c r="F203" s="60"/>
      <c r="G203" s="61">
        <v>5</v>
      </c>
      <c r="H203" s="74"/>
    </row>
    <row r="204" spans="1:8" x14ac:dyDescent="0.2">
      <c r="A204" s="27"/>
      <c r="D204" s="60"/>
      <c r="E204" s="60"/>
      <c r="F204" s="60"/>
      <c r="G204" s="96"/>
      <c r="H204" s="74">
        <f>SUM(G201:G204)</f>
        <v>9</v>
      </c>
    </row>
    <row r="205" spans="1:8" x14ac:dyDescent="0.2">
      <c r="A205" s="27" t="s">
        <v>264</v>
      </c>
      <c r="B205" s="19" t="s">
        <v>265</v>
      </c>
      <c r="D205" s="60"/>
      <c r="E205" s="60"/>
      <c r="F205" s="60"/>
      <c r="G205" s="61"/>
      <c r="H205" s="74"/>
    </row>
    <row r="206" spans="1:8" x14ac:dyDescent="0.2">
      <c r="A206" s="27"/>
      <c r="B206" s="19">
        <v>1</v>
      </c>
      <c r="C206" s="19" t="s">
        <v>266</v>
      </c>
      <c r="D206" s="60"/>
      <c r="E206" s="60"/>
      <c r="F206" s="60"/>
      <c r="G206" s="61"/>
      <c r="H206" s="74"/>
    </row>
    <row r="207" spans="1:8" x14ac:dyDescent="0.2">
      <c r="A207" s="27"/>
      <c r="B207" s="19">
        <v>2</v>
      </c>
      <c r="C207" s="19" t="s">
        <v>267</v>
      </c>
      <c r="D207" s="60"/>
      <c r="E207" s="60"/>
      <c r="F207" s="60"/>
      <c r="G207" s="61">
        <v>4</v>
      </c>
      <c r="H207" s="74"/>
    </row>
    <row r="208" spans="1:8" x14ac:dyDescent="0.2">
      <c r="A208" s="27"/>
      <c r="D208" s="60"/>
      <c r="E208" s="60"/>
      <c r="F208" s="60"/>
      <c r="G208" s="61">
        <v>5</v>
      </c>
      <c r="H208" s="74"/>
    </row>
    <row r="209" spans="1:8" x14ac:dyDescent="0.2">
      <c r="A209" s="27"/>
      <c r="D209" s="60"/>
      <c r="E209" s="60"/>
      <c r="F209" s="60"/>
      <c r="G209" s="96"/>
      <c r="H209" s="74">
        <f>SUM(G206:G209)</f>
        <v>9</v>
      </c>
    </row>
    <row r="210" spans="1:8" x14ac:dyDescent="0.2">
      <c r="A210" s="27" t="s">
        <v>268</v>
      </c>
      <c r="B210" s="19" t="s">
        <v>269</v>
      </c>
      <c r="D210" s="60"/>
      <c r="E210" s="60"/>
      <c r="F210" s="60"/>
      <c r="G210" s="61"/>
      <c r="H210" s="74"/>
    </row>
    <row r="211" spans="1:8" x14ac:dyDescent="0.2">
      <c r="A211" s="27"/>
      <c r="B211" s="19">
        <v>1</v>
      </c>
      <c r="C211" s="19" t="s">
        <v>270</v>
      </c>
      <c r="D211" s="60"/>
      <c r="E211" s="60"/>
      <c r="F211" s="60"/>
      <c r="G211" s="61">
        <v>200</v>
      </c>
      <c r="H211" s="74"/>
    </row>
    <row r="212" spans="1:8" x14ac:dyDescent="0.2">
      <c r="A212" s="27"/>
      <c r="B212" s="19">
        <v>2</v>
      </c>
      <c r="C212" s="19" t="s">
        <v>271</v>
      </c>
      <c r="D212" s="60"/>
      <c r="E212" s="60"/>
      <c r="F212" s="60"/>
      <c r="G212" s="61">
        <v>3</v>
      </c>
      <c r="H212" s="74"/>
    </row>
    <row r="213" spans="1:8" x14ac:dyDescent="0.2">
      <c r="A213" s="27"/>
      <c r="B213" s="19">
        <v>3</v>
      </c>
      <c r="C213" s="19" t="s">
        <v>272</v>
      </c>
      <c r="D213" s="60"/>
      <c r="E213" s="60"/>
      <c r="F213" s="60"/>
      <c r="G213" s="61">
        <v>3</v>
      </c>
      <c r="H213" s="74"/>
    </row>
    <row r="214" spans="1:8" x14ac:dyDescent="0.2">
      <c r="A214" s="27"/>
      <c r="B214" s="19">
        <v>4</v>
      </c>
      <c r="C214" s="19" t="s">
        <v>273</v>
      </c>
      <c r="D214" s="60"/>
      <c r="E214" s="60"/>
      <c r="F214" s="60"/>
      <c r="G214" s="61">
        <v>3</v>
      </c>
      <c r="H214" s="74"/>
    </row>
    <row r="215" spans="1:8" x14ac:dyDescent="0.2">
      <c r="A215" s="27"/>
      <c r="B215" s="19">
        <v>5</v>
      </c>
      <c r="C215" s="19" t="s">
        <v>274</v>
      </c>
      <c r="D215" s="60"/>
      <c r="E215" s="60"/>
      <c r="F215" s="60"/>
      <c r="G215" s="61"/>
      <c r="H215" s="74"/>
    </row>
    <row r="216" spans="1:8" x14ac:dyDescent="0.2">
      <c r="A216" s="27"/>
      <c r="B216" s="19">
        <v>6</v>
      </c>
      <c r="C216" s="19" t="s">
        <v>275</v>
      </c>
      <c r="D216" s="60"/>
      <c r="E216" s="60"/>
      <c r="F216" s="60"/>
      <c r="G216" s="61">
        <v>5</v>
      </c>
      <c r="H216" s="74"/>
    </row>
    <row r="217" spans="1:8" x14ac:dyDescent="0.2">
      <c r="A217" s="27"/>
      <c r="D217" s="60"/>
      <c r="E217" s="60"/>
      <c r="F217" s="60"/>
      <c r="G217" s="96"/>
      <c r="H217" s="74">
        <f>SUM(G211:G216)</f>
        <v>214</v>
      </c>
    </row>
    <row r="218" spans="1:8" x14ac:dyDescent="0.2">
      <c r="A218" s="27" t="s">
        <v>276</v>
      </c>
      <c r="B218" s="19" t="s">
        <v>277</v>
      </c>
      <c r="D218" s="60"/>
      <c r="E218" s="60"/>
      <c r="F218" s="60"/>
      <c r="G218" s="61"/>
      <c r="H218" s="74"/>
    </row>
    <row r="219" spans="1:8" x14ac:dyDescent="0.2">
      <c r="A219" s="27"/>
      <c r="B219" s="19">
        <v>1</v>
      </c>
      <c r="C219" s="19" t="s">
        <v>278</v>
      </c>
      <c r="D219" s="60"/>
      <c r="E219" s="60"/>
      <c r="F219" s="60"/>
      <c r="G219" s="61">
        <v>4</v>
      </c>
      <c r="H219" s="74"/>
    </row>
    <row r="220" spans="1:8" x14ac:dyDescent="0.2">
      <c r="A220" s="27"/>
      <c r="B220" s="19">
        <v>2</v>
      </c>
      <c r="C220" s="19" t="s">
        <v>279</v>
      </c>
      <c r="D220" s="60"/>
      <c r="E220" s="60"/>
      <c r="F220" s="60"/>
      <c r="G220" s="61">
        <v>5</v>
      </c>
      <c r="H220" s="74"/>
    </row>
    <row r="221" spans="1:8" x14ac:dyDescent="0.2">
      <c r="A221" s="27"/>
      <c r="D221" s="60"/>
      <c r="E221" s="60"/>
      <c r="F221" s="60"/>
      <c r="G221" s="96"/>
      <c r="H221" s="74">
        <f>SUM(G218:G221)</f>
        <v>9</v>
      </c>
    </row>
    <row r="222" spans="1:8" x14ac:dyDescent="0.2">
      <c r="A222" s="27" t="s">
        <v>280</v>
      </c>
      <c r="B222" s="19" t="s">
        <v>281</v>
      </c>
      <c r="D222" s="60"/>
      <c r="E222" s="60"/>
      <c r="F222" s="60"/>
      <c r="G222" s="61"/>
      <c r="H222" s="74"/>
    </row>
    <row r="223" spans="1:8" x14ac:dyDescent="0.2">
      <c r="A223" s="27"/>
      <c r="B223" s="19">
        <v>1</v>
      </c>
      <c r="C223" s="19" t="s">
        <v>282</v>
      </c>
      <c r="D223" s="60"/>
      <c r="E223" s="60"/>
      <c r="F223" s="60"/>
      <c r="G223" s="61">
        <v>4</v>
      </c>
      <c r="H223" s="74"/>
    </row>
    <row r="224" spans="1:8" x14ac:dyDescent="0.2">
      <c r="A224" s="27"/>
      <c r="B224" s="19">
        <v>2</v>
      </c>
      <c r="C224" s="19" t="s">
        <v>283</v>
      </c>
      <c r="D224" s="60"/>
      <c r="E224" s="60"/>
      <c r="F224" s="60"/>
      <c r="G224" s="61">
        <v>5</v>
      </c>
      <c r="H224" s="74"/>
    </row>
    <row r="225" spans="1:8" x14ac:dyDescent="0.2">
      <c r="A225" s="27"/>
      <c r="D225" s="60"/>
      <c r="E225" s="60"/>
      <c r="F225" s="60"/>
      <c r="G225" s="96"/>
      <c r="H225" s="74">
        <f>SUM(G222:G225)</f>
        <v>9</v>
      </c>
    </row>
    <row r="226" spans="1:8" x14ac:dyDescent="0.2">
      <c r="A226" s="27" t="s">
        <v>284</v>
      </c>
      <c r="B226" s="19" t="s">
        <v>285</v>
      </c>
      <c r="D226" s="60"/>
      <c r="E226" s="60"/>
      <c r="F226" s="60"/>
      <c r="G226" s="61"/>
      <c r="H226" s="74"/>
    </row>
    <row r="227" spans="1:8" x14ac:dyDescent="0.2">
      <c r="A227" s="27"/>
      <c r="B227" s="19">
        <v>1</v>
      </c>
      <c r="C227" s="19" t="s">
        <v>286</v>
      </c>
      <c r="D227" s="60"/>
      <c r="E227" s="60"/>
      <c r="F227" s="60"/>
      <c r="G227" s="61">
        <v>5</v>
      </c>
      <c r="H227" s="74"/>
    </row>
    <row r="228" spans="1:8" x14ac:dyDescent="0.2">
      <c r="A228" s="27"/>
      <c r="B228" s="19">
        <v>2</v>
      </c>
      <c r="C228" s="19" t="s">
        <v>287</v>
      </c>
      <c r="D228" s="60"/>
      <c r="E228" s="60"/>
      <c r="F228" s="60"/>
      <c r="G228" s="61"/>
      <c r="H228" s="74"/>
    </row>
    <row r="229" spans="1:8" x14ac:dyDescent="0.2">
      <c r="A229" s="27"/>
      <c r="B229" s="19">
        <v>3</v>
      </c>
      <c r="C229" s="19" t="s">
        <v>288</v>
      </c>
      <c r="D229" s="60"/>
      <c r="E229" s="60"/>
      <c r="F229" s="60"/>
      <c r="G229" s="61">
        <v>4</v>
      </c>
      <c r="H229" s="74"/>
    </row>
    <row r="230" spans="1:8" x14ac:dyDescent="0.2">
      <c r="A230" s="27"/>
      <c r="B230" s="19">
        <v>4</v>
      </c>
      <c r="C230" s="19" t="s">
        <v>289</v>
      </c>
      <c r="D230" s="60"/>
      <c r="E230" s="60"/>
      <c r="F230" s="60"/>
      <c r="G230" s="61">
        <v>5</v>
      </c>
      <c r="H230" s="74"/>
    </row>
    <row r="231" spans="1:8" x14ac:dyDescent="0.2">
      <c r="A231" s="27"/>
      <c r="D231" s="60"/>
      <c r="E231" s="60"/>
      <c r="F231" s="60"/>
      <c r="G231" s="96"/>
      <c r="H231" s="74">
        <f>SUM(G226:G231)</f>
        <v>14</v>
      </c>
    </row>
    <row r="232" spans="1:8" x14ac:dyDescent="0.2">
      <c r="A232" s="27"/>
      <c r="D232" s="60"/>
      <c r="E232" s="60"/>
      <c r="F232" s="60"/>
      <c r="G232" s="61"/>
      <c r="H232" s="74"/>
    </row>
    <row r="233" spans="1:8" x14ac:dyDescent="0.2">
      <c r="A233" s="27"/>
      <c r="D233" s="60"/>
      <c r="E233" s="60"/>
      <c r="F233" s="60"/>
      <c r="G233" s="61"/>
      <c r="H233" s="74"/>
    </row>
    <row r="234" spans="1:8" x14ac:dyDescent="0.2">
      <c r="A234" s="27"/>
      <c r="D234" s="60"/>
      <c r="E234" s="60"/>
      <c r="F234" s="60"/>
      <c r="G234" s="61"/>
      <c r="H234" s="74"/>
    </row>
    <row r="235" spans="1:8" x14ac:dyDescent="0.2">
      <c r="A235" s="27"/>
      <c r="D235" s="60"/>
      <c r="E235" s="60"/>
      <c r="F235" s="60"/>
      <c r="G235" s="61"/>
      <c r="H235" s="74"/>
    </row>
    <row r="236" spans="1:8" x14ac:dyDescent="0.2">
      <c r="A236" s="27"/>
      <c r="D236" s="60"/>
      <c r="E236" s="60"/>
      <c r="F236" s="60"/>
      <c r="G236" s="61"/>
      <c r="H236" s="74"/>
    </row>
    <row r="237" spans="1:8" x14ac:dyDescent="0.2">
      <c r="A237" s="27"/>
      <c r="D237" s="60"/>
      <c r="E237" s="60"/>
      <c r="F237" s="60"/>
      <c r="G237" s="61"/>
      <c r="H237" s="74"/>
    </row>
    <row r="238" spans="1:8" x14ac:dyDescent="0.2">
      <c r="A238" s="27"/>
      <c r="D238" s="60"/>
      <c r="E238" s="60"/>
      <c r="F238" s="60"/>
      <c r="G238" s="61"/>
      <c r="H238" s="74"/>
    </row>
    <row r="239" spans="1:8" x14ac:dyDescent="0.2">
      <c r="A239" s="27"/>
      <c r="D239" s="60"/>
      <c r="E239" s="60"/>
      <c r="F239" s="60"/>
      <c r="G239" s="61"/>
      <c r="H239" s="74"/>
    </row>
    <row r="240" spans="1:8" x14ac:dyDescent="0.2">
      <c r="A240" s="27"/>
      <c r="D240" s="60"/>
      <c r="E240" s="60"/>
      <c r="F240" s="60"/>
      <c r="G240" s="61"/>
      <c r="H240" s="74"/>
    </row>
    <row r="241" spans="1:8" x14ac:dyDescent="0.2">
      <c r="A241" s="27"/>
      <c r="D241" s="60"/>
      <c r="E241" s="60"/>
      <c r="F241" s="60"/>
      <c r="G241" s="61"/>
      <c r="H241" s="74"/>
    </row>
    <row r="242" spans="1:8" x14ac:dyDescent="0.2">
      <c r="A242" s="27"/>
      <c r="D242" s="60"/>
      <c r="E242" s="60"/>
      <c r="F242" s="60"/>
      <c r="G242" s="61"/>
      <c r="H242" s="74"/>
    </row>
    <row r="243" spans="1:8" x14ac:dyDescent="0.2">
      <c r="A243" s="27"/>
      <c r="D243" s="60"/>
      <c r="E243" s="60"/>
      <c r="F243" s="60"/>
      <c r="G243" s="61"/>
      <c r="H243" s="74"/>
    </row>
    <row r="244" spans="1:8" x14ac:dyDescent="0.2">
      <c r="A244" s="27"/>
      <c r="D244" s="60"/>
      <c r="E244" s="60"/>
      <c r="F244" s="60"/>
      <c r="G244" s="61"/>
      <c r="H244" s="74"/>
    </row>
    <row r="245" spans="1:8" ht="25.5" customHeight="1" x14ac:dyDescent="0.2">
      <c r="A245" s="68"/>
      <c r="B245" s="65"/>
      <c r="C245" s="65"/>
      <c r="D245" s="65"/>
      <c r="E245" s="65"/>
      <c r="F245" s="65"/>
      <c r="G245" s="67" t="s">
        <v>156</v>
      </c>
      <c r="H245" s="75">
        <f>SUM(H199:H244)</f>
        <v>264</v>
      </c>
    </row>
    <row r="246" spans="1:8" x14ac:dyDescent="0.2">
      <c r="A246" s="27"/>
      <c r="D246" s="60"/>
      <c r="E246" s="60"/>
      <c r="F246" s="60"/>
      <c r="G246" s="61"/>
      <c r="H246" s="74"/>
    </row>
    <row r="247" spans="1:8" x14ac:dyDescent="0.2">
      <c r="A247" s="27"/>
      <c r="B247" s="26" t="s">
        <v>290</v>
      </c>
      <c r="D247" s="60"/>
      <c r="E247" s="60"/>
      <c r="F247" s="60"/>
      <c r="G247" s="61"/>
      <c r="H247" s="74"/>
    </row>
    <row r="248" spans="1:8" x14ac:dyDescent="0.2">
      <c r="A248" s="27"/>
      <c r="D248" s="60"/>
      <c r="E248" s="60"/>
      <c r="F248" s="60"/>
      <c r="G248" s="61"/>
      <c r="H248" s="74"/>
    </row>
    <row r="249" spans="1:8" x14ac:dyDescent="0.2">
      <c r="A249" s="27"/>
      <c r="C249" s="19" t="s">
        <v>291</v>
      </c>
      <c r="D249" s="60"/>
      <c r="E249" s="60"/>
      <c r="F249" s="60"/>
      <c r="G249" s="61"/>
      <c r="H249" s="74">
        <f>H53</f>
        <v>43</v>
      </c>
    </row>
    <row r="250" spans="1:8" x14ac:dyDescent="0.2">
      <c r="A250" s="27"/>
      <c r="D250" s="60"/>
      <c r="E250" s="60"/>
      <c r="F250" s="60"/>
      <c r="G250" s="61"/>
      <c r="H250" s="74"/>
    </row>
    <row r="251" spans="1:8" x14ac:dyDescent="0.2">
      <c r="A251" s="27"/>
      <c r="C251" s="19" t="s">
        <v>292</v>
      </c>
      <c r="D251" s="60"/>
      <c r="E251" s="60"/>
      <c r="F251" s="60"/>
      <c r="G251" s="61"/>
      <c r="H251" s="74">
        <f>H101</f>
        <v>70</v>
      </c>
    </row>
    <row r="252" spans="1:8" x14ac:dyDescent="0.2">
      <c r="A252" s="27"/>
      <c r="D252" s="60"/>
      <c r="E252" s="60"/>
      <c r="F252" s="60"/>
      <c r="G252" s="61"/>
      <c r="H252" s="74"/>
    </row>
    <row r="253" spans="1:8" x14ac:dyDescent="0.2">
      <c r="A253" s="27"/>
      <c r="C253" s="19" t="s">
        <v>293</v>
      </c>
      <c r="D253" s="60"/>
      <c r="E253" s="60"/>
      <c r="F253" s="60"/>
      <c r="G253" s="61"/>
      <c r="H253" s="74">
        <f>H149</f>
        <v>57</v>
      </c>
    </row>
    <row r="254" spans="1:8" x14ac:dyDescent="0.2">
      <c r="A254" s="27"/>
      <c r="D254" s="60"/>
      <c r="E254" s="60"/>
      <c r="F254" s="60"/>
      <c r="G254" s="61"/>
      <c r="H254" s="74"/>
    </row>
    <row r="255" spans="1:8" x14ac:dyDescent="0.2">
      <c r="A255" s="27"/>
      <c r="C255" s="19" t="s">
        <v>294</v>
      </c>
      <c r="D255" s="60"/>
      <c r="E255" s="60"/>
      <c r="F255" s="60"/>
      <c r="G255" s="61"/>
      <c r="H255" s="74">
        <f>H197</f>
        <v>59</v>
      </c>
    </row>
    <row r="256" spans="1:8" x14ac:dyDescent="0.2">
      <c r="A256" s="27"/>
      <c r="D256" s="60"/>
      <c r="E256" s="60"/>
      <c r="F256" s="60"/>
      <c r="G256" s="61"/>
      <c r="H256" s="74"/>
    </row>
    <row r="257" spans="1:8" x14ac:dyDescent="0.2">
      <c r="A257" s="27"/>
      <c r="C257" s="19" t="s">
        <v>295</v>
      </c>
      <c r="D257" s="60"/>
      <c r="E257" s="60"/>
      <c r="F257" s="60"/>
      <c r="G257" s="61"/>
      <c r="H257" s="74">
        <f>H245</f>
        <v>264</v>
      </c>
    </row>
    <row r="258" spans="1:8" x14ac:dyDescent="0.2">
      <c r="A258" s="27"/>
      <c r="D258" s="60"/>
      <c r="E258" s="60"/>
      <c r="F258" s="60"/>
      <c r="G258" s="61"/>
      <c r="H258" s="74"/>
    </row>
    <row r="259" spans="1:8" x14ac:dyDescent="0.2">
      <c r="A259" s="27"/>
      <c r="D259" s="60"/>
      <c r="E259" s="60"/>
      <c r="F259" s="60"/>
      <c r="G259" s="61"/>
      <c r="H259" s="74"/>
    </row>
    <row r="260" spans="1:8" x14ac:dyDescent="0.2">
      <c r="A260" s="27"/>
      <c r="D260" s="60"/>
      <c r="E260" s="60"/>
      <c r="F260" s="60"/>
      <c r="G260" s="61"/>
      <c r="H260" s="74"/>
    </row>
    <row r="261" spans="1:8" x14ac:dyDescent="0.2">
      <c r="A261" s="27"/>
      <c r="D261" s="60"/>
      <c r="E261" s="60"/>
      <c r="F261" s="60"/>
      <c r="G261" s="61"/>
      <c r="H261" s="74"/>
    </row>
    <row r="262" spans="1:8" x14ac:dyDescent="0.2">
      <c r="A262" s="27"/>
      <c r="D262" s="60"/>
      <c r="E262" s="60"/>
      <c r="F262" s="60"/>
      <c r="G262" s="61"/>
      <c r="H262" s="74"/>
    </row>
    <row r="263" spans="1:8" x14ac:dyDescent="0.2">
      <c r="A263" s="27"/>
      <c r="D263" s="60"/>
      <c r="E263" s="60"/>
      <c r="F263" s="60"/>
      <c r="G263" s="61"/>
      <c r="H263" s="74"/>
    </row>
    <row r="264" spans="1:8" x14ac:dyDescent="0.2">
      <c r="A264" s="27"/>
      <c r="D264" s="60"/>
      <c r="E264" s="60"/>
      <c r="F264" s="60"/>
      <c r="G264" s="61"/>
      <c r="H264" s="74"/>
    </row>
    <row r="265" spans="1:8" x14ac:dyDescent="0.2">
      <c r="A265" s="27"/>
      <c r="D265" s="60"/>
      <c r="E265" s="60"/>
      <c r="F265" s="60"/>
      <c r="G265" s="61"/>
      <c r="H265" s="74"/>
    </row>
    <row r="266" spans="1:8" x14ac:dyDescent="0.2">
      <c r="A266" s="27"/>
      <c r="D266" s="60"/>
      <c r="E266" s="60"/>
      <c r="F266" s="60"/>
      <c r="G266" s="61"/>
      <c r="H266" s="74"/>
    </row>
    <row r="267" spans="1:8" x14ac:dyDescent="0.2">
      <c r="A267" s="27"/>
      <c r="D267" s="60"/>
      <c r="E267" s="60"/>
      <c r="F267" s="60"/>
      <c r="G267" s="61"/>
      <c r="H267" s="74"/>
    </row>
    <row r="268" spans="1:8" x14ac:dyDescent="0.2">
      <c r="A268" s="27"/>
      <c r="D268" s="60"/>
      <c r="E268" s="60"/>
      <c r="F268" s="60"/>
      <c r="G268" s="61"/>
      <c r="H268" s="74"/>
    </row>
    <row r="269" spans="1:8" x14ac:dyDescent="0.2">
      <c r="A269" s="27"/>
      <c r="D269" s="60"/>
      <c r="E269" s="60"/>
      <c r="F269" s="60"/>
      <c r="G269" s="61"/>
      <c r="H269" s="74"/>
    </row>
    <row r="270" spans="1:8" x14ac:dyDescent="0.2">
      <c r="A270" s="27"/>
      <c r="D270" s="60"/>
      <c r="E270" s="60"/>
      <c r="F270" s="60"/>
      <c r="G270" s="61"/>
      <c r="H270" s="74"/>
    </row>
    <row r="271" spans="1:8" x14ac:dyDescent="0.2">
      <c r="A271" s="27"/>
      <c r="D271" s="60"/>
      <c r="E271" s="60"/>
      <c r="F271" s="60"/>
      <c r="G271" s="61"/>
      <c r="H271" s="74"/>
    </row>
    <row r="272" spans="1:8" x14ac:dyDescent="0.2">
      <c r="A272" s="27"/>
      <c r="D272" s="60"/>
      <c r="E272" s="60"/>
      <c r="F272" s="60"/>
      <c r="G272" s="61"/>
      <c r="H272" s="74"/>
    </row>
    <row r="273" spans="1:8" x14ac:dyDescent="0.2">
      <c r="A273" s="27"/>
      <c r="D273" s="60"/>
      <c r="E273" s="60"/>
      <c r="F273" s="60"/>
      <c r="G273" s="61"/>
      <c r="H273" s="74"/>
    </row>
    <row r="274" spans="1:8" x14ac:dyDescent="0.2">
      <c r="A274" s="27"/>
      <c r="D274" s="60"/>
      <c r="E274" s="60"/>
      <c r="F274" s="60"/>
      <c r="G274" s="61"/>
      <c r="H274" s="74"/>
    </row>
    <row r="275" spans="1:8" x14ac:dyDescent="0.2">
      <c r="A275" s="27"/>
      <c r="D275" s="60"/>
      <c r="E275" s="60"/>
      <c r="F275" s="60"/>
      <c r="G275" s="61"/>
      <c r="H275" s="74"/>
    </row>
    <row r="276" spans="1:8" x14ac:dyDescent="0.2">
      <c r="A276" s="27"/>
      <c r="D276" s="60"/>
      <c r="E276" s="60"/>
      <c r="F276" s="60"/>
      <c r="G276" s="61"/>
      <c r="H276" s="74"/>
    </row>
    <row r="277" spans="1:8" x14ac:dyDescent="0.2">
      <c r="A277" s="27"/>
      <c r="D277" s="60"/>
      <c r="E277" s="60"/>
      <c r="F277" s="60"/>
      <c r="G277" s="61"/>
      <c r="H277" s="74"/>
    </row>
    <row r="278" spans="1:8" x14ac:dyDescent="0.2">
      <c r="A278" s="27"/>
      <c r="D278" s="60"/>
      <c r="E278" s="60"/>
      <c r="F278" s="60"/>
      <c r="G278" s="61"/>
      <c r="H278" s="74"/>
    </row>
    <row r="279" spans="1:8" x14ac:dyDescent="0.2">
      <c r="A279" s="27"/>
      <c r="D279" s="60"/>
      <c r="E279" s="60"/>
      <c r="F279" s="60"/>
      <c r="G279" s="61"/>
      <c r="H279" s="74"/>
    </row>
    <row r="280" spans="1:8" x14ac:dyDescent="0.2">
      <c r="A280" s="27"/>
      <c r="D280" s="60"/>
      <c r="E280" s="60"/>
      <c r="F280" s="60"/>
      <c r="G280" s="61"/>
      <c r="H280" s="74"/>
    </row>
    <row r="281" spans="1:8" x14ac:dyDescent="0.2">
      <c r="A281" s="27"/>
      <c r="D281" s="60"/>
      <c r="E281" s="60"/>
      <c r="F281" s="60"/>
      <c r="G281" s="61"/>
      <c r="H281" s="74"/>
    </row>
    <row r="282" spans="1:8" x14ac:dyDescent="0.2">
      <c r="A282" s="27"/>
      <c r="D282" s="60"/>
      <c r="E282" s="60"/>
      <c r="F282" s="60"/>
      <c r="G282" s="61"/>
      <c r="H282" s="74"/>
    </row>
    <row r="283" spans="1:8" x14ac:dyDescent="0.2">
      <c r="A283" s="27"/>
      <c r="D283" s="60"/>
      <c r="E283" s="60"/>
      <c r="F283" s="60"/>
      <c r="G283" s="61"/>
      <c r="H283" s="74"/>
    </row>
    <row r="284" spans="1:8" x14ac:dyDescent="0.2">
      <c r="A284" s="27"/>
      <c r="D284" s="60"/>
      <c r="E284" s="60"/>
      <c r="F284" s="60"/>
      <c r="G284" s="61"/>
      <c r="H284" s="74"/>
    </row>
    <row r="285" spans="1:8" x14ac:dyDescent="0.2">
      <c r="A285" s="27"/>
      <c r="D285" s="60"/>
      <c r="E285" s="60"/>
      <c r="F285" s="60"/>
      <c r="G285" s="61"/>
      <c r="H285" s="74"/>
    </row>
    <row r="286" spans="1:8" x14ac:dyDescent="0.2">
      <c r="A286" s="27"/>
      <c r="D286" s="60"/>
      <c r="E286" s="60"/>
      <c r="F286" s="60"/>
      <c r="G286" s="61"/>
      <c r="H286" s="74"/>
    </row>
    <row r="287" spans="1:8" x14ac:dyDescent="0.2">
      <c r="A287" s="27"/>
      <c r="D287" s="60"/>
      <c r="E287" s="60"/>
      <c r="F287" s="60"/>
      <c r="G287" s="61"/>
      <c r="H287" s="74"/>
    </row>
    <row r="288" spans="1:8" x14ac:dyDescent="0.2">
      <c r="A288" s="27"/>
      <c r="D288" s="60"/>
      <c r="E288" s="60"/>
      <c r="F288" s="60"/>
      <c r="G288" s="61"/>
      <c r="H288" s="74"/>
    </row>
    <row r="289" spans="1:8" x14ac:dyDescent="0.2">
      <c r="A289" s="27"/>
      <c r="D289" s="60"/>
      <c r="E289" s="60"/>
      <c r="F289" s="60"/>
      <c r="G289" s="61"/>
      <c r="H289" s="74"/>
    </row>
    <row r="290" spans="1:8" x14ac:dyDescent="0.2">
      <c r="A290" s="27"/>
      <c r="D290" s="60"/>
      <c r="E290" s="60"/>
      <c r="F290" s="60"/>
      <c r="G290" s="61"/>
      <c r="H290" s="74"/>
    </row>
    <row r="291" spans="1:8" x14ac:dyDescent="0.2">
      <c r="A291" s="27"/>
      <c r="D291" s="60"/>
      <c r="E291" s="60"/>
      <c r="F291" s="60"/>
      <c r="G291" s="61"/>
      <c r="H291" s="74"/>
    </row>
    <row r="292" spans="1:8" x14ac:dyDescent="0.2">
      <c r="A292" s="27"/>
      <c r="D292" s="60"/>
      <c r="E292" s="60"/>
      <c r="F292" s="60"/>
      <c r="G292" s="61"/>
      <c r="H292" s="74"/>
    </row>
    <row r="293" spans="1:8" s="22" customFormat="1" ht="26.25" customHeight="1" x14ac:dyDescent="0.2">
      <c r="A293" s="52"/>
      <c r="B293" s="52"/>
      <c r="C293" s="52"/>
      <c r="D293" s="52"/>
      <c r="E293" s="52"/>
      <c r="F293" s="52"/>
      <c r="G293" s="97" t="s">
        <v>384</v>
      </c>
      <c r="H293" s="98">
        <f>SUM(H247:H292)</f>
        <v>493</v>
      </c>
    </row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&amp;D&amp;C&amp;"Arial,Regular"&amp;9 &amp;K03+0002/1/&amp;P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showGridLines="0" view="pageBreakPreview" zoomScale="60" zoomScaleNormal="55" workbookViewId="0">
      <selection activeCell="B6" sqref="B6"/>
    </sheetView>
  </sheetViews>
  <sheetFormatPr defaultRowHeight="25.5" customHeight="1" x14ac:dyDescent="0.2"/>
  <cols>
    <col min="1" max="1" width="15.7109375" style="22" customWidth="1"/>
    <col min="2" max="2" width="4.7109375" style="22" customWidth="1"/>
    <col min="3" max="3" width="38.140625" style="22" customWidth="1"/>
    <col min="4" max="4" width="21.85546875" style="22" customWidth="1"/>
    <col min="5" max="5" width="13.7109375" style="22" customWidth="1"/>
    <col min="6" max="16384" width="9.140625" style="22"/>
  </cols>
  <sheetData>
    <row r="1" spans="1:5" s="16" customFormat="1" ht="25.5" customHeight="1" thickBot="1" x14ac:dyDescent="0.25">
      <c r="A1" s="176" t="str">
        <f>Setup!E5</f>
        <v>EMPLOYERS REQUIREMENTS</v>
      </c>
      <c r="B1" s="182"/>
      <c r="C1" s="182"/>
      <c r="D1" s="182"/>
      <c r="E1" s="182"/>
    </row>
    <row r="2" spans="1:5" s="16" customFormat="1" ht="25.5" customHeight="1" x14ac:dyDescent="0.2">
      <c r="A2" s="15" t="str">
        <f>Setup!E6</f>
        <v xml:space="preserve">New Pavilion - Thame Cricket Club </v>
      </c>
    </row>
    <row r="3" spans="1:5" s="16" customFormat="1" ht="25.5" customHeight="1" x14ac:dyDescent="0.2">
      <c r="A3" s="16" t="str">
        <f>Content!A59</f>
        <v>2. PROVISIONAL ITEMS</v>
      </c>
    </row>
    <row r="4" spans="1:5" s="16" customFormat="1" ht="25.5" customHeight="1" x14ac:dyDescent="0.2">
      <c r="A4" s="36" t="str">
        <f>Content!B60</f>
        <v>2.1 Provision Items</v>
      </c>
    </row>
    <row r="5" spans="1:5" s="16" customFormat="1" ht="25.5" customHeight="1" x14ac:dyDescent="0.2"/>
    <row r="6" spans="1:5" s="16" customFormat="1" ht="25.5" customHeight="1" x14ac:dyDescent="0.2"/>
    <row r="7" spans="1:5" s="16" customFormat="1" ht="25.5" customHeight="1" x14ac:dyDescent="0.2"/>
    <row r="8" spans="1:5" s="16" customFormat="1" ht="25.5" customHeight="1" x14ac:dyDescent="0.2"/>
    <row r="9" spans="1:5" s="183" customFormat="1" ht="25.5" customHeight="1" x14ac:dyDescent="0.2"/>
    <row r="10" spans="1:5" s="183" customFormat="1" ht="25.5" customHeight="1" x14ac:dyDescent="0.2">
      <c r="B10" s="16"/>
    </row>
    <row r="11" spans="1:5" s="183" customFormat="1" ht="25.5" customHeight="1" x14ac:dyDescent="0.2"/>
    <row r="12" spans="1:5" s="183" customFormat="1" ht="25.5" customHeight="1" x14ac:dyDescent="0.2">
      <c r="B12" s="16"/>
    </row>
    <row r="13" spans="1:5" s="183" customFormat="1" ht="25.5" customHeight="1" x14ac:dyDescent="0.2">
      <c r="B13" s="36"/>
    </row>
    <row r="14" spans="1:5" s="183" customFormat="1" ht="25.5" customHeight="1" x14ac:dyDescent="0.2">
      <c r="B14" s="36"/>
    </row>
    <row r="15" spans="1:5" s="183" customFormat="1" ht="25.5" customHeight="1" x14ac:dyDescent="0.2">
      <c r="B15" s="36"/>
    </row>
    <row r="16" spans="1:5" s="183" customFormat="1" ht="25.5" customHeight="1" x14ac:dyDescent="0.2">
      <c r="B16" s="36"/>
    </row>
    <row r="17" spans="1:2" s="183" customFormat="1" ht="25.5" customHeight="1" x14ac:dyDescent="0.2">
      <c r="B17" s="36"/>
    </row>
    <row r="18" spans="1:2" s="183" customFormat="1" ht="25.5" customHeight="1" x14ac:dyDescent="0.2">
      <c r="B18" s="36"/>
    </row>
    <row r="19" spans="1:2" s="183" customFormat="1" ht="25.5" customHeight="1" x14ac:dyDescent="0.2">
      <c r="B19" s="36"/>
    </row>
    <row r="20" spans="1:2" s="183" customFormat="1" ht="25.5" customHeight="1" x14ac:dyDescent="0.2">
      <c r="B20" s="36"/>
    </row>
    <row r="21" spans="1:2" s="183" customFormat="1" ht="25.5" customHeight="1" x14ac:dyDescent="0.2">
      <c r="B21" s="36"/>
    </row>
    <row r="22" spans="1:2" s="183" customFormat="1" ht="25.5" customHeight="1" x14ac:dyDescent="0.2">
      <c r="B22" s="36"/>
    </row>
    <row r="23" spans="1:2" s="183" customFormat="1" ht="25.5" customHeight="1" x14ac:dyDescent="0.2">
      <c r="B23" s="36"/>
    </row>
    <row r="24" spans="1:2" s="183" customFormat="1" ht="25.5" customHeight="1" x14ac:dyDescent="0.2">
      <c r="B24" s="36"/>
    </row>
    <row r="25" spans="1:2" s="183" customFormat="1" ht="25.5" customHeight="1" x14ac:dyDescent="0.2">
      <c r="B25" s="36"/>
    </row>
    <row r="26" spans="1:2" s="183" customFormat="1" ht="25.5" customHeight="1" x14ac:dyDescent="0.2">
      <c r="B26" s="36"/>
    </row>
    <row r="27" spans="1:2" s="183" customFormat="1" ht="25.5" customHeight="1" x14ac:dyDescent="0.2">
      <c r="B27" s="36"/>
    </row>
    <row r="28" spans="1:2" s="183" customFormat="1" ht="25.5" customHeight="1" x14ac:dyDescent="0.2">
      <c r="B28" s="36"/>
    </row>
    <row r="29" spans="1:2" s="183" customFormat="1" ht="25.5" customHeight="1" x14ac:dyDescent="0.2">
      <c r="B29" s="36"/>
    </row>
    <row r="30" spans="1:2" s="183" customFormat="1" ht="20.25" customHeight="1" x14ac:dyDescent="0.2">
      <c r="B30" s="36"/>
    </row>
    <row r="31" spans="1:2" s="16" customFormat="1" ht="25.5" customHeight="1" x14ac:dyDescent="0.2">
      <c r="A31" s="16" t="s">
        <v>125</v>
      </c>
      <c r="B31" s="183"/>
    </row>
    <row r="32" spans="1:2" s="16" customFormat="1" ht="25.5" customHeight="1" x14ac:dyDescent="0.2">
      <c r="A32" s="36" t="s">
        <v>610</v>
      </c>
      <c r="B32" s="183"/>
    </row>
    <row r="33" spans="1:2" s="16" customFormat="1" ht="25.5" customHeight="1" x14ac:dyDescent="0.2">
      <c r="A33" s="36"/>
      <c r="B33" s="183"/>
    </row>
    <row r="34" spans="1:2" s="16" customFormat="1" ht="25.5" customHeight="1" x14ac:dyDescent="0.2">
      <c r="A34" s="36"/>
      <c r="B34" s="183"/>
    </row>
    <row r="35" spans="1:2" s="16" customFormat="1" ht="25.5" customHeight="1" x14ac:dyDescent="0.2">
      <c r="A35" s="36"/>
      <c r="B35" s="183"/>
    </row>
    <row r="36" spans="1:2" s="16" customFormat="1" ht="25.5" customHeight="1" x14ac:dyDescent="0.2">
      <c r="A36" s="36"/>
      <c r="B36" s="183"/>
    </row>
    <row r="37" spans="1:2" s="16" customFormat="1" ht="25.5" customHeight="1" x14ac:dyDescent="0.2">
      <c r="A37" s="36"/>
      <c r="B37" s="183"/>
    </row>
    <row r="38" spans="1:2" s="16" customFormat="1" ht="25.5" customHeight="1" x14ac:dyDescent="0.2">
      <c r="A38" s="36"/>
      <c r="B38" s="183"/>
    </row>
    <row r="39" spans="1:2" s="183" customFormat="1" ht="25.5" customHeight="1" x14ac:dyDescent="0.2">
      <c r="A39" s="36"/>
    </row>
    <row r="40" spans="1:2" s="183" customFormat="1" ht="25.5" customHeight="1" x14ac:dyDescent="0.2">
      <c r="A40" s="36"/>
    </row>
    <row r="41" spans="1:2" s="183" customFormat="1" ht="25.5" customHeight="1" x14ac:dyDescent="0.2">
      <c r="A41" s="36"/>
    </row>
    <row r="42" spans="1:2" s="183" customFormat="1" ht="25.5" customHeight="1" x14ac:dyDescent="0.2">
      <c r="A42" s="36"/>
    </row>
    <row r="43" spans="1:2" s="183" customFormat="1" ht="25.5" customHeight="1" x14ac:dyDescent="0.2">
      <c r="A43" s="36"/>
    </row>
    <row r="44" spans="1:2" s="183" customFormat="1" ht="25.5" customHeight="1" x14ac:dyDescent="0.2">
      <c r="A44" s="36"/>
    </row>
    <row r="45" spans="1:2" s="183" customFormat="1" ht="25.5" customHeight="1" x14ac:dyDescent="0.2">
      <c r="A45" s="36"/>
    </row>
    <row r="46" spans="1:2" s="183" customFormat="1" ht="25.5" customHeight="1" x14ac:dyDescent="0.2">
      <c r="A46" s="36"/>
    </row>
    <row r="47" spans="1:2" s="183" customFormat="1" ht="25.5" customHeight="1" x14ac:dyDescent="0.2">
      <c r="A47" s="36"/>
    </row>
    <row r="48" spans="1:2" s="183" customFormat="1" ht="25.5" customHeight="1" x14ac:dyDescent="0.2">
      <c r="A48" s="36"/>
    </row>
    <row r="49" spans="1:2" s="183" customFormat="1" ht="25.5" customHeight="1" x14ac:dyDescent="0.2">
      <c r="A49" s="16"/>
      <c r="B49" s="16"/>
    </row>
    <row r="50" spans="1:2" s="183" customFormat="1" ht="25.5" customHeight="1" x14ac:dyDescent="0.2">
      <c r="A50" s="16"/>
      <c r="B50" s="16"/>
    </row>
    <row r="51" spans="1:2" s="183" customFormat="1" ht="25.5" customHeight="1" x14ac:dyDescent="0.2">
      <c r="A51" s="16"/>
      <c r="B51" s="16"/>
    </row>
    <row r="52" spans="1:2" s="183" customFormat="1" ht="25.5" customHeight="1" x14ac:dyDescent="0.2">
      <c r="A52" s="16"/>
      <c r="B52" s="16"/>
    </row>
    <row r="53" spans="1:2" s="183" customFormat="1" ht="25.5" customHeight="1" x14ac:dyDescent="0.2">
      <c r="A53" s="16"/>
      <c r="B53" s="16"/>
    </row>
    <row r="54" spans="1:2" s="183" customFormat="1" ht="25.5" customHeight="1" x14ac:dyDescent="0.2">
      <c r="A54" s="16"/>
      <c r="B54" s="16"/>
    </row>
    <row r="55" spans="1:2" s="183" customFormat="1" ht="25.5" customHeight="1" x14ac:dyDescent="0.2">
      <c r="A55" s="16"/>
      <c r="B55" s="16"/>
    </row>
    <row r="56" spans="1:2" s="183" customFormat="1" ht="25.5" customHeight="1" x14ac:dyDescent="0.2">
      <c r="A56" s="16"/>
      <c r="B56" s="16"/>
    </row>
    <row r="57" spans="1:2" s="183" customFormat="1" ht="25.5" customHeight="1" x14ac:dyDescent="0.2"/>
    <row r="58" spans="1:2" s="183" customFormat="1" ht="20.25" customHeight="1" x14ac:dyDescent="0.2">
      <c r="A58" s="16"/>
    </row>
    <row r="59" spans="1:2" s="16" customFormat="1" ht="25.5" customHeight="1" x14ac:dyDescent="0.2">
      <c r="A59" s="16" t="s">
        <v>313</v>
      </c>
      <c r="B59" s="36"/>
    </row>
    <row r="60" spans="1:2" s="16" customFormat="1" ht="25.5" customHeight="1" x14ac:dyDescent="0.2">
      <c r="A60" s="36" t="s">
        <v>486</v>
      </c>
      <c r="B60" s="183"/>
    </row>
    <row r="61" spans="1:2" s="16" customFormat="1" ht="25.5" customHeight="1" x14ac:dyDescent="0.2">
      <c r="A61" s="36"/>
      <c r="B61" s="183"/>
    </row>
    <row r="62" spans="1:2" s="16" customFormat="1" ht="25.5" customHeight="1" x14ac:dyDescent="0.2">
      <c r="A62" s="36"/>
      <c r="B62" s="183"/>
    </row>
    <row r="63" spans="1:2" s="16" customFormat="1" ht="25.5" customHeight="1" x14ac:dyDescent="0.2">
      <c r="A63" s="36"/>
      <c r="B63" s="183"/>
    </row>
    <row r="64" spans="1:2" s="16" customFormat="1" ht="25.5" customHeight="1" x14ac:dyDescent="0.2">
      <c r="A64" s="36"/>
      <c r="B64" s="183"/>
    </row>
    <row r="65" spans="1:2" s="16" customFormat="1" ht="25.5" customHeight="1" x14ac:dyDescent="0.2">
      <c r="A65" s="36"/>
      <c r="B65" s="183"/>
    </row>
    <row r="66" spans="1:2" s="16" customFormat="1" ht="25.5" customHeight="1" x14ac:dyDescent="0.2">
      <c r="A66" s="36"/>
      <c r="B66" s="183"/>
    </row>
    <row r="67" spans="1:2" s="183" customFormat="1" ht="25.5" customHeight="1" x14ac:dyDescent="0.2">
      <c r="A67" s="36"/>
    </row>
    <row r="68" spans="1:2" s="183" customFormat="1" ht="25.5" customHeight="1" x14ac:dyDescent="0.2">
      <c r="A68" s="36"/>
    </row>
    <row r="69" spans="1:2" s="183" customFormat="1" ht="25.5" customHeight="1" x14ac:dyDescent="0.2">
      <c r="A69" s="36"/>
    </row>
    <row r="70" spans="1:2" s="183" customFormat="1" ht="25.5" customHeight="1" x14ac:dyDescent="0.2">
      <c r="A70" s="36"/>
    </row>
    <row r="71" spans="1:2" s="183" customFormat="1" ht="25.5" customHeight="1" x14ac:dyDescent="0.2">
      <c r="A71" s="36"/>
    </row>
    <row r="72" spans="1:2" s="183" customFormat="1" ht="25.5" customHeight="1" x14ac:dyDescent="0.2">
      <c r="A72" s="36"/>
    </row>
    <row r="73" spans="1:2" s="183" customFormat="1" ht="25.5" customHeight="1" x14ac:dyDescent="0.2">
      <c r="A73" s="36"/>
    </row>
    <row r="74" spans="1:2" s="183" customFormat="1" ht="25.5" customHeight="1" x14ac:dyDescent="0.2">
      <c r="A74" s="36"/>
    </row>
    <row r="75" spans="1:2" s="183" customFormat="1" ht="25.5" customHeight="1" x14ac:dyDescent="0.2">
      <c r="A75" s="36"/>
    </row>
    <row r="76" spans="1:2" s="183" customFormat="1" ht="25.5" customHeight="1" x14ac:dyDescent="0.2">
      <c r="A76" s="36"/>
    </row>
    <row r="77" spans="1:2" s="183" customFormat="1" ht="25.5" customHeight="1" x14ac:dyDescent="0.2">
      <c r="A77" s="16"/>
      <c r="B77" s="16"/>
    </row>
    <row r="78" spans="1:2" s="183" customFormat="1" ht="25.5" customHeight="1" x14ac:dyDescent="0.2">
      <c r="A78" s="16"/>
      <c r="B78" s="16"/>
    </row>
    <row r="79" spans="1:2" s="183" customFormat="1" ht="25.5" customHeight="1" x14ac:dyDescent="0.2">
      <c r="A79" s="16"/>
      <c r="B79" s="16"/>
    </row>
    <row r="80" spans="1:2" s="183" customFormat="1" ht="25.5" customHeight="1" x14ac:dyDescent="0.2">
      <c r="A80" s="16"/>
      <c r="B80" s="16"/>
    </row>
    <row r="81" spans="1:2" s="183" customFormat="1" ht="25.5" customHeight="1" x14ac:dyDescent="0.2">
      <c r="A81" s="16"/>
      <c r="B81" s="16"/>
    </row>
    <row r="82" spans="1:2" s="183" customFormat="1" ht="25.5" customHeight="1" x14ac:dyDescent="0.2">
      <c r="A82" s="16"/>
      <c r="B82" s="16"/>
    </row>
    <row r="83" spans="1:2" s="183" customFormat="1" ht="25.5" customHeight="1" x14ac:dyDescent="0.2">
      <c r="A83" s="16"/>
      <c r="B83" s="16"/>
    </row>
    <row r="84" spans="1:2" s="183" customFormat="1" ht="25.5" customHeight="1" x14ac:dyDescent="0.2">
      <c r="A84" s="16"/>
      <c r="B84" s="16"/>
    </row>
    <row r="85" spans="1:2" s="183" customFormat="1" ht="25.5" customHeight="1" x14ac:dyDescent="0.2"/>
    <row r="86" spans="1:2" s="183" customFormat="1" ht="20.25" customHeight="1" x14ac:dyDescent="0.2">
      <c r="A86" s="16"/>
    </row>
    <row r="87" spans="1:2" s="16" customFormat="1" ht="25.5" customHeight="1" x14ac:dyDescent="0.2">
      <c r="A87" s="16" t="s">
        <v>313</v>
      </c>
      <c r="B87" s="36"/>
    </row>
    <row r="88" spans="1:2" s="16" customFormat="1" ht="25.5" customHeight="1" x14ac:dyDescent="0.2">
      <c r="A88" s="36" t="s">
        <v>611</v>
      </c>
      <c r="B88" s="183"/>
    </row>
    <row r="89" spans="1:2" s="16" customFormat="1" ht="25.5" customHeight="1" x14ac:dyDescent="0.2">
      <c r="A89" s="36"/>
      <c r="B89" s="183"/>
    </row>
    <row r="90" spans="1:2" s="16" customFormat="1" ht="25.5" customHeight="1" x14ac:dyDescent="0.2">
      <c r="A90" s="36"/>
      <c r="B90" s="183"/>
    </row>
    <row r="91" spans="1:2" s="16" customFormat="1" ht="25.5" customHeight="1" x14ac:dyDescent="0.2">
      <c r="A91" s="36"/>
      <c r="B91" s="183"/>
    </row>
    <row r="92" spans="1:2" s="16" customFormat="1" ht="25.5" customHeight="1" x14ac:dyDescent="0.2">
      <c r="A92" s="36"/>
      <c r="B92" s="183"/>
    </row>
    <row r="93" spans="1:2" s="16" customFormat="1" ht="25.5" customHeight="1" x14ac:dyDescent="0.2">
      <c r="A93" s="36"/>
      <c r="B93" s="183"/>
    </row>
    <row r="94" spans="1:2" s="16" customFormat="1" ht="25.5" customHeight="1" x14ac:dyDescent="0.2">
      <c r="A94" s="36"/>
      <c r="B94" s="183"/>
    </row>
    <row r="95" spans="1:2" s="183" customFormat="1" ht="25.5" customHeight="1" x14ac:dyDescent="0.2">
      <c r="A95" s="36"/>
    </row>
    <row r="96" spans="1:2" s="183" customFormat="1" ht="25.5" customHeight="1" x14ac:dyDescent="0.2">
      <c r="A96" s="36"/>
    </row>
    <row r="97" spans="1:2" s="183" customFormat="1" ht="25.5" customHeight="1" x14ac:dyDescent="0.2">
      <c r="A97" s="36"/>
    </row>
    <row r="98" spans="1:2" s="183" customFormat="1" ht="25.5" customHeight="1" x14ac:dyDescent="0.2">
      <c r="A98" s="36"/>
    </row>
    <row r="99" spans="1:2" s="183" customFormat="1" ht="25.5" customHeight="1" x14ac:dyDescent="0.2">
      <c r="A99" s="36"/>
    </row>
    <row r="100" spans="1:2" s="183" customFormat="1" ht="25.5" customHeight="1" x14ac:dyDescent="0.2">
      <c r="A100" s="36"/>
    </row>
    <row r="101" spans="1:2" s="183" customFormat="1" ht="25.5" customHeight="1" x14ac:dyDescent="0.2">
      <c r="A101" s="36"/>
    </row>
    <row r="102" spans="1:2" s="183" customFormat="1" ht="25.5" customHeight="1" x14ac:dyDescent="0.2">
      <c r="A102" s="36"/>
    </row>
    <row r="103" spans="1:2" s="183" customFormat="1" ht="25.5" customHeight="1" x14ac:dyDescent="0.2">
      <c r="A103" s="36"/>
    </row>
    <row r="104" spans="1:2" s="183" customFormat="1" ht="25.5" customHeight="1" x14ac:dyDescent="0.2">
      <c r="A104" s="36"/>
    </row>
    <row r="105" spans="1:2" s="183" customFormat="1" ht="25.5" customHeight="1" x14ac:dyDescent="0.2">
      <c r="A105" s="16"/>
      <c r="B105" s="16"/>
    </row>
    <row r="106" spans="1:2" s="183" customFormat="1" ht="25.5" customHeight="1" x14ac:dyDescent="0.2">
      <c r="A106" s="16"/>
      <c r="B106" s="16"/>
    </row>
    <row r="107" spans="1:2" s="183" customFormat="1" ht="25.5" customHeight="1" x14ac:dyDescent="0.2">
      <c r="A107" s="16"/>
      <c r="B107" s="16"/>
    </row>
    <row r="108" spans="1:2" s="183" customFormat="1" ht="25.5" customHeight="1" x14ac:dyDescent="0.2">
      <c r="A108" s="16"/>
      <c r="B108" s="16"/>
    </row>
    <row r="109" spans="1:2" s="183" customFormat="1" ht="25.5" customHeight="1" x14ac:dyDescent="0.2">
      <c r="A109" s="16"/>
      <c r="B109" s="16"/>
    </row>
    <row r="110" spans="1:2" s="183" customFormat="1" ht="25.5" customHeight="1" x14ac:dyDescent="0.2">
      <c r="A110" s="16"/>
      <c r="B110" s="16"/>
    </row>
    <row r="111" spans="1:2" s="183" customFormat="1" ht="25.5" customHeight="1" x14ac:dyDescent="0.2">
      <c r="A111" s="16"/>
      <c r="B111" s="16"/>
    </row>
    <row r="112" spans="1:2" s="183" customFormat="1" ht="25.5" customHeight="1" x14ac:dyDescent="0.2">
      <c r="A112" s="16"/>
      <c r="B112" s="16"/>
    </row>
    <row r="113" spans="1:2" s="183" customFormat="1" ht="25.5" customHeight="1" x14ac:dyDescent="0.2"/>
    <row r="114" spans="1:2" s="183" customFormat="1" ht="20.25" customHeight="1" x14ac:dyDescent="0.2">
      <c r="A114" s="16"/>
    </row>
    <row r="115" spans="1:2" s="16" customFormat="1" ht="25.5" customHeight="1" x14ac:dyDescent="0.2">
      <c r="A115" s="16" t="s">
        <v>128</v>
      </c>
      <c r="B115" s="36"/>
    </row>
    <row r="116" spans="1:2" s="16" customFormat="1" ht="25.5" customHeight="1" x14ac:dyDescent="0.2">
      <c r="A116" s="36" t="s">
        <v>615</v>
      </c>
      <c r="B116" s="183"/>
    </row>
    <row r="117" spans="1:2" s="16" customFormat="1" ht="25.5" customHeight="1" x14ac:dyDescent="0.2">
      <c r="A117" s="36"/>
      <c r="B117" s="183"/>
    </row>
    <row r="118" spans="1:2" s="16" customFormat="1" ht="25.5" customHeight="1" x14ac:dyDescent="0.2">
      <c r="A118" s="36"/>
      <c r="B118" s="183"/>
    </row>
    <row r="119" spans="1:2" s="16" customFormat="1" ht="25.5" customHeight="1" x14ac:dyDescent="0.2">
      <c r="A119" s="36"/>
      <c r="B119" s="183"/>
    </row>
    <row r="120" spans="1:2" s="16" customFormat="1" ht="25.5" customHeight="1" x14ac:dyDescent="0.2">
      <c r="A120" s="36"/>
      <c r="B120" s="183"/>
    </row>
    <row r="121" spans="1:2" s="16" customFormat="1" ht="25.5" customHeight="1" x14ac:dyDescent="0.2">
      <c r="A121" s="36"/>
      <c r="B121" s="183"/>
    </row>
    <row r="122" spans="1:2" s="16" customFormat="1" ht="25.5" customHeight="1" x14ac:dyDescent="0.2">
      <c r="A122" s="36"/>
      <c r="B122" s="183"/>
    </row>
    <row r="123" spans="1:2" s="183" customFormat="1" ht="25.5" customHeight="1" x14ac:dyDescent="0.2">
      <c r="A123" s="36"/>
    </row>
    <row r="124" spans="1:2" s="183" customFormat="1" ht="25.5" customHeight="1" x14ac:dyDescent="0.2">
      <c r="A124" s="36"/>
    </row>
    <row r="125" spans="1:2" s="183" customFormat="1" ht="25.5" customHeight="1" x14ac:dyDescent="0.2">
      <c r="A125" s="36"/>
    </row>
    <row r="126" spans="1:2" s="183" customFormat="1" ht="25.5" customHeight="1" x14ac:dyDescent="0.2">
      <c r="A126" s="36"/>
    </row>
    <row r="127" spans="1:2" s="183" customFormat="1" ht="25.5" customHeight="1" x14ac:dyDescent="0.2">
      <c r="A127" s="36"/>
    </row>
    <row r="128" spans="1:2" s="183" customFormat="1" ht="25.5" customHeight="1" x14ac:dyDescent="0.2">
      <c r="A128" s="36"/>
    </row>
    <row r="129" spans="1:2" s="183" customFormat="1" ht="25.5" customHeight="1" x14ac:dyDescent="0.2">
      <c r="A129" s="36"/>
    </row>
    <row r="130" spans="1:2" s="183" customFormat="1" ht="25.5" customHeight="1" x14ac:dyDescent="0.2">
      <c r="A130" s="36"/>
    </row>
    <row r="131" spans="1:2" s="183" customFormat="1" ht="25.5" customHeight="1" x14ac:dyDescent="0.2">
      <c r="A131" s="36"/>
    </row>
    <row r="132" spans="1:2" s="183" customFormat="1" ht="25.5" customHeight="1" x14ac:dyDescent="0.2">
      <c r="A132" s="36"/>
    </row>
    <row r="133" spans="1:2" s="183" customFormat="1" ht="25.5" customHeight="1" x14ac:dyDescent="0.2">
      <c r="A133" s="16"/>
      <c r="B133" s="16"/>
    </row>
    <row r="134" spans="1:2" s="183" customFormat="1" ht="25.5" customHeight="1" x14ac:dyDescent="0.2">
      <c r="A134" s="16"/>
      <c r="B134" s="16"/>
    </row>
    <row r="135" spans="1:2" s="183" customFormat="1" ht="25.5" customHeight="1" x14ac:dyDescent="0.2">
      <c r="A135" s="16"/>
      <c r="B135" s="16"/>
    </row>
    <row r="136" spans="1:2" s="183" customFormat="1" ht="25.5" customHeight="1" x14ac:dyDescent="0.2">
      <c r="A136" s="16"/>
      <c r="B136" s="16"/>
    </row>
    <row r="137" spans="1:2" s="183" customFormat="1" ht="25.5" customHeight="1" x14ac:dyDescent="0.2">
      <c r="A137" s="16"/>
      <c r="B137" s="16"/>
    </row>
    <row r="138" spans="1:2" s="183" customFormat="1" ht="25.5" customHeight="1" x14ac:dyDescent="0.2">
      <c r="A138" s="16"/>
      <c r="B138" s="16"/>
    </row>
    <row r="139" spans="1:2" s="183" customFormat="1" ht="25.5" customHeight="1" x14ac:dyDescent="0.2">
      <c r="A139" s="16"/>
      <c r="B139" s="16"/>
    </row>
    <row r="140" spans="1:2" s="183" customFormat="1" ht="25.5" customHeight="1" x14ac:dyDescent="0.2">
      <c r="A140" s="16"/>
      <c r="B140" s="16"/>
    </row>
    <row r="141" spans="1:2" s="183" customFormat="1" ht="25.5" customHeight="1" x14ac:dyDescent="0.2"/>
    <row r="142" spans="1:2" s="183" customFormat="1" ht="20.25" customHeight="1" x14ac:dyDescent="0.2">
      <c r="A142" s="16"/>
    </row>
    <row r="143" spans="1:2" s="16" customFormat="1" ht="25.5" customHeight="1" x14ac:dyDescent="0.2">
      <c r="A143" s="16" t="s">
        <v>128</v>
      </c>
      <c r="B143" s="36"/>
    </row>
    <row r="144" spans="1:2" s="16" customFormat="1" ht="25.5" customHeight="1" x14ac:dyDescent="0.2">
      <c r="A144" s="36" t="s">
        <v>616</v>
      </c>
      <c r="B144" s="183"/>
    </row>
    <row r="145" spans="1:2" s="16" customFormat="1" ht="25.5" customHeight="1" x14ac:dyDescent="0.2">
      <c r="A145" s="36"/>
      <c r="B145" s="183"/>
    </row>
    <row r="146" spans="1:2" s="16" customFormat="1" ht="25.5" customHeight="1" x14ac:dyDescent="0.2">
      <c r="A146" s="36"/>
      <c r="B146" s="183"/>
    </row>
    <row r="147" spans="1:2" s="16" customFormat="1" ht="25.5" customHeight="1" x14ac:dyDescent="0.2">
      <c r="A147" s="36"/>
      <c r="B147" s="183"/>
    </row>
    <row r="148" spans="1:2" s="16" customFormat="1" ht="25.5" customHeight="1" x14ac:dyDescent="0.2">
      <c r="A148" s="36"/>
      <c r="B148" s="183"/>
    </row>
    <row r="149" spans="1:2" s="16" customFormat="1" ht="25.5" customHeight="1" x14ac:dyDescent="0.2">
      <c r="A149" s="36"/>
      <c r="B149" s="183"/>
    </row>
    <row r="150" spans="1:2" s="16" customFormat="1" ht="25.5" customHeight="1" x14ac:dyDescent="0.2">
      <c r="A150" s="36"/>
      <c r="B150" s="183"/>
    </row>
    <row r="151" spans="1:2" s="183" customFormat="1" ht="25.5" customHeight="1" x14ac:dyDescent="0.2">
      <c r="A151" s="36"/>
    </row>
    <row r="152" spans="1:2" s="183" customFormat="1" ht="25.5" customHeight="1" x14ac:dyDescent="0.2">
      <c r="A152" s="36"/>
    </row>
    <row r="153" spans="1:2" s="183" customFormat="1" ht="25.5" customHeight="1" x14ac:dyDescent="0.2">
      <c r="A153" s="36"/>
    </row>
    <row r="154" spans="1:2" s="183" customFormat="1" ht="25.5" customHeight="1" x14ac:dyDescent="0.2">
      <c r="A154" s="36"/>
    </row>
    <row r="155" spans="1:2" s="183" customFormat="1" ht="25.5" customHeight="1" x14ac:dyDescent="0.2">
      <c r="A155" s="36"/>
    </row>
    <row r="156" spans="1:2" s="183" customFormat="1" ht="25.5" customHeight="1" x14ac:dyDescent="0.2">
      <c r="A156" s="36"/>
    </row>
    <row r="157" spans="1:2" s="183" customFormat="1" ht="25.5" customHeight="1" x14ac:dyDescent="0.2">
      <c r="A157" s="36"/>
    </row>
    <row r="158" spans="1:2" s="183" customFormat="1" ht="25.5" customHeight="1" x14ac:dyDescent="0.2">
      <c r="A158" s="36"/>
    </row>
    <row r="159" spans="1:2" s="183" customFormat="1" ht="25.5" customHeight="1" x14ac:dyDescent="0.2">
      <c r="A159" s="36"/>
    </row>
    <row r="160" spans="1:2" s="183" customFormat="1" ht="25.5" customHeight="1" x14ac:dyDescent="0.2">
      <c r="A160" s="36"/>
    </row>
    <row r="161" spans="1:2" s="183" customFormat="1" ht="25.5" customHeight="1" x14ac:dyDescent="0.2">
      <c r="A161" s="16"/>
      <c r="B161" s="16"/>
    </row>
    <row r="162" spans="1:2" s="183" customFormat="1" ht="25.5" customHeight="1" x14ac:dyDescent="0.2">
      <c r="A162" s="16"/>
      <c r="B162" s="16"/>
    </row>
    <row r="163" spans="1:2" s="183" customFormat="1" ht="25.5" customHeight="1" x14ac:dyDescent="0.2">
      <c r="A163" s="16"/>
      <c r="B163" s="16"/>
    </row>
    <row r="164" spans="1:2" s="183" customFormat="1" ht="25.5" customHeight="1" x14ac:dyDescent="0.2">
      <c r="A164" s="16"/>
      <c r="B164" s="16"/>
    </row>
    <row r="165" spans="1:2" s="183" customFormat="1" ht="25.5" customHeight="1" x14ac:dyDescent="0.2">
      <c r="A165" s="16"/>
      <c r="B165" s="16"/>
    </row>
    <row r="166" spans="1:2" s="183" customFormat="1" ht="25.5" customHeight="1" x14ac:dyDescent="0.2">
      <c r="A166" s="16"/>
      <c r="B166" s="16"/>
    </row>
    <row r="167" spans="1:2" s="183" customFormat="1" ht="25.5" customHeight="1" x14ac:dyDescent="0.2">
      <c r="A167" s="16"/>
      <c r="B167" s="16"/>
    </row>
    <row r="168" spans="1:2" s="183" customFormat="1" ht="25.5" customHeight="1" x14ac:dyDescent="0.2">
      <c r="A168" s="16"/>
      <c r="B168" s="16"/>
    </row>
    <row r="169" spans="1:2" s="183" customFormat="1" ht="25.5" customHeight="1" x14ac:dyDescent="0.2"/>
    <row r="170" spans="1:2" s="183" customFormat="1" ht="20.25" customHeight="1" x14ac:dyDescent="0.2">
      <c r="A170" s="16"/>
    </row>
    <row r="171" spans="1:2" s="16" customFormat="1" ht="25.5" customHeight="1" x14ac:dyDescent="0.2">
      <c r="A171" s="16" t="s">
        <v>481</v>
      </c>
      <c r="B171" s="36"/>
    </row>
    <row r="172" spans="1:2" s="16" customFormat="1" ht="25.5" customHeight="1" x14ac:dyDescent="0.2">
      <c r="A172" s="36"/>
      <c r="B172" s="183"/>
    </row>
    <row r="173" spans="1:2" s="16" customFormat="1" ht="25.5" customHeight="1" x14ac:dyDescent="0.2">
      <c r="A173" s="36"/>
      <c r="B173" s="183"/>
    </row>
    <row r="174" spans="1:2" s="16" customFormat="1" ht="25.5" customHeight="1" x14ac:dyDescent="0.2">
      <c r="A174" s="36"/>
      <c r="B174" s="183"/>
    </row>
    <row r="175" spans="1:2" s="16" customFormat="1" ht="25.5" customHeight="1" x14ac:dyDescent="0.2">
      <c r="A175" s="36"/>
      <c r="B175" s="183"/>
    </row>
    <row r="176" spans="1:2" s="16" customFormat="1" ht="25.5" customHeight="1" x14ac:dyDescent="0.2">
      <c r="A176" s="36"/>
      <c r="B176" s="183"/>
    </row>
    <row r="177" spans="1:2" s="16" customFormat="1" ht="25.5" customHeight="1" x14ac:dyDescent="0.2">
      <c r="A177" s="36"/>
      <c r="B177" s="183"/>
    </row>
    <row r="178" spans="1:2" s="16" customFormat="1" ht="25.5" customHeight="1" x14ac:dyDescent="0.2">
      <c r="A178" s="36"/>
      <c r="B178" s="183"/>
    </row>
    <row r="179" spans="1:2" s="183" customFormat="1" ht="25.5" customHeight="1" x14ac:dyDescent="0.2">
      <c r="A179" s="36"/>
    </row>
    <row r="180" spans="1:2" s="183" customFormat="1" ht="25.5" customHeight="1" x14ac:dyDescent="0.2">
      <c r="A180" s="36"/>
    </row>
    <row r="181" spans="1:2" s="183" customFormat="1" ht="25.5" customHeight="1" x14ac:dyDescent="0.2">
      <c r="A181" s="36"/>
    </row>
    <row r="182" spans="1:2" s="183" customFormat="1" ht="25.5" customHeight="1" x14ac:dyDescent="0.2">
      <c r="A182" s="36"/>
    </row>
    <row r="183" spans="1:2" s="183" customFormat="1" ht="25.5" customHeight="1" x14ac:dyDescent="0.2">
      <c r="A183" s="36"/>
    </row>
    <row r="184" spans="1:2" s="183" customFormat="1" ht="25.5" customHeight="1" x14ac:dyDescent="0.2">
      <c r="A184" s="36"/>
    </row>
    <row r="185" spans="1:2" s="183" customFormat="1" ht="25.5" customHeight="1" x14ac:dyDescent="0.2">
      <c r="A185" s="36"/>
    </row>
    <row r="186" spans="1:2" s="183" customFormat="1" ht="25.5" customHeight="1" x14ac:dyDescent="0.2">
      <c r="A186" s="36"/>
    </row>
    <row r="187" spans="1:2" s="183" customFormat="1" ht="25.5" customHeight="1" x14ac:dyDescent="0.2">
      <c r="A187" s="36"/>
    </row>
    <row r="188" spans="1:2" s="183" customFormat="1" ht="25.5" customHeight="1" x14ac:dyDescent="0.2">
      <c r="A188" s="16"/>
      <c r="B188" s="16"/>
    </row>
    <row r="189" spans="1:2" s="183" customFormat="1" ht="25.5" customHeight="1" x14ac:dyDescent="0.2">
      <c r="A189" s="16"/>
      <c r="B189" s="16"/>
    </row>
    <row r="190" spans="1:2" s="183" customFormat="1" ht="25.5" customHeight="1" x14ac:dyDescent="0.2">
      <c r="A190" s="16"/>
      <c r="B190" s="16"/>
    </row>
    <row r="191" spans="1:2" s="183" customFormat="1" ht="25.5" customHeight="1" x14ac:dyDescent="0.2">
      <c r="A191" s="16"/>
      <c r="B191" s="16"/>
    </row>
    <row r="192" spans="1:2" s="183" customFormat="1" ht="25.5" customHeight="1" x14ac:dyDescent="0.2">
      <c r="A192" s="16"/>
      <c r="B192" s="16"/>
    </row>
    <row r="193" spans="1:2" s="183" customFormat="1" ht="25.5" customHeight="1" x14ac:dyDescent="0.2">
      <c r="A193" s="16"/>
      <c r="B193" s="16"/>
    </row>
    <row r="194" spans="1:2" s="183" customFormat="1" ht="25.5" customHeight="1" x14ac:dyDescent="0.2">
      <c r="A194" s="16"/>
      <c r="B194" s="16"/>
    </row>
    <row r="195" spans="1:2" s="183" customFormat="1" ht="25.5" customHeight="1" x14ac:dyDescent="0.2">
      <c r="A195" s="16"/>
      <c r="B195" s="16"/>
    </row>
    <row r="196" spans="1:2" s="183" customFormat="1" ht="25.5" customHeight="1" x14ac:dyDescent="0.2">
      <c r="A196" s="16"/>
      <c r="B196" s="16"/>
    </row>
    <row r="197" spans="1:2" s="183" customFormat="1" ht="25.5" customHeight="1" x14ac:dyDescent="0.2"/>
    <row r="198" spans="1:2" s="183" customFormat="1" ht="20.25" customHeight="1" x14ac:dyDescent="0.2">
      <c r="A198" s="16"/>
    </row>
    <row r="199" spans="1:2" s="16" customFormat="1" ht="25.5" customHeight="1" x14ac:dyDescent="0.2">
      <c r="A199" s="16" t="s">
        <v>497</v>
      </c>
      <c r="B199" s="36"/>
    </row>
    <row r="200" spans="1:2" s="16" customFormat="1" ht="25.5" customHeight="1" x14ac:dyDescent="0.2">
      <c r="A200" s="36"/>
      <c r="B200" s="183"/>
    </row>
    <row r="201" spans="1:2" s="16" customFormat="1" ht="25.5" customHeight="1" x14ac:dyDescent="0.2">
      <c r="A201" s="36"/>
      <c r="B201" s="183"/>
    </row>
    <row r="202" spans="1:2" s="16" customFormat="1" ht="25.5" customHeight="1" x14ac:dyDescent="0.2">
      <c r="A202" s="36"/>
      <c r="B202" s="183"/>
    </row>
    <row r="203" spans="1:2" s="16" customFormat="1" ht="25.5" customHeight="1" x14ac:dyDescent="0.2">
      <c r="A203" s="36"/>
      <c r="B203" s="183"/>
    </row>
    <row r="204" spans="1:2" s="16" customFormat="1" ht="25.5" customHeight="1" x14ac:dyDescent="0.2">
      <c r="A204" s="36"/>
      <c r="B204" s="183"/>
    </row>
    <row r="205" spans="1:2" s="16" customFormat="1" ht="25.5" customHeight="1" x14ac:dyDescent="0.2">
      <c r="A205" s="36"/>
      <c r="B205" s="183"/>
    </row>
    <row r="206" spans="1:2" s="16" customFormat="1" ht="25.5" customHeight="1" x14ac:dyDescent="0.2">
      <c r="A206" s="36"/>
      <c r="B206" s="183"/>
    </row>
    <row r="207" spans="1:2" s="16" customFormat="1" ht="25.5" customHeight="1" x14ac:dyDescent="0.2">
      <c r="A207" s="36"/>
      <c r="B207" s="183"/>
    </row>
    <row r="208" spans="1:2" s="183" customFormat="1" ht="25.5" customHeight="1" x14ac:dyDescent="0.2">
      <c r="A208" s="36"/>
    </row>
    <row r="209" spans="1:2" s="183" customFormat="1" ht="25.5" customHeight="1" x14ac:dyDescent="0.2">
      <c r="A209" s="36"/>
    </row>
    <row r="210" spans="1:2" s="183" customFormat="1" ht="25.5" customHeight="1" x14ac:dyDescent="0.2">
      <c r="A210" s="36"/>
    </row>
    <row r="211" spans="1:2" s="183" customFormat="1" ht="25.5" customHeight="1" x14ac:dyDescent="0.2">
      <c r="A211" s="36"/>
    </row>
    <row r="212" spans="1:2" s="183" customFormat="1" ht="25.5" customHeight="1" x14ac:dyDescent="0.2">
      <c r="A212" s="36"/>
    </row>
    <row r="213" spans="1:2" s="183" customFormat="1" ht="25.5" customHeight="1" x14ac:dyDescent="0.2">
      <c r="A213" s="36"/>
    </row>
    <row r="214" spans="1:2" s="183" customFormat="1" ht="25.5" customHeight="1" x14ac:dyDescent="0.2">
      <c r="A214" s="36"/>
    </row>
    <row r="215" spans="1:2" s="183" customFormat="1" ht="25.5" customHeight="1" x14ac:dyDescent="0.2">
      <c r="A215" s="36"/>
    </row>
    <row r="216" spans="1:2" s="183" customFormat="1" ht="25.5" customHeight="1" x14ac:dyDescent="0.2">
      <c r="A216" s="36"/>
    </row>
    <row r="217" spans="1:2" s="183" customFormat="1" ht="25.5" customHeight="1" x14ac:dyDescent="0.2">
      <c r="A217" s="36"/>
    </row>
    <row r="218" spans="1:2" s="183" customFormat="1" ht="25.5" customHeight="1" x14ac:dyDescent="0.2">
      <c r="A218" s="16"/>
      <c r="B218" s="16"/>
    </row>
    <row r="219" spans="1:2" s="183" customFormat="1" ht="25.5" customHeight="1" x14ac:dyDescent="0.2">
      <c r="A219" s="16"/>
      <c r="B219" s="16"/>
    </row>
    <row r="220" spans="1:2" s="183" customFormat="1" ht="25.5" customHeight="1" x14ac:dyDescent="0.2">
      <c r="A220" s="16"/>
      <c r="B220" s="16"/>
    </row>
    <row r="221" spans="1:2" s="183" customFormat="1" ht="25.5" customHeight="1" x14ac:dyDescent="0.2">
      <c r="A221" s="16"/>
      <c r="B221" s="16"/>
    </row>
    <row r="222" spans="1:2" s="183" customFormat="1" ht="25.5" customHeight="1" x14ac:dyDescent="0.2">
      <c r="A222" s="16"/>
      <c r="B222" s="16"/>
    </row>
    <row r="223" spans="1:2" s="183" customFormat="1" ht="25.5" customHeight="1" x14ac:dyDescent="0.2">
      <c r="A223" s="16"/>
      <c r="B223" s="16"/>
    </row>
    <row r="224" spans="1:2" s="183" customFormat="1" ht="25.5" customHeight="1" x14ac:dyDescent="0.2">
      <c r="A224" s="16"/>
      <c r="B224" s="16"/>
    </row>
    <row r="225" spans="1:2" s="183" customFormat="1" ht="25.5" customHeight="1" x14ac:dyDescent="0.2">
      <c r="A225" s="16"/>
      <c r="B225" s="16"/>
    </row>
    <row r="226" spans="1:2" s="183" customFormat="1" ht="20.25" customHeight="1" x14ac:dyDescent="0.2"/>
    <row r="227" spans="1:2" s="16" customFormat="1" ht="25.5" customHeight="1" x14ac:dyDescent="0.2">
      <c r="A227" s="16" t="s">
        <v>590</v>
      </c>
      <c r="B227" s="36"/>
    </row>
    <row r="228" spans="1:2" s="16" customFormat="1" ht="25.5" customHeight="1" x14ac:dyDescent="0.2">
      <c r="A228" s="36"/>
      <c r="B228" s="183"/>
    </row>
    <row r="229" spans="1:2" s="16" customFormat="1" ht="25.5" customHeight="1" x14ac:dyDescent="0.2">
      <c r="A229" s="36"/>
      <c r="B229" s="183"/>
    </row>
    <row r="230" spans="1:2" s="16" customFormat="1" ht="25.5" customHeight="1" x14ac:dyDescent="0.2">
      <c r="A230" s="36"/>
      <c r="B230" s="183"/>
    </row>
    <row r="231" spans="1:2" s="16" customFormat="1" ht="25.5" customHeight="1" x14ac:dyDescent="0.2">
      <c r="A231" s="36"/>
      <c r="B231" s="183"/>
    </row>
    <row r="232" spans="1:2" s="16" customFormat="1" ht="25.5" customHeight="1" x14ac:dyDescent="0.2">
      <c r="A232" s="36"/>
      <c r="B232" s="183"/>
    </row>
    <row r="233" spans="1:2" s="16" customFormat="1" ht="25.5" customHeight="1" x14ac:dyDescent="0.2">
      <c r="A233" s="36"/>
      <c r="B233" s="183"/>
    </row>
    <row r="234" spans="1:2" s="16" customFormat="1" ht="25.5" customHeight="1" x14ac:dyDescent="0.2">
      <c r="A234" s="36"/>
      <c r="B234" s="183"/>
    </row>
    <row r="235" spans="1:2" s="183" customFormat="1" ht="25.5" customHeight="1" x14ac:dyDescent="0.2">
      <c r="A235" s="36"/>
    </row>
    <row r="236" spans="1:2" s="183" customFormat="1" ht="25.5" customHeight="1" x14ac:dyDescent="0.2">
      <c r="A236" s="36"/>
    </row>
    <row r="237" spans="1:2" s="183" customFormat="1" ht="25.5" customHeight="1" x14ac:dyDescent="0.2">
      <c r="A237" s="36"/>
    </row>
    <row r="238" spans="1:2" s="183" customFormat="1" ht="25.5" customHeight="1" x14ac:dyDescent="0.2">
      <c r="A238" s="36"/>
    </row>
    <row r="239" spans="1:2" s="183" customFormat="1" ht="25.5" customHeight="1" x14ac:dyDescent="0.2">
      <c r="A239" s="36"/>
    </row>
    <row r="240" spans="1:2" s="183" customFormat="1" ht="25.5" customHeight="1" x14ac:dyDescent="0.2">
      <c r="A240" s="36"/>
    </row>
    <row r="241" spans="1:2" s="183" customFormat="1" ht="25.5" customHeight="1" x14ac:dyDescent="0.2">
      <c r="A241" s="36"/>
    </row>
    <row r="242" spans="1:2" s="183" customFormat="1" ht="25.5" customHeight="1" x14ac:dyDescent="0.2">
      <c r="A242" s="36"/>
    </row>
    <row r="243" spans="1:2" s="183" customFormat="1" ht="25.5" customHeight="1" x14ac:dyDescent="0.2">
      <c r="A243" s="36"/>
    </row>
    <row r="244" spans="1:2" s="183" customFormat="1" ht="25.5" customHeight="1" x14ac:dyDescent="0.2">
      <c r="A244" s="16"/>
      <c r="B244" s="16"/>
    </row>
    <row r="245" spans="1:2" s="183" customFormat="1" ht="25.5" customHeight="1" x14ac:dyDescent="0.2">
      <c r="A245" s="16"/>
      <c r="B245" s="16"/>
    </row>
    <row r="246" spans="1:2" s="183" customFormat="1" ht="25.5" customHeight="1" x14ac:dyDescent="0.2">
      <c r="A246" s="16"/>
      <c r="B246" s="16"/>
    </row>
    <row r="247" spans="1:2" s="183" customFormat="1" ht="25.5" customHeight="1" x14ac:dyDescent="0.2">
      <c r="A247" s="16"/>
      <c r="B247" s="16"/>
    </row>
    <row r="248" spans="1:2" s="183" customFormat="1" ht="25.5" customHeight="1" x14ac:dyDescent="0.2">
      <c r="A248" s="16"/>
      <c r="B248" s="16"/>
    </row>
    <row r="249" spans="1:2" s="183" customFormat="1" ht="25.5" customHeight="1" x14ac:dyDescent="0.2">
      <c r="A249" s="16"/>
      <c r="B249" s="16"/>
    </row>
    <row r="250" spans="1:2" s="183" customFormat="1" ht="25.5" customHeight="1" x14ac:dyDescent="0.2">
      <c r="A250" s="16"/>
      <c r="B250" s="16"/>
    </row>
    <row r="251" spans="1:2" s="183" customFormat="1" ht="25.5" customHeight="1" x14ac:dyDescent="0.2">
      <c r="A251" s="16"/>
      <c r="B251" s="16"/>
    </row>
    <row r="252" spans="1:2" s="183" customFormat="1" ht="25.5" customHeight="1" x14ac:dyDescent="0.2">
      <c r="A252" s="16"/>
      <c r="B252" s="16"/>
    </row>
    <row r="253" spans="1:2" s="183" customFormat="1" ht="25.5" customHeight="1" x14ac:dyDescent="0.2"/>
    <row r="254" spans="1:2" s="183" customFormat="1" ht="20.25" customHeight="1" x14ac:dyDescent="0.2">
      <c r="A254" s="16" t="s">
        <v>621</v>
      </c>
      <c r="B254" s="36"/>
    </row>
    <row r="255" spans="1:2" s="16" customFormat="1" ht="25.5" customHeight="1" x14ac:dyDescent="0.2">
      <c r="A255" s="16" t="s">
        <v>620</v>
      </c>
      <c r="B255" s="183"/>
    </row>
    <row r="256" spans="1:2" s="16" customFormat="1" ht="25.5" customHeight="1" x14ac:dyDescent="0.2">
      <c r="A256" s="36"/>
      <c r="B256" s="183"/>
    </row>
    <row r="257" spans="1:2" s="16" customFormat="1" ht="25.5" customHeight="1" x14ac:dyDescent="0.2">
      <c r="A257" s="36"/>
      <c r="B257" s="183"/>
    </row>
    <row r="258" spans="1:2" s="16" customFormat="1" ht="25.5" customHeight="1" x14ac:dyDescent="0.2">
      <c r="A258" s="36"/>
      <c r="B258" s="183"/>
    </row>
    <row r="259" spans="1:2" s="16" customFormat="1" ht="25.5" customHeight="1" x14ac:dyDescent="0.2">
      <c r="A259" s="36"/>
      <c r="B259" s="183"/>
    </row>
    <row r="260" spans="1:2" s="16" customFormat="1" ht="25.5" customHeight="1" x14ac:dyDescent="0.2">
      <c r="A260" s="36"/>
      <c r="B260" s="183"/>
    </row>
    <row r="261" spans="1:2" s="16" customFormat="1" ht="25.5" customHeight="1" x14ac:dyDescent="0.2">
      <c r="A261" s="36"/>
      <c r="B261" s="183"/>
    </row>
    <row r="262" spans="1:2" s="16" customFormat="1" ht="25.5" customHeight="1" x14ac:dyDescent="0.2">
      <c r="A262" s="36"/>
      <c r="B262" s="183"/>
    </row>
    <row r="263" spans="1:2" s="183" customFormat="1" ht="25.5" customHeight="1" x14ac:dyDescent="0.2">
      <c r="A263" s="36"/>
    </row>
    <row r="264" spans="1:2" s="183" customFormat="1" ht="25.5" customHeight="1" x14ac:dyDescent="0.2">
      <c r="A264" s="36"/>
    </row>
    <row r="265" spans="1:2" s="183" customFormat="1" ht="25.5" customHeight="1" x14ac:dyDescent="0.2">
      <c r="A265" s="36"/>
    </row>
    <row r="266" spans="1:2" s="183" customFormat="1" ht="25.5" customHeight="1" x14ac:dyDescent="0.2">
      <c r="A266" s="36"/>
    </row>
    <row r="267" spans="1:2" s="183" customFormat="1" ht="25.5" customHeight="1" x14ac:dyDescent="0.2">
      <c r="A267" s="36"/>
    </row>
    <row r="268" spans="1:2" s="183" customFormat="1" ht="25.5" customHeight="1" x14ac:dyDescent="0.2">
      <c r="A268" s="36"/>
    </row>
    <row r="269" spans="1:2" s="183" customFormat="1" ht="25.5" customHeight="1" x14ac:dyDescent="0.2">
      <c r="A269" s="36"/>
    </row>
    <row r="270" spans="1:2" s="183" customFormat="1" ht="25.5" customHeight="1" x14ac:dyDescent="0.2">
      <c r="A270" s="36"/>
    </row>
    <row r="271" spans="1:2" s="183" customFormat="1" ht="25.5" customHeight="1" x14ac:dyDescent="0.2">
      <c r="A271" s="36"/>
    </row>
    <row r="272" spans="1:2" s="183" customFormat="1" ht="25.5" customHeight="1" x14ac:dyDescent="0.2">
      <c r="A272" s="36"/>
    </row>
    <row r="273" spans="1:2" s="183" customFormat="1" ht="25.5" customHeight="1" x14ac:dyDescent="0.2">
      <c r="A273" s="16"/>
      <c r="B273" s="16"/>
    </row>
    <row r="274" spans="1:2" s="183" customFormat="1" ht="25.5" customHeight="1" x14ac:dyDescent="0.2">
      <c r="A274" s="16"/>
      <c r="B274" s="16"/>
    </row>
    <row r="275" spans="1:2" s="183" customFormat="1" ht="25.5" customHeight="1" x14ac:dyDescent="0.2">
      <c r="A275" s="16"/>
      <c r="B275" s="16"/>
    </row>
    <row r="276" spans="1:2" s="183" customFormat="1" ht="25.5" customHeight="1" x14ac:dyDescent="0.2">
      <c r="A276" s="16"/>
      <c r="B276" s="16"/>
    </row>
    <row r="277" spans="1:2" s="183" customFormat="1" ht="25.5" customHeight="1" x14ac:dyDescent="0.2">
      <c r="A277" s="16"/>
      <c r="B277" s="16"/>
    </row>
    <row r="278" spans="1:2" s="183" customFormat="1" ht="25.5" customHeight="1" x14ac:dyDescent="0.2">
      <c r="A278" s="16"/>
      <c r="B278" s="16"/>
    </row>
    <row r="279" spans="1:2" s="183" customFormat="1" ht="25.5" customHeight="1" x14ac:dyDescent="0.2">
      <c r="A279" s="16"/>
      <c r="B279" s="16"/>
    </row>
    <row r="280" spans="1:2" s="183" customFormat="1" ht="25.5" customHeight="1" x14ac:dyDescent="0.2">
      <c r="A280" s="16"/>
      <c r="B280" s="16"/>
    </row>
    <row r="281" spans="1:2" s="183" customFormat="1" ht="25.5" customHeight="1" x14ac:dyDescent="0.2"/>
    <row r="282" spans="1:2" s="183" customFormat="1" ht="20.25" customHeight="1" x14ac:dyDescent="0.2">
      <c r="A282" s="16"/>
    </row>
    <row r="283" spans="1:2" s="16" customFormat="1" ht="25.5" customHeight="1" x14ac:dyDescent="0.2">
      <c r="A283" s="16" t="s">
        <v>604</v>
      </c>
      <c r="B283" s="183"/>
    </row>
    <row r="284" spans="1:2" s="16" customFormat="1" ht="25.5" customHeight="1" x14ac:dyDescent="0.2">
      <c r="A284" s="36"/>
      <c r="B284" s="183"/>
    </row>
    <row r="285" spans="1:2" s="16" customFormat="1" ht="25.5" customHeight="1" x14ac:dyDescent="0.2">
      <c r="A285" s="36"/>
      <c r="B285" s="183"/>
    </row>
    <row r="286" spans="1:2" s="16" customFormat="1" ht="25.5" customHeight="1" x14ac:dyDescent="0.2">
      <c r="A286" s="36"/>
      <c r="B286" s="183"/>
    </row>
    <row r="287" spans="1:2" s="16" customFormat="1" ht="25.5" customHeight="1" x14ac:dyDescent="0.2">
      <c r="A287" s="36"/>
      <c r="B287" s="183"/>
    </row>
    <row r="288" spans="1:2" s="16" customFormat="1" ht="25.5" customHeight="1" x14ac:dyDescent="0.2">
      <c r="A288" s="36"/>
      <c r="B288" s="183"/>
    </row>
    <row r="289" spans="1:2" s="16" customFormat="1" ht="25.5" customHeight="1" x14ac:dyDescent="0.2">
      <c r="A289" s="36"/>
      <c r="B289" s="183"/>
    </row>
    <row r="290" spans="1:2" s="16" customFormat="1" ht="25.5" customHeight="1" x14ac:dyDescent="0.2">
      <c r="A290" s="36"/>
      <c r="B290" s="183"/>
    </row>
    <row r="291" spans="1:2" s="183" customFormat="1" ht="25.5" customHeight="1" x14ac:dyDescent="0.2">
      <c r="A291" s="36"/>
    </row>
    <row r="292" spans="1:2" s="183" customFormat="1" ht="25.5" customHeight="1" x14ac:dyDescent="0.2">
      <c r="A292" s="36"/>
    </row>
    <row r="293" spans="1:2" s="183" customFormat="1" ht="25.5" customHeight="1" x14ac:dyDescent="0.2">
      <c r="A293" s="36"/>
    </row>
    <row r="294" spans="1:2" s="183" customFormat="1" ht="25.5" customHeight="1" x14ac:dyDescent="0.2">
      <c r="A294" s="36"/>
    </row>
    <row r="295" spans="1:2" s="183" customFormat="1" ht="25.5" customHeight="1" x14ac:dyDescent="0.2">
      <c r="A295" s="36"/>
    </row>
    <row r="296" spans="1:2" s="183" customFormat="1" ht="25.5" customHeight="1" x14ac:dyDescent="0.2">
      <c r="A296" s="36"/>
    </row>
    <row r="297" spans="1:2" s="183" customFormat="1" ht="25.5" customHeight="1" x14ac:dyDescent="0.2">
      <c r="A297" s="36"/>
    </row>
    <row r="298" spans="1:2" s="183" customFormat="1" ht="25.5" customHeight="1" x14ac:dyDescent="0.2">
      <c r="A298" s="36"/>
    </row>
    <row r="299" spans="1:2" s="183" customFormat="1" ht="25.5" customHeight="1" x14ac:dyDescent="0.2">
      <c r="A299" s="36"/>
    </row>
    <row r="300" spans="1:2" s="183" customFormat="1" ht="25.5" customHeight="1" x14ac:dyDescent="0.2">
      <c r="A300" s="36"/>
    </row>
    <row r="301" spans="1:2" s="183" customFormat="1" ht="25.5" customHeight="1" x14ac:dyDescent="0.2">
      <c r="A301" s="16"/>
      <c r="B301" s="16"/>
    </row>
    <row r="302" spans="1:2" s="183" customFormat="1" ht="25.5" customHeight="1" x14ac:dyDescent="0.2">
      <c r="A302" s="16"/>
      <c r="B302" s="16"/>
    </row>
    <row r="303" spans="1:2" s="183" customFormat="1" ht="25.5" customHeight="1" x14ac:dyDescent="0.2">
      <c r="A303" s="16"/>
      <c r="B303" s="16"/>
    </row>
    <row r="304" spans="1:2" s="183" customFormat="1" ht="25.5" customHeight="1" x14ac:dyDescent="0.2">
      <c r="A304" s="16"/>
      <c r="B304" s="16"/>
    </row>
    <row r="305" spans="1:2" s="183" customFormat="1" ht="25.5" customHeight="1" x14ac:dyDescent="0.2">
      <c r="A305" s="16"/>
      <c r="B305" s="16"/>
    </row>
    <row r="306" spans="1:2" s="183" customFormat="1" ht="25.5" customHeight="1" x14ac:dyDescent="0.2">
      <c r="A306" s="16"/>
      <c r="B306" s="16"/>
    </row>
    <row r="307" spans="1:2" s="183" customFormat="1" ht="25.5" customHeight="1" x14ac:dyDescent="0.2">
      <c r="A307" s="16"/>
      <c r="B307" s="16"/>
    </row>
    <row r="308" spans="1:2" s="183" customFormat="1" ht="25.5" customHeight="1" x14ac:dyDescent="0.2">
      <c r="A308" s="16"/>
      <c r="B308" s="16"/>
    </row>
    <row r="309" spans="1:2" s="183" customFormat="1" ht="25.5" customHeight="1" x14ac:dyDescent="0.2"/>
    <row r="310" spans="1:2" s="183" customFormat="1" ht="20.25" customHeight="1" x14ac:dyDescent="0.2">
      <c r="A310" s="16"/>
    </row>
    <row r="311" spans="1:2" s="16" customFormat="1" ht="25.5" customHeight="1" x14ac:dyDescent="0.2">
      <c r="A311" s="16" t="s">
        <v>603</v>
      </c>
      <c r="B311" s="183"/>
    </row>
    <row r="312" spans="1:2" s="16" customFormat="1" ht="25.5" customHeight="1" x14ac:dyDescent="0.2">
      <c r="A312" s="36"/>
      <c r="B312" s="183"/>
    </row>
    <row r="313" spans="1:2" s="16" customFormat="1" ht="25.5" customHeight="1" x14ac:dyDescent="0.2">
      <c r="A313" s="36"/>
      <c r="B313" s="183"/>
    </row>
    <row r="314" spans="1:2" s="16" customFormat="1" ht="25.5" customHeight="1" x14ac:dyDescent="0.2">
      <c r="A314" s="36"/>
      <c r="B314" s="183"/>
    </row>
    <row r="315" spans="1:2" s="16" customFormat="1" ht="25.5" customHeight="1" x14ac:dyDescent="0.2">
      <c r="A315" s="36"/>
      <c r="B315" s="183"/>
    </row>
    <row r="316" spans="1:2" s="16" customFormat="1" ht="25.5" customHeight="1" x14ac:dyDescent="0.2">
      <c r="A316" s="36"/>
      <c r="B316" s="183"/>
    </row>
    <row r="317" spans="1:2" s="16" customFormat="1" ht="25.5" customHeight="1" x14ac:dyDescent="0.2">
      <c r="A317" s="36"/>
      <c r="B317" s="183"/>
    </row>
    <row r="318" spans="1:2" s="16" customFormat="1" ht="25.5" customHeight="1" x14ac:dyDescent="0.2">
      <c r="A318" s="36"/>
      <c r="B318" s="183"/>
    </row>
    <row r="319" spans="1:2" s="183" customFormat="1" ht="25.5" customHeight="1" x14ac:dyDescent="0.2">
      <c r="A319" s="36"/>
    </row>
    <row r="320" spans="1:2" s="183" customFormat="1" ht="25.5" customHeight="1" x14ac:dyDescent="0.2">
      <c r="A320" s="36"/>
    </row>
    <row r="321" spans="1:2" s="183" customFormat="1" ht="25.5" customHeight="1" x14ac:dyDescent="0.2">
      <c r="A321" s="36"/>
    </row>
    <row r="322" spans="1:2" s="183" customFormat="1" ht="25.5" customHeight="1" x14ac:dyDescent="0.2">
      <c r="A322" s="36"/>
    </row>
    <row r="323" spans="1:2" s="183" customFormat="1" ht="25.5" customHeight="1" x14ac:dyDescent="0.2">
      <c r="A323" s="36"/>
    </row>
    <row r="324" spans="1:2" s="183" customFormat="1" ht="25.5" customHeight="1" x14ac:dyDescent="0.2">
      <c r="A324" s="36"/>
    </row>
    <row r="325" spans="1:2" s="183" customFormat="1" ht="25.5" customHeight="1" x14ac:dyDescent="0.2">
      <c r="A325" s="36"/>
    </row>
    <row r="326" spans="1:2" s="183" customFormat="1" ht="25.5" customHeight="1" x14ac:dyDescent="0.2">
      <c r="A326" s="36"/>
    </row>
    <row r="327" spans="1:2" s="183" customFormat="1" ht="25.5" customHeight="1" x14ac:dyDescent="0.2">
      <c r="A327" s="36"/>
    </row>
    <row r="328" spans="1:2" s="183" customFormat="1" ht="25.5" customHeight="1" x14ac:dyDescent="0.2">
      <c r="A328" s="36"/>
    </row>
    <row r="329" spans="1:2" s="183" customFormat="1" ht="25.5" customHeight="1" x14ac:dyDescent="0.2">
      <c r="A329" s="16"/>
      <c r="B329" s="16"/>
    </row>
    <row r="330" spans="1:2" s="183" customFormat="1" ht="25.5" customHeight="1" x14ac:dyDescent="0.2">
      <c r="A330" s="16"/>
      <c r="B330" s="16"/>
    </row>
    <row r="331" spans="1:2" s="183" customFormat="1" ht="25.5" customHeight="1" x14ac:dyDescent="0.2">
      <c r="A331" s="16"/>
      <c r="B331" s="16"/>
    </row>
    <row r="332" spans="1:2" s="183" customFormat="1" ht="25.5" customHeight="1" x14ac:dyDescent="0.2">
      <c r="A332" s="16"/>
      <c r="B332" s="16"/>
    </row>
    <row r="333" spans="1:2" s="183" customFormat="1" ht="25.5" customHeight="1" x14ac:dyDescent="0.2">
      <c r="A333" s="16"/>
      <c r="B333" s="16"/>
    </row>
    <row r="334" spans="1:2" s="183" customFormat="1" ht="25.5" customHeight="1" x14ac:dyDescent="0.2">
      <c r="A334" s="16"/>
      <c r="B334" s="16"/>
    </row>
    <row r="335" spans="1:2" s="183" customFormat="1" ht="25.5" customHeight="1" x14ac:dyDescent="0.2">
      <c r="A335" s="16"/>
      <c r="B335" s="16"/>
    </row>
    <row r="336" spans="1:2" s="183" customFormat="1" ht="25.5" customHeight="1" x14ac:dyDescent="0.2">
      <c r="A336" s="16"/>
      <c r="B336" s="16"/>
    </row>
    <row r="337" spans="1:2" s="183" customFormat="1" ht="25.5" customHeight="1" x14ac:dyDescent="0.2"/>
    <row r="338" spans="1:2" s="183" customFormat="1" ht="20.25" customHeight="1" x14ac:dyDescent="0.2">
      <c r="A338" s="16"/>
    </row>
    <row r="339" spans="1:2" s="16" customFormat="1" ht="25.5" customHeight="1" x14ac:dyDescent="0.2">
      <c r="A339" s="16" t="s">
        <v>605</v>
      </c>
      <c r="B339" s="183"/>
    </row>
    <row r="340" spans="1:2" s="16" customFormat="1" ht="25.5" customHeight="1" x14ac:dyDescent="0.2">
      <c r="A340" s="183"/>
      <c r="B340" s="183"/>
    </row>
    <row r="341" spans="1:2" s="16" customFormat="1" ht="25.5" customHeight="1" x14ac:dyDescent="0.2">
      <c r="A341" s="183"/>
      <c r="B341" s="183"/>
    </row>
    <row r="342" spans="1:2" s="16" customFormat="1" ht="25.5" customHeight="1" x14ac:dyDescent="0.2">
      <c r="A342" s="183"/>
      <c r="B342" s="183"/>
    </row>
    <row r="343" spans="1:2" s="16" customFormat="1" ht="25.5" customHeight="1" x14ac:dyDescent="0.2">
      <c r="A343" s="183"/>
      <c r="B343" s="183"/>
    </row>
    <row r="344" spans="1:2" s="16" customFormat="1" ht="25.5" customHeight="1" x14ac:dyDescent="0.2">
      <c r="A344" s="183"/>
      <c r="B344" s="183"/>
    </row>
    <row r="345" spans="1:2" s="16" customFormat="1" ht="25.5" customHeight="1" x14ac:dyDescent="0.2">
      <c r="A345" s="183"/>
      <c r="B345" s="183"/>
    </row>
    <row r="346" spans="1:2" s="16" customFormat="1" ht="25.5" customHeight="1" x14ac:dyDescent="0.2">
      <c r="A346" s="183"/>
      <c r="B346" s="183"/>
    </row>
    <row r="347" spans="1:2" s="183" customFormat="1" ht="25.5" customHeight="1" x14ac:dyDescent="0.2"/>
    <row r="348" spans="1:2" s="183" customFormat="1" ht="25.5" customHeight="1" x14ac:dyDescent="0.2"/>
    <row r="349" spans="1:2" s="183" customFormat="1" ht="25.5" customHeight="1" x14ac:dyDescent="0.2"/>
    <row r="350" spans="1:2" s="183" customFormat="1" ht="25.5" customHeight="1" x14ac:dyDescent="0.2"/>
    <row r="351" spans="1:2" s="183" customFormat="1" ht="25.5" customHeight="1" x14ac:dyDescent="0.2"/>
    <row r="352" spans="1:2" s="183" customFormat="1" ht="25.5" customHeight="1" x14ac:dyDescent="0.2"/>
    <row r="353" s="183" customFormat="1" ht="25.5" customHeight="1" x14ac:dyDescent="0.2"/>
    <row r="354" s="183" customFormat="1" ht="25.5" customHeight="1" x14ac:dyDescent="0.2"/>
    <row r="355" s="183" customFormat="1" ht="25.5" customHeight="1" x14ac:dyDescent="0.2"/>
    <row r="356" s="183" customFormat="1" ht="25.5" customHeight="1" x14ac:dyDescent="0.2"/>
    <row r="357" s="183" customFormat="1" ht="25.5" customHeight="1" x14ac:dyDescent="0.2"/>
    <row r="358" s="183" customFormat="1" ht="25.5" customHeight="1" x14ac:dyDescent="0.2"/>
    <row r="359" s="183" customFormat="1" ht="25.5" customHeight="1" x14ac:dyDescent="0.2"/>
    <row r="360" s="183" customFormat="1" ht="25.5" customHeight="1" x14ac:dyDescent="0.2"/>
    <row r="361" s="183" customFormat="1" ht="25.5" customHeight="1" x14ac:dyDescent="0.2"/>
    <row r="362" s="183" customFormat="1" ht="25.5" customHeight="1" x14ac:dyDescent="0.2"/>
    <row r="363" s="183" customFormat="1" ht="25.5" customHeight="1" x14ac:dyDescent="0.2"/>
    <row r="364" s="183" customFormat="1" ht="25.5" customHeight="1" x14ac:dyDescent="0.2"/>
    <row r="365" s="183" customFormat="1" ht="25.5" customHeight="1" x14ac:dyDescent="0.2"/>
    <row r="366" s="183" customFormat="1" ht="20.25" customHeight="1" x14ac:dyDescent="0.2"/>
    <row r="367" s="183" customFormat="1" ht="25.5" customHeight="1" x14ac:dyDescent="0.2"/>
    <row r="368" s="183" customFormat="1" ht="25.5" customHeight="1" x14ac:dyDescent="0.2"/>
    <row r="369" s="183" customFormat="1" ht="25.5" customHeight="1" x14ac:dyDescent="0.2"/>
    <row r="370" s="183" customFormat="1" ht="25.5" customHeight="1" x14ac:dyDescent="0.2"/>
    <row r="371" s="183" customFormat="1" ht="25.5" customHeight="1" x14ac:dyDescent="0.2"/>
    <row r="372" s="183" customFormat="1" ht="25.5" customHeight="1" x14ac:dyDescent="0.2"/>
    <row r="373" s="183" customFormat="1" ht="25.5" customHeight="1" x14ac:dyDescent="0.2"/>
    <row r="374" s="183" customFormat="1" ht="25.5" customHeight="1" x14ac:dyDescent="0.2"/>
    <row r="375" s="183" customFormat="1" ht="25.5" customHeight="1" x14ac:dyDescent="0.2"/>
    <row r="376" s="183" customFormat="1" ht="25.5" customHeight="1" x14ac:dyDescent="0.2"/>
    <row r="377" s="183" customFormat="1" ht="25.5" customHeight="1" x14ac:dyDescent="0.2"/>
    <row r="378" s="183" customFormat="1" ht="25.5" customHeight="1" x14ac:dyDescent="0.2"/>
    <row r="379" s="183" customFormat="1" ht="25.5" customHeight="1" x14ac:dyDescent="0.2"/>
    <row r="380" s="183" customFormat="1" ht="25.5" customHeight="1" x14ac:dyDescent="0.2"/>
    <row r="381" s="183" customFormat="1" ht="25.5" customHeight="1" x14ac:dyDescent="0.2"/>
    <row r="382" s="183" customFormat="1" ht="25.5" customHeight="1" x14ac:dyDescent="0.2"/>
    <row r="383" s="183" customFormat="1" ht="25.5" customHeight="1" x14ac:dyDescent="0.2"/>
    <row r="384" s="183" customFormat="1" ht="25.5" customHeight="1" x14ac:dyDescent="0.2"/>
    <row r="385" s="183" customFormat="1" ht="25.5" customHeight="1" x14ac:dyDescent="0.2"/>
    <row r="386" s="183" customFormat="1" ht="25.5" customHeight="1" x14ac:dyDescent="0.2"/>
    <row r="387" s="183" customFormat="1" ht="25.5" customHeight="1" x14ac:dyDescent="0.2"/>
    <row r="388" s="183" customFormat="1" ht="25.5" customHeight="1" x14ac:dyDescent="0.2"/>
    <row r="389" s="183" customFormat="1" ht="25.5" customHeight="1" x14ac:dyDescent="0.2"/>
    <row r="390" s="183" customFormat="1" ht="25.5" customHeight="1" x14ac:dyDescent="0.2"/>
    <row r="391" s="183" customFormat="1" ht="25.5" customHeight="1" x14ac:dyDescent="0.2"/>
    <row r="392" s="183" customFormat="1" ht="25.5" customHeight="1" x14ac:dyDescent="0.2"/>
    <row r="393" s="183" customFormat="1" ht="25.5" customHeight="1" x14ac:dyDescent="0.2"/>
    <row r="394" s="183" customFormat="1" ht="25.5" customHeight="1" x14ac:dyDescent="0.2"/>
    <row r="395" s="183" customFormat="1" ht="25.5" customHeight="1" x14ac:dyDescent="0.2"/>
    <row r="396" s="183" customFormat="1" ht="25.5" customHeight="1" x14ac:dyDescent="0.2"/>
    <row r="397" s="183" customFormat="1" ht="25.5" customHeight="1" x14ac:dyDescent="0.2"/>
    <row r="398" s="183" customFormat="1" ht="25.5" customHeight="1" x14ac:dyDescent="0.2"/>
    <row r="399" s="183" customFormat="1" ht="25.5" customHeight="1" x14ac:dyDescent="0.2"/>
    <row r="400" s="183" customFormat="1" ht="25.5" customHeight="1" x14ac:dyDescent="0.2"/>
    <row r="401" s="183" customFormat="1" ht="25.5" customHeight="1" x14ac:dyDescent="0.2"/>
    <row r="402" s="183" customFormat="1" ht="25.5" customHeight="1" x14ac:dyDescent="0.2"/>
    <row r="403" s="183" customFormat="1" ht="25.5" customHeight="1" x14ac:dyDescent="0.2"/>
    <row r="404" s="183" customFormat="1" ht="25.5" customHeight="1" x14ac:dyDescent="0.2"/>
    <row r="405" s="183" customFormat="1" ht="25.5" customHeight="1" x14ac:dyDescent="0.2"/>
    <row r="406" s="183" customFormat="1" ht="25.5" customHeight="1" x14ac:dyDescent="0.2"/>
    <row r="407" s="183" customFormat="1" ht="25.5" customHeight="1" x14ac:dyDescent="0.2"/>
    <row r="408" s="183" customFormat="1" ht="25.5" customHeight="1" x14ac:dyDescent="0.2"/>
    <row r="409" s="183" customFormat="1" ht="25.5" customHeight="1" x14ac:dyDescent="0.2"/>
    <row r="410" s="183" customFormat="1" ht="25.5" customHeight="1" x14ac:dyDescent="0.2"/>
    <row r="411" s="183" customFormat="1" ht="25.5" customHeight="1" x14ac:dyDescent="0.2"/>
    <row r="412" s="183" customFormat="1" ht="25.5" customHeight="1" x14ac:dyDescent="0.2"/>
    <row r="413" s="183" customFormat="1" ht="25.5" customHeight="1" x14ac:dyDescent="0.2"/>
    <row r="414" s="183" customFormat="1" ht="25.5" customHeight="1" x14ac:dyDescent="0.2"/>
    <row r="415" s="183" customFormat="1" ht="25.5" customHeight="1" x14ac:dyDescent="0.2"/>
    <row r="416" s="183" customFormat="1" ht="25.5" customHeight="1" x14ac:dyDescent="0.2"/>
    <row r="417" s="183" customFormat="1" ht="25.5" customHeight="1" x14ac:dyDescent="0.2"/>
    <row r="418" s="183" customFormat="1" ht="25.5" customHeight="1" x14ac:dyDescent="0.2"/>
    <row r="419" s="183" customFormat="1" ht="25.5" customHeight="1" x14ac:dyDescent="0.2"/>
    <row r="420" s="183" customFormat="1" ht="25.5" customHeight="1" x14ac:dyDescent="0.2"/>
    <row r="421" s="183" customFormat="1" ht="25.5" customHeight="1" x14ac:dyDescent="0.2"/>
    <row r="422" s="183" customFormat="1" ht="25.5" customHeight="1" x14ac:dyDescent="0.2"/>
    <row r="423" s="183" customFormat="1" ht="25.5" customHeight="1" x14ac:dyDescent="0.2"/>
    <row r="424" s="183" customFormat="1" ht="25.5" customHeight="1" x14ac:dyDescent="0.2"/>
    <row r="425" s="183" customFormat="1" ht="25.5" customHeight="1" x14ac:dyDescent="0.2"/>
    <row r="426" s="183" customFormat="1" ht="25.5" customHeight="1" x14ac:dyDescent="0.2"/>
    <row r="427" s="183" customFormat="1" ht="25.5" customHeight="1" x14ac:dyDescent="0.2"/>
    <row r="428" s="183" customFormat="1" ht="25.5" customHeight="1" x14ac:dyDescent="0.2"/>
    <row r="429" s="183" customFormat="1" ht="25.5" customHeight="1" x14ac:dyDescent="0.2"/>
    <row r="430" s="183" customFormat="1" ht="25.5" customHeight="1" x14ac:dyDescent="0.2"/>
    <row r="431" s="183" customFormat="1" ht="25.5" customHeight="1" x14ac:dyDescent="0.2"/>
    <row r="432" s="183" customFormat="1" ht="25.5" customHeight="1" x14ac:dyDescent="0.2"/>
    <row r="433" s="183" customFormat="1" ht="25.5" customHeight="1" x14ac:dyDescent="0.2"/>
    <row r="434" s="183" customFormat="1" ht="25.5" customHeight="1" x14ac:dyDescent="0.2"/>
    <row r="435" s="183" customFormat="1" ht="25.5" customHeight="1" x14ac:dyDescent="0.2"/>
    <row r="436" s="183" customFormat="1" ht="25.5" customHeight="1" x14ac:dyDescent="0.2"/>
    <row r="437" s="183" customFormat="1" ht="25.5" customHeight="1" x14ac:dyDescent="0.2"/>
    <row r="438" s="183" customFormat="1" ht="25.5" customHeight="1" x14ac:dyDescent="0.2"/>
    <row r="439" s="183" customFormat="1" ht="25.5" customHeight="1" x14ac:dyDescent="0.2"/>
    <row r="440" s="183" customFormat="1" ht="25.5" customHeight="1" x14ac:dyDescent="0.2"/>
    <row r="441" s="183" customFormat="1" ht="25.5" customHeight="1" x14ac:dyDescent="0.2"/>
    <row r="442" s="183" customFormat="1" ht="25.5" customHeight="1" x14ac:dyDescent="0.2"/>
    <row r="443" s="183" customFormat="1" ht="25.5" customHeight="1" x14ac:dyDescent="0.2"/>
    <row r="444" s="183" customFormat="1" ht="25.5" customHeight="1" x14ac:dyDescent="0.2"/>
    <row r="445" s="183" customFormat="1" ht="25.5" customHeight="1" x14ac:dyDescent="0.2"/>
    <row r="446" s="183" customFormat="1" ht="25.5" customHeight="1" x14ac:dyDescent="0.2"/>
    <row r="447" s="183" customFormat="1" ht="25.5" customHeight="1" x14ac:dyDescent="0.2"/>
    <row r="448" s="183" customFormat="1" ht="25.5" customHeight="1" x14ac:dyDescent="0.2"/>
    <row r="449" s="183" customFormat="1" ht="25.5" customHeight="1" x14ac:dyDescent="0.2"/>
    <row r="450" s="183" customFormat="1" ht="25.5" customHeight="1" x14ac:dyDescent="0.2"/>
    <row r="451" s="183" customFormat="1" ht="25.5" customHeight="1" x14ac:dyDescent="0.2"/>
    <row r="452" s="183" customFormat="1" ht="25.5" customHeight="1" x14ac:dyDescent="0.2"/>
    <row r="453" s="183" customFormat="1" ht="25.5" customHeight="1" x14ac:dyDescent="0.2"/>
    <row r="454" s="183" customFormat="1" ht="25.5" customHeight="1" x14ac:dyDescent="0.2"/>
    <row r="455" s="183" customFormat="1" ht="25.5" customHeight="1" x14ac:dyDescent="0.2"/>
    <row r="456" s="183" customFormat="1" ht="25.5" customHeight="1" x14ac:dyDescent="0.2"/>
    <row r="457" s="183" customFormat="1" ht="25.5" customHeight="1" x14ac:dyDescent="0.2"/>
    <row r="458" s="183" customFormat="1" ht="25.5" customHeight="1" x14ac:dyDescent="0.2"/>
    <row r="459" s="183" customFormat="1" ht="25.5" customHeight="1" x14ac:dyDescent="0.2"/>
    <row r="460" s="183" customFormat="1" ht="25.5" customHeight="1" x14ac:dyDescent="0.2"/>
    <row r="461" s="183" customFormat="1" ht="25.5" customHeight="1" x14ac:dyDescent="0.2"/>
    <row r="462" s="183" customFormat="1" ht="25.5" customHeight="1" x14ac:dyDescent="0.2"/>
    <row r="463" s="183" customFormat="1" ht="25.5" customHeight="1" x14ac:dyDescent="0.2"/>
    <row r="464" s="183" customFormat="1" ht="25.5" customHeight="1" x14ac:dyDescent="0.2"/>
    <row r="465" s="183" customFormat="1" ht="25.5" customHeight="1" x14ac:dyDescent="0.2"/>
    <row r="466" s="183" customFormat="1" ht="25.5" customHeight="1" x14ac:dyDescent="0.2"/>
    <row r="467" s="183" customFormat="1" ht="25.5" customHeight="1" x14ac:dyDescent="0.2"/>
    <row r="468" s="183" customFormat="1" ht="25.5" customHeight="1" x14ac:dyDescent="0.2"/>
    <row r="469" s="183" customFormat="1" ht="25.5" customHeight="1" x14ac:dyDescent="0.2"/>
    <row r="470" s="183" customFormat="1" ht="25.5" customHeight="1" x14ac:dyDescent="0.2"/>
    <row r="471" s="183" customFormat="1" ht="25.5" customHeight="1" x14ac:dyDescent="0.2"/>
    <row r="472" s="183" customFormat="1" ht="25.5" customHeight="1" x14ac:dyDescent="0.2"/>
    <row r="473" s="183" customFormat="1" ht="25.5" customHeight="1" x14ac:dyDescent="0.2"/>
    <row r="474" s="183" customFormat="1" ht="25.5" customHeight="1" x14ac:dyDescent="0.2"/>
    <row r="475" s="183" customFormat="1" ht="25.5" customHeight="1" x14ac:dyDescent="0.2"/>
    <row r="476" s="183" customFormat="1" ht="25.5" customHeight="1" x14ac:dyDescent="0.2"/>
    <row r="477" s="183" customFormat="1" ht="25.5" customHeight="1" x14ac:dyDescent="0.2"/>
    <row r="478" s="183" customFormat="1" ht="25.5" customHeight="1" x14ac:dyDescent="0.2"/>
    <row r="479" s="183" customFormat="1" ht="25.5" customHeight="1" x14ac:dyDescent="0.2"/>
    <row r="480" s="183" customFormat="1" ht="25.5" customHeight="1" x14ac:dyDescent="0.2"/>
    <row r="481" s="183" customFormat="1" ht="25.5" customHeight="1" x14ac:dyDescent="0.2"/>
    <row r="482" s="183" customFormat="1" ht="25.5" customHeight="1" x14ac:dyDescent="0.2"/>
    <row r="483" s="183" customFormat="1" ht="25.5" customHeight="1" x14ac:dyDescent="0.2"/>
    <row r="484" s="183" customFormat="1" ht="25.5" customHeight="1" x14ac:dyDescent="0.2"/>
  </sheetData>
  <pageMargins left="0.59055118110236227" right="0.59055118110236227" top="0.51181102362204722" bottom="0.43307086614173229" header="0.39370078740157483" footer="0.19685039370078741"/>
  <pageSetup paperSize="9" orientation="portrait" useFirstPageNumber="1" r:id="rId1"/>
  <headerFooter>
    <oddHeader>&amp;R&amp;G</oddHeader>
    <oddFooter>&amp;L&amp;"Arial,Regular"&amp;6&amp;F
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54</vt:i4>
      </vt:variant>
    </vt:vector>
  </HeadingPairs>
  <TitlesOfParts>
    <vt:vector size="90" baseType="lpstr">
      <vt:lpstr>Setup</vt:lpstr>
      <vt:lpstr>Cover-Print</vt:lpstr>
      <vt:lpstr>Cover-PDF</vt:lpstr>
      <vt:lpstr>Content</vt:lpstr>
      <vt:lpstr>Flysheet 1.1</vt:lpstr>
      <vt:lpstr>Flysheet 1.2</vt:lpstr>
      <vt:lpstr>1.2 Prelims Pricing Schedule</vt:lpstr>
      <vt:lpstr>2.1. Elemental Provision</vt:lpstr>
      <vt:lpstr>Flysheet 2.1</vt:lpstr>
      <vt:lpstr>2.1. Provisional Sums</vt:lpstr>
      <vt:lpstr>Flysheet 3.1</vt:lpstr>
      <vt:lpstr>3. Contract Sum Analysis</vt:lpstr>
      <vt:lpstr>3. Measured works</vt:lpstr>
      <vt:lpstr>Flysheet 4.</vt:lpstr>
      <vt:lpstr>4. Main Summary</vt:lpstr>
      <vt:lpstr>Flysheet 5.</vt:lpstr>
      <vt:lpstr>5. Form of Tender</vt:lpstr>
      <vt:lpstr>Flysheet App A.</vt:lpstr>
      <vt:lpstr>A. Register</vt:lpstr>
      <vt:lpstr>Flysheet App B.</vt:lpstr>
      <vt:lpstr>Flysheet App C.</vt:lpstr>
      <vt:lpstr>C. Specific Contract</vt:lpstr>
      <vt:lpstr>Flysheet App D.</vt:lpstr>
      <vt:lpstr>D. Warranties</vt:lpstr>
      <vt:lpstr>Flysheet App E.</vt:lpstr>
      <vt:lpstr>E. Sub-Cons</vt:lpstr>
      <vt:lpstr>Flysheet App F.</vt:lpstr>
      <vt:lpstr>Flysheet App G.</vt:lpstr>
      <vt:lpstr>Flysheet App H.</vt:lpstr>
      <vt:lpstr>Flysheet App I.</vt:lpstr>
      <vt:lpstr>Flysheet App J.</vt:lpstr>
      <vt:lpstr>Flysheet App K.</vt:lpstr>
      <vt:lpstr>Flysheet App L.</vt:lpstr>
      <vt:lpstr>Flysheet App M.</vt:lpstr>
      <vt:lpstr>Flysheet App N.</vt:lpstr>
      <vt:lpstr>N. Stats Quotes</vt:lpstr>
      <vt:lpstr>'1.2 Prelims Pricing Schedule'!Print_Area</vt:lpstr>
      <vt:lpstr>'2.1. Provisional Sums'!Print_Area</vt:lpstr>
      <vt:lpstr>'3. Contract Sum Analysis'!Print_Area</vt:lpstr>
      <vt:lpstr>'4. Main Summary'!Print_Area</vt:lpstr>
      <vt:lpstr>'C. Specific Contract'!Print_Area</vt:lpstr>
      <vt:lpstr>'D. Warranties'!Print_Area</vt:lpstr>
      <vt:lpstr>'Flysheet 1.1'!Print_Area</vt:lpstr>
      <vt:lpstr>'Flysheet 1.2'!Print_Area</vt:lpstr>
      <vt:lpstr>'Flysheet 2.1'!Print_Area</vt:lpstr>
      <vt:lpstr>'Flysheet 3.1'!Print_Area</vt:lpstr>
      <vt:lpstr>'Flysheet 4.'!Print_Area</vt:lpstr>
      <vt:lpstr>'Flysheet 5.'!Print_Area</vt:lpstr>
      <vt:lpstr>'Flysheet App A.'!Print_Area</vt:lpstr>
      <vt:lpstr>'Flysheet App B.'!Print_Area</vt:lpstr>
      <vt:lpstr>'Flysheet App C.'!Print_Area</vt:lpstr>
      <vt:lpstr>'Flysheet App D.'!Print_Area</vt:lpstr>
      <vt:lpstr>'Flysheet App E.'!Print_Area</vt:lpstr>
      <vt:lpstr>'Flysheet App F.'!Print_Area</vt:lpstr>
      <vt:lpstr>'Flysheet App G.'!Print_Area</vt:lpstr>
      <vt:lpstr>'Flysheet App H.'!Print_Area</vt:lpstr>
      <vt:lpstr>'Flysheet App I.'!Print_Area</vt:lpstr>
      <vt:lpstr>'Flysheet App J.'!Print_Area</vt:lpstr>
      <vt:lpstr>'Flysheet App K.'!Print_Area</vt:lpstr>
      <vt:lpstr>'Flysheet App L.'!Print_Area</vt:lpstr>
      <vt:lpstr>'Flysheet App M.'!Print_Area</vt:lpstr>
      <vt:lpstr>'Flysheet App N.'!Print_Area</vt:lpstr>
      <vt:lpstr>'1.2 Prelims Pricing Schedule'!Print_Titles</vt:lpstr>
      <vt:lpstr>'2.1. Elemental Provision'!Print_Titles</vt:lpstr>
      <vt:lpstr>'2.1. Provisional Sums'!Print_Titles</vt:lpstr>
      <vt:lpstr>'3. Contract Sum Analysis'!Print_Titles</vt:lpstr>
      <vt:lpstr>'4. Main Summary'!Print_Titles</vt:lpstr>
      <vt:lpstr>'5. Form of Tender'!Print_Titles</vt:lpstr>
      <vt:lpstr>Content!Print_Titles</vt:lpstr>
      <vt:lpstr>'E. Sub-Cons'!Print_Titles</vt:lpstr>
      <vt:lpstr>'Flysheet 1.1'!Print_Titles</vt:lpstr>
      <vt:lpstr>'Flysheet 1.2'!Print_Titles</vt:lpstr>
      <vt:lpstr>'Flysheet 2.1'!Print_Titles</vt:lpstr>
      <vt:lpstr>'Flysheet 3.1'!Print_Titles</vt:lpstr>
      <vt:lpstr>'Flysheet 4.'!Print_Titles</vt:lpstr>
      <vt:lpstr>'Flysheet 5.'!Print_Titles</vt:lpstr>
      <vt:lpstr>'Flysheet App A.'!Print_Titles</vt:lpstr>
      <vt:lpstr>'Flysheet App B.'!Print_Titles</vt:lpstr>
      <vt:lpstr>'Flysheet App C.'!Print_Titles</vt:lpstr>
      <vt:lpstr>'Flysheet App D.'!Print_Titles</vt:lpstr>
      <vt:lpstr>'Flysheet App E.'!Print_Titles</vt:lpstr>
      <vt:lpstr>'Flysheet App F.'!Print_Titles</vt:lpstr>
      <vt:lpstr>'Flysheet App G.'!Print_Titles</vt:lpstr>
      <vt:lpstr>'Flysheet App H.'!Print_Titles</vt:lpstr>
      <vt:lpstr>'Flysheet App I.'!Print_Titles</vt:lpstr>
      <vt:lpstr>'Flysheet App J.'!Print_Titles</vt:lpstr>
      <vt:lpstr>'Flysheet App K.'!Print_Titles</vt:lpstr>
      <vt:lpstr>'Flysheet App L.'!Print_Titles</vt:lpstr>
      <vt:lpstr>'Flysheet App M.'!Print_Titles</vt:lpstr>
      <vt:lpstr>'Flysheet App N.'!Print_Titles</vt:lpstr>
    </vt:vector>
  </TitlesOfParts>
  <Company>Ridge and Partners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sgray</dc:creator>
  <cp:lastModifiedBy>Simon Keen</cp:lastModifiedBy>
  <cp:lastPrinted>2017-06-22T23:52:24Z</cp:lastPrinted>
  <dcterms:created xsi:type="dcterms:W3CDTF">2015-10-12T17:08:23Z</dcterms:created>
  <dcterms:modified xsi:type="dcterms:W3CDTF">2017-07-12T11:34:09Z</dcterms:modified>
</cp:coreProperties>
</file>