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FILES\Drayton Parish Council\Tender\"/>
    </mc:Choice>
  </mc:AlternateContent>
  <xr:revisionPtr revIDLastSave="0" documentId="13_ncr:1_{B7AC59A9-85F8-4EFE-978F-422A1FB37FAA}" xr6:coauthVersionLast="47" xr6:coauthVersionMax="47" xr10:uidLastSave="{00000000-0000-0000-0000-000000000000}"/>
  <bookViews>
    <workbookView xWindow="336" yWindow="0" windowWidth="22596" windowHeight="12120" xr2:uid="{00000000-000D-0000-FFFF-FFFF00000000}"/>
  </bookViews>
  <sheets>
    <sheet name="Budget" sheetId="1" r:id="rId1"/>
    <sheet name="Take-off" sheetId="2" r:id="rId2"/>
  </sheets>
  <definedNames>
    <definedName name="_xlnm.Print_Area" localSheetId="0">Budget!$A$1:$H$134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1" l="1"/>
  <c r="E90" i="1" l="1"/>
  <c r="E98" i="1" s="1"/>
  <c r="E78" i="1"/>
  <c r="E76" i="1"/>
  <c r="G74" i="1"/>
  <c r="E80" i="1"/>
  <c r="E82" i="1" s="1"/>
  <c r="G88" i="1"/>
  <c r="G15" i="1"/>
  <c r="G17" i="1"/>
  <c r="G19" i="1"/>
  <c r="G21" i="1"/>
  <c r="G23" i="1"/>
  <c r="G13" i="1"/>
  <c r="G106" i="1"/>
  <c r="G29" i="1"/>
  <c r="E92" i="1" l="1"/>
  <c r="E94" i="1"/>
  <c r="E96" i="1"/>
  <c r="F61" i="2"/>
  <c r="F63" i="2" s="1"/>
  <c r="F44" i="2"/>
  <c r="F48" i="2"/>
  <c r="F58" i="2"/>
  <c r="F39" i="2"/>
  <c r="G108" i="1"/>
  <c r="G111" i="1" s="1"/>
  <c r="G68" i="1"/>
  <c r="G82" i="1"/>
  <c r="G80" i="1"/>
  <c r="G55" i="1"/>
  <c r="E37" i="1"/>
  <c r="E49" i="1" s="1"/>
  <c r="E35" i="1"/>
  <c r="B44" i="2"/>
  <c r="B48" i="2"/>
  <c r="B39" i="2"/>
  <c r="G94" i="1" l="1"/>
  <c r="G98" i="1"/>
  <c r="G53" i="1" l="1"/>
  <c r="G31" i="1"/>
  <c r="G35" i="1"/>
  <c r="H8" i="1"/>
  <c r="C123" i="1" l="1"/>
  <c r="C121" i="1"/>
  <c r="C119" i="1"/>
  <c r="C117" i="1"/>
  <c r="G49" i="1" l="1"/>
  <c r="G37" i="1"/>
  <c r="G45" i="1"/>
  <c r="G76" i="1"/>
  <c r="G43" i="1" l="1"/>
  <c r="G100" i="1"/>
  <c r="G70" i="1"/>
  <c r="G33" i="1"/>
  <c r="G41" i="1"/>
  <c r="G39" i="1"/>
  <c r="G72" i="1"/>
  <c r="G47" i="1"/>
  <c r="G78" i="1"/>
  <c r="G96" i="1" l="1"/>
  <c r="G64" i="1"/>
  <c r="G84" i="1" s="1"/>
  <c r="G121" i="1" l="1"/>
  <c r="G92" i="1"/>
  <c r="G57" i="1"/>
  <c r="G90" i="1"/>
  <c r="G102" i="1" l="1"/>
  <c r="G125" i="1" s="1"/>
  <c r="G25" i="1"/>
  <c r="G117" i="1" s="1"/>
  <c r="G119" i="1"/>
  <c r="G123" i="1" l="1"/>
  <c r="G127" i="1" s="1"/>
</calcChain>
</file>

<file path=xl/sharedStrings.xml><?xml version="1.0" encoding="utf-8"?>
<sst xmlns="http://schemas.openxmlformats.org/spreadsheetml/2006/main" count="176" uniqueCount="133">
  <si>
    <t>DATE:</t>
  </si>
  <si>
    <t xml:space="preserve"> ITEM</t>
  </si>
  <si>
    <t>DESCRIPTION</t>
  </si>
  <si>
    <t>UNIT</t>
  </si>
  <si>
    <t>QUANTITY</t>
  </si>
  <si>
    <t>RATE</t>
  </si>
  <si>
    <t>AMOUNT</t>
  </si>
  <si>
    <t>PRELIMINARIES</t>
  </si>
  <si>
    <t>Item</t>
  </si>
  <si>
    <t>Transport of plant &amp; equipment, return</t>
  </si>
  <si>
    <t>Setting out of the works</t>
  </si>
  <si>
    <t>Install silt chambers</t>
  </si>
  <si>
    <t>Nr</t>
  </si>
  <si>
    <t>Allow for all lateral junctions.</t>
  </si>
  <si>
    <t>Allow for all end caps.</t>
  </si>
  <si>
    <t>Carried Forward</t>
  </si>
  <si>
    <t>CULTIVATIONS &amp; SEEDING</t>
  </si>
  <si>
    <r>
      <rPr>
        <sz val="10"/>
        <rFont val="Arial"/>
        <family val="2"/>
      </rPr>
      <t>m</t>
    </r>
    <r>
      <rPr>
        <vertAlign val="superscript"/>
        <sz val="10"/>
        <rFont val="Arial"/>
        <family val="2"/>
      </rPr>
      <t>²</t>
    </r>
  </si>
  <si>
    <t xml:space="preserve">RENOVATION &amp; MAINTENANCE </t>
  </si>
  <si>
    <t>Tidy and renovate all other working areas</t>
  </si>
  <si>
    <t>Rolling, prior to the first cut</t>
  </si>
  <si>
    <t>Mowing; first cut only</t>
  </si>
  <si>
    <t xml:space="preserve"> SUMMARY</t>
  </si>
  <si>
    <t xml:space="preserve">GRAND TOTAL </t>
  </si>
  <si>
    <t>Lin.m</t>
  </si>
  <si>
    <t>Management &amp; Supervision, duration of the contract.</t>
  </si>
  <si>
    <t>Allow for site base establishment, storage &amp; access</t>
  </si>
  <si>
    <t xml:space="preserve">Carried Forward </t>
  </si>
  <si>
    <t xml:space="preserve"> Carried Forward</t>
  </si>
  <si>
    <t xml:space="preserve">Applying a broad-spectrum selective herbicide </t>
  </si>
  <si>
    <t>H&amp;S Compliance. Welfare provision overheads</t>
  </si>
  <si>
    <t xml:space="preserve">Contract conditions compliance,  insurance of the works, materials, plant &amp; equipment </t>
  </si>
  <si>
    <t>PC Sum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</si>
  <si>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</si>
  <si>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</si>
  <si>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</si>
  <si>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</si>
  <si>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</si>
  <si>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</si>
  <si>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</si>
  <si>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</si>
  <si>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</si>
  <si>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</si>
  <si>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</si>
  <si>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</si>
  <si>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</si>
  <si>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</si>
  <si>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</si>
  <si>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</si>
  <si>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</si>
  <si>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</si>
  <si>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</si>
  <si>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</si>
  <si>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</si>
  <si>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</si>
  <si>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</si>
  <si>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L25</t>
  </si>
  <si>
    <t>L26</t>
  </si>
  <si>
    <t>L27</t>
  </si>
  <si>
    <t>L28</t>
  </si>
  <si>
    <t>L29</t>
  </si>
  <si>
    <t>L30</t>
  </si>
  <si>
    <t>L31</t>
  </si>
  <si>
    <t>L32</t>
  </si>
  <si>
    <t>L33</t>
  </si>
  <si>
    <t>L34</t>
  </si>
  <si>
    <t>L35</t>
  </si>
  <si>
    <t>L36</t>
  </si>
  <si>
    <t>L37</t>
  </si>
  <si>
    <t>M2</t>
  </si>
  <si>
    <t>M3</t>
  </si>
  <si>
    <t>OF 225_1</t>
  </si>
  <si>
    <t>OF 225_2</t>
  </si>
  <si>
    <t>MH</t>
  </si>
  <si>
    <t>Hydrobrake</t>
  </si>
  <si>
    <t>Outfall headwall</t>
  </si>
  <si>
    <t>Car park/ other connections</t>
  </si>
  <si>
    <t>N/A</t>
  </si>
  <si>
    <t>Subtotal</t>
  </si>
  <si>
    <t>ID</t>
  </si>
  <si>
    <t>Metres</t>
  </si>
  <si>
    <t>Attenuation bund</t>
  </si>
  <si>
    <t>Sand-slits, sq.m</t>
  </si>
  <si>
    <t>Ditch re-grade (lin.m)</t>
  </si>
  <si>
    <t>Drain connections between soakaway ditches?</t>
  </si>
  <si>
    <t>M1  -  160mm</t>
  </si>
  <si>
    <t>L1   -   80mm</t>
  </si>
  <si>
    <t>Supply &amp; install hydrobrake to Hydrologists specification</t>
  </si>
  <si>
    <t>OTHER WORKS</t>
  </si>
  <si>
    <t>Tonnes</t>
  </si>
  <si>
    <t>Soil test required</t>
  </si>
  <si>
    <t>Depth</t>
  </si>
  <si>
    <t>Width</t>
  </si>
  <si>
    <t>Cu.m</t>
  </si>
  <si>
    <t>Sand Carpet</t>
  </si>
  <si>
    <t>Total Storage, drainage system</t>
  </si>
  <si>
    <t>sq.m</t>
  </si>
  <si>
    <t>Porosity</t>
  </si>
  <si>
    <t>NOTES</t>
  </si>
  <si>
    <t xml:space="preserve">BILL OF QUANTITIES </t>
  </si>
  <si>
    <t>lin.m</t>
  </si>
  <si>
    <t>Ditch regrading, eastern bridleway. Form an even gradient from road culvert invert to proposed northern outfall invert.</t>
  </si>
  <si>
    <r>
      <t xml:space="preserve">Supply &amp; install a 160mm  Ø main drain sealed pipe connecting to existing, soil backfill.  Including 2m hedge removal.                                              </t>
    </r>
    <r>
      <rPr>
        <b/>
        <sz val="10"/>
        <color rgb="FF000000"/>
        <rFont val="Arial"/>
        <family val="2"/>
      </rPr>
      <t>PROVISIONAL</t>
    </r>
  </si>
  <si>
    <t>110mm main pipe   "    "    " as Item 2.5</t>
  </si>
  <si>
    <t>NB: Sand-slit arisings to be used to finish the bund before seeding</t>
  </si>
  <si>
    <t>i) Hand-pick and/or brush-up stones, debris  cart to tip.</t>
  </si>
  <si>
    <t>ii) Stone gathering using a Saga-Dan or equivalent equipment</t>
  </si>
  <si>
    <t>Surface fine levelling &amp; cultivations, including final stone-burying operation.</t>
  </si>
  <si>
    <t xml:space="preserve">Hydroseeding of playing surfaces             PROVISIONAL                                                                                           </t>
  </si>
  <si>
    <t>Liming - apply approved liming compound following soil testing recommendations.                       PROVISIONAL</t>
  </si>
  <si>
    <t>Seeding - seed the whole pitch and outfield area using an approved sportsfield ryegrass mix ay 35g/sq.m</t>
  </si>
  <si>
    <t>Allow  for  a decompaction  x 1 pass</t>
  </si>
  <si>
    <t>Fertilising - apply 15:15:15 or similar ratio  @350kg/ha</t>
  </si>
  <si>
    <t>Apply a slow release granular fertilizer 16:6:6 @  350 kg/ha.</t>
  </si>
  <si>
    <t>Outfall Headwall</t>
  </si>
  <si>
    <r>
      <t xml:space="preserve">Provide 12 months full playing field maintenance from the date of  practical completion of the works. </t>
    </r>
    <r>
      <rPr>
        <b/>
        <sz val="10"/>
        <color rgb="FF000000"/>
        <rFont val="Arial"/>
        <family val="2"/>
      </rPr>
      <t xml:space="preserve">                                    </t>
    </r>
  </si>
  <si>
    <t>Single synthetic turf full match cricket pitch, 30m x 2.74.</t>
  </si>
  <si>
    <t>DRAINAGE &amp; SEEDING</t>
  </si>
  <si>
    <t>SPORTS PITCH DRAINAGE</t>
  </si>
  <si>
    <t>DRAYTON PARISH COUNCIL, WALNUT MEADOWS PLAYING FIELD</t>
  </si>
  <si>
    <t>Supply &amp; install 225mm Ø twin-walled sealed pipe with soil backfill</t>
  </si>
  <si>
    <t xml:space="preserve">All spoil to be used to form an attenuation  bund of 64.6m top level along the eastern edges of the playing field area, as per the proposal drawing </t>
  </si>
  <si>
    <t>Vertidrain x2 passes</t>
  </si>
  <si>
    <t>Attenuation bund seeding - cutivate without affecting the profile of the bund and seed with an approved clay-soil wild flora mix at 25g/sq.m</t>
  </si>
  <si>
    <t xml:space="preserve">Supply and lay 100mm  of approved sand rootzone layer to pitches + 3m margins      </t>
  </si>
  <si>
    <t>Excavate for, supply &amp; lay 80mm  Ø lateral drains at a 4-metre spacing, permeable fill  topped with a 50mm blinding of  coarse sand to the soil surface.</t>
  </si>
  <si>
    <t>Other</t>
  </si>
  <si>
    <r>
      <t xml:space="preserve">Filter-wrapping of 80 &amp; 110mm pipes - extra-over amount for filter-wrapping to all perforated pipes.  </t>
    </r>
    <r>
      <rPr>
        <b/>
        <sz val="10"/>
        <color rgb="FF000000"/>
        <rFont val="Arial"/>
        <family val="2"/>
      </rPr>
      <t xml:space="preserve">PROVISIONAL  </t>
    </r>
    <r>
      <rPr>
        <sz val="10"/>
        <color indexed="8"/>
        <rFont val="Arial"/>
        <family val="2"/>
      </rPr>
      <t xml:space="preserve">                             </t>
    </r>
  </si>
  <si>
    <t xml:space="preserve">Supply &amp; install 160mm  Ø main drain, perforated pipe, permeble fill finished with 150mm coarse sand. </t>
  </si>
  <si>
    <t xml:space="preserve"> Install Sand -slits using a KORO Topdrain or equivalent,  0.2 x 0.05m slits @ 0.5m centres filled with washed coarse sand 20mm proud of surface. Spread arisings over the attenuation bund.</t>
  </si>
  <si>
    <t>NB: may be carried out with the drainage work or after grass establishment, to be decided on -site.</t>
  </si>
  <si>
    <t>NB: Assumes surface has been kept free of weeds by the Client.</t>
  </si>
  <si>
    <t>PLUS VAT as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</si>
</sst>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&quot;£&quot;* #,##0_-;\-&quot;£&quot;* #,##0_-;_-&quot;£&quot;* &quot;-&quot;??_-;_-@_-"/>
  </numFmts>
  <fonts count="21">
    <font>
      <sz val="10"/>
      <name val="Times New Roman"/>
      <charset val="134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sz val="10"/>
      <color indexed="23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b/>
      <sz val="10"/>
      <color rgb="FF000000"/>
      <name val="Arial"/>
      <family val="2"/>
    </font>
    <font>
      <b/>
      <sz val="10"/>
      <color indexed="10"/>
      <name val="Arial"/>
      <family val="2"/>
    </font>
    <font>
      <sz val="10"/>
      <name val="Times New Roman"/>
      <family val="1"/>
    </font>
    <font>
      <b/>
      <u val="singleAccounting"/>
      <sz val="10"/>
      <color indexed="8"/>
      <name val="Arial"/>
      <family val="2"/>
    </font>
    <font>
      <sz val="10"/>
      <color rgb="FFFF0000"/>
      <name val="Arial"/>
      <family val="2"/>
    </font>
    <font>
      <b/>
      <u/>
      <sz val="12"/>
      <color indexed="8"/>
      <name val="Arial"/>
      <family val="2"/>
    </font>
    <font>
      <u/>
      <sz val="12"/>
      <color indexed="8"/>
      <name val="Arial"/>
      <family val="2"/>
    </font>
    <font>
      <b/>
      <i/>
      <sz val="10"/>
      <color rgb="FFFF0000"/>
      <name val="Arial"/>
      <family val="2"/>
    </font>
    <font>
      <sz val="8"/>
      <name val="Times New Roman"/>
      <family val="1"/>
    </font>
    <font>
      <b/>
      <u/>
      <sz val="12"/>
      <name val="Arial"/>
      <family val="2"/>
    </font>
    <font>
      <i/>
      <sz val="10"/>
      <color indexed="8"/>
      <name val="Arial"/>
      <family val="2"/>
    </font>
    <font>
      <u val="singleAccounting"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>
      <alignment vertical="center"/>
    </xf>
    <xf numFmtId="44" fontId="8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</cellStyleXfs>
  <cellXfs count="75">
    <xf numFmtId="0" fontId="0" fillId="0" borderId="0" xfId="0" applyAlignment="1"/>
    <xf numFmtId="44" fontId="3" fillId="0" borderId="1" xfId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4" fontId="2" fillId="0" borderId="1" xfId="1" applyFont="1" applyFill="1" applyBorder="1" applyAlignment="1">
      <alignment horizontal="right" vertical="center"/>
    </xf>
    <xf numFmtId="44" fontId="1" fillId="0" borderId="0" xfId="1" applyFont="1" applyAlignment="1">
      <alignment horizontal="center" vertical="center"/>
    </xf>
    <xf numFmtId="44" fontId="1" fillId="0" borderId="0" xfId="0" applyNumberFormat="1" applyFo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164" fontId="3" fillId="0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/>
    </xf>
    <xf numFmtId="44" fontId="2" fillId="3" borderId="1" xfId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44" fontId="12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44" fontId="15" fillId="0" borderId="1" xfId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165" fontId="14" fillId="0" borderId="1" xfId="1" applyNumberFormat="1" applyFont="1" applyFill="1" applyBorder="1" applyAlignment="1">
      <alignment horizontal="right" vertical="center"/>
    </xf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Font="1" applyAlignment="1"/>
    <xf numFmtId="0" fontId="13" fillId="0" borderId="0" xfId="0" applyFont="1" applyAlignment="1"/>
    <xf numFmtId="1" fontId="5" fillId="0" borderId="0" xfId="0" applyNumberFormat="1" applyFont="1" applyAlignment="1"/>
    <xf numFmtId="1" fontId="1" fillId="0" borderId="0" xfId="0" applyNumberFormat="1" applyFont="1" applyAlignment="1"/>
    <xf numFmtId="44" fontId="1" fillId="0" borderId="1" xfId="1" applyFont="1" applyFill="1" applyBorder="1" applyAlignment="1">
      <alignment horizontal="right" vertical="center"/>
    </xf>
    <xf numFmtId="0" fontId="5" fillId="4" borderId="0" xfId="0" applyFont="1" applyFill="1" applyAlignment="1">
      <alignment horizontal="center"/>
    </xf>
    <xf numFmtId="0" fontId="1" fillId="4" borderId="0" xfId="0" applyFont="1" applyFill="1" applyAlignment="1"/>
    <xf numFmtId="0" fontId="0" fillId="4" borderId="0" xfId="0" applyFill="1" applyAlignment="1"/>
    <xf numFmtId="0" fontId="5" fillId="4" borderId="0" xfId="0" applyFont="1" applyFill="1" applyAlignment="1" applyProtection="1">
      <alignment horizontal="center"/>
      <protection locked="0"/>
    </xf>
    <xf numFmtId="2" fontId="18" fillId="0" borderId="0" xfId="0" applyNumberFormat="1" applyFont="1" applyAlignment="1"/>
    <xf numFmtId="0" fontId="1" fillId="0" borderId="0" xfId="0" applyFont="1" applyAlignment="1">
      <alignment wrapText="1"/>
    </xf>
    <xf numFmtId="44" fontId="1" fillId="0" borderId="1" xfId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/>
    </xf>
    <xf numFmtId="44" fontId="20" fillId="0" borderId="1" xfId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F81BD"/>
      <rgbColor rgb="00FFFFFF"/>
      <rgbColor rgb="00B8CCE4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1209673</xdr:colOff>
      <xdr:row>0</xdr:row>
      <xdr:rowOff>64770</xdr:rowOff>
    </xdr:from>
    <xdr:to>
      <xdr:col>5</xdr:col>
      <xdr:colOff>611970</xdr:colOff>
      <xdr:row>3</xdr:row>
      <xdr:rowOff>117026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89C158-A5C4-74E7-2A37-9323538AB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48" y="64770"/>
          <a:ext cx="4040972" cy="566606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129</xdr:row>
      <xdr:rowOff>123825</xdr:rowOff>
    </xdr:from>
    <xdr:to>
      <xdr:col>7</xdr:col>
      <xdr:colOff>748665</xdr:colOff>
      <xdr:row>132</xdr:row>
      <xdr:rowOff>107500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04D17B-19D0-4D39-A814-7CFF28556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24174450"/>
          <a:ext cx="3434715" cy="49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0"/>
  <sheetViews>
    <sheetView tabSelected="1" view="pageBreakPreview" zoomScale="80" zoomScaleNormal="80" zoomScaleSheetLayoutView="80" workbookViewId="0">
      <selection activeCell="H123" sqref="H123"/>
    </sheetView>
  </sheetViews>
  <sheetFormatPr defaultColWidth="9" defaultRowHeight="13.2"/>
  <cols>
    <col min="1" max="1" width="3.109375" style="5" customWidth="1"/>
    <col min="2" max="2" width="6" style="2" customWidth="1"/>
    <col min="3" max="3" width="47.6640625" style="3" customWidth="1"/>
    <col min="4" max="4" width="8.109375" style="4" customWidth="1"/>
    <col min="5" max="5" width="12" style="4" customWidth="1"/>
    <col min="6" max="6" width="13" style="9" customWidth="1"/>
    <col min="7" max="7" width="16.6640625" style="9" customWidth="1"/>
    <col min="8" max="8" width="31" style="5" customWidth="1"/>
    <col min="9" max="10" width="9" style="5"/>
    <col min="11" max="11" width="12.33203125" style="5" customWidth="1"/>
    <col min="12" max="12" width="10.44140625" style="5" bestFit="1" customWidth="1"/>
    <col min="13" max="16384" width="9" style="5"/>
  </cols>
  <sheetData>
    <row r="1" spans="1:8">
      <c r="A1" s="66"/>
      <c r="B1" s="66"/>
      <c r="C1" s="66"/>
      <c r="D1" s="66"/>
      <c r="E1" s="66"/>
      <c r="F1" s="66"/>
      <c r="G1" s="66"/>
      <c r="H1" s="66"/>
    </row>
    <row r="2" spans="1:8">
      <c r="A2" s="66"/>
      <c r="B2" s="66"/>
      <c r="C2" s="66"/>
      <c r="D2" s="66"/>
      <c r="E2" s="66"/>
      <c r="F2" s="66"/>
      <c r="G2" s="66"/>
      <c r="H2" s="66"/>
    </row>
    <row r="3" spans="1:8">
      <c r="A3" s="66"/>
      <c r="B3" s="66"/>
      <c r="C3" s="66"/>
      <c r="D3" s="66"/>
      <c r="E3" s="66"/>
      <c r="F3" s="66"/>
      <c r="G3" s="66"/>
      <c r="H3" s="66"/>
    </row>
    <row r="4" spans="1:8">
      <c r="A4" s="66"/>
      <c r="B4" s="66"/>
      <c r="C4" s="66"/>
      <c r="D4" s="66"/>
      <c r="E4" s="66"/>
      <c r="F4" s="66"/>
      <c r="G4" s="66"/>
      <c r="H4" s="66"/>
    </row>
    <row r="5" spans="1:8">
      <c r="A5" s="68" t="s">
        <v>99</v>
      </c>
      <c r="B5" s="68"/>
      <c r="C5" s="68"/>
      <c r="D5" s="68"/>
      <c r="E5" s="68"/>
      <c r="F5" s="68"/>
      <c r="G5" s="68"/>
      <c r="H5" s="69"/>
    </row>
    <row r="6" spans="1:8" ht="19.2" customHeight="1">
      <c r="A6" s="70" t="s">
        <v>119</v>
      </c>
      <c r="B6" s="70"/>
      <c r="C6" s="70"/>
      <c r="D6" s="70"/>
      <c r="E6" s="70"/>
      <c r="F6" s="70"/>
      <c r="G6" s="70"/>
      <c r="H6" s="71"/>
    </row>
    <row r="7" spans="1:8" ht="21.6" customHeight="1">
      <c r="A7" s="70" t="s">
        <v>117</v>
      </c>
      <c r="B7" s="70"/>
      <c r="C7" s="70"/>
      <c r="D7" s="70"/>
      <c r="E7" s="70"/>
      <c r="F7" s="70"/>
      <c r="G7" s="70"/>
      <c r="H7" s="71"/>
    </row>
    <row r="8" spans="1:8">
      <c r="A8" s="33"/>
      <c r="B8" s="33"/>
      <c r="C8" s="34"/>
      <c r="D8" s="35"/>
      <c r="E8" s="35"/>
      <c r="F8" s="36"/>
      <c r="G8" s="37" t="s">
        <v>0</v>
      </c>
      <c r="H8" s="38">
        <f ca="1">TODAY()</f>
        <v>45450</v>
      </c>
    </row>
    <row r="9" spans="1:8" ht="15" customHeight="1">
      <c r="A9" s="12"/>
      <c r="B9" s="18" t="s">
        <v>1</v>
      </c>
      <c r="C9" s="17" t="s">
        <v>2</v>
      </c>
      <c r="D9" s="18" t="s">
        <v>3</v>
      </c>
      <c r="E9" s="18" t="s">
        <v>4</v>
      </c>
      <c r="F9" s="19" t="s">
        <v>5</v>
      </c>
      <c r="G9" s="19" t="s">
        <v>6</v>
      </c>
      <c r="H9" s="18" t="s">
        <v>98</v>
      </c>
    </row>
    <row r="10" spans="1:8">
      <c r="A10" s="12"/>
      <c r="B10" s="14"/>
      <c r="C10" s="13"/>
      <c r="D10" s="14"/>
      <c r="E10" s="14"/>
      <c r="F10" s="1"/>
      <c r="G10" s="1"/>
      <c r="H10" s="15"/>
    </row>
    <row r="11" spans="1:8">
      <c r="A11" s="12"/>
      <c r="B11" s="18">
        <v>1</v>
      </c>
      <c r="C11" s="20" t="s">
        <v>7</v>
      </c>
      <c r="D11" s="14"/>
      <c r="E11" s="14"/>
      <c r="F11" s="1"/>
      <c r="G11" s="1"/>
      <c r="H11" s="15"/>
    </row>
    <row r="12" spans="1:8">
      <c r="A12" s="12"/>
      <c r="B12" s="14"/>
      <c r="C12" s="13"/>
      <c r="D12" s="14"/>
      <c r="E12" s="14"/>
      <c r="F12" s="1"/>
      <c r="G12" s="1"/>
      <c r="H12" s="15"/>
    </row>
    <row r="13" spans="1:8" ht="26.4">
      <c r="A13" s="12"/>
      <c r="B13" s="14">
        <v>1.1000000000000001</v>
      </c>
      <c r="C13" s="21" t="s">
        <v>31</v>
      </c>
      <c r="D13" s="14" t="s">
        <v>8</v>
      </c>
      <c r="E13" s="14">
        <v>1</v>
      </c>
      <c r="F13" s="1">
        <v>0</v>
      </c>
      <c r="G13" s="1">
        <f>E13*F13</f>
        <v>0</v>
      </c>
      <c r="H13" s="15"/>
    </row>
    <row r="14" spans="1:8">
      <c r="A14" s="12"/>
      <c r="B14" s="14"/>
      <c r="C14" s="21"/>
      <c r="D14" s="14"/>
      <c r="E14" s="14"/>
      <c r="F14" s="1"/>
      <c r="G14" s="1"/>
      <c r="H14" s="15"/>
    </row>
    <row r="15" spans="1:8">
      <c r="A15" s="12"/>
      <c r="B15" s="14">
        <v>1.2</v>
      </c>
      <c r="C15" s="21" t="s">
        <v>26</v>
      </c>
      <c r="D15" s="14" t="s">
        <v>8</v>
      </c>
      <c r="E15" s="14">
        <v>1</v>
      </c>
      <c r="F15" s="1">
        <v>0</v>
      </c>
      <c r="G15" s="1">
        <f t="shared" ref="G15:G23" si="0">E15*F15</f>
        <v>0</v>
      </c>
      <c r="H15" s="15"/>
    </row>
    <row r="16" spans="1:8">
      <c r="A16" s="12"/>
      <c r="B16" s="14"/>
      <c r="C16" s="21"/>
      <c r="D16" s="14"/>
      <c r="E16" s="14"/>
      <c r="F16" s="1"/>
      <c r="G16" s="1"/>
      <c r="H16" s="15"/>
    </row>
    <row r="17" spans="1:8">
      <c r="A17" s="12"/>
      <c r="B17" s="14">
        <v>1.3</v>
      </c>
      <c r="C17" s="21" t="s">
        <v>9</v>
      </c>
      <c r="D17" s="14" t="s">
        <v>8</v>
      </c>
      <c r="E17" s="14">
        <v>1</v>
      </c>
      <c r="F17" s="1">
        <v>0</v>
      </c>
      <c r="G17" s="1">
        <f t="shared" si="0"/>
        <v>0</v>
      </c>
      <c r="H17" s="15"/>
    </row>
    <row r="18" spans="1:8">
      <c r="A18" s="12"/>
      <c r="B18" s="14"/>
      <c r="C18" s="21"/>
      <c r="D18" s="14"/>
      <c r="E18" s="14"/>
      <c r="F18" s="1"/>
      <c r="G18" s="1"/>
      <c r="H18" s="15"/>
    </row>
    <row r="19" spans="1:8">
      <c r="A19" s="12"/>
      <c r="B19" s="14">
        <v>1.4</v>
      </c>
      <c r="C19" s="21" t="s">
        <v>30</v>
      </c>
      <c r="D19" s="14" t="s">
        <v>8</v>
      </c>
      <c r="E19" s="14">
        <v>1</v>
      </c>
      <c r="F19" s="1">
        <v>0</v>
      </c>
      <c r="G19" s="1">
        <f t="shared" si="0"/>
        <v>0</v>
      </c>
      <c r="H19" s="15"/>
    </row>
    <row r="20" spans="1:8">
      <c r="A20" s="12"/>
      <c r="B20" s="14"/>
      <c r="C20" s="21"/>
      <c r="D20" s="14"/>
      <c r="E20" s="14"/>
      <c r="F20" s="1"/>
      <c r="G20" s="1"/>
      <c r="H20" s="15"/>
    </row>
    <row r="21" spans="1:8">
      <c r="A21" s="12"/>
      <c r="B21" s="14">
        <v>1.5</v>
      </c>
      <c r="C21" s="21" t="s">
        <v>10</v>
      </c>
      <c r="D21" s="14" t="s">
        <v>8</v>
      </c>
      <c r="E21" s="14">
        <v>1</v>
      </c>
      <c r="F21" s="1">
        <v>0</v>
      </c>
      <c r="G21" s="1">
        <f t="shared" si="0"/>
        <v>0</v>
      </c>
      <c r="H21" s="15"/>
    </row>
    <row r="22" spans="1:8">
      <c r="A22" s="12"/>
      <c r="B22" s="14"/>
      <c r="C22" s="21"/>
      <c r="D22" s="14"/>
      <c r="E22" s="14"/>
      <c r="F22" s="1"/>
      <c r="G22" s="1"/>
      <c r="H22" s="15"/>
    </row>
    <row r="23" spans="1:8">
      <c r="A23" s="12"/>
      <c r="B23" s="14">
        <v>1.6</v>
      </c>
      <c r="C23" s="21" t="s">
        <v>25</v>
      </c>
      <c r="D23" s="14" t="s">
        <v>8</v>
      </c>
      <c r="E23" s="14">
        <v>1</v>
      </c>
      <c r="F23" s="1">
        <v>0</v>
      </c>
      <c r="G23" s="1">
        <f t="shared" si="0"/>
        <v>0</v>
      </c>
      <c r="H23" s="15"/>
    </row>
    <row r="24" spans="1:8">
      <c r="A24" s="12"/>
      <c r="B24" s="14"/>
      <c r="C24" s="21"/>
      <c r="D24" s="14"/>
      <c r="E24" s="14"/>
      <c r="F24" s="1"/>
      <c r="G24" s="1"/>
      <c r="H24" s="15"/>
    </row>
    <row r="25" spans="1:8" ht="16.8">
      <c r="A25" s="12"/>
      <c r="B25" s="14"/>
      <c r="C25" s="16" t="s">
        <v>15</v>
      </c>
      <c r="D25" s="14"/>
      <c r="E25" s="14"/>
      <c r="F25" s="8"/>
      <c r="G25" s="40">
        <f>SUM(G11:G24)</f>
        <v>0</v>
      </c>
      <c r="H25" s="15"/>
    </row>
    <row r="26" spans="1:8">
      <c r="A26" s="12"/>
      <c r="B26" s="14"/>
      <c r="C26" s="13"/>
      <c r="D26" s="14"/>
      <c r="E26" s="14"/>
      <c r="F26" s="1"/>
      <c r="G26" s="1"/>
      <c r="H26" s="15"/>
    </row>
    <row r="27" spans="1:8">
      <c r="A27" s="12"/>
      <c r="B27" s="18">
        <v>2</v>
      </c>
      <c r="C27" s="20" t="s">
        <v>118</v>
      </c>
      <c r="D27" s="14"/>
      <c r="E27" s="14"/>
      <c r="F27" s="1"/>
      <c r="G27" s="1"/>
      <c r="H27" s="15"/>
    </row>
    <row r="28" spans="1:8">
      <c r="A28" s="12"/>
      <c r="B28" s="18"/>
      <c r="C28" s="20"/>
      <c r="D28" s="14"/>
      <c r="E28" s="14"/>
      <c r="F28" s="1"/>
      <c r="G28" s="1"/>
      <c r="H28" s="15"/>
    </row>
    <row r="29" spans="1:8" ht="34.200000000000003" customHeight="1">
      <c r="A29" s="12"/>
      <c r="B29" s="14">
        <v>2.1</v>
      </c>
      <c r="C29" s="21" t="s">
        <v>101</v>
      </c>
      <c r="D29" s="14" t="s">
        <v>100</v>
      </c>
      <c r="E29" s="14">
        <v>85</v>
      </c>
      <c r="F29" s="1">
        <v>0</v>
      </c>
      <c r="G29" s="1">
        <f>E29*F29</f>
        <v>0</v>
      </c>
      <c r="H29" s="15"/>
    </row>
    <row r="30" spans="1:8">
      <c r="A30" s="12"/>
      <c r="B30" s="18"/>
      <c r="C30" s="20"/>
      <c r="D30" s="14"/>
      <c r="E30" s="14"/>
      <c r="F30" s="1"/>
      <c r="G30" s="1"/>
      <c r="H30" s="15"/>
    </row>
    <row r="31" spans="1:8" ht="32.4" customHeight="1">
      <c r="A31" s="12"/>
      <c r="B31" s="14">
        <v>2.2000000000000002</v>
      </c>
      <c r="C31" s="22" t="s">
        <v>120</v>
      </c>
      <c r="D31" s="23" t="s">
        <v>100</v>
      </c>
      <c r="E31" s="24">
        <v>107</v>
      </c>
      <c r="F31" s="1">
        <v>0</v>
      </c>
      <c r="G31" s="1">
        <f t="shared" ref="G31" si="1">F31*E31</f>
        <v>0</v>
      </c>
      <c r="H31" s="15"/>
    </row>
    <row r="32" spans="1:8">
      <c r="A32" s="12"/>
      <c r="B32" s="14"/>
      <c r="C32" s="13"/>
      <c r="D32" s="23"/>
      <c r="E32" s="13"/>
      <c r="F32" s="13"/>
      <c r="G32" s="13"/>
      <c r="H32" s="15"/>
    </row>
    <row r="33" spans="1:13" ht="39.6">
      <c r="A33" s="12"/>
      <c r="B33" s="14">
        <v>2.2999999999999998</v>
      </c>
      <c r="C33" s="21" t="s">
        <v>102</v>
      </c>
      <c r="D33" s="23" t="s">
        <v>100</v>
      </c>
      <c r="E33" s="14">
        <v>45</v>
      </c>
      <c r="F33" s="1">
        <v>0</v>
      </c>
      <c r="G33" s="1">
        <f>F33*E33</f>
        <v>0</v>
      </c>
      <c r="H33" s="15"/>
      <c r="L33" s="10"/>
      <c r="M33" s="10"/>
    </row>
    <row r="34" spans="1:13">
      <c r="A34" s="12"/>
      <c r="B34" s="14"/>
      <c r="C34" s="21"/>
      <c r="D34" s="23"/>
      <c r="E34" s="14"/>
      <c r="F34" s="14"/>
      <c r="G34" s="14"/>
      <c r="H34" s="15"/>
    </row>
    <row r="35" spans="1:13" ht="34.200000000000003" customHeight="1">
      <c r="A35" s="12"/>
      <c r="B35" s="23">
        <v>2.4</v>
      </c>
      <c r="C35" s="21" t="s">
        <v>128</v>
      </c>
      <c r="D35" s="23" t="s">
        <v>100</v>
      </c>
      <c r="E35" s="24">
        <f>'Take-off'!B44</f>
        <v>192</v>
      </c>
      <c r="F35" s="1">
        <v>0</v>
      </c>
      <c r="G35" s="1">
        <f t="shared" ref="G35" si="2">F35*E35</f>
        <v>0</v>
      </c>
      <c r="H35" s="15"/>
    </row>
    <row r="36" spans="1:13">
      <c r="A36" s="12"/>
      <c r="B36" s="14"/>
      <c r="C36" s="21"/>
      <c r="D36" s="23"/>
      <c r="E36" s="24"/>
      <c r="F36" s="1"/>
      <c r="G36" s="1"/>
      <c r="H36" s="15"/>
    </row>
    <row r="37" spans="1:13" ht="41.4" customHeight="1">
      <c r="A37" s="12"/>
      <c r="B37" s="14">
        <v>2.5</v>
      </c>
      <c r="C37" s="25" t="s">
        <v>125</v>
      </c>
      <c r="D37" s="23" t="s">
        <v>100</v>
      </c>
      <c r="E37" s="24">
        <f>'Take-off'!B39</f>
        <v>3688</v>
      </c>
      <c r="F37" s="1">
        <v>0</v>
      </c>
      <c r="G37" s="1">
        <f t="shared" ref="G37:G39" si="3">E37*F37</f>
        <v>0</v>
      </c>
      <c r="H37" s="15"/>
    </row>
    <row r="38" spans="1:13">
      <c r="A38" s="12"/>
      <c r="B38" s="23"/>
      <c r="C38" s="21"/>
      <c r="D38" s="23"/>
      <c r="E38" s="14"/>
      <c r="F38" s="11"/>
      <c r="G38" s="1"/>
      <c r="H38" s="15"/>
    </row>
    <row r="39" spans="1:13">
      <c r="A39" s="12"/>
      <c r="B39" s="14">
        <v>2.6</v>
      </c>
      <c r="C39" s="13" t="s">
        <v>103</v>
      </c>
      <c r="D39" s="23" t="s">
        <v>100</v>
      </c>
      <c r="E39" s="24">
        <v>0</v>
      </c>
      <c r="F39" s="1">
        <v>0</v>
      </c>
      <c r="G39" s="1">
        <f t="shared" si="3"/>
        <v>0</v>
      </c>
      <c r="H39" s="15"/>
    </row>
    <row r="40" spans="1:13">
      <c r="A40" s="12"/>
      <c r="B40" s="23"/>
      <c r="C40" s="21"/>
      <c r="D40" s="14"/>
      <c r="E40" s="14"/>
      <c r="F40" s="11"/>
      <c r="G40" s="1"/>
      <c r="H40" s="15"/>
    </row>
    <row r="41" spans="1:13">
      <c r="A41" s="12"/>
      <c r="B41" s="14">
        <v>2.7</v>
      </c>
      <c r="C41" s="21" t="s">
        <v>13</v>
      </c>
      <c r="D41" s="14" t="s">
        <v>12</v>
      </c>
      <c r="E41" s="24">
        <v>37</v>
      </c>
      <c r="F41" s="1">
        <v>0</v>
      </c>
      <c r="G41" s="1">
        <f t="shared" ref="G41" si="4">E41*F41</f>
        <v>0</v>
      </c>
      <c r="H41" s="15"/>
      <c r="I41" s="7"/>
      <c r="J41" s="7"/>
      <c r="K41" s="7"/>
    </row>
    <row r="42" spans="1:13">
      <c r="A42" s="12"/>
      <c r="B42" s="14"/>
      <c r="C42" s="13"/>
      <c r="D42" s="14"/>
      <c r="E42" s="24"/>
      <c r="F42" s="1"/>
      <c r="G42" s="1"/>
      <c r="H42" s="15"/>
      <c r="I42" s="7"/>
      <c r="J42" s="7"/>
      <c r="K42" s="7"/>
    </row>
    <row r="43" spans="1:13">
      <c r="A43" s="12"/>
      <c r="B43" s="14">
        <v>2.8</v>
      </c>
      <c r="C43" s="21" t="s">
        <v>14</v>
      </c>
      <c r="D43" s="14" t="s">
        <v>12</v>
      </c>
      <c r="E43" s="24">
        <v>37</v>
      </c>
      <c r="F43" s="1">
        <v>0</v>
      </c>
      <c r="G43" s="1">
        <f t="shared" ref="G43" si="5">E43*F43</f>
        <v>0</v>
      </c>
      <c r="H43" s="15"/>
      <c r="I43" s="7"/>
      <c r="J43" s="7"/>
      <c r="K43" s="7"/>
    </row>
    <row r="44" spans="1:13">
      <c r="A44" s="12"/>
      <c r="B44" s="4"/>
      <c r="C44" s="5"/>
      <c r="D44" s="5"/>
      <c r="E44" s="5"/>
      <c r="F44" s="5"/>
      <c r="G44" s="5"/>
      <c r="H44" s="15"/>
      <c r="I44" s="7"/>
      <c r="J44" s="7"/>
      <c r="K44" s="7"/>
    </row>
    <row r="45" spans="1:13">
      <c r="A45" s="12"/>
      <c r="B45" s="23">
        <v>2.9</v>
      </c>
      <c r="C45" s="21" t="s">
        <v>114</v>
      </c>
      <c r="D45" s="14" t="s">
        <v>8</v>
      </c>
      <c r="E45" s="14">
        <v>1</v>
      </c>
      <c r="F45" s="1">
        <v>0</v>
      </c>
      <c r="G45" s="26">
        <f t="shared" ref="G45" si="6">F45*E45</f>
        <v>0</v>
      </c>
      <c r="H45" s="15"/>
      <c r="I45" s="7"/>
      <c r="J45" s="7"/>
      <c r="K45" s="7"/>
    </row>
    <row r="46" spans="1:13">
      <c r="A46" s="12"/>
      <c r="B46" s="14"/>
      <c r="C46" s="13"/>
      <c r="D46" s="14"/>
      <c r="E46" s="14"/>
      <c r="F46" s="11"/>
      <c r="G46" s="11"/>
      <c r="H46" s="15"/>
      <c r="I46" s="7"/>
      <c r="J46" s="7"/>
      <c r="K46" s="7"/>
    </row>
    <row r="47" spans="1:13">
      <c r="A47" s="12"/>
      <c r="B47" s="39">
        <v>2.1</v>
      </c>
      <c r="C47" s="13" t="s">
        <v>11</v>
      </c>
      <c r="D47" s="14" t="s">
        <v>12</v>
      </c>
      <c r="E47" s="14">
        <v>6</v>
      </c>
      <c r="F47" s="1">
        <v>0</v>
      </c>
      <c r="G47" s="26">
        <f>F47*E47</f>
        <v>0</v>
      </c>
      <c r="H47" s="15"/>
      <c r="I47" s="7"/>
      <c r="J47" s="7"/>
      <c r="K47" s="7"/>
    </row>
    <row r="48" spans="1:13">
      <c r="A48" s="12"/>
      <c r="B48" s="14"/>
      <c r="C48" s="13"/>
      <c r="D48" s="13"/>
      <c r="E48" s="13"/>
      <c r="F48" s="13"/>
      <c r="G48" s="13"/>
      <c r="H48" s="15"/>
      <c r="I48" s="7"/>
      <c r="J48" s="7"/>
      <c r="K48" s="7"/>
    </row>
    <row r="49" spans="1:11" ht="33.6" customHeight="1">
      <c r="A49" s="12"/>
      <c r="B49" s="39">
        <v>2.11</v>
      </c>
      <c r="C49" s="22" t="s">
        <v>127</v>
      </c>
      <c r="D49" s="14" t="s">
        <v>8</v>
      </c>
      <c r="E49" s="24">
        <f>E37</f>
        <v>3688</v>
      </c>
      <c r="F49" s="1">
        <v>0</v>
      </c>
      <c r="G49" s="60">
        <f>F49*E49</f>
        <v>0</v>
      </c>
      <c r="H49" s="15"/>
      <c r="I49" s="7"/>
      <c r="J49" s="7"/>
      <c r="K49" s="7"/>
    </row>
    <row r="50" spans="1:11">
      <c r="A50" s="12"/>
      <c r="B50" s="4"/>
      <c r="C50" s="5"/>
      <c r="D50" s="5"/>
      <c r="E50" s="5"/>
      <c r="F50" s="5"/>
      <c r="G50" s="5"/>
      <c r="H50" s="15"/>
      <c r="I50" s="7"/>
      <c r="J50" s="7"/>
      <c r="K50" s="7"/>
    </row>
    <row r="51" spans="1:11" ht="56.4" customHeight="1">
      <c r="A51" s="12"/>
      <c r="B51" s="39">
        <v>2.12</v>
      </c>
      <c r="C51" s="27" t="s">
        <v>129</v>
      </c>
      <c r="D51" s="14" t="s">
        <v>17</v>
      </c>
      <c r="E51" s="31">
        <v>14000</v>
      </c>
      <c r="F51" s="1">
        <v>0</v>
      </c>
      <c r="G51" s="1">
        <f>F51*E51</f>
        <v>0</v>
      </c>
      <c r="H51" s="61" t="s">
        <v>130</v>
      </c>
      <c r="I51" s="7"/>
      <c r="J51" s="7"/>
      <c r="K51" s="7"/>
    </row>
    <row r="52" spans="1:11">
      <c r="A52" s="12"/>
      <c r="B52" s="39"/>
      <c r="C52" s="21"/>
      <c r="D52" s="14"/>
      <c r="E52" s="14"/>
      <c r="F52" s="1"/>
      <c r="G52" s="53"/>
      <c r="H52" s="15"/>
      <c r="I52" s="7"/>
      <c r="J52" s="7"/>
      <c r="K52" s="7"/>
    </row>
    <row r="53" spans="1:11" ht="39.6">
      <c r="A53" s="12"/>
      <c r="B53" s="39">
        <v>2.13</v>
      </c>
      <c r="C53" s="21" t="s">
        <v>121</v>
      </c>
      <c r="D53" s="14" t="s">
        <v>8</v>
      </c>
      <c r="E53" s="14">
        <v>1</v>
      </c>
      <c r="F53" s="1">
        <v>0</v>
      </c>
      <c r="G53" s="1">
        <f>E53*F53</f>
        <v>0</v>
      </c>
      <c r="H53" s="61" t="s">
        <v>104</v>
      </c>
      <c r="I53" s="7"/>
      <c r="J53" s="7"/>
      <c r="K53" s="7"/>
    </row>
    <row r="54" spans="1:11">
      <c r="A54" s="12"/>
      <c r="B54" s="39"/>
      <c r="C54" s="13"/>
      <c r="D54" s="13"/>
      <c r="E54" s="13"/>
      <c r="F54" s="13"/>
      <c r="G54" s="13"/>
      <c r="H54" s="15"/>
      <c r="I54" s="7"/>
      <c r="J54" s="7"/>
      <c r="K54" s="7"/>
    </row>
    <row r="55" spans="1:11" ht="21" customHeight="1">
      <c r="A55" s="12"/>
      <c r="B55" s="39">
        <v>2.14</v>
      </c>
      <c r="C55" s="21" t="s">
        <v>87</v>
      </c>
      <c r="D55" s="14" t="s">
        <v>32</v>
      </c>
      <c r="E55" s="14">
        <v>1</v>
      </c>
      <c r="F55" s="1">
        <v>2000</v>
      </c>
      <c r="G55" s="1">
        <f t="shared" ref="G55" si="7">E55*F55</f>
        <v>2000</v>
      </c>
      <c r="H55" s="15"/>
      <c r="I55" s="7"/>
      <c r="J55" s="7"/>
      <c r="K55" s="7"/>
    </row>
    <row r="56" spans="1:11">
      <c r="A56" s="12"/>
      <c r="B56" s="23"/>
      <c r="C56" s="13"/>
      <c r="D56" s="14"/>
      <c r="E56" s="14"/>
      <c r="F56" s="11"/>
      <c r="G56" s="11"/>
      <c r="H56" s="15"/>
      <c r="I56" s="7"/>
      <c r="J56" s="7"/>
      <c r="K56" s="7"/>
    </row>
    <row r="57" spans="1:11" ht="16.8">
      <c r="A57" s="12"/>
      <c r="B57" s="21"/>
      <c r="C57" s="16" t="s">
        <v>15</v>
      </c>
      <c r="D57" s="14"/>
      <c r="E57" s="14"/>
      <c r="F57" s="8"/>
      <c r="G57" s="40">
        <f>SUM(G30:G56)</f>
        <v>2000</v>
      </c>
      <c r="H57" s="15"/>
    </row>
    <row r="58" spans="1:11">
      <c r="A58" s="12"/>
      <c r="B58" s="21"/>
      <c r="C58" s="16"/>
      <c r="D58" s="14"/>
      <c r="E58" s="14"/>
      <c r="F58" s="8"/>
      <c r="G58" s="1"/>
      <c r="H58" s="15"/>
    </row>
    <row r="59" spans="1:11">
      <c r="A59" s="12"/>
      <c r="B59" s="23"/>
      <c r="C59" s="16"/>
      <c r="D59" s="14"/>
      <c r="E59" s="14"/>
      <c r="F59" s="8"/>
      <c r="G59" s="1"/>
      <c r="H59" s="15"/>
    </row>
    <row r="60" spans="1:11" s="6" customFormat="1" ht="15" customHeight="1">
      <c r="A60" s="12"/>
      <c r="B60" s="18" t="s">
        <v>1</v>
      </c>
      <c r="C60" s="17" t="s">
        <v>2</v>
      </c>
      <c r="D60" s="18" t="s">
        <v>3</v>
      </c>
      <c r="E60" s="18" t="s">
        <v>4</v>
      </c>
      <c r="F60" s="19" t="s">
        <v>5</v>
      </c>
      <c r="G60" s="19" t="s">
        <v>6</v>
      </c>
      <c r="H60" s="13"/>
    </row>
    <row r="61" spans="1:11" ht="15" customHeight="1">
      <c r="A61" s="12"/>
      <c r="B61" s="14"/>
      <c r="C61" s="13"/>
      <c r="D61" s="14"/>
      <c r="E61" s="14"/>
      <c r="F61" s="1"/>
      <c r="G61" s="1"/>
      <c r="H61" s="13"/>
    </row>
    <row r="62" spans="1:11">
      <c r="A62" s="12"/>
      <c r="B62" s="18">
        <v>3</v>
      </c>
      <c r="C62" s="20" t="s">
        <v>16</v>
      </c>
      <c r="D62" s="14"/>
      <c r="E62" s="14"/>
      <c r="F62" s="1"/>
      <c r="G62" s="1"/>
      <c r="H62" s="13"/>
    </row>
    <row r="63" spans="1:11">
      <c r="A63" s="12"/>
      <c r="B63" s="18"/>
      <c r="C63" s="20"/>
      <c r="D63" s="14"/>
      <c r="E63" s="14"/>
      <c r="F63" s="1"/>
      <c r="G63" s="1"/>
      <c r="H63" s="13"/>
    </row>
    <row r="64" spans="1:11" ht="26.4">
      <c r="A64" s="12"/>
      <c r="B64" s="14">
        <v>3.1</v>
      </c>
      <c r="C64" s="22" t="s">
        <v>105</v>
      </c>
      <c r="D64" s="14" t="s">
        <v>8</v>
      </c>
      <c r="E64" s="14">
        <v>1</v>
      </c>
      <c r="F64" s="1">
        <v>0</v>
      </c>
      <c r="G64" s="1">
        <f>E64*F64</f>
        <v>0</v>
      </c>
      <c r="H64" s="22" t="s">
        <v>131</v>
      </c>
    </row>
    <row r="65" spans="1:8">
      <c r="A65" s="12"/>
      <c r="B65" s="18"/>
      <c r="C65" s="20"/>
      <c r="D65" s="14"/>
      <c r="E65" s="14"/>
      <c r="F65" s="1"/>
      <c r="G65" s="1"/>
      <c r="H65" s="13"/>
    </row>
    <row r="66" spans="1:8" ht="26.4">
      <c r="A66" s="12"/>
      <c r="B66" s="14"/>
      <c r="C66" s="22" t="s">
        <v>106</v>
      </c>
      <c r="D66" s="14"/>
      <c r="E66" s="14"/>
      <c r="F66" s="1"/>
      <c r="G66" s="1"/>
      <c r="H66" s="13"/>
    </row>
    <row r="67" spans="1:8">
      <c r="A67" s="12"/>
      <c r="B67" s="14"/>
      <c r="C67" s="21"/>
      <c r="D67" s="14"/>
      <c r="E67" s="14"/>
      <c r="F67" s="1"/>
      <c r="G67" s="1"/>
      <c r="H67" s="13"/>
    </row>
    <row r="68" spans="1:8" ht="26.4">
      <c r="A68" s="12"/>
      <c r="B68" s="14">
        <v>3.2</v>
      </c>
      <c r="C68" s="22" t="s">
        <v>107</v>
      </c>
      <c r="D68" s="14" t="s">
        <v>17</v>
      </c>
      <c r="E68" s="28">
        <v>15200</v>
      </c>
      <c r="F68" s="1">
        <v>0</v>
      </c>
      <c r="G68" s="1">
        <f t="shared" ref="G68" si="8">E68*F68</f>
        <v>0</v>
      </c>
      <c r="H68" s="13"/>
    </row>
    <row r="69" spans="1:8">
      <c r="A69" s="12"/>
      <c r="B69" s="14"/>
      <c r="H69" s="13"/>
    </row>
    <row r="70" spans="1:8" ht="37.200000000000003" customHeight="1">
      <c r="A70" s="12"/>
      <c r="B70" s="14">
        <v>3.3</v>
      </c>
      <c r="C70" s="21" t="s">
        <v>124</v>
      </c>
      <c r="D70" s="14" t="s">
        <v>89</v>
      </c>
      <c r="E70" s="28">
        <v>14000</v>
      </c>
      <c r="F70" s="1">
        <v>0</v>
      </c>
      <c r="G70" s="1">
        <f>E70*F70</f>
        <v>0</v>
      </c>
      <c r="H70" s="13"/>
    </row>
    <row r="71" spans="1:8">
      <c r="A71" s="12"/>
      <c r="B71" s="14"/>
      <c r="C71" s="21"/>
      <c r="D71" s="14"/>
      <c r="E71" s="14"/>
      <c r="F71" s="11"/>
      <c r="G71" s="1"/>
      <c r="H71" s="13"/>
    </row>
    <row r="72" spans="1:8" ht="26.4">
      <c r="A72" s="12"/>
      <c r="B72" s="14">
        <v>3.4</v>
      </c>
      <c r="C72" s="22" t="s">
        <v>110</v>
      </c>
      <c r="D72" s="29" t="s">
        <v>17</v>
      </c>
      <c r="E72" s="28">
        <v>15200</v>
      </c>
      <c r="F72" s="1">
        <v>0</v>
      </c>
      <c r="G72" s="1">
        <f>E72*F72</f>
        <v>0</v>
      </c>
      <c r="H72" s="13"/>
    </row>
    <row r="73" spans="1:8">
      <c r="A73" s="12"/>
      <c r="B73" s="14"/>
      <c r="C73" s="13"/>
      <c r="D73" s="13"/>
      <c r="E73" s="13"/>
      <c r="F73" s="13"/>
      <c r="G73" s="13"/>
      <c r="H73" s="13"/>
    </row>
    <row r="74" spans="1:8" ht="39.6">
      <c r="A74" s="12"/>
      <c r="B74" s="14">
        <v>3.5</v>
      </c>
      <c r="C74" s="22" t="s">
        <v>123</v>
      </c>
      <c r="D74" s="29" t="s">
        <v>17</v>
      </c>
      <c r="E74" s="28">
        <v>830</v>
      </c>
      <c r="F74" s="1">
        <v>0</v>
      </c>
      <c r="G74" s="1">
        <f t="shared" ref="G74" si="9">E74*F74</f>
        <v>0</v>
      </c>
      <c r="H74" s="13"/>
    </row>
    <row r="75" spans="1:8">
      <c r="A75" s="12"/>
      <c r="B75" s="14"/>
      <c r="C75" s="13"/>
      <c r="D75" s="13"/>
      <c r="E75" s="13"/>
      <c r="F75" s="13"/>
      <c r="G75" s="13"/>
      <c r="H75" s="13"/>
    </row>
    <row r="76" spans="1:8" ht="26.4">
      <c r="A76" s="12"/>
      <c r="B76" s="14">
        <v>3.6</v>
      </c>
      <c r="C76" s="25" t="s">
        <v>108</v>
      </c>
      <c r="D76" s="29" t="s">
        <v>24</v>
      </c>
      <c r="E76" s="28">
        <f>E68</f>
        <v>15200</v>
      </c>
      <c r="F76" s="1">
        <v>0</v>
      </c>
      <c r="G76" s="1">
        <f>E76*F76</f>
        <v>0</v>
      </c>
      <c r="H76" s="13"/>
    </row>
    <row r="77" spans="1:8">
      <c r="A77" s="12"/>
      <c r="B77" s="12"/>
      <c r="C77" s="12"/>
      <c r="D77" s="12"/>
      <c r="E77" s="12"/>
      <c r="F77" s="12"/>
      <c r="G77" s="12"/>
      <c r="H77" s="13"/>
    </row>
    <row r="78" spans="1:8" ht="39.6">
      <c r="A78" s="12"/>
      <c r="B78" s="14">
        <v>3.7</v>
      </c>
      <c r="C78" s="22" t="s">
        <v>109</v>
      </c>
      <c r="D78" s="14" t="s">
        <v>17</v>
      </c>
      <c r="E78" s="28">
        <f>E72</f>
        <v>15200</v>
      </c>
      <c r="F78" s="1">
        <v>0</v>
      </c>
      <c r="G78" s="1">
        <f>E78*F78</f>
        <v>0</v>
      </c>
      <c r="H78" s="13" t="s">
        <v>90</v>
      </c>
    </row>
    <row r="79" spans="1:8">
      <c r="A79" s="12"/>
      <c r="B79" s="14"/>
      <c r="C79" s="21"/>
      <c r="D79" s="14"/>
      <c r="E79" s="14"/>
      <c r="F79" s="11"/>
      <c r="G79" s="1"/>
      <c r="H79" s="13"/>
    </row>
    <row r="80" spans="1:8" ht="15.6">
      <c r="A80" s="12"/>
      <c r="B80" s="14">
        <v>3.8</v>
      </c>
      <c r="C80" s="13" t="s">
        <v>112</v>
      </c>
      <c r="D80" s="14" t="s">
        <v>17</v>
      </c>
      <c r="E80" s="28">
        <f>E68</f>
        <v>15200</v>
      </c>
      <c r="F80" s="1">
        <v>0</v>
      </c>
      <c r="G80" s="1">
        <f t="shared" ref="G80" si="10">E80*F80</f>
        <v>0</v>
      </c>
      <c r="H80" s="13"/>
    </row>
    <row r="81" spans="1:8">
      <c r="A81" s="12"/>
      <c r="B81" s="14"/>
      <c r="C81" s="21"/>
      <c r="D81" s="14"/>
      <c r="E81" s="14"/>
      <c r="F81" s="1"/>
      <c r="G81" s="1"/>
      <c r="H81" s="13"/>
    </row>
    <row r="82" spans="1:8" ht="15.6">
      <c r="A82" s="12"/>
      <c r="B82" s="4">
        <v>3.9</v>
      </c>
      <c r="C82" s="13" t="s">
        <v>122</v>
      </c>
      <c r="D82" s="14" t="s">
        <v>17</v>
      </c>
      <c r="E82" s="28">
        <f>E80</f>
        <v>15200</v>
      </c>
      <c r="F82" s="1">
        <v>0</v>
      </c>
      <c r="G82" s="1">
        <f>E82*F82</f>
        <v>0</v>
      </c>
      <c r="H82" s="13"/>
    </row>
    <row r="83" spans="1:8">
      <c r="A83" s="12"/>
      <c r="B83" s="12"/>
      <c r="C83" s="13"/>
      <c r="D83" s="14"/>
      <c r="E83" s="28"/>
      <c r="F83" s="1"/>
      <c r="G83" s="1"/>
      <c r="H83" s="13"/>
    </row>
    <row r="84" spans="1:8" ht="15">
      <c r="A84" s="12"/>
      <c r="B84" s="12"/>
      <c r="C84" s="16" t="s">
        <v>15</v>
      </c>
      <c r="D84" s="14"/>
      <c r="E84" s="14"/>
      <c r="F84" s="8"/>
      <c r="G84" s="63">
        <f>SUM(G64:G83)</f>
        <v>0</v>
      </c>
      <c r="H84" s="13"/>
    </row>
    <row r="85" spans="1:8">
      <c r="A85" s="12"/>
      <c r="B85" s="12"/>
      <c r="C85" s="16"/>
      <c r="D85" s="14"/>
      <c r="E85" s="14"/>
      <c r="F85" s="8"/>
      <c r="G85" s="1"/>
      <c r="H85" s="13"/>
    </row>
    <row r="86" spans="1:8">
      <c r="A86" s="12"/>
      <c r="B86" s="17">
        <v>4</v>
      </c>
      <c r="C86" s="20" t="s">
        <v>18</v>
      </c>
      <c r="D86" s="14"/>
      <c r="E86" s="14"/>
      <c r="F86" s="1"/>
      <c r="G86" s="1"/>
      <c r="H86" s="13"/>
    </row>
    <row r="87" spans="1:8">
      <c r="A87" s="12"/>
      <c r="B87" s="17"/>
      <c r="C87" s="20"/>
      <c r="D87" s="14"/>
      <c r="E87" s="14"/>
      <c r="F87" s="1"/>
      <c r="G87" s="1"/>
      <c r="H87" s="13"/>
    </row>
    <row r="88" spans="1:8">
      <c r="A88" s="12"/>
      <c r="B88" s="13">
        <v>4.0999999999999996</v>
      </c>
      <c r="C88" s="30" t="s">
        <v>19</v>
      </c>
      <c r="D88" s="14" t="s">
        <v>8</v>
      </c>
      <c r="E88" s="14">
        <v>1</v>
      </c>
      <c r="F88" s="1">
        <v>0</v>
      </c>
      <c r="G88" s="1">
        <f t="shared" ref="G88:G90" si="11">F88*E88</f>
        <v>0</v>
      </c>
      <c r="H88" s="13"/>
    </row>
    <row r="89" spans="1:8">
      <c r="A89" s="12"/>
      <c r="B89" s="13"/>
      <c r="C89" s="13"/>
      <c r="D89" s="14"/>
      <c r="E89" s="14"/>
      <c r="F89" s="1"/>
      <c r="G89" s="1"/>
      <c r="H89" s="13"/>
    </row>
    <row r="90" spans="1:8" ht="15.6">
      <c r="A90" s="12"/>
      <c r="B90" s="13">
        <v>4.2</v>
      </c>
      <c r="C90" s="13" t="s">
        <v>20</v>
      </c>
      <c r="D90" s="14" t="s">
        <v>17</v>
      </c>
      <c r="E90" s="28">
        <f>E72</f>
        <v>15200</v>
      </c>
      <c r="F90" s="1">
        <v>0</v>
      </c>
      <c r="G90" s="1">
        <f t="shared" si="11"/>
        <v>0</v>
      </c>
      <c r="H90" s="13"/>
    </row>
    <row r="91" spans="1:8">
      <c r="A91" s="12"/>
      <c r="B91" s="13"/>
      <c r="C91" s="13"/>
      <c r="D91" s="14"/>
      <c r="E91" s="14"/>
      <c r="F91" s="11"/>
      <c r="G91" s="1"/>
      <c r="H91" s="13"/>
    </row>
    <row r="92" spans="1:8" ht="15.6">
      <c r="A92" s="12"/>
      <c r="B92" s="13">
        <v>4.3</v>
      </c>
      <c r="C92" s="21" t="s">
        <v>21</v>
      </c>
      <c r="D92" s="14" t="s">
        <v>17</v>
      </c>
      <c r="E92" s="28">
        <f>E90</f>
        <v>15200</v>
      </c>
      <c r="F92" s="1">
        <v>0</v>
      </c>
      <c r="G92" s="1">
        <f t="shared" ref="G92:G94" si="12">F92*E92</f>
        <v>0</v>
      </c>
      <c r="H92" s="13"/>
    </row>
    <row r="93" spans="1:8">
      <c r="A93" s="12"/>
      <c r="B93" s="13"/>
      <c r="C93" s="30"/>
      <c r="D93" s="14"/>
      <c r="E93" s="14"/>
      <c r="F93" s="1"/>
      <c r="G93" s="1"/>
      <c r="H93" s="13"/>
    </row>
    <row r="94" spans="1:8" ht="15.6">
      <c r="A94" s="12"/>
      <c r="B94" s="13">
        <v>4.4000000000000004</v>
      </c>
      <c r="C94" s="30" t="s">
        <v>111</v>
      </c>
      <c r="D94" s="14" t="s">
        <v>17</v>
      </c>
      <c r="E94" s="28">
        <f>E90</f>
        <v>15200</v>
      </c>
      <c r="F94" s="1">
        <v>0</v>
      </c>
      <c r="G94" s="1">
        <f t="shared" si="12"/>
        <v>0</v>
      </c>
      <c r="H94" s="13"/>
    </row>
    <row r="95" spans="1:8">
      <c r="A95" s="12"/>
      <c r="B95" s="13"/>
      <c r="C95" s="30"/>
      <c r="D95" s="14"/>
      <c r="E95" s="14"/>
      <c r="F95" s="1"/>
      <c r="G95" s="1"/>
      <c r="H95" s="13"/>
    </row>
    <row r="96" spans="1:8" ht="15.6">
      <c r="A96" s="12"/>
      <c r="B96" s="13">
        <v>4.5</v>
      </c>
      <c r="C96" s="21" t="s">
        <v>29</v>
      </c>
      <c r="D96" s="14" t="s">
        <v>17</v>
      </c>
      <c r="E96" s="28">
        <f>E90</f>
        <v>15200</v>
      </c>
      <c r="F96" s="1">
        <v>0</v>
      </c>
      <c r="G96" s="1">
        <f t="shared" ref="G96:G98" si="13">F96*E96</f>
        <v>0</v>
      </c>
      <c r="H96" s="13"/>
    </row>
    <row r="97" spans="1:8">
      <c r="A97" s="12"/>
      <c r="B97" s="13"/>
      <c r="C97" s="21"/>
      <c r="D97" s="14"/>
      <c r="F97" s="1"/>
      <c r="G97" s="1"/>
      <c r="H97" s="13"/>
    </row>
    <row r="98" spans="1:8" ht="26.4" customHeight="1">
      <c r="A98" s="12"/>
      <c r="B98" s="13">
        <v>4.5999999999999996</v>
      </c>
      <c r="C98" s="30" t="s">
        <v>113</v>
      </c>
      <c r="D98" s="14" t="s">
        <v>17</v>
      </c>
      <c r="E98" s="28">
        <f>E90</f>
        <v>15200</v>
      </c>
      <c r="F98" s="1">
        <v>0</v>
      </c>
      <c r="G98" s="1">
        <f t="shared" si="13"/>
        <v>0</v>
      </c>
      <c r="H98" s="13"/>
    </row>
    <row r="99" spans="1:8">
      <c r="A99" s="12"/>
      <c r="B99" s="13"/>
      <c r="C99" s="21"/>
      <c r="D99" s="14"/>
      <c r="E99" s="14"/>
      <c r="F99" s="1"/>
      <c r="G99" s="1"/>
      <c r="H99" s="13"/>
    </row>
    <row r="100" spans="1:8" ht="26.4">
      <c r="A100" s="12"/>
      <c r="B100" s="13">
        <v>4.7</v>
      </c>
      <c r="C100" s="30" t="s">
        <v>115</v>
      </c>
      <c r="D100" s="14" t="s">
        <v>8</v>
      </c>
      <c r="E100" s="28">
        <v>1</v>
      </c>
      <c r="F100" s="1">
        <v>0</v>
      </c>
      <c r="G100" s="1">
        <f t="shared" ref="G100" si="14">F100*E100</f>
        <v>0</v>
      </c>
      <c r="H100" s="13"/>
    </row>
    <row r="101" spans="1:8">
      <c r="A101" s="12"/>
      <c r="B101" s="12"/>
      <c r="C101" s="21"/>
      <c r="D101" s="14"/>
      <c r="E101" s="14"/>
      <c r="F101" s="1"/>
      <c r="G101" s="1"/>
      <c r="H101" s="13"/>
    </row>
    <row r="102" spans="1:8" ht="15" customHeight="1">
      <c r="A102" s="12"/>
      <c r="B102" s="12"/>
      <c r="C102" s="16" t="s">
        <v>27</v>
      </c>
      <c r="D102" s="14"/>
      <c r="E102" s="14"/>
      <c r="F102" s="8"/>
      <c r="G102" s="40">
        <f>SUM(G87:G101)</f>
        <v>0</v>
      </c>
      <c r="H102" s="15"/>
    </row>
    <row r="103" spans="1:8">
      <c r="A103" s="12"/>
      <c r="B103" s="5"/>
      <c r="C103" s="15"/>
      <c r="D103" s="15"/>
      <c r="E103" s="15"/>
      <c r="F103" s="15"/>
      <c r="G103" s="15"/>
      <c r="H103" s="15"/>
    </row>
    <row r="104" spans="1:8">
      <c r="A104" s="12"/>
      <c r="B104" s="17">
        <v>5</v>
      </c>
      <c r="C104" s="20" t="s">
        <v>88</v>
      </c>
      <c r="D104" s="14"/>
      <c r="E104" s="14"/>
      <c r="F104" s="1"/>
      <c r="G104" s="1"/>
      <c r="H104" s="15"/>
    </row>
    <row r="105" spans="1:8">
      <c r="A105" s="12"/>
      <c r="B105" s="12"/>
      <c r="C105" s="16"/>
      <c r="D105" s="14"/>
      <c r="E105" s="14"/>
      <c r="F105" s="8"/>
      <c r="G105" s="1"/>
      <c r="H105" s="15"/>
    </row>
    <row r="106" spans="1:8" ht="26.4">
      <c r="A106" s="12"/>
      <c r="B106" s="13">
        <v>5.0999999999999996</v>
      </c>
      <c r="C106" s="27" t="s">
        <v>116</v>
      </c>
      <c r="D106" s="14" t="s">
        <v>8</v>
      </c>
      <c r="E106" s="28">
        <v>1</v>
      </c>
      <c r="F106" s="1">
        <v>0</v>
      </c>
      <c r="G106" s="1">
        <f t="shared" ref="G106" si="15">F106*E106</f>
        <v>0</v>
      </c>
      <c r="H106" s="15"/>
    </row>
    <row r="107" spans="1:8">
      <c r="A107" s="12"/>
      <c r="B107" s="15"/>
      <c r="C107" s="15"/>
      <c r="D107" s="15"/>
      <c r="E107" s="15"/>
      <c r="F107" s="15"/>
      <c r="G107" s="15"/>
      <c r="H107" s="15"/>
    </row>
    <row r="108" spans="1:8">
      <c r="A108" s="12"/>
      <c r="B108" s="13"/>
      <c r="C108" s="62" t="s">
        <v>126</v>
      </c>
      <c r="D108" s="14" t="s">
        <v>8</v>
      </c>
      <c r="E108" s="28">
        <v>1</v>
      </c>
      <c r="F108" s="1">
        <v>0</v>
      </c>
      <c r="G108" s="1">
        <f t="shared" ref="G108" si="16">F108*E108</f>
        <v>0</v>
      </c>
      <c r="H108" s="15"/>
    </row>
    <row r="109" spans="1:8">
      <c r="A109" s="12"/>
      <c r="B109" s="13"/>
      <c r="C109" s="13"/>
      <c r="D109" s="13"/>
      <c r="E109" s="13"/>
      <c r="F109" s="13"/>
      <c r="G109" s="13"/>
      <c r="H109" s="15"/>
    </row>
    <row r="110" spans="1:8">
      <c r="A110" s="12"/>
      <c r="B110" s="13"/>
      <c r="C110" s="13"/>
      <c r="D110" s="13"/>
      <c r="E110" s="13"/>
      <c r="F110" s="13"/>
      <c r="G110" s="13"/>
      <c r="H110" s="13"/>
    </row>
    <row r="111" spans="1:8" ht="16.8">
      <c r="A111" s="12"/>
      <c r="B111" s="12"/>
      <c r="C111" s="16" t="s">
        <v>28</v>
      </c>
      <c r="D111" s="14"/>
      <c r="E111" s="14"/>
      <c r="F111" s="8"/>
      <c r="G111" s="40">
        <f>SUM(G106:G110)</f>
        <v>0</v>
      </c>
      <c r="H111" s="15"/>
    </row>
    <row r="112" spans="1:8">
      <c r="A112" s="12"/>
      <c r="B112" s="12"/>
      <c r="C112" s="32"/>
      <c r="D112" s="14"/>
      <c r="E112" s="14"/>
      <c r="F112" s="8"/>
      <c r="G112" s="1"/>
      <c r="H112" s="15"/>
    </row>
    <row r="113" spans="1:11">
      <c r="A113" s="14"/>
      <c r="B113" s="14"/>
      <c r="C113" s="14"/>
      <c r="D113" s="14"/>
      <c r="E113" s="14"/>
      <c r="F113" s="1"/>
      <c r="G113" s="1"/>
      <c r="H113" s="15"/>
    </row>
    <row r="114" spans="1:11">
      <c r="A114" s="14"/>
      <c r="B114" s="14"/>
      <c r="C114" s="14"/>
      <c r="D114" s="14"/>
      <c r="E114" s="14"/>
      <c r="F114" s="1"/>
      <c r="G114" s="1"/>
      <c r="H114" s="15"/>
    </row>
    <row r="115" spans="1:11">
      <c r="A115" s="14"/>
      <c r="B115" s="12"/>
      <c r="C115" s="20" t="s">
        <v>22</v>
      </c>
      <c r="D115" s="14"/>
      <c r="E115" s="14"/>
      <c r="F115" s="1"/>
      <c r="G115" s="1"/>
      <c r="H115" s="15"/>
    </row>
    <row r="116" spans="1:11">
      <c r="A116" s="14"/>
      <c r="B116" s="12"/>
      <c r="C116" s="13"/>
      <c r="D116" s="14"/>
      <c r="E116" s="14"/>
      <c r="F116" s="1"/>
      <c r="G116" s="1"/>
      <c r="H116" s="15"/>
    </row>
    <row r="117" spans="1:11">
      <c r="A117" s="14"/>
      <c r="B117" s="16">
        <v>1</v>
      </c>
      <c r="C117" s="17" t="str">
        <f>C11</f>
        <v>PRELIMINARIES</v>
      </c>
      <c r="D117" s="14"/>
      <c r="E117" s="14"/>
      <c r="F117" s="1"/>
      <c r="G117" s="1">
        <f>G25</f>
        <v>0</v>
      </c>
      <c r="H117" s="15"/>
    </row>
    <row r="118" spans="1:11">
      <c r="A118" s="14"/>
      <c r="B118" s="16"/>
      <c r="C118" s="17"/>
      <c r="D118" s="14"/>
      <c r="E118" s="14"/>
      <c r="F118" s="1"/>
      <c r="G118" s="1"/>
      <c r="H118" s="15"/>
    </row>
    <row r="119" spans="1:11">
      <c r="A119" s="14"/>
      <c r="B119" s="16">
        <v>2</v>
      </c>
      <c r="C119" s="17" t="str">
        <f>C27</f>
        <v>SPORTS PITCH DRAINAGE</v>
      </c>
      <c r="D119" s="14"/>
      <c r="E119" s="14"/>
      <c r="F119" s="1"/>
      <c r="G119" s="1">
        <f>G57</f>
        <v>2000</v>
      </c>
      <c r="H119" s="15"/>
    </row>
    <row r="120" spans="1:11">
      <c r="A120" s="14"/>
      <c r="B120" s="16"/>
      <c r="C120" s="17"/>
      <c r="D120" s="14"/>
      <c r="E120" s="14"/>
      <c r="F120" s="1"/>
      <c r="G120" s="1"/>
      <c r="H120" s="15"/>
    </row>
    <row r="121" spans="1:11">
      <c r="A121" s="14"/>
      <c r="B121" s="16">
        <v>3</v>
      </c>
      <c r="C121" s="17" t="str">
        <f>C62</f>
        <v>CULTIVATIONS &amp; SEEDING</v>
      </c>
      <c r="D121" s="14"/>
      <c r="E121" s="14"/>
      <c r="F121" s="1"/>
      <c r="G121" s="1">
        <f>G84</f>
        <v>0</v>
      </c>
      <c r="H121" s="15"/>
    </row>
    <row r="122" spans="1:11">
      <c r="A122" s="14"/>
      <c r="B122" s="16"/>
      <c r="C122" s="17"/>
      <c r="D122" s="14"/>
      <c r="E122" s="14"/>
      <c r="F122" s="1"/>
      <c r="G122" s="1"/>
      <c r="H122" s="15"/>
    </row>
    <row r="123" spans="1:11">
      <c r="A123" s="14"/>
      <c r="B123" s="16">
        <v>4</v>
      </c>
      <c r="C123" s="17" t="str">
        <f>C86</f>
        <v xml:space="preserve">RENOVATION &amp; MAINTENANCE </v>
      </c>
      <c r="D123" s="14"/>
      <c r="E123" s="14"/>
      <c r="F123" s="1"/>
      <c r="G123" s="1">
        <f>G102</f>
        <v>0</v>
      </c>
      <c r="H123" s="15"/>
    </row>
    <row r="124" spans="1:11">
      <c r="A124" s="14"/>
      <c r="B124" s="16"/>
      <c r="C124" s="13"/>
      <c r="D124" s="14"/>
      <c r="E124" s="14"/>
      <c r="F124" s="11"/>
      <c r="G124" s="1"/>
      <c r="H124" s="15"/>
    </row>
    <row r="125" spans="1:11">
      <c r="A125" s="14"/>
      <c r="B125" s="16">
        <v>5</v>
      </c>
      <c r="C125" s="17" t="s">
        <v>88</v>
      </c>
      <c r="D125" s="14"/>
      <c r="E125" s="14"/>
      <c r="F125" s="11"/>
      <c r="G125" s="1">
        <f>G111</f>
        <v>0</v>
      </c>
      <c r="H125" s="15"/>
    </row>
    <row r="126" spans="1:11">
      <c r="A126" s="14"/>
      <c r="B126" s="12"/>
      <c r="C126" s="13"/>
      <c r="D126" s="14"/>
      <c r="E126" s="14"/>
      <c r="F126" s="11"/>
      <c r="G126" s="1"/>
      <c r="H126" s="15"/>
    </row>
    <row r="127" spans="1:11" ht="15.6">
      <c r="A127" s="14"/>
      <c r="B127" s="42"/>
      <c r="C127" s="41" t="s">
        <v>23</v>
      </c>
      <c r="D127" s="43"/>
      <c r="E127" s="43"/>
      <c r="F127" s="44"/>
      <c r="G127" s="46">
        <f>SUM(G115:G126)</f>
        <v>2000</v>
      </c>
      <c r="H127" s="44" t="s">
        <v>132</v>
      </c>
    </row>
    <row r="128" spans="1:11">
      <c r="A128" s="14"/>
      <c r="B128" s="12"/>
      <c r="C128" s="45"/>
      <c r="D128" s="14"/>
      <c r="E128" s="14"/>
      <c r="F128" s="11"/>
      <c r="G128" s="1"/>
      <c r="H128" s="15"/>
      <c r="K128" s="10"/>
    </row>
    <row r="129" spans="1:11" ht="14.4" customHeight="1">
      <c r="A129" s="72"/>
      <c r="B129" s="73"/>
      <c r="C129" s="73"/>
      <c r="D129" s="73"/>
      <c r="E129" s="73"/>
      <c r="F129" s="73"/>
      <c r="G129" s="73"/>
      <c r="H129" s="74"/>
    </row>
    <row r="130" spans="1:1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</row>
    <row r="131" spans="1:1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</row>
    <row r="132" spans="1:1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</row>
    <row r="133" spans="1:1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</row>
    <row r="134" spans="1:11" ht="0.6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</row>
    <row r="135" spans="1:11">
      <c r="A135" s="64"/>
      <c r="B135" s="64"/>
      <c r="C135" s="64"/>
      <c r="D135" s="64"/>
      <c r="E135" s="64"/>
      <c r="F135" s="64"/>
      <c r="G135" s="64"/>
      <c r="H135" s="65"/>
    </row>
    <row r="136" spans="1:11">
      <c r="A136" s="66"/>
      <c r="B136" s="66"/>
      <c r="C136" s="66"/>
      <c r="D136" s="66"/>
      <c r="E136" s="66"/>
      <c r="F136" s="66"/>
      <c r="G136" s="66"/>
      <c r="H136" s="67"/>
    </row>
    <row r="137" spans="1:11">
      <c r="A137" s="66"/>
      <c r="B137" s="66"/>
      <c r="C137" s="66"/>
      <c r="D137" s="66"/>
      <c r="E137" s="66"/>
      <c r="F137" s="66"/>
      <c r="G137" s="66"/>
      <c r="H137" s="67"/>
    </row>
    <row r="138" spans="1:11">
      <c r="A138" s="66"/>
      <c r="B138" s="66"/>
      <c r="C138" s="66"/>
      <c r="D138" s="66"/>
      <c r="E138" s="66"/>
      <c r="F138" s="66"/>
      <c r="G138" s="66"/>
      <c r="H138" s="67"/>
    </row>
    <row r="139" spans="1:11">
      <c r="A139" s="66"/>
      <c r="B139" s="66"/>
      <c r="C139" s="66"/>
      <c r="D139" s="66"/>
      <c r="E139" s="66"/>
      <c r="F139" s="66"/>
      <c r="G139" s="66"/>
      <c r="H139" s="67"/>
    </row>
    <row r="140" spans="1:11">
      <c r="A140" s="2"/>
      <c r="C140" s="2"/>
      <c r="D140" s="2"/>
      <c r="E140" s="2"/>
      <c r="F140" s="2"/>
      <c r="G140" s="2"/>
      <c r="H140" s="2"/>
      <c r="I140" s="2"/>
      <c r="J140" s="2"/>
      <c r="K140" s="2"/>
    </row>
  </sheetData>
  <mergeCells count="7">
    <mergeCell ref="A135:H139"/>
    <mergeCell ref="A130:K134"/>
    <mergeCell ref="A1:H4"/>
    <mergeCell ref="A5:H5"/>
    <mergeCell ref="A7:H7"/>
    <mergeCell ref="A129:H129"/>
    <mergeCell ref="A6:H6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0" fitToHeight="0" orientation="portrait" r:id="rId1"/>
  <headerFooter alignWithMargins="0"/>
  <rowBreaks count="2" manualBreakCount="2">
    <brk id="58" max="7" man="1"/>
    <brk id="112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27D1E-014F-42F4-9DC5-FACD6D233A31}">
  <dimension ref="A1:O70"/>
  <sheetViews>
    <sheetView workbookViewId="0">
      <pane ySplit="1" topLeftCell="A39" activePane="bottomLeft" state="frozen"/>
      <selection pane="bottomLeft" activeCell="K58" sqref="K58"/>
    </sheetView>
  </sheetViews>
  <sheetFormatPr defaultRowHeight="13.2"/>
  <cols>
    <col min="1" max="1" width="18.109375" customWidth="1"/>
    <col min="4" max="4" width="18" customWidth="1"/>
    <col min="6" max="6" width="14.88671875" customWidth="1"/>
    <col min="7" max="7" width="25.44140625" customWidth="1"/>
  </cols>
  <sheetData>
    <row r="1" spans="1:15">
      <c r="A1" s="57" t="s">
        <v>79</v>
      </c>
      <c r="B1" s="54" t="s">
        <v>80</v>
      </c>
      <c r="C1" s="55"/>
      <c r="D1" s="54" t="s">
        <v>91</v>
      </c>
      <c r="E1" s="54" t="s">
        <v>92</v>
      </c>
      <c r="F1" s="54" t="s">
        <v>93</v>
      </c>
      <c r="G1" s="54" t="s">
        <v>98</v>
      </c>
      <c r="H1" s="55"/>
      <c r="I1" s="55"/>
      <c r="J1" s="56"/>
      <c r="K1" s="56"/>
      <c r="L1" s="56"/>
      <c r="M1" s="56"/>
      <c r="N1" s="56"/>
      <c r="O1" s="56"/>
    </row>
    <row r="2" spans="1:15">
      <c r="A2" s="47" t="s">
        <v>86</v>
      </c>
      <c r="B2" s="52">
        <v>15</v>
      </c>
      <c r="C2" s="47"/>
      <c r="D2" s="47"/>
      <c r="E2" s="47"/>
      <c r="F2" s="47"/>
      <c r="G2" s="47"/>
      <c r="H2" s="47"/>
      <c r="I2" s="47"/>
    </row>
    <row r="3" spans="1:15">
      <c r="A3" s="47" t="s">
        <v>33</v>
      </c>
      <c r="B3" s="52">
        <v>18</v>
      </c>
      <c r="C3" s="47"/>
      <c r="D3" s="47"/>
      <c r="E3" s="47"/>
      <c r="F3" s="47"/>
      <c r="G3" s="47"/>
      <c r="H3" s="47"/>
      <c r="I3" s="47"/>
    </row>
    <row r="4" spans="1:15">
      <c r="A4" s="47" t="s">
        <v>34</v>
      </c>
      <c r="B4" s="52">
        <v>26</v>
      </c>
      <c r="C4" s="47"/>
      <c r="D4" s="47"/>
      <c r="E4" s="47"/>
      <c r="F4" s="47"/>
      <c r="G4" s="47"/>
      <c r="H4" s="47"/>
      <c r="I4" s="47"/>
    </row>
    <row r="5" spans="1:15">
      <c r="A5" s="47" t="s">
        <v>35</v>
      </c>
      <c r="B5" s="52">
        <v>36</v>
      </c>
      <c r="C5" s="47"/>
      <c r="D5" s="47"/>
      <c r="E5" s="47"/>
      <c r="F5" s="47"/>
      <c r="G5" s="47"/>
      <c r="H5" s="47"/>
      <c r="I5" s="47"/>
    </row>
    <row r="6" spans="1:15">
      <c r="A6" s="47" t="s">
        <v>36</v>
      </c>
      <c r="B6" s="52">
        <v>44</v>
      </c>
      <c r="C6" s="47"/>
      <c r="D6" s="47"/>
      <c r="E6" s="47"/>
      <c r="F6" s="47"/>
      <c r="G6" s="47"/>
      <c r="H6" s="47"/>
      <c r="I6" s="47"/>
    </row>
    <row r="7" spans="1:15">
      <c r="A7" s="47" t="s">
        <v>37</v>
      </c>
      <c r="B7" s="52">
        <v>53</v>
      </c>
      <c r="C7" s="47"/>
      <c r="D7" s="47"/>
      <c r="E7" s="47"/>
      <c r="F7" s="47"/>
      <c r="G7" s="47"/>
      <c r="H7" s="47"/>
      <c r="I7" s="47"/>
    </row>
    <row r="8" spans="1:15">
      <c r="A8" s="47" t="s">
        <v>38</v>
      </c>
      <c r="B8" s="52">
        <v>61</v>
      </c>
      <c r="C8" s="47"/>
      <c r="D8" s="47"/>
      <c r="E8" s="47"/>
      <c r="F8" s="47"/>
      <c r="G8" s="47"/>
      <c r="H8" s="47"/>
      <c r="I8" s="47"/>
    </row>
    <row r="9" spans="1:15">
      <c r="A9" s="47" t="s">
        <v>39</v>
      </c>
      <c r="B9" s="52">
        <v>71</v>
      </c>
      <c r="C9" s="47"/>
      <c r="D9" s="47"/>
      <c r="E9" s="47"/>
      <c r="F9" s="47"/>
      <c r="G9" s="47"/>
      <c r="H9" s="47"/>
      <c r="I9" s="47"/>
    </row>
    <row r="10" spans="1:15">
      <c r="A10" s="47" t="s">
        <v>40</v>
      </c>
      <c r="B10" s="52">
        <v>80</v>
      </c>
      <c r="C10" s="47"/>
      <c r="D10" s="47"/>
      <c r="E10" s="47"/>
      <c r="F10" s="47"/>
      <c r="G10" s="47"/>
      <c r="H10" s="47"/>
      <c r="I10" s="47"/>
    </row>
    <row r="11" spans="1:15">
      <c r="A11" s="47" t="s">
        <v>41</v>
      </c>
      <c r="B11" s="52">
        <v>89</v>
      </c>
      <c r="C11" s="47"/>
      <c r="D11" s="47"/>
      <c r="E11" s="47"/>
      <c r="F11" s="47"/>
      <c r="G11" s="47"/>
      <c r="H11" s="47"/>
      <c r="I11" s="47"/>
    </row>
    <row r="12" spans="1:15">
      <c r="A12" s="47" t="s">
        <v>42</v>
      </c>
      <c r="B12" s="52">
        <v>94</v>
      </c>
      <c r="C12" s="47"/>
      <c r="D12" s="47"/>
      <c r="E12" s="47"/>
      <c r="F12" s="47"/>
      <c r="G12" s="47"/>
      <c r="H12" s="47"/>
      <c r="I12" s="47"/>
    </row>
    <row r="13" spans="1:15">
      <c r="A13" s="47" t="s">
        <v>43</v>
      </c>
      <c r="B13" s="52">
        <v>103</v>
      </c>
      <c r="C13" s="47"/>
      <c r="D13" s="47"/>
      <c r="E13" s="47"/>
      <c r="F13" s="47"/>
      <c r="G13" s="47"/>
      <c r="H13" s="47"/>
      <c r="I13" s="47"/>
    </row>
    <row r="14" spans="1:15">
      <c r="A14" s="47" t="s">
        <v>44</v>
      </c>
      <c r="B14" s="52">
        <v>112</v>
      </c>
      <c r="C14" s="47"/>
      <c r="D14" s="47"/>
      <c r="E14" s="47"/>
      <c r="F14" s="47"/>
      <c r="G14" s="47"/>
      <c r="H14" s="47"/>
      <c r="I14" s="47"/>
    </row>
    <row r="15" spans="1:15">
      <c r="A15" s="47" t="s">
        <v>45</v>
      </c>
      <c r="B15" s="52">
        <v>118</v>
      </c>
      <c r="C15" s="47"/>
      <c r="D15" s="47"/>
      <c r="E15" s="47"/>
      <c r="F15" s="47"/>
      <c r="G15" s="47"/>
      <c r="H15" s="47"/>
      <c r="I15" s="47"/>
    </row>
    <row r="16" spans="1:15">
      <c r="A16" s="47" t="s">
        <v>46</v>
      </c>
      <c r="B16" s="52">
        <v>128</v>
      </c>
      <c r="C16" s="47"/>
      <c r="D16" s="47"/>
      <c r="E16" s="47"/>
      <c r="F16" s="47"/>
      <c r="G16" s="47"/>
      <c r="H16" s="47"/>
      <c r="I16" s="47"/>
    </row>
    <row r="17" spans="1:9">
      <c r="A17" s="47" t="s">
        <v>47</v>
      </c>
      <c r="B17" s="52">
        <v>137</v>
      </c>
      <c r="C17" s="47"/>
      <c r="D17" s="47"/>
      <c r="E17" s="47"/>
      <c r="F17" s="47"/>
      <c r="G17" s="47"/>
      <c r="H17" s="47"/>
      <c r="I17" s="47"/>
    </row>
    <row r="18" spans="1:9">
      <c r="A18" s="47" t="s">
        <v>48</v>
      </c>
      <c r="B18" s="52">
        <v>142</v>
      </c>
      <c r="C18" s="47"/>
      <c r="D18" s="47"/>
      <c r="E18" s="47"/>
      <c r="F18" s="47"/>
      <c r="G18" s="47"/>
      <c r="H18" s="47"/>
      <c r="I18" s="47"/>
    </row>
    <row r="19" spans="1:9">
      <c r="A19" s="47" t="s">
        <v>49</v>
      </c>
      <c r="B19" s="52">
        <v>150</v>
      </c>
      <c r="C19" s="47"/>
      <c r="D19" s="47"/>
      <c r="E19" s="47"/>
      <c r="F19" s="47"/>
      <c r="G19" s="47"/>
      <c r="H19" s="47"/>
      <c r="I19" s="47"/>
    </row>
    <row r="20" spans="1:9">
      <c r="A20" s="47" t="s">
        <v>50</v>
      </c>
      <c r="B20" s="52">
        <v>160</v>
      </c>
      <c r="C20" s="47"/>
      <c r="D20" s="47"/>
      <c r="E20" s="47"/>
      <c r="F20" s="47"/>
      <c r="G20" s="47"/>
      <c r="H20" s="47"/>
      <c r="I20" s="47"/>
    </row>
    <row r="21" spans="1:9">
      <c r="A21" s="47" t="s">
        <v>51</v>
      </c>
      <c r="B21" s="52">
        <v>167</v>
      </c>
      <c r="C21" s="47"/>
      <c r="D21" s="47"/>
      <c r="E21" s="47"/>
      <c r="F21" s="47"/>
      <c r="G21" s="47"/>
      <c r="H21" s="47"/>
      <c r="I21" s="47"/>
    </row>
    <row r="22" spans="1:9">
      <c r="A22" s="47" t="s">
        <v>52</v>
      </c>
      <c r="B22" s="52">
        <v>171</v>
      </c>
      <c r="C22" s="47"/>
      <c r="D22" s="47"/>
      <c r="E22" s="47"/>
      <c r="F22" s="47"/>
      <c r="G22" s="47"/>
      <c r="H22" s="47"/>
      <c r="I22" s="47"/>
    </row>
    <row r="23" spans="1:9">
      <c r="A23" s="47" t="s">
        <v>53</v>
      </c>
      <c r="B23" s="52">
        <v>172</v>
      </c>
      <c r="C23" s="47"/>
      <c r="D23" s="47"/>
      <c r="E23" s="47"/>
      <c r="F23" s="47"/>
      <c r="G23" s="47"/>
      <c r="H23" s="47"/>
      <c r="I23" s="47"/>
    </row>
    <row r="24" spans="1:9">
      <c r="A24" s="47" t="s">
        <v>54</v>
      </c>
      <c r="B24" s="52">
        <v>167</v>
      </c>
      <c r="C24" s="47"/>
      <c r="D24" s="47"/>
      <c r="E24" s="47"/>
      <c r="F24" s="47"/>
      <c r="G24" s="47"/>
      <c r="H24" s="47"/>
      <c r="I24" s="47"/>
    </row>
    <row r="25" spans="1:9">
      <c r="A25" s="47" t="s">
        <v>55</v>
      </c>
      <c r="B25" s="52">
        <v>158</v>
      </c>
      <c r="C25" s="47"/>
      <c r="D25" s="47"/>
      <c r="E25" s="47"/>
      <c r="F25" s="47"/>
      <c r="G25" s="47"/>
      <c r="H25" s="47"/>
      <c r="I25" s="47"/>
    </row>
    <row r="26" spans="1:9">
      <c r="A26" s="47" t="s">
        <v>56</v>
      </c>
      <c r="B26" s="52">
        <v>145</v>
      </c>
      <c r="C26" s="47"/>
      <c r="D26" s="47"/>
      <c r="E26" s="47"/>
      <c r="F26" s="47"/>
      <c r="G26" s="47"/>
      <c r="H26" s="47"/>
      <c r="I26" s="47"/>
    </row>
    <row r="27" spans="1:9">
      <c r="A27" s="47" t="s">
        <v>57</v>
      </c>
      <c r="B27" s="52">
        <v>141</v>
      </c>
      <c r="C27" s="47"/>
      <c r="D27" s="47"/>
      <c r="E27" s="47"/>
      <c r="F27" s="47"/>
      <c r="G27" s="47"/>
      <c r="H27" s="47"/>
      <c r="I27" s="47"/>
    </row>
    <row r="28" spans="1:9">
      <c r="A28" s="47" t="s">
        <v>58</v>
      </c>
      <c r="B28" s="52">
        <v>132</v>
      </c>
      <c r="C28" s="47"/>
      <c r="D28" s="47"/>
      <c r="E28" s="47"/>
      <c r="F28" s="47"/>
      <c r="G28" s="47"/>
      <c r="H28" s="47"/>
      <c r="I28" s="47"/>
    </row>
    <row r="29" spans="1:9">
      <c r="A29" s="47" t="s">
        <v>59</v>
      </c>
      <c r="B29" s="52">
        <v>125</v>
      </c>
      <c r="C29" s="47"/>
      <c r="D29" s="47"/>
      <c r="E29" s="47"/>
      <c r="F29" s="47"/>
      <c r="G29" s="47"/>
      <c r="H29" s="47"/>
      <c r="I29" s="47"/>
    </row>
    <row r="30" spans="1:9">
      <c r="A30" s="47" t="s">
        <v>60</v>
      </c>
      <c r="B30" s="52">
        <v>116</v>
      </c>
      <c r="C30" s="47"/>
      <c r="D30" s="47"/>
      <c r="E30" s="47"/>
      <c r="F30" s="47"/>
      <c r="G30" s="47"/>
      <c r="H30" s="47"/>
      <c r="I30" s="47"/>
    </row>
    <row r="31" spans="1:9">
      <c r="A31" s="47" t="s">
        <v>61</v>
      </c>
      <c r="B31" s="52">
        <v>109</v>
      </c>
      <c r="C31" s="47"/>
      <c r="D31" s="47"/>
      <c r="E31" s="47"/>
      <c r="F31" s="47"/>
      <c r="G31" s="47"/>
      <c r="H31" s="47"/>
      <c r="I31" s="47"/>
    </row>
    <row r="32" spans="1:9">
      <c r="A32" s="47" t="s">
        <v>62</v>
      </c>
      <c r="B32" s="52">
        <v>101</v>
      </c>
      <c r="C32" s="47"/>
      <c r="D32" s="47"/>
      <c r="E32" s="47"/>
      <c r="F32" s="47"/>
      <c r="G32" s="47"/>
      <c r="H32" s="47"/>
      <c r="I32" s="47"/>
    </row>
    <row r="33" spans="1:9">
      <c r="A33" s="47" t="s">
        <v>63</v>
      </c>
      <c r="B33" s="52">
        <v>92</v>
      </c>
      <c r="C33" s="47"/>
      <c r="D33" s="47"/>
      <c r="E33" s="47"/>
      <c r="F33" s="47"/>
      <c r="G33" s="47"/>
      <c r="H33" s="47"/>
      <c r="I33" s="47"/>
    </row>
    <row r="34" spans="1:9">
      <c r="A34" s="47" t="s">
        <v>64</v>
      </c>
      <c r="B34" s="52">
        <v>81</v>
      </c>
      <c r="C34" s="47"/>
      <c r="D34" s="47"/>
      <c r="E34" s="47"/>
      <c r="F34" s="47"/>
      <c r="G34" s="47"/>
      <c r="H34" s="47"/>
      <c r="I34" s="47"/>
    </row>
    <row r="35" spans="1:9">
      <c r="A35" s="47" t="s">
        <v>65</v>
      </c>
      <c r="B35" s="52">
        <v>68</v>
      </c>
      <c r="C35" s="47"/>
      <c r="D35" s="47"/>
      <c r="E35" s="47"/>
      <c r="F35" s="47"/>
      <c r="G35" s="47"/>
      <c r="H35" s="47"/>
      <c r="I35" s="47"/>
    </row>
    <row r="36" spans="1:9">
      <c r="A36" s="47" t="s">
        <v>66</v>
      </c>
      <c r="B36" s="52">
        <v>52</v>
      </c>
      <c r="C36" s="47"/>
      <c r="D36" s="47"/>
      <c r="E36" s="47"/>
      <c r="F36" s="47"/>
      <c r="G36" s="47"/>
      <c r="H36" s="47"/>
      <c r="I36" s="47"/>
    </row>
    <row r="37" spans="1:9">
      <c r="A37" s="47" t="s">
        <v>67</v>
      </c>
      <c r="B37" s="52">
        <v>41</v>
      </c>
      <c r="C37" s="48"/>
      <c r="D37" s="48"/>
      <c r="E37" s="48"/>
      <c r="F37" s="48"/>
      <c r="G37" s="47"/>
      <c r="H37" s="47"/>
      <c r="I37" s="47"/>
    </row>
    <row r="38" spans="1:9">
      <c r="A38" s="47" t="s">
        <v>68</v>
      </c>
      <c r="B38" s="52">
        <v>13</v>
      </c>
      <c r="C38" s="48"/>
      <c r="D38" s="48"/>
      <c r="E38" s="48"/>
      <c r="F38" s="48"/>
      <c r="G38" s="47"/>
      <c r="H38" s="47"/>
      <c r="I38" s="47"/>
    </row>
    <row r="39" spans="1:9">
      <c r="A39" s="49" t="s">
        <v>78</v>
      </c>
      <c r="B39" s="51">
        <f>SUM(B2:B38)</f>
        <v>3688</v>
      </c>
      <c r="C39" s="48"/>
      <c r="D39" s="48">
        <v>0.55000000000000004</v>
      </c>
      <c r="E39" s="48">
        <v>0.125</v>
      </c>
      <c r="F39" s="48">
        <f>B39*D39*E39</f>
        <v>253.55</v>
      </c>
      <c r="G39" s="47"/>
      <c r="H39" s="47"/>
      <c r="I39" s="47"/>
    </row>
    <row r="40" spans="1:9">
      <c r="A40" s="47"/>
      <c r="B40" s="52"/>
      <c r="C40" s="48"/>
      <c r="D40" s="47"/>
      <c r="E40" s="47"/>
      <c r="F40" s="47"/>
      <c r="G40" s="47"/>
      <c r="H40" s="47"/>
      <c r="I40" s="47"/>
    </row>
    <row r="41" spans="1:9">
      <c r="A41" s="47" t="s">
        <v>85</v>
      </c>
      <c r="B41" s="52">
        <v>108</v>
      </c>
      <c r="C41" s="48"/>
      <c r="D41" s="47"/>
      <c r="E41" s="47"/>
      <c r="F41" s="47"/>
      <c r="G41" s="47"/>
      <c r="H41" s="47"/>
      <c r="I41" s="47"/>
    </row>
    <row r="42" spans="1:9">
      <c r="A42" s="47" t="s">
        <v>69</v>
      </c>
      <c r="B42" s="52">
        <v>13</v>
      </c>
      <c r="C42" s="48"/>
      <c r="D42" s="47"/>
      <c r="E42" s="47"/>
      <c r="F42" s="47"/>
      <c r="G42" s="47"/>
      <c r="H42" s="47"/>
      <c r="I42" s="47"/>
    </row>
    <row r="43" spans="1:9">
      <c r="A43" s="47" t="s">
        <v>70</v>
      </c>
      <c r="B43" s="52">
        <v>71</v>
      </c>
      <c r="C43" s="48"/>
      <c r="D43" s="47"/>
      <c r="E43" s="47"/>
      <c r="F43" s="47"/>
      <c r="G43" s="47"/>
      <c r="H43" s="47"/>
      <c r="I43" s="47"/>
    </row>
    <row r="44" spans="1:9">
      <c r="A44" s="49" t="s">
        <v>78</v>
      </c>
      <c r="B44" s="51">
        <f>SUM(B41:B43)</f>
        <v>192</v>
      </c>
      <c r="C44" s="48"/>
      <c r="D44" s="48">
        <v>0.75</v>
      </c>
      <c r="E44" s="48">
        <v>0.2</v>
      </c>
      <c r="F44" s="48">
        <f t="shared" ref="F44:F58" si="0">B44*D44*E44</f>
        <v>28.8</v>
      </c>
      <c r="G44" s="47"/>
      <c r="H44" s="47"/>
      <c r="I44" s="47"/>
    </row>
    <row r="45" spans="1:9">
      <c r="A45" s="47"/>
      <c r="B45" s="52"/>
      <c r="C45" s="48"/>
      <c r="D45" s="47"/>
      <c r="E45" s="47"/>
      <c r="F45" s="47"/>
      <c r="G45" s="47"/>
      <c r="H45" s="47"/>
      <c r="I45" s="47"/>
    </row>
    <row r="46" spans="1:9">
      <c r="A46" s="47" t="s">
        <v>71</v>
      </c>
      <c r="B46" s="52">
        <v>48</v>
      </c>
      <c r="C46" s="48"/>
      <c r="D46" s="47"/>
      <c r="E46" s="47"/>
      <c r="F46" s="47"/>
      <c r="G46" s="47"/>
      <c r="H46" s="47"/>
      <c r="I46" s="47"/>
    </row>
    <row r="47" spans="1:9">
      <c r="A47" s="47" t="s">
        <v>72</v>
      </c>
      <c r="B47" s="52">
        <v>48</v>
      </c>
      <c r="C47" s="48"/>
      <c r="D47" s="47"/>
      <c r="E47" s="47"/>
      <c r="F47" s="47"/>
      <c r="G47" s="47"/>
      <c r="H47" s="47"/>
      <c r="I47" s="47"/>
    </row>
    <row r="48" spans="1:9">
      <c r="A48" s="49" t="s">
        <v>78</v>
      </c>
      <c r="B48" s="51">
        <f>SUM(B46:B47)</f>
        <v>96</v>
      </c>
      <c r="C48" s="48"/>
      <c r="D48" s="48">
        <v>1</v>
      </c>
      <c r="E48" s="48">
        <v>0.3</v>
      </c>
      <c r="F48" s="48">
        <f t="shared" si="0"/>
        <v>28.799999999999997</v>
      </c>
      <c r="G48" s="47"/>
      <c r="H48" s="47"/>
      <c r="I48" s="47"/>
    </row>
    <row r="49" spans="1:9">
      <c r="A49" s="47"/>
      <c r="B49" s="48"/>
      <c r="C49" s="48"/>
      <c r="D49" s="47"/>
      <c r="E49" s="47"/>
      <c r="F49" s="47"/>
      <c r="G49" s="47"/>
      <c r="H49" s="47"/>
      <c r="I49" s="47"/>
    </row>
    <row r="50" spans="1:9">
      <c r="A50" s="47" t="s">
        <v>73</v>
      </c>
      <c r="B50" s="51">
        <v>3</v>
      </c>
      <c r="C50" s="48"/>
      <c r="D50" s="47"/>
      <c r="E50" s="47"/>
      <c r="F50" s="47"/>
      <c r="G50" s="47"/>
      <c r="H50" s="47"/>
      <c r="I50" s="47"/>
    </row>
    <row r="51" spans="1:9">
      <c r="A51" s="47"/>
      <c r="B51" s="51"/>
      <c r="C51" s="48"/>
      <c r="D51" s="47"/>
      <c r="E51" s="47"/>
      <c r="F51" s="47"/>
      <c r="G51" s="47"/>
      <c r="H51" s="47"/>
      <c r="I51" s="47"/>
    </row>
    <row r="52" spans="1:9">
      <c r="A52" s="47" t="s">
        <v>74</v>
      </c>
      <c r="B52" s="51">
        <v>1</v>
      </c>
      <c r="C52" s="48"/>
      <c r="D52" s="47"/>
      <c r="E52" s="47"/>
      <c r="F52" s="47"/>
      <c r="G52" s="47"/>
      <c r="H52" s="47"/>
      <c r="I52" s="47"/>
    </row>
    <row r="53" spans="1:9">
      <c r="A53" s="47"/>
      <c r="B53" s="51"/>
      <c r="C53" s="48"/>
      <c r="D53" s="47"/>
      <c r="E53" s="47"/>
      <c r="F53" s="47"/>
      <c r="G53" s="47"/>
      <c r="H53" s="47"/>
      <c r="I53" s="47"/>
    </row>
    <row r="54" spans="1:9">
      <c r="A54" s="47" t="s">
        <v>75</v>
      </c>
      <c r="B54" s="51">
        <v>1</v>
      </c>
      <c r="C54" s="48"/>
      <c r="D54" s="47"/>
      <c r="E54" s="47"/>
      <c r="F54" s="47"/>
      <c r="G54" s="47"/>
      <c r="H54" s="47"/>
      <c r="I54" s="47"/>
    </row>
    <row r="55" spans="1:9">
      <c r="A55" s="47"/>
      <c r="B55" s="51"/>
      <c r="C55" s="48"/>
      <c r="D55" s="47"/>
      <c r="E55" s="47"/>
      <c r="F55" s="47"/>
      <c r="G55" s="47"/>
      <c r="H55" s="47"/>
      <c r="I55" s="47"/>
    </row>
    <row r="56" spans="1:9">
      <c r="A56" s="47" t="s">
        <v>83</v>
      </c>
      <c r="B56" s="51">
        <v>85</v>
      </c>
      <c r="C56" s="48"/>
      <c r="D56" s="47"/>
      <c r="E56" s="47"/>
      <c r="F56" s="47"/>
      <c r="G56" s="47"/>
      <c r="H56" s="47"/>
      <c r="I56" s="47"/>
    </row>
    <row r="57" spans="1:9">
      <c r="A57" s="47"/>
      <c r="B57" s="51"/>
      <c r="C57" s="48"/>
      <c r="D57" s="47"/>
      <c r="E57" s="47"/>
      <c r="F57" s="47"/>
      <c r="G57" s="47"/>
      <c r="H57" s="47"/>
      <c r="I57" s="47"/>
    </row>
    <row r="58" spans="1:9">
      <c r="A58" s="47" t="s">
        <v>82</v>
      </c>
      <c r="B58" s="51">
        <v>14750</v>
      </c>
      <c r="C58" s="48"/>
      <c r="D58" s="48">
        <v>0.2</v>
      </c>
      <c r="E58" s="48">
        <v>0.05</v>
      </c>
      <c r="F58" s="48">
        <f t="shared" si="0"/>
        <v>147.5</v>
      </c>
      <c r="G58" s="47"/>
      <c r="H58" s="47"/>
      <c r="I58" s="47"/>
    </row>
    <row r="59" spans="1:9">
      <c r="A59" s="47"/>
      <c r="B59" s="51"/>
      <c r="C59" s="48"/>
      <c r="D59" s="48"/>
      <c r="E59" s="48"/>
      <c r="F59" s="48"/>
      <c r="G59" s="47"/>
      <c r="H59" s="47"/>
      <c r="I59" s="47"/>
    </row>
    <row r="60" spans="1:9">
      <c r="E60" s="4" t="s">
        <v>97</v>
      </c>
      <c r="I60" s="47"/>
    </row>
    <row r="61" spans="1:9">
      <c r="A61" s="47" t="s">
        <v>94</v>
      </c>
      <c r="B61" s="51">
        <v>14750</v>
      </c>
      <c r="C61" s="47" t="s">
        <v>96</v>
      </c>
      <c r="D61" s="47">
        <v>0.08</v>
      </c>
      <c r="E61" s="48">
        <v>0.25</v>
      </c>
      <c r="F61" s="48">
        <f>B61*D61*E61</f>
        <v>295</v>
      </c>
      <c r="G61" s="47"/>
      <c r="H61" s="47"/>
      <c r="I61" s="47"/>
    </row>
    <row r="62" spans="1:9">
      <c r="C62" s="47"/>
      <c r="G62" s="47"/>
      <c r="H62" s="47"/>
      <c r="I62" s="47"/>
    </row>
    <row r="63" spans="1:9" ht="27">
      <c r="D63" s="59" t="s">
        <v>95</v>
      </c>
      <c r="E63" s="48"/>
      <c r="F63" s="58">
        <f>SUM(F38:F61)</f>
        <v>753.65000000000009</v>
      </c>
      <c r="I63" s="47"/>
    </row>
    <row r="64" spans="1:9">
      <c r="E64" s="48"/>
      <c r="F64" s="48"/>
      <c r="G64" s="47"/>
      <c r="H64" s="47"/>
      <c r="I64" s="47"/>
    </row>
    <row r="65" spans="1:9">
      <c r="A65" s="49" t="s">
        <v>81</v>
      </c>
      <c r="B65" s="48"/>
      <c r="C65" s="48"/>
      <c r="D65" s="48"/>
      <c r="E65" s="48"/>
      <c r="F65" s="48"/>
      <c r="G65" s="47"/>
      <c r="H65" s="47"/>
      <c r="I65" s="47"/>
    </row>
    <row r="66" spans="1:9">
      <c r="A66" s="47"/>
      <c r="B66" s="47"/>
      <c r="C66" s="48"/>
      <c r="D66" s="48"/>
      <c r="E66" s="48"/>
      <c r="F66" s="48"/>
      <c r="G66" s="47"/>
      <c r="H66" s="47"/>
      <c r="I66" s="47"/>
    </row>
    <row r="67" spans="1:9">
      <c r="A67" s="50" t="s">
        <v>84</v>
      </c>
      <c r="B67" s="47"/>
      <c r="C67" s="48"/>
      <c r="D67" s="48"/>
      <c r="E67" s="48"/>
      <c r="F67" s="48"/>
      <c r="G67" s="47"/>
      <c r="H67" s="47"/>
      <c r="I67" s="47"/>
    </row>
    <row r="68" spans="1:9">
      <c r="A68" s="47"/>
      <c r="B68" s="47"/>
      <c r="C68" s="48"/>
      <c r="D68" s="48"/>
      <c r="E68" s="47"/>
      <c r="F68" s="47"/>
      <c r="G68" s="47"/>
      <c r="H68" s="47"/>
      <c r="I68" s="47"/>
    </row>
    <row r="69" spans="1:9">
      <c r="A69" s="50" t="s">
        <v>76</v>
      </c>
      <c r="B69" s="47"/>
      <c r="C69" s="48" t="s">
        <v>77</v>
      </c>
      <c r="D69" s="48"/>
    </row>
    <row r="70" spans="1:9">
      <c r="A70" s="47"/>
      <c r="B70" s="47"/>
      <c r="C70" s="47"/>
      <c r="D70" s="47"/>
    </row>
  </sheetData>
  <phoneticPr fontId="1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2835d74-97c9-469c-8823-d5fab2684c14">MKM3DPDWCAQD-2098696710-365938</_dlc_DocId>
    <_dlc_DocIdUrl xmlns="f2835d74-97c9-469c-8823-d5fab2684c14">
      <Url>https://whitehorsecontractorscouk.sharepoint.com/sites/Jobs/_layouts/15/DocIdRedir.aspx?ID=MKM3DPDWCAQD-2098696710-365938</Url>
      <Description>MKM3DPDWCAQD-2098696710-365938</Description>
    </_dlc_DocIdUrl>
    <TaxCatchAll xmlns="f2835d74-97c9-469c-8823-d5fab2684c14" xsi:nil="true"/>
    <lcf76f155ced4ddcb4097134ff3c332f xmlns="aaaa0eeb-99c7-47eb-92e6-e56cfa0fdb50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2D9D8B3F0D8B4BA23031B8A67F5568" ma:contentTypeVersion="17" ma:contentTypeDescription="Create a new document." ma:contentTypeScope="" ma:versionID="cb29c84beca529c822b9041d835ac784">
  <xsd:schema xmlns:xsd="http://www.w3.org/2001/XMLSchema" xmlns:xs="http://www.w3.org/2001/XMLSchema" xmlns:p="http://schemas.microsoft.com/office/2006/metadata/properties" xmlns:ns2="f2835d74-97c9-469c-8823-d5fab2684c14" xmlns:ns3="aaaa0eeb-99c7-47eb-92e6-e56cfa0fdb50" targetNamespace="http://schemas.microsoft.com/office/2006/metadata/properties" ma:root="true" ma:fieldsID="5f11fea856651d87eac1525b61066f09" ns2:_="" ns3:_="">
    <xsd:import namespace="f2835d74-97c9-469c-8823-d5fab2684c14"/>
    <xsd:import namespace="aaaa0eeb-99c7-47eb-92e6-e56cfa0fdb5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35d74-97c9-469c-8823-d5fab2684c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c6a78879-e59d-4d31-8431-410b44d67da3}" ma:internalName="TaxCatchAll" ma:showField="CatchAllData" ma:web="f2835d74-97c9-469c-8823-d5fab2684c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a0eeb-99c7-47eb-92e6-e56cfa0fd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3660363-b3c5-4a4c-8b45-9763e9d2c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A68FF2-029D-4FD3-BF1B-AD8A52D5545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f2835d74-97c9-469c-8823-d5fab2684c14"/>
    <ds:schemaRef ds:uri="http://purl.org/dc/elements/1.1/"/>
    <ds:schemaRef ds:uri="aaaa0eeb-99c7-47eb-92e6-e56cfa0fdb50"/>
  </ds:schemaRefs>
</ds:datastoreItem>
</file>

<file path=customXml/itemProps2.xml><?xml version="1.0" encoding="utf-8"?>
<ds:datastoreItem xmlns:ds="http://schemas.openxmlformats.org/officeDocument/2006/customXml" ds:itemID="{3B240689-1532-4279-805B-13A1FDE1169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3E1D9DF-F603-47DA-A4F1-CDFC69DAB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835d74-97c9-469c-8823-d5fab2684c14"/>
    <ds:schemaRef ds:uri="aaaa0eeb-99c7-47eb-92e6-e56cfa0fd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C52C57E-4365-4876-98E2-7A926C1895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Take-off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Hemstock</dc:creator>
  <cp:lastModifiedBy>David Hemstock</cp:lastModifiedBy>
  <cp:lastPrinted>2024-06-07T14:02:57Z</cp:lastPrinted>
  <dcterms:created xsi:type="dcterms:W3CDTF">2004-11-08T08:51:00Z</dcterms:created>
  <dcterms:modified xsi:type="dcterms:W3CDTF">2024-06-07T14:04:09Z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  <property fmtid="{D5CDD505-2E9C-101B-9397-08002B2CF9AE}" pid="3" name="ContentTypeId">
    <vt:lpwstr>0x010100C42D9D8B3F0D8B4BA23031B8A67F5568</vt:lpwstr>
  </property>
  <property fmtid="{D5CDD505-2E9C-101B-9397-08002B2CF9AE}" pid="4" name="_dlc_DocIdItemGuid">
    <vt:lpwstr>91dcc91e-cf8b-46e6-885f-d85553405a99</vt:lpwstr>
  </property>
  <property fmtid="{D5CDD505-2E9C-101B-9397-08002B2CF9AE}" pid="5" name="MediaServiceImageTags">
    <vt:lpwstr/>
  </property>
</Properties>
</file>