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https://defra-my.sharepoint.com/personal/tania_stratford_environment-agency_gov_uk/Documents/Migrated Data/Documents/1 - New AQ Monitoring Team Role Folder/2024 Equivalence Work/Reference Instruments/PM10 Documents for open quotation/"/>
    </mc:Choice>
  </mc:AlternateContent>
  <xr:revisionPtr revIDLastSave="290" documentId="8_{CE5A5A52-7534-46AB-845E-E5137C14D935}" xr6:coauthVersionLast="47" xr6:coauthVersionMax="47" xr10:uidLastSave="{759E8E79-6095-4E3C-8C41-1DCB8B1AACBF}"/>
  <bookViews>
    <workbookView xWindow="-120" yWindow="-120" windowWidth="29040" windowHeight="15720" tabRatio="929" activeTab="3" xr2:uid="{00000000-000D-0000-FFFF-FFFF00000000}"/>
  </bookViews>
  <sheets>
    <sheet name="Guidance" sheetId="15" r:id="rId1"/>
    <sheet name="Total Costs_ Evaluation" sheetId="17" r:id="rId2"/>
    <sheet name="1. Purchase cost per unit" sheetId="4" r:id="rId3"/>
    <sheet name="2. Delivery Costs" sheetId="24" r:id="rId4"/>
    <sheet name="3. 5 year Electricity costs" sheetId="6" r:id="rId5"/>
    <sheet name="4. 5 year Consumables and parts" sheetId="23" r:id="rId6"/>
    <sheet name="5. Optional Extras" sheetId="16" r:id="rId7"/>
  </sheets>
  <calcPr calcId="191028"/>
  <customWorkbookViews>
    <customWorkbookView name="Elizabeth Adams - Personal View" guid="{F126E97A-B0F3-4418-B380-299E4CE9A992}" mergeInterval="0" personalView="1" maximized="1" xWindow="1" yWindow="1" windowWidth="1024" windowHeight="5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17" l="1"/>
  <c r="C13" i="17"/>
  <c r="C12" i="17"/>
  <c r="C5" i="6"/>
  <c r="D9" i="6"/>
  <c r="E18" i="23"/>
  <c r="C9" i="17"/>
  <c r="C4" i="4"/>
  <c r="C7" i="17" s="1"/>
  <c r="H31" i="4"/>
  <c r="E10" i="23" l="1"/>
  <c r="E9" i="23"/>
  <c r="B19" i="17" l="1"/>
  <c r="C19" i="17"/>
  <c r="B20" i="17"/>
  <c r="C20" i="17"/>
  <c r="B21" i="17"/>
  <c r="C21" i="17"/>
  <c r="C22" i="17"/>
  <c r="B23" i="17"/>
  <c r="C23" i="17"/>
  <c r="C24" i="17"/>
  <c r="C11" i="17"/>
  <c r="B17" i="17"/>
  <c r="C17" i="17"/>
  <c r="B18" i="17"/>
  <c r="C18" i="17"/>
  <c r="E11" i="23" l="1"/>
  <c r="E12" i="23"/>
  <c r="E13" i="23"/>
  <c r="E14" i="23"/>
  <c r="E15" i="23"/>
  <c r="E16" i="23"/>
  <c r="E17" i="23"/>
  <c r="G7" i="17" l="1"/>
  <c r="H18" i="23" l="1"/>
  <c r="D5" i="23"/>
</calcChain>
</file>

<file path=xl/sharedStrings.xml><?xml version="1.0" encoding="utf-8"?>
<sst xmlns="http://schemas.openxmlformats.org/spreadsheetml/2006/main" count="94" uniqueCount="90">
  <si>
    <t>Guidance</t>
  </si>
  <si>
    <t>Please fill in your Tender costs on all the other tabs (coloured orange) and this sheet will pre-populate. Please do not delete rows or columns in any sheets, unless it states on the sheet it is all right to do so. All costs must be submitted in pound sterling (£) and excluding VAT.</t>
  </si>
  <si>
    <t>Item Description</t>
  </si>
  <si>
    <t>Total for Contract agreed price with Agency</t>
  </si>
  <si>
    <t xml:space="preserve">Total Value </t>
  </si>
  <si>
    <t>Equipment/Part</t>
  </si>
  <si>
    <t>£</t>
  </si>
  <si>
    <t>Total</t>
  </si>
  <si>
    <t>Breakdown</t>
  </si>
  <si>
    <t>kwh/yr</t>
  </si>
  <si>
    <t>Electricity (based on £0.50 per kwh)</t>
  </si>
  <si>
    <t>Part *</t>
  </si>
  <si>
    <t xml:space="preserve"> </t>
  </si>
  <si>
    <t>Optional Extras</t>
  </si>
  <si>
    <t>e.g base unit</t>
  </si>
  <si>
    <t>e.g software / firmware</t>
  </si>
  <si>
    <t>Sites check</t>
  </si>
  <si>
    <t>Explanation</t>
  </si>
  <si>
    <t>ALL</t>
  </si>
  <si>
    <t>Do not complete cells covered in grey.</t>
  </si>
  <si>
    <t>These cells are not locked. Some sheets are not locked to enable flexibility of adding rows.</t>
  </si>
  <si>
    <t xml:space="preserve">Cost of part   (£) </t>
  </si>
  <si>
    <t>Cost  (£)  *</t>
  </si>
  <si>
    <t>5 year running costs</t>
  </si>
  <si>
    <t>For the Agency's reference, please document the breakdown of costs used to calculate the costs in the adjacent table cell C5</t>
  </si>
  <si>
    <t xml:space="preserve">5 year spare and consumable parts cost </t>
  </si>
  <si>
    <t>Key Consumable - eg service kits</t>
  </si>
  <si>
    <t>5 year parts and consumables</t>
  </si>
  <si>
    <t xml:space="preserve">Cost over 5 years per instrument  (£) </t>
  </si>
  <si>
    <t>Number of replacements in 5 years per instrument</t>
  </si>
  <si>
    <t>Evidence of life expectancy  (For example typical number of operating hours or number of year a circuit board is designed to last, or known attrition rate of failure from previous sales).</t>
  </si>
  <si>
    <t>Step and Tab</t>
  </si>
  <si>
    <t>Auto-calculated cell</t>
  </si>
  <si>
    <t xml:space="preserve">These cells should be locked </t>
  </si>
  <si>
    <t>For the Agency's reference, please document the breakdown of costs for other parts which officially are not anticipated to require replacement within 5yrs but are available to maximise the life expectancy of the instrument upto 18 years.</t>
  </si>
  <si>
    <t>These cells should be locked and are calculated from the back sheets. They are not locked on the 5 year consumables and parts sheets.</t>
  </si>
  <si>
    <t xml:space="preserve">For the Agency's reference, please document the breakdown of spare parts to be needed over a 5 year running period in the table below (feel free to amend the table to fully document your calculations). </t>
  </si>
  <si>
    <t xml:space="preserve">5 year running costs  (Not Contracted) </t>
  </si>
  <si>
    <t xml:space="preserve">£ </t>
  </si>
  <si>
    <t>Total Value in £</t>
  </si>
  <si>
    <r>
      <rPr>
        <b/>
        <sz val="11"/>
        <rFont val="Arial"/>
        <family val="2"/>
      </rPr>
      <t xml:space="preserve">Optional extras tab information
</t>
    </r>
    <r>
      <rPr>
        <sz val="11"/>
        <rFont val="Arial"/>
        <family val="2"/>
      </rPr>
      <t xml:space="preserve">This is not evaluated but can be included in the contract at the award stage if you choose to include these options in your contract  offer as extra's and it is agreed that these  may be included at the award stage, if they are useful to the delivery of the Authority. </t>
    </r>
  </si>
  <si>
    <r>
      <rPr>
        <b/>
        <sz val="12"/>
        <color theme="1"/>
        <rFont val="Arial"/>
        <family val="2"/>
      </rPr>
      <t xml:space="preserve">Cost per part (£) </t>
    </r>
    <r>
      <rPr>
        <sz val="12"/>
        <color theme="1"/>
        <rFont val="Arial"/>
        <family val="2"/>
      </rPr>
      <t xml:space="preserve">
 </t>
    </r>
    <r>
      <rPr>
        <b/>
        <sz val="12"/>
        <color theme="1"/>
        <rFont val="Arial"/>
        <family val="2"/>
      </rPr>
      <t xml:space="preserve">  </t>
    </r>
  </si>
  <si>
    <t>This sheet is unlocked to provide freedom for suplliers to calculate all their running costs as per their operational and service manuals</t>
  </si>
  <si>
    <t>e.g inlet height adjustments to specified height</t>
  </si>
  <si>
    <t>e.g. 48 x filter holders and screens</t>
  </si>
  <si>
    <t>e.g. 4G router</t>
  </si>
  <si>
    <t>e.g. weatherproof housing IP54 (or better)</t>
  </si>
  <si>
    <t>Total Fixed Acceptance form &amp; Delivery Costs</t>
  </si>
  <si>
    <t>Total x 2 instruments</t>
  </si>
  <si>
    <t>Complete all cells in Evaluation coloured in this colour</t>
  </si>
  <si>
    <t>Total for Evaluation Purposes - 2 Instruments purchased, 2 operational for 5 years</t>
  </si>
  <si>
    <t>eg Cost to extend the inlet height per 10cm is:</t>
  </si>
  <si>
    <t>e.g Additional warranty costs</t>
  </si>
  <si>
    <t xml:space="preserve">1. Purchase Cost   </t>
  </si>
  <si>
    <t xml:space="preserve">2. Delivery costs </t>
  </si>
  <si>
    <t>3. Running Costs</t>
  </si>
  <si>
    <t>Cost of 5 year running cost based on 2 instruments in operation.</t>
  </si>
  <si>
    <t xml:space="preserve">5. Optional Extras </t>
  </si>
  <si>
    <t>Tab 4 - 5 year consumables and Parts</t>
  </si>
  <si>
    <t>Tab 3 - 5 year running costs</t>
  </si>
  <si>
    <t>Tab 2 - Fixed Delivery Part 1</t>
  </si>
  <si>
    <t>Tab 1 - Purchase Cost Per Tab</t>
  </si>
  <si>
    <t>Tab 5- Optional Extras</t>
  </si>
  <si>
    <t xml:space="preserve">The breakdown of parts will be used to confirm the technical specification offered and generate clarification questions if the pricing appears too high or too low. </t>
  </si>
  <si>
    <t xml:space="preserve">This cost is to ensure we can keep the analyser supported for many years. Please evidence the number of spare parts required accordingly (For example typical number of operating hours or number of year a circuit board is designed to last). These worksheets should be unlocked so you can 'add rows' to the table B9 - F17 as required. </t>
  </si>
  <si>
    <t>e.g. Additional filter holders and screens</t>
  </si>
  <si>
    <t>eg Circuit Board</t>
  </si>
  <si>
    <t xml:space="preserve"> eg Screen</t>
  </si>
  <si>
    <t xml:space="preserve"> eg Pump</t>
  </si>
  <si>
    <r>
      <rPr>
        <b/>
        <sz val="11"/>
        <rFont val="Arial"/>
        <family val="2"/>
      </rPr>
      <t xml:space="preserve">The cost of the 5 year consumables and spare parts costs should be provided for information and these spare parts costs would be shared with all Agency contractors and sub-contractors who need to purchase these parts on our behalf.
</t>
    </r>
    <r>
      <rPr>
        <sz val="11"/>
        <rFont val="Arial"/>
        <family val="2"/>
      </rPr>
      <t xml:space="preserve">Enter prices into ‘5 year consumables and spare parts costs’ Tab, cell C5. You will then need to justify these costs using calculations and detail in cells B9 - F17.   </t>
    </r>
  </si>
  <si>
    <t>e.g acceptance testing</t>
  </si>
  <si>
    <t>eg Cooled Filter storage option</t>
  </si>
  <si>
    <r>
      <rPr>
        <b/>
        <sz val="11"/>
        <rFont val="Arial"/>
        <family val="2"/>
      </rPr>
      <t xml:space="preserve">The cost of the 5 year electrical running costs cost should be provided.
 </t>
    </r>
    <r>
      <rPr>
        <sz val="11"/>
        <rFont val="Arial"/>
        <family val="2"/>
      </rPr>
      <t xml:space="preserve">Enter the kwh/year of your instrument into  ‘5 year Electricity costs’ Tab, cell C3.  These costs are only included in the evaluation price, but are not included in the contract price. </t>
    </r>
  </si>
  <si>
    <t>Total cost for x 2</t>
  </si>
  <si>
    <t xml:space="preserve">e.g 4 x cassettes/magazines </t>
  </si>
  <si>
    <t xml:space="preserve">e.g. 2 x cases for transporting magazines containing filter holders and filters </t>
  </si>
  <si>
    <t xml:space="preserve">e.g. Additional cases for transporting magazines containing filter holders and filters </t>
  </si>
  <si>
    <t>e.g. Additional cassettes/magazines</t>
  </si>
  <si>
    <r>
      <rPr>
        <b/>
        <sz val="11"/>
        <rFont val="Arial"/>
        <family val="2"/>
      </rPr>
      <t xml:space="preserve">Purchase Cost Per Unit - </t>
    </r>
    <r>
      <rPr>
        <sz val="11"/>
        <rFont val="Arial"/>
        <family val="2"/>
      </rPr>
      <t xml:space="preserve">The overall purchase for 2 x PM10 refrence instruments </t>
    </r>
    <r>
      <rPr>
        <b/>
        <sz val="11"/>
        <rFont val="Arial"/>
        <family val="2"/>
      </rPr>
      <t>to be supplied is</t>
    </r>
    <r>
      <rPr>
        <sz val="11"/>
        <rFont val="Arial"/>
        <family val="2"/>
      </rPr>
      <t xml:space="preserve">
 Enter prices into ‘Purchase Cost Per Unit’ Tab, cell C5  for one unit for an instrument to be purchased.  Information on the ‘breakdown of parts’  in the  ‘Purchase Cost Per Unit' tab should be entered in Columns E5 to F33 to justify the prices in Cell C5.  The 'Total Costs _ Evaluation Tab' cell C6 will calculate the price for 2. These costs are included in the contract price and evaluation price. </t>
    </r>
  </si>
  <si>
    <r>
      <rPr>
        <b/>
        <sz val="11"/>
        <rFont val="Arial"/>
        <family val="2"/>
      </rPr>
      <t xml:space="preserve">The Total Fixed Delivery Part 1 costs - for 2 x PM10 Reference Instruments
 </t>
    </r>
    <r>
      <rPr>
        <sz val="11"/>
        <rFont val="Arial"/>
        <family val="2"/>
      </rPr>
      <t xml:space="preserve">Enter a single price for a delivery and delivery acceptance for both Instruments . These costs are included in the contract price and evaluation price. </t>
    </r>
  </si>
  <si>
    <t xml:space="preserve">Purchase price for 2 PM10 Ref Instruments </t>
  </si>
  <si>
    <t xml:space="preserve">Cost per PM10 Reference Instrument  (£) </t>
  </si>
  <si>
    <t xml:space="preserve">e.g.  PM10 Inlet Head  </t>
  </si>
  <si>
    <t xml:space="preserve">Flat price for acceptance testing (can be prior to deliver) and delivery of 2 x PM10 Reference Instrument  </t>
  </si>
  <si>
    <t>Total 5 year cost (£) for running 2 x PM10 Reference Instruments</t>
  </si>
  <si>
    <r>
      <t>Cost over 5 years (do your own calculation) per PM10</t>
    </r>
    <r>
      <rPr>
        <b/>
        <vertAlign val="subscript"/>
        <sz val="11"/>
        <rFont val="Arial"/>
        <family val="2"/>
      </rPr>
      <t xml:space="preserve"> </t>
    </r>
    <r>
      <rPr>
        <b/>
        <sz val="11"/>
        <rFont val="Arial"/>
        <family val="2"/>
      </rPr>
      <t xml:space="preserve">Reference Instrument  (£) </t>
    </r>
  </si>
  <si>
    <t>Total 5 year cost (£) of spare parts for 2 x PM10 Reference instruments</t>
  </si>
  <si>
    <t>eg Extra PM10 heads</t>
  </si>
  <si>
    <t>PM10 Reference Instrument x 1 including all elements described in Specification Table 1 including a weatherproof IP54 or above housing, 4G router, with 48 filter holders and screens, 4 cassettes/magazines, 2 x cases for transporting magazines containing filter holders</t>
  </si>
  <si>
    <r>
      <t xml:space="preserve">Delivery Costs </t>
    </r>
    <r>
      <rPr>
        <sz val="12"/>
        <color theme="1"/>
        <rFont val="Arial"/>
        <family val="2"/>
      </rPr>
      <t>to Environment Agency equipment store located at Kingfisher Business Park, London Road, Stroud, Gloucestershire, GL5 2BY to arrive no later than 28 Feb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</si>
</sst>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9]* #,##0.00_-;\-[$£-809]* #,##0.00_-;_-[$£-809]* &quot;-&quot;??_-;_-@_-"/>
  </numFmts>
  <fonts count="17" x14ac:knownFonts="1">
    <font>
      <sz val="12"/>
      <color theme="1"/>
      <name val="Arial"/>
      <family val="2"/>
    </font>
    <font>
      <b/>
      <sz val="12"/>
      <color theme="1"/>
      <name val="Arial"/>
      <family val="2"/>
    </font>
    <font>
      <b/>
      <sz val="11"/>
      <color theme="1"/>
      <name val="Arial"/>
      <family val="2"/>
    </font>
    <font>
      <sz val="11"/>
      <color theme="1"/>
      <name val="Arial"/>
      <family val="2"/>
    </font>
    <font>
      <b/>
      <sz val="12"/>
      <color rgb="FFFF0000"/>
      <name val="Arial"/>
      <family val="2"/>
    </font>
    <font>
      <sz val="12"/>
      <color theme="1"/>
      <name val="Arial"/>
      <family val="2"/>
    </font>
    <font>
      <b/>
      <sz val="10"/>
      <color theme="1"/>
      <name val="Arial"/>
      <family val="2"/>
    </font>
    <font>
      <sz val="11"/>
      <name val="Arial"/>
      <family val="2"/>
    </font>
    <font>
      <b/>
      <sz val="11"/>
      <name val="Arial"/>
      <family val="2"/>
    </font>
    <font>
      <sz val="12"/>
      <color rgb="FFFF0000"/>
      <name val="Arial"/>
      <family val="2"/>
    </font>
    <font>
      <sz val="11"/>
      <color rgb="FFFF0000"/>
      <name val="Arial"/>
      <family val="2"/>
    </font>
    <font>
      <b/>
      <vertAlign val="subscript"/>
      <sz val="11"/>
      <name val="Arial"/>
      <family val="2"/>
    </font>
    <font>
      <sz val="14"/>
      <color theme="1"/>
      <name val="Arial"/>
      <family val="2"/>
    </font>
    <font>
      <b/>
      <sz val="14"/>
      <color theme="1"/>
      <name val="Arial"/>
      <family val="2"/>
    </font>
    <font>
      <sz val="14"/>
      <color theme="0"/>
      <name val="Arial"/>
      <family val="2"/>
    </font>
    <font>
      <sz val="14"/>
      <name val="Arial"/>
      <family val="2"/>
    </font>
    <font>
      <sz val="12"/>
      <name val="Arial"/>
      <family val="2"/>
    </font>
  </fonts>
  <fills count="9">
    <fill>
      <patternFill patternType="none"/>
    </fill>
    <fill>
      <patternFill patternType="gray125"/>
    </fill>
    <fill>
      <patternFill patternType="solid">
        <fgColor theme="6"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A6A6A6"/>
        <bgColor indexed="64"/>
      </patternFill>
    </fill>
    <fill>
      <patternFill patternType="solid">
        <fgColor theme="6" tint="0.59999389629810485"/>
        <bgColor indexed="64"/>
      </patternFill>
    </fill>
    <fill>
      <patternFill patternType="solid">
        <fgColor theme="0" tint="-0.14999847407452621"/>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bottom style="thin">
        <color indexed="64"/>
      </bottom>
      <diagonal/>
    </border>
    <border>
      <left style="medium">
        <color rgb="FF000000"/>
      </left>
      <right style="thin">
        <color indexed="64"/>
      </right>
      <top style="medium">
        <color indexed="64"/>
      </top>
      <bottom style="medium">
        <color rgb="FF000000"/>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5" fillId="0" borderId="0"/>
    <xf numFmtId="44" fontId="5" fillId="0" borderId="0" applyFont="0" applyFill="0" applyBorder="0" applyAlignment="0" applyProtection="0"/>
  </cellStyleXfs>
  <cellXfs count="120">
    <xf numFmtId="0" fontId="0" fillId="0" borderId="0" xfId="0"/>
    <xf numFmtId="0" fontId="3" fillId="3" borderId="4" xfId="0" applyFont="1" applyFill="1" applyBorder="1" applyAlignment="1" applyProtection="1">
      <alignment horizontal="justify" vertical="top" wrapText="1"/>
      <protection locked="0"/>
    </xf>
    <xf numFmtId="0" fontId="1" fillId="0" borderId="0" xfId="0" applyFont="1"/>
    <xf numFmtId="0" fontId="3" fillId="3" borderId="7" xfId="0" applyFont="1" applyFill="1" applyBorder="1" applyAlignment="1" applyProtection="1">
      <alignment horizontal="justify" vertical="top" wrapText="1"/>
      <protection locked="0"/>
    </xf>
    <xf numFmtId="0" fontId="0" fillId="4" borderId="0" xfId="0" applyFill="1"/>
    <xf numFmtId="0" fontId="1" fillId="4" borderId="0" xfId="0" applyFont="1" applyFill="1"/>
    <xf numFmtId="0" fontId="0" fillId="4" borderId="0" xfId="0" applyFill="1" applyAlignment="1">
      <alignment wrapText="1"/>
    </xf>
    <xf numFmtId="0" fontId="2" fillId="4" borderId="0" xfId="0" applyFont="1" applyFill="1" applyAlignment="1">
      <alignment horizontal="justify" vertical="top" wrapText="1"/>
    </xf>
    <xf numFmtId="0" fontId="3" fillId="4" borderId="0" xfId="0" applyFont="1" applyFill="1" applyAlignment="1" applyProtection="1">
      <alignment horizontal="justify" vertical="top" wrapText="1"/>
      <protection locked="0"/>
    </xf>
    <xf numFmtId="0" fontId="4" fillId="4" borderId="0" xfId="0" applyFont="1" applyFill="1"/>
    <xf numFmtId="0" fontId="3" fillId="3" borderId="6" xfId="0" applyFont="1" applyFill="1" applyBorder="1" applyAlignment="1" applyProtection="1">
      <alignment horizontal="justify" vertical="top" wrapText="1"/>
      <protection locked="0"/>
    </xf>
    <xf numFmtId="0" fontId="2" fillId="3" borderId="13" xfId="0" applyFont="1" applyFill="1" applyBorder="1" applyAlignment="1">
      <alignment horizontal="justify" vertical="top" wrapText="1"/>
    </xf>
    <xf numFmtId="0" fontId="0" fillId="3" borderId="14" xfId="0" applyFill="1" applyBorder="1" applyAlignment="1" applyProtection="1">
      <alignment horizontal="center" wrapText="1"/>
      <protection locked="0"/>
    </xf>
    <xf numFmtId="0" fontId="8" fillId="0" borderId="23" xfId="0" applyFont="1" applyBorder="1" applyAlignment="1">
      <alignment horizontal="left" vertical="center"/>
    </xf>
    <xf numFmtId="0" fontId="7" fillId="4" borderId="0" xfId="0" applyFont="1" applyFill="1" applyAlignment="1">
      <alignment horizontal="left"/>
    </xf>
    <xf numFmtId="164" fontId="3" fillId="3" borderId="10" xfId="0" applyNumberFormat="1" applyFont="1" applyFill="1" applyBorder="1" applyAlignment="1" applyProtection="1">
      <alignment horizontal="justify" vertical="top" wrapText="1"/>
      <protection locked="0"/>
    </xf>
    <xf numFmtId="164" fontId="3" fillId="3" borderId="5" xfId="0" applyNumberFormat="1" applyFont="1" applyFill="1" applyBorder="1" applyAlignment="1" applyProtection="1">
      <alignment horizontal="justify" vertical="top" wrapText="1"/>
      <protection locked="0"/>
    </xf>
    <xf numFmtId="0" fontId="8" fillId="5" borderId="23" xfId="0" applyFont="1" applyFill="1" applyBorder="1" applyAlignment="1">
      <alignment horizontal="left" vertical="center"/>
    </xf>
    <xf numFmtId="0" fontId="8" fillId="0" borderId="23" xfId="0" applyFont="1" applyBorder="1" applyAlignment="1">
      <alignment horizontal="left" vertical="center" wrapText="1"/>
    </xf>
    <xf numFmtId="0" fontId="7" fillId="0" borderId="23" xfId="0" applyFont="1" applyBorder="1" applyAlignment="1">
      <alignment horizontal="left" vertical="center" wrapText="1"/>
    </xf>
    <xf numFmtId="0" fontId="7" fillId="4" borderId="23" xfId="0" applyFont="1" applyFill="1" applyBorder="1" applyAlignment="1">
      <alignment horizontal="left" vertical="center" wrapText="1"/>
    </xf>
    <xf numFmtId="0" fontId="7" fillId="4" borderId="0" xfId="0" applyFont="1" applyFill="1" applyAlignment="1">
      <alignment horizontal="left" vertical="center" wrapText="1"/>
    </xf>
    <xf numFmtId="0" fontId="8" fillId="7" borderId="23" xfId="0" applyFont="1" applyFill="1" applyBorder="1" applyAlignment="1">
      <alignment horizontal="left" vertical="center"/>
    </xf>
    <xf numFmtId="0" fontId="7" fillId="8" borderId="23" xfId="0" applyFont="1" applyFill="1" applyBorder="1" applyAlignment="1">
      <alignment horizontal="left" vertical="center" wrapText="1"/>
    </xf>
    <xf numFmtId="0" fontId="7" fillId="8" borderId="23" xfId="0" quotePrefix="1" applyFont="1" applyFill="1" applyBorder="1" applyAlignment="1">
      <alignment horizontal="left" vertical="center" wrapText="1"/>
    </xf>
    <xf numFmtId="0" fontId="8" fillId="8" borderId="23" xfId="0" applyFont="1" applyFill="1" applyBorder="1" applyAlignment="1">
      <alignment horizontal="left" vertical="center"/>
    </xf>
    <xf numFmtId="0" fontId="12" fillId="4" borderId="0" xfId="0" applyFont="1" applyFill="1" applyAlignment="1">
      <alignment wrapText="1"/>
    </xf>
    <xf numFmtId="0" fontId="12" fillId="4" borderId="0" xfId="0" applyFont="1" applyFill="1"/>
    <xf numFmtId="0" fontId="13" fillId="8" borderId="16" xfId="0" applyFont="1" applyFill="1" applyBorder="1" applyAlignment="1">
      <alignment wrapText="1"/>
    </xf>
    <xf numFmtId="0" fontId="13" fillId="8" borderId="8" xfId="0" applyFont="1" applyFill="1" applyBorder="1" applyAlignment="1">
      <alignment wrapText="1"/>
    </xf>
    <xf numFmtId="0" fontId="13" fillId="8" borderId="6" xfId="0" applyFont="1" applyFill="1" applyBorder="1" applyAlignment="1">
      <alignment wrapText="1"/>
    </xf>
    <xf numFmtId="0" fontId="13" fillId="8" borderId="11" xfId="0" applyFont="1" applyFill="1" applyBorder="1" applyAlignment="1">
      <alignment wrapText="1"/>
    </xf>
    <xf numFmtId="0" fontId="14" fillId="4" borderId="0" xfId="0" applyFont="1" applyFill="1"/>
    <xf numFmtId="0" fontId="12" fillId="8" borderId="6" xfId="0" applyFont="1" applyFill="1" applyBorder="1" applyAlignment="1">
      <alignment wrapText="1"/>
    </xf>
    <xf numFmtId="44" fontId="12" fillId="2" borderId="11" xfId="0" applyNumberFormat="1" applyFont="1" applyFill="1" applyBorder="1" applyAlignment="1">
      <alignment wrapText="1"/>
    </xf>
    <xf numFmtId="0" fontId="14" fillId="4" borderId="0" xfId="0" applyFont="1" applyFill="1" applyAlignment="1">
      <alignment wrapText="1"/>
    </xf>
    <xf numFmtId="0" fontId="15" fillId="8" borderId="6" xfId="0" applyFont="1" applyFill="1" applyBorder="1" applyAlignment="1">
      <alignment wrapText="1"/>
    </xf>
    <xf numFmtId="0" fontId="13" fillId="8" borderId="2" xfId="0" applyFont="1" applyFill="1" applyBorder="1" applyAlignment="1">
      <alignment wrapText="1"/>
    </xf>
    <xf numFmtId="164" fontId="13" fillId="2" borderId="1" xfId="0" applyNumberFormat="1" applyFont="1" applyFill="1" applyBorder="1" applyAlignment="1">
      <alignment wrapText="1"/>
    </xf>
    <xf numFmtId="0" fontId="2" fillId="8" borderId="24" xfId="0" applyFont="1" applyFill="1" applyBorder="1" applyAlignment="1">
      <alignment horizontal="center" vertical="center" wrapText="1"/>
    </xf>
    <xf numFmtId="0" fontId="0" fillId="8" borderId="26" xfId="0" applyFill="1" applyBorder="1" applyAlignment="1">
      <alignment horizontal="center" vertical="center" wrapText="1"/>
    </xf>
    <xf numFmtId="0" fontId="10" fillId="3" borderId="25" xfId="0" applyFont="1" applyFill="1" applyBorder="1" applyAlignment="1" applyProtection="1">
      <alignment horizontal="justify" vertical="top" wrapText="1"/>
      <protection locked="0"/>
    </xf>
    <xf numFmtId="0" fontId="10" fillId="3" borderId="4" xfId="0" applyFont="1" applyFill="1" applyBorder="1" applyAlignment="1" applyProtection="1">
      <alignment horizontal="justify" vertical="top" wrapText="1"/>
      <protection locked="0"/>
    </xf>
    <xf numFmtId="0" fontId="2" fillId="8" borderId="16"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2" fillId="8" borderId="7" xfId="0" applyFont="1" applyFill="1" applyBorder="1" applyAlignment="1">
      <alignment horizontal="justify" vertical="top" wrapText="1"/>
    </xf>
    <xf numFmtId="0" fontId="2" fillId="6" borderId="16"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2" fillId="6" borderId="7" xfId="0" applyFont="1" applyFill="1" applyBorder="1" applyAlignment="1">
      <alignment horizontal="justify" vertical="top" wrapText="1"/>
    </xf>
    <xf numFmtId="0" fontId="2" fillId="6" borderId="16" xfId="0" applyFont="1" applyFill="1" applyBorder="1" applyAlignment="1">
      <alignment horizontal="justify" vertical="center" wrapText="1"/>
    </xf>
    <xf numFmtId="0" fontId="2" fillId="6" borderId="12" xfId="0" applyFont="1" applyFill="1" applyBorder="1" applyAlignment="1">
      <alignment horizontal="justify" vertical="center" wrapText="1"/>
    </xf>
    <xf numFmtId="0" fontId="2" fillId="6" borderId="12" xfId="0" applyFont="1" applyFill="1" applyBorder="1" applyAlignment="1">
      <alignment horizontal="left" vertical="center" wrapText="1"/>
    </xf>
    <xf numFmtId="0" fontId="2" fillId="6" borderId="19" xfId="0" applyFont="1" applyFill="1" applyBorder="1" applyAlignment="1">
      <alignment horizontal="left" vertical="center" wrapText="1"/>
    </xf>
    <xf numFmtId="0" fontId="3" fillId="3" borderId="11" xfId="0" applyFont="1" applyFill="1" applyBorder="1" applyAlignment="1" applyProtection="1">
      <alignment horizontal="justify" vertical="top" wrapText="1"/>
      <protection locked="0"/>
    </xf>
    <xf numFmtId="0" fontId="3" fillId="3" borderId="13" xfId="0" applyFont="1" applyFill="1" applyBorder="1" applyAlignment="1" applyProtection="1">
      <alignment horizontal="justify" vertical="top" wrapText="1"/>
      <protection locked="0"/>
    </xf>
    <xf numFmtId="0" fontId="2" fillId="8" borderId="16" xfId="0" applyFont="1" applyFill="1" applyBorder="1" applyAlignment="1">
      <alignment horizontal="center" vertical="top" wrapText="1"/>
    </xf>
    <xf numFmtId="0" fontId="2" fillId="8" borderId="19" xfId="0" applyFont="1" applyFill="1" applyBorder="1" applyAlignment="1">
      <alignment horizontal="center" vertical="top" wrapText="1"/>
    </xf>
    <xf numFmtId="0" fontId="12" fillId="8" borderId="21" xfId="0" applyFont="1" applyFill="1" applyBorder="1" applyAlignment="1">
      <alignment wrapText="1"/>
    </xf>
    <xf numFmtId="0" fontId="13" fillId="8" borderId="27" xfId="0" applyFont="1" applyFill="1" applyBorder="1" applyAlignment="1">
      <alignment wrapText="1"/>
    </xf>
    <xf numFmtId="0" fontId="13" fillId="8" borderId="1" xfId="0" applyFont="1" applyFill="1" applyBorder="1" applyAlignment="1">
      <alignment wrapText="1"/>
    </xf>
    <xf numFmtId="0" fontId="12" fillId="8" borderId="28" xfId="0" applyFont="1" applyFill="1" applyBorder="1" applyAlignment="1">
      <alignment wrapText="1"/>
    </xf>
    <xf numFmtId="0" fontId="12" fillId="8" borderId="17" xfId="0" applyFont="1" applyFill="1" applyBorder="1" applyAlignment="1">
      <alignment wrapText="1"/>
    </xf>
    <xf numFmtId="0" fontId="12" fillId="8" borderId="7" xfId="0" applyFont="1" applyFill="1" applyBorder="1" applyAlignment="1">
      <alignment wrapText="1"/>
    </xf>
    <xf numFmtId="0" fontId="12" fillId="8" borderId="15" xfId="0" applyFont="1" applyFill="1" applyBorder="1" applyAlignment="1">
      <alignment wrapText="1"/>
    </xf>
    <xf numFmtId="0" fontId="7" fillId="0" borderId="0" xfId="0" applyFont="1" applyAlignment="1">
      <alignment horizontal="left" vertical="center" wrapText="1"/>
    </xf>
    <xf numFmtId="0" fontId="7" fillId="0" borderId="0" xfId="0" applyFont="1" applyAlignment="1">
      <alignment horizontal="left"/>
    </xf>
    <xf numFmtId="0" fontId="0" fillId="8" borderId="14" xfId="0" applyFill="1" applyBorder="1" applyAlignment="1">
      <alignment horizontal="center" wrapText="1"/>
    </xf>
    <xf numFmtId="0" fontId="1" fillId="8" borderId="1" xfId="0" applyFont="1" applyFill="1" applyBorder="1" applyAlignment="1">
      <alignment horizontal="center" wrapText="1"/>
    </xf>
    <xf numFmtId="0" fontId="0" fillId="4" borderId="0" xfId="0" applyFill="1" applyAlignment="1">
      <alignment horizontal="center" wrapText="1"/>
    </xf>
    <xf numFmtId="0" fontId="0" fillId="8" borderId="1" xfId="0" applyFill="1" applyBorder="1" applyAlignment="1">
      <alignment horizontal="center" wrapText="1"/>
    </xf>
    <xf numFmtId="164" fontId="0" fillId="3" borderId="14" xfId="0" applyNumberFormat="1" applyFill="1" applyBorder="1" applyAlignment="1" applyProtection="1">
      <alignment horizontal="center" wrapText="1"/>
      <protection locked="0"/>
    </xf>
    <xf numFmtId="0" fontId="0" fillId="3" borderId="4" xfId="0" applyFill="1" applyBorder="1" applyProtection="1">
      <protection locked="0"/>
    </xf>
    <xf numFmtId="0" fontId="0" fillId="4" borderId="18" xfId="0" applyFill="1" applyBorder="1" applyProtection="1">
      <protection locked="0"/>
    </xf>
    <xf numFmtId="0" fontId="0" fillId="4" borderId="9" xfId="0" applyFill="1" applyBorder="1" applyProtection="1">
      <protection locked="0"/>
    </xf>
    <xf numFmtId="164" fontId="2" fillId="2" borderId="13" xfId="0" applyNumberFormat="1" applyFont="1" applyFill="1" applyBorder="1" applyAlignment="1" applyProtection="1">
      <alignment horizontal="justify" vertical="top" wrapText="1"/>
      <protection locked="0"/>
    </xf>
    <xf numFmtId="164" fontId="0" fillId="2" borderId="11" xfId="0" applyNumberFormat="1" applyFill="1" applyBorder="1"/>
    <xf numFmtId="164" fontId="2" fillId="2" borderId="13" xfId="0" applyNumberFormat="1" applyFont="1" applyFill="1" applyBorder="1" applyAlignment="1">
      <alignment horizontal="justify" vertical="top" wrapText="1"/>
    </xf>
    <xf numFmtId="0" fontId="0" fillId="8" borderId="22" xfId="0" applyFill="1" applyBorder="1" applyAlignment="1" applyProtection="1">
      <alignment horizontal="center" wrapText="1"/>
      <protection locked="0"/>
    </xf>
    <xf numFmtId="0" fontId="9" fillId="4" borderId="0" xfId="0" applyFont="1" applyFill="1"/>
    <xf numFmtId="49" fontId="0" fillId="3" borderId="11" xfId="0" applyNumberFormat="1" applyFill="1" applyBorder="1" applyAlignment="1" applyProtection="1">
      <alignment wrapText="1"/>
      <protection locked="0"/>
    </xf>
    <xf numFmtId="0" fontId="1" fillId="0" borderId="0" xfId="0" applyFont="1" applyAlignment="1">
      <alignment wrapText="1"/>
    </xf>
    <xf numFmtId="0" fontId="1" fillId="8" borderId="1" xfId="0" applyFont="1" applyFill="1" applyBorder="1" applyAlignment="1">
      <alignment horizontal="center" vertical="center" wrapText="1"/>
    </xf>
    <xf numFmtId="0" fontId="2" fillId="8" borderId="28" xfId="0" applyFont="1" applyFill="1" applyBorder="1" applyAlignment="1">
      <alignment horizontal="justify" vertical="top" wrapText="1"/>
    </xf>
    <xf numFmtId="0" fontId="0" fillId="4" borderId="9" xfId="0" applyFill="1" applyBorder="1" applyAlignment="1">
      <alignment vertical="center" wrapText="1"/>
    </xf>
    <xf numFmtId="0" fontId="1" fillId="4" borderId="0" xfId="0" applyFont="1" applyFill="1" applyAlignment="1">
      <alignment vertical="center" wrapText="1"/>
    </xf>
    <xf numFmtId="0" fontId="1" fillId="4" borderId="0" xfId="0" applyFont="1" applyFill="1" applyAlignment="1">
      <alignment wrapText="1"/>
    </xf>
    <xf numFmtId="44" fontId="0" fillId="4" borderId="0" xfId="0" applyNumberFormat="1" applyFill="1" applyProtection="1">
      <protection locked="0"/>
    </xf>
    <xf numFmtId="164" fontId="3" fillId="4" borderId="0" xfId="0" applyNumberFormat="1" applyFont="1" applyFill="1" applyAlignment="1" applyProtection="1">
      <alignment horizontal="justify" vertical="top" wrapText="1"/>
      <protection locked="0"/>
    </xf>
    <xf numFmtId="0" fontId="3" fillId="3" borderId="20" xfId="0" applyFont="1" applyFill="1" applyBorder="1" applyAlignment="1" applyProtection="1">
      <alignment horizontal="justify" vertical="top" wrapText="1"/>
      <protection locked="0"/>
    </xf>
    <xf numFmtId="164" fontId="3" fillId="3" borderId="29" xfId="0" applyNumberFormat="1" applyFont="1" applyFill="1" applyBorder="1" applyAlignment="1" applyProtection="1">
      <alignment horizontal="justify" vertical="top" wrapText="1"/>
      <protection locked="0"/>
    </xf>
    <xf numFmtId="44" fontId="0" fillId="3" borderId="30" xfId="0" applyNumberFormat="1" applyFill="1" applyBorder="1" applyProtection="1">
      <protection locked="0"/>
    </xf>
    <xf numFmtId="0" fontId="10" fillId="4" borderId="0" xfId="0" applyFont="1" applyFill="1" applyAlignment="1" applyProtection="1">
      <alignment horizontal="justify" vertical="top" wrapText="1"/>
      <protection locked="0"/>
    </xf>
    <xf numFmtId="0" fontId="8" fillId="3" borderId="27" xfId="0" applyFont="1" applyFill="1" applyBorder="1" applyAlignment="1" applyProtection="1">
      <alignment horizontal="justify" vertical="top" wrapText="1"/>
      <protection locked="0"/>
    </xf>
    <xf numFmtId="0" fontId="0" fillId="4" borderId="0" xfId="0" applyFill="1" applyProtection="1">
      <protection locked="0"/>
    </xf>
    <xf numFmtId="44" fontId="0" fillId="4" borderId="0" xfId="2" applyFont="1" applyFill="1" applyBorder="1"/>
    <xf numFmtId="0" fontId="2" fillId="4" borderId="0" xfId="0" applyFont="1" applyFill="1" applyAlignment="1">
      <alignment horizontal="justify" vertical="center" wrapText="1"/>
    </xf>
    <xf numFmtId="0" fontId="2" fillId="4" borderId="0" xfId="0" applyFont="1" applyFill="1" applyAlignment="1">
      <alignment horizontal="left" vertical="center" wrapText="1"/>
    </xf>
    <xf numFmtId="0" fontId="2" fillId="4" borderId="0" xfId="0" applyFont="1" applyFill="1" applyAlignment="1">
      <alignment horizontal="center" vertical="center" wrapText="1"/>
    </xf>
    <xf numFmtId="44" fontId="0" fillId="4" borderId="0" xfId="2" applyFont="1" applyFill="1" applyBorder="1" applyProtection="1"/>
    <xf numFmtId="44" fontId="0" fillId="4" borderId="0" xfId="2" applyFont="1" applyFill="1" applyBorder="1" applyProtection="1">
      <protection locked="0"/>
    </xf>
    <xf numFmtId="0" fontId="2" fillId="4" borderId="0" xfId="0" applyFont="1" applyFill="1" applyAlignment="1">
      <alignment horizontal="justify" vertical="top"/>
    </xf>
    <xf numFmtId="44" fontId="2" fillId="4" borderId="0" xfId="2" applyFont="1" applyFill="1" applyBorder="1" applyAlignment="1">
      <alignment horizontal="justify" vertical="top" wrapText="1"/>
    </xf>
    <xf numFmtId="0" fontId="8" fillId="8" borderId="16" xfId="0" applyFont="1" applyFill="1" applyBorder="1" applyAlignment="1">
      <alignment horizontal="justify" vertical="center" wrapText="1"/>
    </xf>
    <xf numFmtId="0" fontId="8" fillId="8" borderId="12" xfId="0" applyFont="1" applyFill="1" applyBorder="1" applyAlignment="1">
      <alignment horizontal="justify" vertical="center" wrapText="1"/>
    </xf>
    <xf numFmtId="0" fontId="8" fillId="8" borderId="19" xfId="0" applyFont="1" applyFill="1" applyBorder="1" applyAlignment="1">
      <alignment horizontal="center" vertical="center" wrapText="1"/>
    </xf>
    <xf numFmtId="0" fontId="7" fillId="8" borderId="7" xfId="0" applyFont="1" applyFill="1" applyBorder="1" applyAlignment="1">
      <alignment horizontal="justify" vertical="top" wrapText="1"/>
    </xf>
    <xf numFmtId="0" fontId="16" fillId="3" borderId="20" xfId="0" applyFont="1" applyFill="1" applyBorder="1" applyProtection="1">
      <protection locked="0"/>
    </xf>
    <xf numFmtId="44" fontId="16" fillId="2" borderId="13" xfId="2" applyFont="1" applyFill="1" applyBorder="1" applyProtection="1"/>
    <xf numFmtId="44" fontId="2" fillId="2" borderId="13" xfId="2" applyFont="1" applyFill="1" applyBorder="1" applyAlignment="1" applyProtection="1">
      <alignment horizontal="justify" vertical="top" wrapText="1"/>
      <protection locked="0"/>
    </xf>
    <xf numFmtId="0" fontId="0" fillId="4" borderId="1" xfId="0" applyFill="1" applyBorder="1"/>
    <xf numFmtId="44" fontId="0" fillId="2" borderId="31" xfId="0" applyNumberFormat="1" applyFill="1" applyBorder="1" applyProtection="1">
      <protection locked="0"/>
    </xf>
    <xf numFmtId="0" fontId="12" fillId="4" borderId="0" xfId="0" applyFont="1" applyFill="1" applyAlignment="1">
      <alignment horizontal="left" vertical="center" wrapText="1"/>
    </xf>
    <xf numFmtId="0" fontId="1" fillId="0" borderId="9" xfId="0" applyFont="1" applyBorder="1" applyAlignment="1">
      <alignment horizontal="center" vertical="center" wrapText="1"/>
    </xf>
    <xf numFmtId="0" fontId="6" fillId="8" borderId="2" xfId="0" applyFont="1" applyFill="1" applyBorder="1" applyAlignment="1">
      <alignment horizontal="center" wrapText="1"/>
    </xf>
    <xf numFmtId="0" fontId="6" fillId="8" borderId="3" xfId="0" applyFont="1" applyFill="1" applyBorder="1" applyAlignment="1">
      <alignment horizontal="center" wrapText="1"/>
    </xf>
    <xf numFmtId="0" fontId="1" fillId="4" borderId="9" xfId="0" applyFont="1" applyFill="1" applyBorder="1" applyAlignment="1">
      <alignment horizontal="center" wrapText="1"/>
    </xf>
    <xf numFmtId="0" fontId="1" fillId="4" borderId="0" xfId="0" applyFont="1" applyFill="1" applyAlignment="1">
      <alignment horizontal="center" wrapText="1"/>
    </xf>
    <xf numFmtId="0" fontId="13" fillId="6" borderId="2" xfId="0" applyFont="1" applyFill="1" applyBorder="1" applyAlignment="1">
      <alignment horizontal="center"/>
    </xf>
    <xf numFmtId="0" fontId="13" fillId="6" borderId="3" xfId="0" applyFont="1" applyFill="1" applyBorder="1" applyAlignment="1">
      <alignment horizontal="center"/>
    </xf>
    <xf numFmtId="0" fontId="1" fillId="0" borderId="9" xfId="0" applyFont="1" applyBorder="1" applyAlignment="1">
      <alignment horizontal="center" wrapText="1"/>
    </xf>
  </cellXfs>
  <cellStyles count="3">
    <cellStyle name="Currency" xfId="2" builtinId="4"/>
    <cellStyle name="Normal" xfId="0" builtinId="0"/>
    <cellStyle name="Normal 2" xfId="1" xr:uid="{4D23AB48-3F77-4D42-A079-705A5FDD9544}"/>
  </cellStyles>
  <dxfs count="0"/>
  <tableStyles count="0" defaultTableStyle="TableStyleMedium9" defaultPivotStyle="PivotStyleLight16"/>
  <colors>
    <mruColors>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96017-CCE3-404D-8090-D1EEB80A926A}">
  <sheetPr>
    <tabColor rgb="FFA6A6A6"/>
  </sheetPr>
  <dimension ref="A1:C10"/>
  <sheetViews>
    <sheetView topLeftCell="A2" zoomScale="81" zoomScaleNormal="81" workbookViewId="0">
      <selection activeCell="B9" sqref="B9"/>
    </sheetView>
  </sheetViews>
  <sheetFormatPr defaultColWidth="9.21875" defaultRowHeight="14.25" x14ac:dyDescent="0.2"/>
  <cols>
    <col min="1" max="1" width="16.109375" style="21" customWidth="1"/>
    <col min="2" max="2" width="111.5546875" style="14" customWidth="1"/>
    <col min="3" max="3" width="112.109375" style="14" customWidth="1"/>
    <col min="4" max="16384" width="9.21875" style="14"/>
  </cols>
  <sheetData>
    <row r="1" spans="1:3" ht="42" customHeight="1" x14ac:dyDescent="0.2">
      <c r="A1" s="18" t="s">
        <v>31</v>
      </c>
      <c r="B1" s="13" t="s">
        <v>0</v>
      </c>
      <c r="C1" s="13" t="s">
        <v>17</v>
      </c>
    </row>
    <row r="2" spans="1:3" ht="33" customHeight="1" x14ac:dyDescent="0.2">
      <c r="A2" s="18" t="s">
        <v>18</v>
      </c>
      <c r="B2" s="17" t="s">
        <v>49</v>
      </c>
      <c r="C2" s="23" t="s">
        <v>20</v>
      </c>
    </row>
    <row r="3" spans="1:3" ht="15" x14ac:dyDescent="0.2">
      <c r="A3" s="18" t="s">
        <v>18</v>
      </c>
      <c r="B3" s="25" t="s">
        <v>19</v>
      </c>
      <c r="C3" s="23" t="s">
        <v>33</v>
      </c>
    </row>
    <row r="4" spans="1:3" ht="15" x14ac:dyDescent="0.2">
      <c r="A4" s="18" t="s">
        <v>18</v>
      </c>
      <c r="B4" s="22" t="s">
        <v>32</v>
      </c>
      <c r="C4" s="23" t="s">
        <v>35</v>
      </c>
    </row>
    <row r="5" spans="1:3" ht="57.75" x14ac:dyDescent="0.2">
      <c r="A5" s="19" t="s">
        <v>61</v>
      </c>
      <c r="B5" s="23" t="s">
        <v>78</v>
      </c>
      <c r="C5" s="23" t="s">
        <v>63</v>
      </c>
    </row>
    <row r="6" spans="1:3" ht="30" x14ac:dyDescent="0.2">
      <c r="A6" s="19" t="s">
        <v>60</v>
      </c>
      <c r="B6" s="23" t="s">
        <v>79</v>
      </c>
      <c r="C6" s="23"/>
    </row>
    <row r="7" spans="1:3" ht="44.25" x14ac:dyDescent="0.2">
      <c r="A7" s="19" t="s">
        <v>59</v>
      </c>
      <c r="B7" s="23" t="s">
        <v>72</v>
      </c>
      <c r="C7" s="23"/>
    </row>
    <row r="8" spans="1:3" ht="58.5" x14ac:dyDescent="0.2">
      <c r="A8" s="19" t="s">
        <v>58</v>
      </c>
      <c r="B8" s="23" t="s">
        <v>69</v>
      </c>
      <c r="C8" s="23" t="s">
        <v>64</v>
      </c>
    </row>
    <row r="9" spans="1:3" ht="43.5" x14ac:dyDescent="0.2">
      <c r="A9" s="20" t="s">
        <v>62</v>
      </c>
      <c r="B9" s="24" t="s">
        <v>40</v>
      </c>
      <c r="C9" s="24"/>
    </row>
    <row r="10" spans="1:3" s="65" customFormat="1" x14ac:dyDescent="0.2">
      <c r="A10" s="6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FDB04-9577-4A95-8076-A0A8D19EB9BD}">
  <sheetPr>
    <tabColor rgb="FFFFFF00"/>
  </sheetPr>
  <dimension ref="B2:G24"/>
  <sheetViews>
    <sheetView zoomScale="80" zoomScaleNormal="80" workbookViewId="0">
      <selection activeCell="B18" sqref="B18"/>
    </sheetView>
  </sheetViews>
  <sheetFormatPr defaultColWidth="9.21875" defaultRowHeight="18" x14ac:dyDescent="0.25"/>
  <cols>
    <col min="1" max="1" width="9.21875" style="27"/>
    <col min="2" max="3" width="43.5546875" style="27" customWidth="1"/>
    <col min="4" max="16384" width="9.21875" style="27"/>
  </cols>
  <sheetData>
    <row r="2" spans="2:7" x14ac:dyDescent="0.25">
      <c r="B2" s="26"/>
      <c r="C2" s="26"/>
      <c r="D2" s="26"/>
      <c r="E2" s="26"/>
    </row>
    <row r="3" spans="2:7" ht="78" customHeight="1" x14ac:dyDescent="0.25">
      <c r="B3" s="111" t="s">
        <v>1</v>
      </c>
      <c r="C3" s="111"/>
      <c r="D3" s="111"/>
      <c r="E3" s="111"/>
    </row>
    <row r="4" spans="2:7" ht="18.75" thickBot="1" x14ac:dyDescent="0.3">
      <c r="B4" s="26"/>
      <c r="C4" s="26"/>
      <c r="D4" s="26"/>
      <c r="E4" s="26"/>
    </row>
    <row r="5" spans="2:7" x14ac:dyDescent="0.25">
      <c r="B5" s="28" t="s">
        <v>2</v>
      </c>
      <c r="C5" s="29" t="s">
        <v>39</v>
      </c>
      <c r="D5" s="26"/>
      <c r="E5" s="26"/>
    </row>
    <row r="6" spans="2:7" x14ac:dyDescent="0.25">
      <c r="B6" s="30" t="s">
        <v>53</v>
      </c>
      <c r="C6" s="31"/>
      <c r="D6" s="26"/>
      <c r="E6" s="26"/>
      <c r="G6" s="32" t="s">
        <v>16</v>
      </c>
    </row>
    <row r="7" spans="2:7" x14ac:dyDescent="0.25">
      <c r="B7" s="33" t="s">
        <v>80</v>
      </c>
      <c r="C7" s="34">
        <f>'1. Purchase cost per unit'!C4</f>
        <v>0</v>
      </c>
      <c r="D7" s="26"/>
      <c r="E7" s="26"/>
      <c r="G7" s="32">
        <f>59+45</f>
        <v>104</v>
      </c>
    </row>
    <row r="8" spans="2:7" x14ac:dyDescent="0.25">
      <c r="B8" s="30" t="s">
        <v>54</v>
      </c>
      <c r="C8" s="31"/>
      <c r="D8" s="26"/>
      <c r="E8" s="26"/>
    </row>
    <row r="9" spans="2:7" ht="36" x14ac:dyDescent="0.25">
      <c r="B9" s="33" t="s">
        <v>47</v>
      </c>
      <c r="C9" s="34">
        <f>'2. Delivery Costs'!C8</f>
        <v>0</v>
      </c>
      <c r="D9" s="35"/>
      <c r="E9" s="26"/>
    </row>
    <row r="10" spans="2:7" x14ac:dyDescent="0.25">
      <c r="B10" s="30" t="s">
        <v>55</v>
      </c>
      <c r="C10" s="31"/>
      <c r="D10" s="26"/>
      <c r="E10" s="26"/>
    </row>
    <row r="11" spans="2:7" ht="36.75" thickBot="1" x14ac:dyDescent="0.3">
      <c r="B11" s="36" t="s">
        <v>56</v>
      </c>
      <c r="C11" s="34">
        <f>'3. 5 year Electricity costs'!C5</f>
        <v>0</v>
      </c>
      <c r="D11" s="26"/>
      <c r="E11" s="26"/>
    </row>
    <row r="12" spans="2:7" ht="36.75" thickBot="1" x14ac:dyDescent="0.3">
      <c r="B12" s="37" t="s">
        <v>3</v>
      </c>
      <c r="C12" s="38">
        <f>SUM(C7:C11)-C11</f>
        <v>0</v>
      </c>
      <c r="D12" s="26"/>
      <c r="E12" s="26"/>
    </row>
    <row r="13" spans="2:7" ht="54.75" thickBot="1" x14ac:dyDescent="0.3">
      <c r="B13" s="37" t="s">
        <v>50</v>
      </c>
      <c r="C13" s="38">
        <f>SUM(C7:C11)</f>
        <v>0</v>
      </c>
      <c r="D13" s="26"/>
      <c r="E13" s="26"/>
    </row>
    <row r="14" spans="2:7" x14ac:dyDescent="0.25">
      <c r="B14" s="26"/>
      <c r="C14" s="26"/>
      <c r="D14" s="26"/>
      <c r="E14" s="26"/>
    </row>
    <row r="15" spans="2:7" ht="18.75" thickBot="1" x14ac:dyDescent="0.3">
      <c r="B15" s="26"/>
      <c r="C15" s="26"/>
      <c r="D15" s="26"/>
      <c r="E15" s="26"/>
    </row>
    <row r="16" spans="2:7" ht="18.75" thickBot="1" x14ac:dyDescent="0.3">
      <c r="B16" s="58" t="s">
        <v>57</v>
      </c>
      <c r="C16" s="59" t="s">
        <v>4</v>
      </c>
    </row>
    <row r="17" spans="2:3" x14ac:dyDescent="0.25">
      <c r="B17" s="57" t="str">
        <f>'5. Optional Extras'!B3</f>
        <v>eg Cooled Filter storage option</v>
      </c>
      <c r="C17" s="60">
        <f>'5. Optional Extras'!C3</f>
        <v>0</v>
      </c>
    </row>
    <row r="18" spans="2:3" x14ac:dyDescent="0.25">
      <c r="B18" s="33" t="str">
        <f>'5. Optional Extras'!B4</f>
        <v>eg Extra PM10 heads</v>
      </c>
      <c r="C18" s="61">
        <f>'5. Optional Extras'!C4</f>
        <v>0</v>
      </c>
    </row>
    <row r="19" spans="2:3" ht="26.25" customHeight="1" x14ac:dyDescent="0.25">
      <c r="B19" s="33" t="str">
        <f>'5. Optional Extras'!B5</f>
        <v>eg Cost to extend the inlet height per 10cm is:</v>
      </c>
      <c r="C19" s="61">
        <f>'5. Optional Extras'!C5</f>
        <v>0</v>
      </c>
    </row>
    <row r="20" spans="2:3" x14ac:dyDescent="0.25">
      <c r="B20" s="33" t="str">
        <f>'5. Optional Extras'!B6</f>
        <v>e.g. Additional filter holders and screens</v>
      </c>
      <c r="C20" s="61">
        <f>'5. Optional Extras'!C6</f>
        <v>0</v>
      </c>
    </row>
    <row r="21" spans="2:3" x14ac:dyDescent="0.25">
      <c r="B21" s="33" t="str">
        <f>'5. Optional Extras'!B7</f>
        <v>e.g. Additional cassettes/magazines</v>
      </c>
      <c r="C21" s="61">
        <f>'5. Optional Extras'!C7</f>
        <v>0</v>
      </c>
    </row>
    <row r="22" spans="2:3" ht="54" x14ac:dyDescent="0.25">
      <c r="B22" s="33" t="str">
        <f>'5. Optional Extras'!B8</f>
        <v xml:space="preserve">e.g. Additional cases for transporting magazines containing filter holders and filters </v>
      </c>
      <c r="C22" s="61">
        <f>'5. Optional Extras'!C8</f>
        <v>0</v>
      </c>
    </row>
    <row r="23" spans="2:3" x14ac:dyDescent="0.25">
      <c r="B23" s="33" t="str">
        <f>'5. Optional Extras'!B9</f>
        <v>e.g Additional warranty costs</v>
      </c>
      <c r="C23" s="61">
        <f>'5. Optional Extras'!C9</f>
        <v>0</v>
      </c>
    </row>
    <row r="24" spans="2:3" ht="18.75" thickBot="1" x14ac:dyDescent="0.3">
      <c r="B24" s="62"/>
      <c r="C24" s="63">
        <f>'5. Optional Extras'!C10</f>
        <v>0</v>
      </c>
    </row>
  </sheetData>
  <mergeCells count="1">
    <mergeCell ref="B3:E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B1:H32"/>
  <sheetViews>
    <sheetView zoomScaleNormal="100" workbookViewId="0">
      <selection activeCell="C1" sqref="C1"/>
    </sheetView>
  </sheetViews>
  <sheetFormatPr defaultColWidth="8.88671875" defaultRowHeight="15" x14ac:dyDescent="0.2"/>
  <cols>
    <col min="1" max="1" width="7.6640625" style="4" customWidth="1"/>
    <col min="2" max="2" width="49.6640625" style="4" customWidth="1"/>
    <col min="3" max="3" width="21" style="4" bestFit="1" customWidth="1"/>
    <col min="4" max="4" width="7" style="4" customWidth="1"/>
    <col min="5" max="5" width="23.44140625" style="4" customWidth="1"/>
    <col min="6" max="6" width="12.109375" style="4" customWidth="1"/>
    <col min="7" max="16384" width="8.88671875" style="4"/>
  </cols>
  <sheetData>
    <row r="1" spans="2:3" ht="95.45" customHeight="1" thickBot="1" x14ac:dyDescent="0.25">
      <c r="B1" s="83"/>
    </row>
    <row r="2" spans="2:3" ht="48" thickBot="1" x14ac:dyDescent="0.25">
      <c r="B2" s="109"/>
      <c r="C2" s="81" t="s">
        <v>81</v>
      </c>
    </row>
    <row r="3" spans="2:3" ht="78.75" customHeight="1" thickBot="1" x14ac:dyDescent="0.25">
      <c r="B3" s="82" t="s">
        <v>88</v>
      </c>
      <c r="C3" s="90"/>
    </row>
    <row r="4" spans="2:3" ht="15.75" thickBot="1" x14ac:dyDescent="0.25">
      <c r="B4" s="92" t="s">
        <v>73</v>
      </c>
      <c r="C4" s="110">
        <f>2*C3</f>
        <v>0</v>
      </c>
    </row>
    <row r="5" spans="2:3" x14ac:dyDescent="0.2">
      <c r="B5" s="91"/>
      <c r="C5" s="86"/>
    </row>
    <row r="6" spans="2:3" ht="15.75" x14ac:dyDescent="0.25">
      <c r="B6" s="84"/>
      <c r="C6" s="85"/>
    </row>
    <row r="7" spans="2:3" ht="16.5" thickBot="1" x14ac:dyDescent="0.25">
      <c r="B7" s="112" t="s">
        <v>24</v>
      </c>
      <c r="C7" s="112"/>
    </row>
    <row r="8" spans="2:3" ht="31.5" thickBot="1" x14ac:dyDescent="0.25">
      <c r="B8" s="39" t="s">
        <v>5</v>
      </c>
      <c r="C8" s="40" t="s">
        <v>41</v>
      </c>
    </row>
    <row r="9" spans="2:3" x14ac:dyDescent="0.2">
      <c r="B9" s="41" t="s">
        <v>14</v>
      </c>
      <c r="C9" s="15"/>
    </row>
    <row r="10" spans="2:3" x14ac:dyDescent="0.2">
      <c r="B10" s="42" t="s">
        <v>82</v>
      </c>
      <c r="C10" s="16"/>
    </row>
    <row r="11" spans="2:3" x14ac:dyDescent="0.2">
      <c r="B11" s="42" t="s">
        <v>43</v>
      </c>
      <c r="C11" s="16"/>
    </row>
    <row r="12" spans="2:3" x14ac:dyDescent="0.2">
      <c r="B12" s="42" t="s">
        <v>45</v>
      </c>
      <c r="C12" s="16"/>
    </row>
    <row r="13" spans="2:3" x14ac:dyDescent="0.2">
      <c r="B13" s="42" t="s">
        <v>46</v>
      </c>
      <c r="C13" s="16"/>
    </row>
    <row r="14" spans="2:3" x14ac:dyDescent="0.2">
      <c r="B14" s="42" t="s">
        <v>44</v>
      </c>
      <c r="C14" s="16"/>
    </row>
    <row r="15" spans="2:3" x14ac:dyDescent="0.2">
      <c r="B15" s="42" t="s">
        <v>74</v>
      </c>
      <c r="C15" s="16"/>
    </row>
    <row r="16" spans="2:3" ht="28.5" x14ac:dyDescent="0.2">
      <c r="B16" s="42" t="s">
        <v>75</v>
      </c>
      <c r="C16" s="16"/>
    </row>
    <row r="17" spans="2:8" x14ac:dyDescent="0.2">
      <c r="B17" s="42" t="s">
        <v>15</v>
      </c>
      <c r="C17" s="16"/>
    </row>
    <row r="18" spans="2:8" x14ac:dyDescent="0.2">
      <c r="B18" s="42" t="s">
        <v>70</v>
      </c>
      <c r="C18" s="16"/>
    </row>
    <row r="19" spans="2:8" x14ac:dyDescent="0.2">
      <c r="B19" s="42"/>
      <c r="C19" s="16"/>
      <c r="E19" s="8"/>
      <c r="F19" s="87"/>
    </row>
    <row r="20" spans="2:8" x14ac:dyDescent="0.2">
      <c r="B20" s="42"/>
      <c r="C20" s="16"/>
      <c r="E20" s="8"/>
      <c r="F20" s="87"/>
    </row>
    <row r="21" spans="2:8" x14ac:dyDescent="0.2">
      <c r="B21" s="1"/>
      <c r="C21" s="16"/>
      <c r="E21" s="8"/>
      <c r="F21" s="87"/>
    </row>
    <row r="22" spans="2:8" ht="15.75" thickBot="1" x14ac:dyDescent="0.25">
      <c r="B22" s="88"/>
      <c r="C22" s="89"/>
      <c r="E22" s="8"/>
      <c r="F22" s="87"/>
    </row>
    <row r="23" spans="2:8" x14ac:dyDescent="0.2">
      <c r="E23" s="8"/>
      <c r="F23" s="87"/>
    </row>
    <row r="24" spans="2:8" x14ac:dyDescent="0.2">
      <c r="E24" s="8"/>
      <c r="F24" s="87"/>
    </row>
    <row r="25" spans="2:8" x14ac:dyDescent="0.2">
      <c r="E25" s="8"/>
      <c r="F25" s="87"/>
    </row>
    <row r="26" spans="2:8" x14ac:dyDescent="0.2">
      <c r="E26" s="8"/>
      <c r="F26" s="87"/>
    </row>
    <row r="27" spans="2:8" x14ac:dyDescent="0.2">
      <c r="E27" s="8"/>
      <c r="F27" s="87"/>
    </row>
    <row r="28" spans="2:8" x14ac:dyDescent="0.2">
      <c r="E28" s="8"/>
      <c r="F28" s="87"/>
    </row>
    <row r="29" spans="2:8" x14ac:dyDescent="0.2">
      <c r="E29" s="8"/>
      <c r="F29" s="87"/>
    </row>
    <row r="30" spans="2:8" x14ac:dyDescent="0.2">
      <c r="E30" s="8"/>
      <c r="F30" s="87"/>
    </row>
    <row r="31" spans="2:8" ht="15.75" x14ac:dyDescent="0.25">
      <c r="E31" s="8"/>
      <c r="F31" s="87"/>
      <c r="H31" s="9" t="str">
        <f>IF(C3=SUM(F5:F31),"","Double check the figures are the total breakdown of parts per unit")</f>
        <v/>
      </c>
    </row>
    <row r="32" spans="2:8" ht="15.75" x14ac:dyDescent="0.25">
      <c r="H32" s="9"/>
    </row>
  </sheetData>
  <customSheetViews>
    <customSheetView guid="{F126E97A-B0F3-4418-B380-299E4CE9A992}">
      <selection activeCell="G8" sqref="G8"/>
      <pageMargins left="0" right="0" top="0" bottom="0" header="0" footer="0"/>
    </customSheetView>
  </customSheetViews>
  <mergeCells count="1">
    <mergeCell ref="B7:C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D5676-FEB4-464F-9169-4010D6BDE0A5}">
  <sheetPr>
    <tabColor theme="9" tint="-0.249977111117893"/>
  </sheetPr>
  <dimension ref="B4:C8"/>
  <sheetViews>
    <sheetView tabSelected="1" workbookViewId="0">
      <selection activeCell="B13" sqref="B13"/>
    </sheetView>
  </sheetViews>
  <sheetFormatPr defaultRowHeight="15" x14ac:dyDescent="0.2"/>
  <cols>
    <col min="2" max="2" width="59.33203125" customWidth="1"/>
    <col min="3" max="3" width="28.6640625" customWidth="1"/>
  </cols>
  <sheetData>
    <row r="4" spans="2:3" ht="15.75" thickBot="1" x14ac:dyDescent="0.25"/>
    <row r="5" spans="2:3" ht="91.5" thickBot="1" x14ac:dyDescent="0.25">
      <c r="B5" s="6"/>
      <c r="C5" s="67" t="s">
        <v>89</v>
      </c>
    </row>
    <row r="6" spans="2:3" ht="15.75" thickBot="1" x14ac:dyDescent="0.25">
      <c r="B6" s="6"/>
      <c r="C6" s="68"/>
    </row>
    <row r="7" spans="2:3" ht="15.75" thickBot="1" x14ac:dyDescent="0.25">
      <c r="B7" s="69"/>
      <c r="C7" s="69" t="s">
        <v>6</v>
      </c>
    </row>
    <row r="8" spans="2:3" ht="55.5" customHeight="1" x14ac:dyDescent="0.2">
      <c r="B8" s="66" t="s">
        <v>83</v>
      </c>
      <c r="C8" s="7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B1:L22"/>
  <sheetViews>
    <sheetView zoomScale="75" zoomScaleNormal="75" workbookViewId="0">
      <selection activeCell="D9" sqref="D9"/>
    </sheetView>
  </sheetViews>
  <sheetFormatPr defaultColWidth="8.88671875" defaultRowHeight="15" x14ac:dyDescent="0.2"/>
  <cols>
    <col min="1" max="1" width="3" style="4" bestFit="1" customWidth="1"/>
    <col min="2" max="2" width="22.77734375" style="4" customWidth="1"/>
    <col min="3" max="3" width="21.33203125" style="4" customWidth="1"/>
    <col min="4" max="4" width="24.21875" style="4" customWidth="1"/>
    <col min="5" max="5" width="8.88671875" style="4"/>
    <col min="6" max="6" width="24.88671875" style="4" customWidth="1"/>
    <col min="7" max="7" width="20.33203125" style="4" customWidth="1"/>
    <col min="8" max="8" width="49.33203125" style="4" customWidth="1"/>
    <col min="9" max="16384" width="8.88671875" style="4"/>
  </cols>
  <sheetData>
    <row r="1" spans="2:12" ht="39.75" customHeight="1" x14ac:dyDescent="0.25">
      <c r="B1" s="113" t="s">
        <v>37</v>
      </c>
      <c r="C1" s="114"/>
      <c r="I1" s="5"/>
    </row>
    <row r="2" spans="2:12" x14ac:dyDescent="0.2">
      <c r="I2" s="7"/>
      <c r="J2" s="7"/>
    </row>
    <row r="3" spans="2:12" ht="15.75" thickBot="1" x14ac:dyDescent="0.25">
      <c r="I3" s="8"/>
      <c r="J3" s="8"/>
    </row>
    <row r="4" spans="2:12" s="6" customFormat="1" ht="47.25" x14ac:dyDescent="0.2">
      <c r="B4" s="43" t="s">
        <v>7</v>
      </c>
      <c r="C4" s="44" t="s">
        <v>84</v>
      </c>
    </row>
    <row r="5" spans="2:12" ht="15.75" x14ac:dyDescent="0.25">
      <c r="B5" s="45" t="s">
        <v>23</v>
      </c>
      <c r="C5" s="108">
        <f>2*D9</f>
        <v>0</v>
      </c>
      <c r="D5" s="9"/>
    </row>
    <row r="6" spans="2:12" ht="13.5" customHeight="1" x14ac:dyDescent="0.2"/>
    <row r="7" spans="2:12" ht="33" customHeight="1" thickBot="1" x14ac:dyDescent="0.3">
      <c r="B7" s="115"/>
      <c r="C7" s="115"/>
      <c r="D7" s="115"/>
      <c r="E7" s="116"/>
      <c r="F7" s="116"/>
      <c r="G7" s="116"/>
      <c r="H7" s="85"/>
      <c r="I7" s="85"/>
      <c r="J7" s="85"/>
      <c r="K7" s="85"/>
      <c r="L7" s="85"/>
    </row>
    <row r="8" spans="2:12" ht="46.5" x14ac:dyDescent="0.2">
      <c r="B8" s="102" t="s">
        <v>8</v>
      </c>
      <c r="C8" s="103" t="s">
        <v>9</v>
      </c>
      <c r="D8" s="104" t="s">
        <v>85</v>
      </c>
      <c r="E8" s="95"/>
      <c r="F8" s="96"/>
      <c r="G8" s="97"/>
    </row>
    <row r="9" spans="2:12" ht="29.25" thickBot="1" x14ac:dyDescent="0.25">
      <c r="B9" s="105" t="s">
        <v>10</v>
      </c>
      <c r="C9" s="106"/>
      <c r="D9" s="107">
        <f>0.5*5*C9</f>
        <v>0</v>
      </c>
      <c r="E9" s="93"/>
      <c r="G9" s="98"/>
    </row>
    <row r="10" spans="2:12" x14ac:dyDescent="0.2">
      <c r="B10" s="8"/>
      <c r="C10" s="93"/>
      <c r="D10" s="93"/>
      <c r="F10" s="93"/>
      <c r="G10" s="94"/>
    </row>
    <row r="11" spans="2:12" x14ac:dyDescent="0.2">
      <c r="B11" s="8"/>
      <c r="C11" s="93"/>
      <c r="D11" s="93"/>
      <c r="F11" s="93"/>
      <c r="G11" s="94"/>
    </row>
    <row r="12" spans="2:12" x14ac:dyDescent="0.2">
      <c r="B12" s="8"/>
      <c r="C12" s="93"/>
      <c r="D12" s="93"/>
      <c r="F12" s="93"/>
      <c r="G12" s="99"/>
    </row>
    <row r="13" spans="2:12" x14ac:dyDescent="0.2">
      <c r="B13" s="8"/>
      <c r="C13" s="93"/>
      <c r="D13" s="93"/>
      <c r="F13" s="93"/>
      <c r="G13" s="99"/>
    </row>
    <row r="14" spans="2:12" x14ac:dyDescent="0.2">
      <c r="B14" s="8"/>
      <c r="C14" s="93"/>
      <c r="D14" s="93"/>
      <c r="E14" s="93"/>
      <c r="F14" s="93"/>
      <c r="G14" s="99"/>
    </row>
    <row r="15" spans="2:12" x14ac:dyDescent="0.2">
      <c r="B15" s="8"/>
      <c r="C15" s="93"/>
      <c r="D15" s="93"/>
      <c r="E15" s="93"/>
      <c r="F15" s="93"/>
      <c r="G15" s="99"/>
    </row>
    <row r="16" spans="2:12" x14ac:dyDescent="0.2">
      <c r="B16" s="8"/>
      <c r="C16" s="93"/>
      <c r="D16" s="93"/>
      <c r="E16" s="93"/>
      <c r="F16" s="93"/>
      <c r="G16" s="99"/>
    </row>
    <row r="17" spans="2:8" x14ac:dyDescent="0.2">
      <c r="B17" s="8"/>
      <c r="C17" s="93"/>
      <c r="D17" s="93"/>
      <c r="E17" s="93"/>
      <c r="F17" s="93"/>
      <c r="G17" s="99"/>
    </row>
    <row r="18" spans="2:8" x14ac:dyDescent="0.2">
      <c r="B18" s="8"/>
      <c r="C18" s="93"/>
      <c r="D18" s="93"/>
      <c r="E18" s="93"/>
      <c r="F18" s="93"/>
      <c r="G18" s="99"/>
    </row>
    <row r="19" spans="2:8" ht="15.75" x14ac:dyDescent="0.25">
      <c r="B19" s="8"/>
      <c r="C19" s="93"/>
      <c r="D19" s="93"/>
      <c r="E19" s="93"/>
      <c r="F19" s="93"/>
      <c r="G19" s="99"/>
      <c r="H19" s="9"/>
    </row>
    <row r="20" spans="2:8" x14ac:dyDescent="0.2">
      <c r="B20" s="8"/>
      <c r="C20" s="93"/>
      <c r="D20" s="93"/>
      <c r="E20" s="93"/>
      <c r="F20" s="93"/>
      <c r="G20" s="99"/>
    </row>
    <row r="21" spans="2:8" x14ac:dyDescent="0.2">
      <c r="F21" s="100"/>
      <c r="G21" s="101"/>
    </row>
    <row r="22" spans="2:8" x14ac:dyDescent="0.2">
      <c r="G22"/>
    </row>
  </sheetData>
  <sheetProtection selectLockedCells="1"/>
  <customSheetViews>
    <customSheetView guid="{F126E97A-B0F3-4418-B380-299E4CE9A992}" topLeftCell="A13">
      <selection activeCell="H8" sqref="H8"/>
      <pageMargins left="0" right="0" top="0" bottom="0" header="0" footer="0"/>
    </customSheetView>
  </customSheetViews>
  <mergeCells count="2">
    <mergeCell ref="B1:C1"/>
    <mergeCell ref="B7:G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7393-143F-47E0-838F-489841E4B6E6}">
  <sheetPr>
    <tabColor theme="9" tint="-0.249977111117893"/>
  </sheetPr>
  <dimension ref="B1:J51"/>
  <sheetViews>
    <sheetView zoomScale="75" zoomScaleNormal="75" workbookViewId="0">
      <selection activeCell="C5" sqref="C5"/>
    </sheetView>
  </sheetViews>
  <sheetFormatPr defaultColWidth="8.88671875" defaultRowHeight="15" x14ac:dyDescent="0.2"/>
  <cols>
    <col min="1" max="1" width="3" style="4" bestFit="1" customWidth="1"/>
    <col min="2" max="2" width="22.77734375" style="4" customWidth="1"/>
    <col min="3" max="3" width="21.33203125" style="4" customWidth="1"/>
    <col min="4" max="4" width="24.21875" style="4" customWidth="1"/>
    <col min="5" max="5" width="20.33203125" style="4" customWidth="1"/>
    <col min="6" max="6" width="49.33203125" style="4" customWidth="1"/>
    <col min="7" max="16384" width="8.88671875" style="4"/>
  </cols>
  <sheetData>
    <row r="1" spans="2:10" ht="39.75" customHeight="1" thickBot="1" x14ac:dyDescent="0.3">
      <c r="B1" s="117" t="s">
        <v>25</v>
      </c>
      <c r="C1" s="118"/>
      <c r="G1" s="5"/>
    </row>
    <row r="2" spans="2:10" x14ac:dyDescent="0.2">
      <c r="G2" s="7"/>
      <c r="H2" s="7"/>
    </row>
    <row r="3" spans="2:10" ht="15.75" thickBot="1" x14ac:dyDescent="0.25">
      <c r="G3" s="8"/>
      <c r="H3" s="8"/>
    </row>
    <row r="4" spans="2:10" s="6" customFormat="1" ht="63" x14ac:dyDescent="0.2">
      <c r="B4" s="46" t="s">
        <v>7</v>
      </c>
      <c r="C4" s="47" t="s">
        <v>86</v>
      </c>
      <c r="F4" s="6" t="s">
        <v>42</v>
      </c>
    </row>
    <row r="5" spans="2:10" ht="30.75" thickBot="1" x14ac:dyDescent="0.3">
      <c r="B5" s="48" t="s">
        <v>27</v>
      </c>
      <c r="C5" s="11"/>
      <c r="D5" s="9" t="str">
        <f>IF(E18=C5,"","Double check the figure in Cell C5 is the 5 year spare parts cost for 50 instruments")</f>
        <v/>
      </c>
    </row>
    <row r="6" spans="2:10" ht="13.5" customHeight="1" x14ac:dyDescent="0.2"/>
    <row r="7" spans="2:10" ht="33" customHeight="1" thickBot="1" x14ac:dyDescent="0.3">
      <c r="B7" s="119" t="s">
        <v>36</v>
      </c>
      <c r="C7" s="119"/>
      <c r="D7" s="119"/>
      <c r="E7" s="119"/>
      <c r="F7" s="119"/>
      <c r="G7" s="80"/>
      <c r="H7" s="80"/>
      <c r="I7" s="80"/>
      <c r="J7" s="80"/>
    </row>
    <row r="8" spans="2:10" ht="64.5" customHeight="1" x14ac:dyDescent="0.2">
      <c r="B8" s="49" t="s">
        <v>8</v>
      </c>
      <c r="C8" s="50" t="s">
        <v>21</v>
      </c>
      <c r="D8" s="51" t="s">
        <v>29</v>
      </c>
      <c r="E8" s="52" t="s">
        <v>28</v>
      </c>
      <c r="F8" s="52" t="s">
        <v>30</v>
      </c>
    </row>
    <row r="9" spans="2:10" x14ac:dyDescent="0.2">
      <c r="B9" s="10" t="s">
        <v>68</v>
      </c>
      <c r="C9" s="71"/>
      <c r="D9" s="71"/>
      <c r="E9" s="75">
        <f>D9*C9</f>
        <v>0</v>
      </c>
      <c r="F9" s="79"/>
    </row>
    <row r="10" spans="2:10" x14ac:dyDescent="0.2">
      <c r="B10" s="10" t="s">
        <v>67</v>
      </c>
      <c r="C10" s="71"/>
      <c r="D10" s="71"/>
      <c r="E10" s="75">
        <f t="shared" ref="E10:E17" si="0">D10*C10</f>
        <v>0</v>
      </c>
      <c r="F10" s="79"/>
    </row>
    <row r="11" spans="2:10" x14ac:dyDescent="0.2">
      <c r="B11" s="10" t="s">
        <v>66</v>
      </c>
      <c r="C11" s="71"/>
      <c r="D11" s="71"/>
      <c r="E11" s="75">
        <f t="shared" si="0"/>
        <v>0</v>
      </c>
      <c r="F11" s="79"/>
    </row>
    <row r="12" spans="2:10" ht="28.5" x14ac:dyDescent="0.2">
      <c r="B12" s="10" t="s">
        <v>26</v>
      </c>
      <c r="C12" s="71"/>
      <c r="D12" s="71"/>
      <c r="E12" s="75">
        <f t="shared" si="0"/>
        <v>0</v>
      </c>
      <c r="F12" s="79"/>
    </row>
    <row r="13" spans="2:10" x14ac:dyDescent="0.2">
      <c r="B13" s="10"/>
      <c r="C13" s="71"/>
      <c r="D13" s="71"/>
      <c r="E13" s="75">
        <f t="shared" si="0"/>
        <v>0</v>
      </c>
      <c r="F13" s="79"/>
    </row>
    <row r="14" spans="2:10" x14ac:dyDescent="0.2">
      <c r="B14" s="10"/>
      <c r="C14" s="71"/>
      <c r="D14" s="71"/>
      <c r="E14" s="75">
        <f t="shared" si="0"/>
        <v>0</v>
      </c>
      <c r="F14" s="79"/>
    </row>
    <row r="15" spans="2:10" x14ac:dyDescent="0.2">
      <c r="B15" s="10"/>
      <c r="C15" s="71"/>
      <c r="D15" s="71"/>
      <c r="E15" s="75">
        <f t="shared" si="0"/>
        <v>0</v>
      </c>
      <c r="F15" s="79"/>
    </row>
    <row r="16" spans="2:10" x14ac:dyDescent="0.2">
      <c r="B16" s="10"/>
      <c r="C16" s="71"/>
      <c r="D16" s="71"/>
      <c r="E16" s="75">
        <f t="shared" si="0"/>
        <v>0</v>
      </c>
      <c r="F16" s="79"/>
    </row>
    <row r="17" spans="2:10" x14ac:dyDescent="0.2">
      <c r="B17" s="10"/>
      <c r="C17" s="71"/>
      <c r="D17" s="71"/>
      <c r="E17" s="75">
        <f t="shared" si="0"/>
        <v>0</v>
      </c>
      <c r="F17" s="79"/>
    </row>
    <row r="18" spans="2:10" ht="15.75" thickBot="1" x14ac:dyDescent="0.25">
      <c r="B18" s="72"/>
      <c r="C18" s="73"/>
      <c r="D18" s="73" t="s">
        <v>48</v>
      </c>
      <c r="E18" s="76">
        <f>SUM(E9:E17)*2</f>
        <v>0</v>
      </c>
      <c r="F18" s="74"/>
      <c r="H18" s="78" t="str">
        <f>IF(E18=C5,"","Double check the figure in Cell C5 is the 5 year spare parts cost for 50 instruments")</f>
        <v/>
      </c>
    </row>
    <row r="20" spans="2:10" ht="16.5" thickBot="1" x14ac:dyDescent="0.3">
      <c r="B20" s="2" t="s">
        <v>34</v>
      </c>
      <c r="C20"/>
      <c r="D20"/>
      <c r="E20"/>
      <c r="F20"/>
      <c r="G20"/>
      <c r="H20"/>
      <c r="I20"/>
      <c r="J20"/>
    </row>
    <row r="21" spans="2:10" x14ac:dyDescent="0.2">
      <c r="B21" s="55" t="s">
        <v>11</v>
      </c>
      <c r="C21" s="56" t="s">
        <v>22</v>
      </c>
      <c r="D21" s="4" t="s">
        <v>12</v>
      </c>
    </row>
    <row r="22" spans="2:10" x14ac:dyDescent="0.2">
      <c r="B22" s="10"/>
      <c r="C22" s="53"/>
    </row>
    <row r="23" spans="2:10" x14ac:dyDescent="0.2">
      <c r="B23" s="10"/>
      <c r="C23" s="53"/>
    </row>
    <row r="24" spans="2:10" x14ac:dyDescent="0.2">
      <c r="B24" s="10"/>
      <c r="C24" s="53"/>
    </row>
    <row r="25" spans="2:10" x14ac:dyDescent="0.2">
      <c r="B25" s="10"/>
      <c r="C25" s="53"/>
    </row>
    <row r="26" spans="2:10" x14ac:dyDescent="0.2">
      <c r="B26" s="10"/>
      <c r="C26" s="53"/>
    </row>
    <row r="27" spans="2:10" x14ac:dyDescent="0.2">
      <c r="B27" s="10"/>
      <c r="C27" s="53"/>
    </row>
    <row r="28" spans="2:10" x14ac:dyDescent="0.2">
      <c r="B28" s="10"/>
      <c r="C28" s="53"/>
    </row>
    <row r="29" spans="2:10" x14ac:dyDescent="0.2">
      <c r="B29" s="10"/>
      <c r="C29" s="53"/>
    </row>
    <row r="30" spans="2:10" x14ac:dyDescent="0.2">
      <c r="B30" s="10"/>
      <c r="C30" s="53"/>
    </row>
    <row r="31" spans="2:10" x14ac:dyDescent="0.2">
      <c r="B31" s="10"/>
      <c r="C31" s="53"/>
    </row>
    <row r="32" spans="2:10" x14ac:dyDescent="0.2">
      <c r="B32" s="10"/>
      <c r="C32" s="53"/>
    </row>
    <row r="33" spans="2:3" x14ac:dyDescent="0.2">
      <c r="B33" s="10"/>
      <c r="C33" s="53"/>
    </row>
    <row r="34" spans="2:3" x14ac:dyDescent="0.2">
      <c r="B34" s="10"/>
      <c r="C34" s="53"/>
    </row>
    <row r="35" spans="2:3" x14ac:dyDescent="0.2">
      <c r="B35" s="10"/>
      <c r="C35" s="53"/>
    </row>
    <row r="36" spans="2:3" x14ac:dyDescent="0.2">
      <c r="B36" s="10"/>
      <c r="C36" s="53"/>
    </row>
    <row r="37" spans="2:3" x14ac:dyDescent="0.2">
      <c r="B37" s="10"/>
      <c r="C37" s="53"/>
    </row>
    <row r="38" spans="2:3" x14ac:dyDescent="0.2">
      <c r="B38" s="10"/>
      <c r="C38" s="53"/>
    </row>
    <row r="39" spans="2:3" x14ac:dyDescent="0.2">
      <c r="B39" s="10"/>
      <c r="C39" s="53"/>
    </row>
    <row r="40" spans="2:3" x14ac:dyDescent="0.2">
      <c r="B40" s="10"/>
      <c r="C40" s="53"/>
    </row>
    <row r="41" spans="2:3" x14ac:dyDescent="0.2">
      <c r="B41" s="10"/>
      <c r="C41" s="53"/>
    </row>
    <row r="42" spans="2:3" x14ac:dyDescent="0.2">
      <c r="B42" s="10"/>
      <c r="C42" s="53"/>
    </row>
    <row r="43" spans="2:3" x14ac:dyDescent="0.2">
      <c r="B43" s="10"/>
      <c r="C43" s="53"/>
    </row>
    <row r="44" spans="2:3" x14ac:dyDescent="0.2">
      <c r="B44" s="10"/>
      <c r="C44" s="53"/>
    </row>
    <row r="45" spans="2:3" x14ac:dyDescent="0.2">
      <c r="B45" s="10"/>
      <c r="C45" s="53"/>
    </row>
    <row r="46" spans="2:3" x14ac:dyDescent="0.2">
      <c r="B46" s="10"/>
      <c r="C46" s="53"/>
    </row>
    <row r="47" spans="2:3" x14ac:dyDescent="0.2">
      <c r="B47" s="10"/>
      <c r="C47" s="53"/>
    </row>
    <row r="48" spans="2:3" x14ac:dyDescent="0.2">
      <c r="B48" s="10"/>
      <c r="C48" s="53"/>
    </row>
    <row r="49" spans="2:3" x14ac:dyDescent="0.2">
      <c r="B49" s="10"/>
      <c r="C49" s="53"/>
    </row>
    <row r="50" spans="2:3" x14ac:dyDescent="0.2">
      <c r="B50" s="10"/>
      <c r="C50" s="53"/>
    </row>
    <row r="51" spans="2:3" ht="15.75" thickBot="1" x14ac:dyDescent="0.25">
      <c r="B51" s="3"/>
      <c r="C51" s="54"/>
    </row>
  </sheetData>
  <sheetProtection selectLockedCells="1"/>
  <mergeCells count="2">
    <mergeCell ref="B1:C1"/>
    <mergeCell ref="B7:F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A4D9D-F8F4-453D-937F-07CAFCB643CF}">
  <sheetPr>
    <tabColor theme="9" tint="-0.249977111117893"/>
  </sheetPr>
  <dimension ref="B1:C10"/>
  <sheetViews>
    <sheetView zoomScaleNormal="100" workbookViewId="0">
      <selection activeCell="B5" sqref="B5"/>
    </sheetView>
  </sheetViews>
  <sheetFormatPr defaultColWidth="9.21875" defaultRowHeight="15" x14ac:dyDescent="0.2"/>
  <cols>
    <col min="1" max="1" width="9.21875" style="4"/>
    <col min="2" max="2" width="53.109375" style="4" customWidth="1"/>
    <col min="3" max="3" width="17.77734375" style="4" customWidth="1"/>
    <col min="4" max="16384" width="9.21875" style="4"/>
  </cols>
  <sheetData>
    <row r="1" spans="2:3" ht="15.75" thickBot="1" x14ac:dyDescent="0.25"/>
    <row r="2" spans="2:3" ht="15.75" thickBot="1" x14ac:dyDescent="0.25">
      <c r="B2" s="77" t="s">
        <v>13</v>
      </c>
      <c r="C2" s="77" t="s">
        <v>38</v>
      </c>
    </row>
    <row r="3" spans="2:3" ht="15.75" thickBot="1" x14ac:dyDescent="0.25">
      <c r="B3" s="12" t="s">
        <v>71</v>
      </c>
      <c r="C3" s="70"/>
    </row>
    <row r="4" spans="2:3" ht="15.75" thickBot="1" x14ac:dyDescent="0.25">
      <c r="B4" s="12" t="s">
        <v>87</v>
      </c>
      <c r="C4" s="70"/>
    </row>
    <row r="5" spans="2:3" ht="15.75" thickBot="1" x14ac:dyDescent="0.25">
      <c r="B5" s="12" t="s">
        <v>51</v>
      </c>
      <c r="C5" s="70"/>
    </row>
    <row r="6" spans="2:3" ht="15.75" thickBot="1" x14ac:dyDescent="0.25">
      <c r="B6" s="12" t="s">
        <v>65</v>
      </c>
      <c r="C6" s="12"/>
    </row>
    <row r="7" spans="2:3" ht="15.75" thickBot="1" x14ac:dyDescent="0.25">
      <c r="B7" s="12" t="s">
        <v>77</v>
      </c>
      <c r="C7" s="12"/>
    </row>
    <row r="8" spans="2:3" ht="30.75" thickBot="1" x14ac:dyDescent="0.25">
      <c r="B8" s="12" t="s">
        <v>76</v>
      </c>
      <c r="C8" s="12"/>
    </row>
    <row r="9" spans="2:3" ht="15.75" thickBot="1" x14ac:dyDescent="0.25">
      <c r="B9" s="12" t="s">
        <v>52</v>
      </c>
      <c r="C9" s="12"/>
    </row>
    <row r="10" spans="2:3" x14ac:dyDescent="0.2">
      <c r="B10" s="12"/>
      <c r="C10" s="12"/>
    </row>
  </sheetData>
  <sheetProtection algorithmName="SHA-512" hashValue="7B8M8/hp7ldeCB3D+6Dv0qeO8VtuyipWLFZ69S+ewCHyHB3U3HHfYW4OZYZAfqFFiBWgctg6HVamFiLCQQF/VA==" saltValue="wtow0H3/5Otut4MndXMxX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true"/>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Air Quality</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External</TermName>
          <TermId xmlns="http://schemas.microsoft.com/office/infopath/2007/PartnerControls">1104eb68-55d8-494f-b6ba-c5473579de73</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12</Value>
      <Value>10</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EA</TermName>
          <TermId xmlns="http://schemas.microsoft.com/office/infopath/2007/PartnerControls">d5f78ddb-b1b6-4328-9877-d7e3ed06fdac</TermId>
        </TermInfo>
      </Terms>
    </fe59e9859d6a491389c5b03567f5dda5>
    <Team xmlns="662745e8-e224-48e8-a2e3-254862b8c2f5">Geomatics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5365c18e-ad1a-4372-9a06-99106379f235">
      <Terms xmlns="http://schemas.microsoft.com/office/infopath/2007/PartnerControls"/>
    </lcf76f155ced4ddcb4097134ff3c332f>
    <SharedWithUsers xmlns="82cd4b0c-8326-4f12-b0f2-5a6010da14d2">
      <UserInfo>
        <DisplayName/>
        <AccountId xsi:nil="true"/>
        <AccountType/>
      </UserInfo>
    </SharedWithUsers>
    <MediaLengthInSeconds xmlns="5365c18e-ad1a-4372-9a06-99106379f235"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69E7B433FA52494180661DA619D1D45E" ma:contentTypeVersion="37" ma:contentTypeDescription="Create a new document." ma:contentTypeScope="" ma:versionID="00001a41c24f7ddd8313b564a0092ed5">
  <xsd:schema xmlns:xsd="http://www.w3.org/2001/XMLSchema" xmlns:xs="http://www.w3.org/2001/XMLSchema" xmlns:p="http://schemas.microsoft.com/office/2006/metadata/properties" xmlns:ns1="http://schemas.microsoft.com/sharepoint/v3" xmlns:ns2="662745e8-e224-48e8-a2e3-254862b8c2f5" xmlns:ns3="82cd4b0c-8326-4f12-b0f2-5a6010da14d2" xmlns:ns4="5365c18e-ad1a-4372-9a06-99106379f235" targetNamespace="http://schemas.microsoft.com/office/2006/metadata/properties" ma:root="true" ma:fieldsID="e4b2f400ea53eeaf7e9a7e07bfa91973" ns1:_="" ns2:_="" ns3:_="" ns4:_="">
    <xsd:import namespace="http://schemas.microsoft.com/sharepoint/v3"/>
    <xsd:import namespace="662745e8-e224-48e8-a2e3-254862b8c2f5"/>
    <xsd:import namespace="82cd4b0c-8326-4f12-b0f2-5a6010da14d2"/>
    <xsd:import namespace="5365c18e-ad1a-4372-9a06-99106379f235"/>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SharedWithUsers" minOccurs="0"/>
                <xsd:element ref="ns3:SharedWithDetails" minOccurs="0"/>
                <xsd:element ref="ns4:MediaServiceMetadata" minOccurs="0"/>
                <xsd:element ref="ns4:MediaServiceFastMetadata" minOccurs="0"/>
                <xsd:element ref="ns4:lcf76f155ced4ddcb4097134ff3c332f" minOccurs="0"/>
                <xsd:element ref="ns4:MediaServiceGenerationTime" minOccurs="0"/>
                <xsd:element ref="ns4:MediaServiceEventHashCode" minOccurs="0"/>
                <xsd:element ref="ns4:MediaServiceDateTaken" minOccurs="0"/>
                <xsd:element ref="ns4:MediaLengthInSeconds" minOccurs="0"/>
                <xsd:element ref="ns4:MediaServiceAutoKeyPoints" minOccurs="0"/>
                <xsd:element ref="ns4:MediaServiceKeyPoints" minOccurs="0"/>
                <xsd:element ref="ns4:MediaServiceOCR" minOccurs="0"/>
                <xsd:element ref="ns4:MediaServiceLocation" minOccurs="0"/>
                <xsd:element ref="ns4:MediaServiceObjectDetectorVersions" minOccurs="0"/>
                <xsd:element ref="ns4: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32008e3-508a-40f6-86c6-2a8f2cdc286a}" ma:internalName="TaxCatchAll" ma:showField="CatchAllData" ma:web="82cd4b0c-8326-4f12-b0f2-5a6010da14d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2008e3-508a-40f6-86c6-2a8f2cdc286a}" ma:internalName="TaxCatchAllLabel" ma:readOnly="true" ma:showField="CatchAllDataLabel" ma:web="82cd4b0c-8326-4f12-b0f2-5a6010da14d2">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ional Monitoring" ma:internalName="Team">
      <xsd:simpleType>
        <xsd:restriction base="dms:Text"/>
      </xsd:simpleType>
    </xsd:element>
    <xsd:element name="Topic" ma:index="20" nillable="true" ma:displayName="Topic" ma:default="Monitoring Contract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EA|d5f78ddb-b1b6-4328-9877-d7e3ed06fdac"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2cd4b0c-8326-4f12-b0f2-5a6010da14d2"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65c18e-ad1a-4372-9a06-99106379f235"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Location" ma:index="38" nillable="true" ma:displayName="Location" ma:internalName="MediaServiceLocation" ma:readOnly="true">
      <xsd:simpleType>
        <xsd:restriction base="dms:Text"/>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5844E4-1E3D-4D73-8F49-1A48D3994C46}">
  <ds:schemaRefs>
    <ds:schemaRef ds:uri="Microsoft.SharePoint.Taxonomy.ContentTypeSync"/>
  </ds:schemaRefs>
</ds:datastoreItem>
</file>

<file path=customXml/itemProps2.xml><?xml version="1.0" encoding="utf-8"?>
<ds:datastoreItem xmlns:ds="http://schemas.openxmlformats.org/officeDocument/2006/customXml" ds:itemID="{3B0509FF-4938-414B-90BE-30EED7AFA9B0}">
  <ds:schemaRefs>
    <ds:schemaRef ds:uri="http://schemas.microsoft.com/sharepoint/v3"/>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metadata/properties"/>
    <ds:schemaRef ds:uri="http://purl.org/dc/dcmitype/"/>
    <ds:schemaRef ds:uri="5365c18e-ad1a-4372-9a06-99106379f235"/>
    <ds:schemaRef ds:uri="82cd4b0c-8326-4f12-b0f2-5a6010da14d2"/>
    <ds:schemaRef ds:uri="662745e8-e224-48e8-a2e3-254862b8c2f5"/>
    <ds:schemaRef ds:uri="http://www.w3.org/XML/1998/namespace"/>
  </ds:schemaRefs>
</ds:datastoreItem>
</file>

<file path=customXml/itemProps3.xml><?xml version="1.0" encoding="utf-8"?>
<ds:datastoreItem xmlns:ds="http://schemas.openxmlformats.org/officeDocument/2006/customXml" ds:itemID="{0D592630-22FB-4812-8FF9-C96C1C73B6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82cd4b0c-8326-4f12-b0f2-5a6010da14d2"/>
    <ds:schemaRef ds:uri="5365c18e-ad1a-4372-9a06-99106379f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8515016-4992-4A60-9D03-A48311D6A6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Total Costs_ Evaluation</vt:lpstr>
      <vt:lpstr>1. Purchase cost per unit</vt:lpstr>
      <vt:lpstr>2. Delivery Costs</vt:lpstr>
      <vt:lpstr>3. 5 year Electricity costs</vt:lpstr>
      <vt:lpstr>4. 5 year Consumables and parts</vt:lpstr>
      <vt:lpstr>5. Optional Extras</vt:lpstr>
    </vt:vector>
  </TitlesOfParts>
  <Manager/>
  <Company>Defra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Adams</dc:creator>
  <cp:keywords/>
  <dc:description/>
  <cp:lastModifiedBy>Stratford, Tania</cp:lastModifiedBy>
  <cp:revision/>
  <dcterms:created xsi:type="dcterms:W3CDTF">2014-02-26T08:53:44Z</dcterms:created>
  <dcterms:modified xsi:type="dcterms:W3CDTF">2024-10-22T15:46:19Z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0x010100A5BF1C78D9F64B679A5EBDE1C6598EBC010069E7B433FA52494180661DA619D1D45E</vt:lpwstr>
  </property>
  <property fmtid="{D5CDD505-2E9C-101B-9397-08002B2CF9AE}" pid="3" name="InformationType">
    <vt:lpwstr/>
  </property>
  <property fmtid="{D5CDD505-2E9C-101B-9397-08002B2CF9AE}" pid="4" name="Distribution">
    <vt:lpwstr>12;#External|1104eb68-55d8-494f-b6ba-c5473579de73</vt:lpwstr>
  </property>
  <property fmtid="{D5CDD505-2E9C-101B-9397-08002B2CF9AE}" pid="5" name="HOCopyrightLevel">
    <vt:lpwstr>7;#Crown|69589897-2828-4761-976e-717fd8e631c9</vt:lpwstr>
  </property>
  <property fmtid="{D5CDD505-2E9C-101B-9397-08002B2CF9AE}" pid="6" name="HOGovernmentSecurityClassification">
    <vt:lpwstr>6;#Official|14c80daa-741b-422c-9722-f71693c9ede4</vt:lpwstr>
  </property>
  <property fmtid="{D5CDD505-2E9C-101B-9397-08002B2CF9AE}" pid="7" name="HOSiteType">
    <vt:lpwstr>10;#Team|ff0485df-0575-416f-802f-e999165821b7</vt:lpwstr>
  </property>
  <property fmtid="{D5CDD505-2E9C-101B-9397-08002B2CF9AE}" pid="8" name="OrganisationalUnit">
    <vt:lpwstr>8;#EA|d5f78ddb-b1b6-4328-9877-d7e3ed06fdac</vt:lpwstr>
  </property>
  <property fmtid="{D5CDD505-2E9C-101B-9397-08002B2CF9AE}" pid="9" name="Order">
    <vt:r8>40900</vt:r8>
  </property>
  <property fmtid="{D5CDD505-2E9C-101B-9397-08002B2CF9AE}" pid="10" name="HOFrom">
    <vt:lpwstr/>
  </property>
  <property fmtid="{D5CDD505-2E9C-101B-9397-08002B2CF9AE}" pid="11" name="xd_Signature">
    <vt:bool>false</vt:bool>
  </property>
  <property fmtid="{D5CDD505-2E9C-101B-9397-08002B2CF9AE}" pid="12" name="HOSubject">
    <vt:lpwstr/>
  </property>
  <property fmtid="{D5CDD505-2E9C-101B-9397-08002B2CF9AE}" pid="13" name="xd_ProgID">
    <vt:lpwstr/>
  </property>
  <property fmtid="{D5CDD505-2E9C-101B-9397-08002B2CF9AE}" pid="14" name="wic_System_Copyright">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HOCC">
    <vt:lpwstr/>
  </property>
  <property fmtid="{D5CDD505-2E9C-101B-9397-08002B2CF9AE}" pid="19" name="vti_imgdate">
    <vt:lpwstr/>
  </property>
  <property fmtid="{D5CDD505-2E9C-101B-9397-08002B2CF9AE}" pid="20" name="HOTo">
    <vt:lpwstr/>
  </property>
  <property fmtid="{D5CDD505-2E9C-101B-9397-08002B2CF9AE}" pid="21" name="TriggerFlowInfo">
    <vt:lpwstr/>
  </property>
  <property fmtid="{D5CDD505-2E9C-101B-9397-08002B2CF9AE}" pid="22" name="MediaServiceImageTags">
    <vt:lpwstr/>
  </property>
</Properties>
</file>