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53222"/>
  <mc:AlternateContent xmlns:mc="http://schemas.openxmlformats.org/markup-compatibility/2006">
    <mc:Choice Requires="x15">
      <x15ac:absPath xmlns:x15ac="http://schemas.microsoft.com/office/spreadsheetml/2010/11/ac" url="C:\Users\p.daviespeerless\Desktop\"/>
    </mc:Choice>
  </mc:AlternateContent>
  <bookViews>
    <workbookView xWindow="0" yWindow="0" windowWidth="19200" windowHeight="7050" tabRatio="888"/>
  </bookViews>
  <sheets>
    <sheet name="CoverPage" sheetId="55" r:id="rId1"/>
    <sheet name="Contents" sheetId="58" r:id="rId2"/>
    <sheet name="Bidder Instructions" sheetId="26" r:id="rId3"/>
    <sheet name="RAG Thresholds" sheetId="35" r:id="rId4"/>
    <sheet name="1.1a Lead Financial Input" sheetId="27" r:id="rId5"/>
    <sheet name="1.1b Lead Financial Input" sheetId="48" r:id="rId6"/>
    <sheet name="1.2a Alternative Guarantor" sheetId="40" r:id="rId7"/>
    <sheet name="2.1 Lead Ancillary Input " sheetId="36" r:id="rId8"/>
    <sheet name="3.1 Lead Bidder Assessment" sheetId="3" r:id="rId9"/>
    <sheet name="3.2 Immediate Parent Assmt" sheetId="37" r:id="rId10"/>
    <sheet name="3.3 Ultimate Parent Assmt" sheetId="38" r:id="rId11"/>
    <sheet name="3.4 Alt Guarantor Assmt" sheetId="41" r:id="rId12"/>
    <sheet name="Metric Definitions" sheetId="47" r:id="rId13"/>
    <sheet name="Admin&gt;&gt;" sheetId="56" state="hidden" r:id="rId14"/>
    <sheet name="Setup" sheetId="61" state="hidden" r:id="rId15"/>
    <sheet name="SysConfig" sheetId="57" state="hidden" r:id="rId16"/>
  </sheets>
  <definedNames>
    <definedName name="cstDaysInWk">SysConfig!$F$46</definedName>
    <definedName name="cstDaysInYr">SysConfig!$F$50</definedName>
    <definedName name="cstMil">SysConfig!$F$45</definedName>
    <definedName name="cstMonthsInQtr">SysConfig!$F$48</definedName>
    <definedName name="cstMonthsInYr">SysConfig!$F$49</definedName>
    <definedName name="cstProjectName">Setup!$F$17</definedName>
    <definedName name="cstProtectiveMarking">Setup!$F$22</definedName>
    <definedName name="cstThou">SysConfig!$F$44</definedName>
    <definedName name="cstWeeksInYr">SysConfig!$F$47</definedName>
    <definedName name="eTol">SysConfig!$F$54</definedName>
    <definedName name="_xlnm.Print_Area" localSheetId="4">'1.1a Lead Financial Input'!$D$14:$AA$177</definedName>
    <definedName name="_xlnm.Print_Area" localSheetId="5">'1.1b Lead Financial Input'!$D$14:$AS$155</definedName>
    <definedName name="_xlnm.Print_Area" localSheetId="6">'1.2a Alternative Guarantor'!$D$14:$H$180</definedName>
    <definedName name="_xlnm.Print_Area" localSheetId="8">'3.1 Lead Bidder Assessment'!$C$10:$R$27</definedName>
    <definedName name="_xlnm.Print_Area" localSheetId="9">'3.2 Immediate Parent Assmt'!$C$10:$R$27</definedName>
    <definedName name="_xlnm.Print_Area" localSheetId="10">'3.3 Ultimate Parent Assmt'!$C$10:$R$27</definedName>
    <definedName name="_xlnm.Print_Area" localSheetId="11">'3.4 Alt Guarantor Assmt'!$C$10:$R$26</definedName>
    <definedName name="_xlnm.Print_Area" localSheetId="2">'Bidder Instructions'!$C$9:$U$65</definedName>
    <definedName name="_xlnm.Print_Area" localSheetId="1">Contents!$A$9:$L$71</definedName>
    <definedName name="_xlnm.Print_Area" localSheetId="15">SysConfig!$A$9:$X$76</definedName>
    <definedName name="_xlnm.Print_Titles" localSheetId="1">Contents!$1:$8</definedName>
    <definedName name="_xlnm.Print_Titles" localSheetId="15">SysConfig!$1:$8</definedName>
    <definedName name="rngContents">Contents!$E$12:$I$27</definedName>
    <definedName name="rngNamedRanges">SysConfig!$E$62:$G$74</definedName>
    <definedName name="sysChk">Contents!$H$29</definedName>
    <definedName name="sysChkWord">SysConfig!$F$56</definedName>
    <definedName name="sysWarn">Contents!$I$29</definedName>
    <definedName name="Turnover">'1.1a Lead Financial Input'!$H$26</definedName>
  </definedNames>
  <calcPr calcId="162913"/>
</workbook>
</file>

<file path=xl/calcChain.xml><?xml version="1.0" encoding="utf-8"?>
<calcChain xmlns="http://schemas.openxmlformats.org/spreadsheetml/2006/main">
  <c r="H13" i="41" l="1"/>
  <c r="H12" i="41"/>
  <c r="H11" i="41"/>
  <c r="H10" i="41"/>
  <c r="X18" i="27" l="1"/>
  <c r="A138" i="40"/>
  <c r="A128" i="40"/>
  <c r="A127" i="40"/>
  <c r="A126" i="40"/>
  <c r="A125" i="40"/>
  <c r="A124" i="40"/>
  <c r="A123" i="40"/>
  <c r="A122" i="40"/>
  <c r="A121" i="40"/>
  <c r="A120" i="40"/>
  <c r="A119" i="40"/>
  <c r="A118" i="40"/>
  <c r="A117" i="40"/>
  <c r="A116" i="40"/>
  <c r="A115" i="40"/>
  <c r="A108" i="40"/>
  <c r="A107" i="40"/>
  <c r="A106" i="40"/>
  <c r="A105" i="40"/>
  <c r="A104" i="40"/>
  <c r="A103" i="40"/>
  <c r="A102" i="40"/>
  <c r="A101" i="40"/>
  <c r="A100" i="40"/>
  <c r="A99" i="40"/>
  <c r="A98" i="40"/>
  <c r="A97" i="40"/>
  <c r="A96" i="40"/>
  <c r="A95" i="40"/>
  <c r="A94" i="40"/>
  <c r="A93" i="40"/>
  <c r="A90" i="40"/>
  <c r="A89" i="40"/>
  <c r="A88" i="40"/>
  <c r="A87" i="40"/>
  <c r="A86" i="40"/>
  <c r="A85" i="40"/>
  <c r="A84" i="40"/>
  <c r="A83" i="40"/>
  <c r="A82" i="40"/>
  <c r="A81" i="40"/>
  <c r="A80" i="40"/>
  <c r="A79" i="40"/>
  <c r="A78" i="40"/>
  <c r="A77" i="40"/>
  <c r="A76" i="40"/>
  <c r="A75" i="40"/>
  <c r="A72" i="40"/>
  <c r="A71" i="40"/>
  <c r="A70" i="40"/>
  <c r="A69" i="40"/>
  <c r="A68" i="40"/>
  <c r="A67" i="40"/>
  <c r="A66" i="40"/>
  <c r="A65" i="40"/>
  <c r="A64" i="40"/>
  <c r="A63" i="40"/>
  <c r="A60" i="40"/>
  <c r="A59" i="40"/>
  <c r="A58" i="40"/>
  <c r="A57" i="40"/>
  <c r="A53" i="40"/>
  <c r="A52" i="40"/>
  <c r="A49" i="40"/>
  <c r="A41" i="40"/>
  <c r="A38" i="40"/>
  <c r="A37" i="40"/>
  <c r="A33" i="40"/>
  <c r="A31" i="40"/>
  <c r="A27" i="40"/>
  <c r="A26" i="40"/>
  <c r="G173" i="40" l="1"/>
  <c r="J23" i="41" s="1"/>
  <c r="F173" i="40"/>
  <c r="I23" i="41" s="1"/>
  <c r="E173" i="40"/>
  <c r="H23" i="41" s="1"/>
  <c r="G173" i="27"/>
  <c r="F173" i="27"/>
  <c r="E173" i="27"/>
  <c r="H64" i="48" l="1"/>
  <c r="I64" i="48"/>
  <c r="H76" i="48"/>
  <c r="I76" i="48"/>
  <c r="H88" i="48"/>
  <c r="H92" i="48" s="1"/>
  <c r="I88" i="48"/>
  <c r="I92" i="48" s="1"/>
  <c r="N18" i="27"/>
  <c r="O21" i="27"/>
  <c r="P21" i="27"/>
  <c r="Q21" i="27"/>
  <c r="Y21" i="27"/>
  <c r="Y55" i="27" s="1"/>
  <c r="Z21" i="27"/>
  <c r="Z55" i="27" s="1"/>
  <c r="AA21" i="27"/>
  <c r="AA55" i="27" s="1"/>
  <c r="O22" i="27"/>
  <c r="P22" i="27"/>
  <c r="Q22" i="27"/>
  <c r="Y22" i="27"/>
  <c r="Z22" i="27"/>
  <c r="AA22" i="27"/>
  <c r="O23" i="27"/>
  <c r="P23" i="27"/>
  <c r="Q23" i="27"/>
  <c r="Y23" i="27"/>
  <c r="Z23" i="27"/>
  <c r="AA23" i="27"/>
  <c r="O24" i="27"/>
  <c r="P24" i="27"/>
  <c r="Q24" i="27"/>
  <c r="Y24" i="27"/>
  <c r="Z24" i="27"/>
  <c r="AA24" i="27"/>
  <c r="O25" i="27"/>
  <c r="P25" i="27"/>
  <c r="Q25" i="27"/>
  <c r="Y25" i="27"/>
  <c r="Z25" i="27"/>
  <c r="AA25" i="27"/>
  <c r="O26" i="27"/>
  <c r="O28" i="27" s="1"/>
  <c r="P26" i="27"/>
  <c r="Q26" i="27"/>
  <c r="Y26" i="27"/>
  <c r="Z26" i="27"/>
  <c r="AA26" i="27"/>
  <c r="O27" i="27"/>
  <c r="P27" i="27"/>
  <c r="Q27" i="27"/>
  <c r="Q28" i="27" s="1"/>
  <c r="Y27" i="27"/>
  <c r="Z27" i="27"/>
  <c r="AA27" i="27"/>
  <c r="E28" i="27"/>
  <c r="F28" i="27"/>
  <c r="F34" i="27" s="1"/>
  <c r="F43" i="27" s="1"/>
  <c r="F47" i="27" s="1"/>
  <c r="F50" i="27" s="1"/>
  <c r="G28" i="27"/>
  <c r="G34" i="27" s="1"/>
  <c r="G43" i="27" s="1"/>
  <c r="G47" i="27" s="1"/>
  <c r="G50" i="27" s="1"/>
  <c r="J28" i="27"/>
  <c r="J34" i="27" s="1"/>
  <c r="J43" i="27" s="1"/>
  <c r="J47" i="27" s="1"/>
  <c r="J50" i="27" s="1"/>
  <c r="K28" i="27"/>
  <c r="K34" i="27" s="1"/>
  <c r="K43" i="27" s="1"/>
  <c r="K47" i="27" s="1"/>
  <c r="K50" i="27" s="1"/>
  <c r="L28" i="27"/>
  <c r="L34" i="27" s="1"/>
  <c r="L43" i="27" s="1"/>
  <c r="L47" i="27" s="1"/>
  <c r="L50" i="27" s="1"/>
  <c r="T28" i="27"/>
  <c r="T34" i="27" s="1"/>
  <c r="T43" i="27" s="1"/>
  <c r="T47" i="27" s="1"/>
  <c r="T50" i="27" s="1"/>
  <c r="U28" i="27"/>
  <c r="U34" i="27" s="1"/>
  <c r="U43" i="27" s="1"/>
  <c r="U47" i="27" s="1"/>
  <c r="U50" i="27" s="1"/>
  <c r="V28" i="27"/>
  <c r="Z28" i="27"/>
  <c r="O29" i="27"/>
  <c r="P29" i="27"/>
  <c r="Q29" i="27"/>
  <c r="Y29" i="27"/>
  <c r="Z29" i="27"/>
  <c r="AA29" i="27"/>
  <c r="O30" i="27"/>
  <c r="P30" i="27"/>
  <c r="Q30" i="27"/>
  <c r="Y30" i="27"/>
  <c r="Z30" i="27"/>
  <c r="AA30" i="27"/>
  <c r="O31" i="27"/>
  <c r="P31" i="27"/>
  <c r="Q31" i="27"/>
  <c r="Y31" i="27"/>
  <c r="Z31" i="27"/>
  <c r="AA31" i="27"/>
  <c r="O32" i="27"/>
  <c r="P32" i="27"/>
  <c r="Q32" i="27"/>
  <c r="Y32" i="27"/>
  <c r="Z32" i="27"/>
  <c r="AA32" i="27"/>
  <c r="O33" i="27"/>
  <c r="P33" i="27"/>
  <c r="Q33" i="27"/>
  <c r="Y33" i="27"/>
  <c r="Z33" i="27"/>
  <c r="AA33" i="27"/>
  <c r="E34" i="27"/>
  <c r="E43" i="27" s="1"/>
  <c r="E47" i="27" s="1"/>
  <c r="E50" i="27" s="1"/>
  <c r="V34" i="27"/>
  <c r="O36" i="27"/>
  <c r="P36" i="27"/>
  <c r="Q36" i="27"/>
  <c r="Y36" i="27"/>
  <c r="Z36" i="27"/>
  <c r="AA36" i="27"/>
  <c r="O37" i="27"/>
  <c r="P37" i="27"/>
  <c r="P173" i="27" s="1"/>
  <c r="Q37" i="27"/>
  <c r="Q173" i="27" s="1"/>
  <c r="Y37" i="27"/>
  <c r="Z37" i="27"/>
  <c r="AA37" i="27"/>
  <c r="O38" i="27"/>
  <c r="P38" i="27"/>
  <c r="Q38" i="27"/>
  <c r="Y38" i="27"/>
  <c r="Z38" i="27"/>
  <c r="AA38" i="27"/>
  <c r="O39" i="27"/>
  <c r="P39" i="27"/>
  <c r="Q39" i="27"/>
  <c r="Y39" i="27"/>
  <c r="Z39" i="27"/>
  <c r="AA39" i="27"/>
  <c r="O40" i="27"/>
  <c r="P40" i="27"/>
  <c r="Q40" i="27"/>
  <c r="Y40" i="27"/>
  <c r="Z40" i="27"/>
  <c r="AA40" i="27"/>
  <c r="O41" i="27"/>
  <c r="P41" i="27"/>
  <c r="Q41" i="27"/>
  <c r="Y41" i="27"/>
  <c r="Z41" i="27"/>
  <c r="AA41" i="27"/>
  <c r="O42" i="27"/>
  <c r="P42" i="27"/>
  <c r="Q42" i="27"/>
  <c r="Y42" i="27"/>
  <c r="Z42" i="27"/>
  <c r="AA42" i="27"/>
  <c r="V43" i="27"/>
  <c r="V47" i="27" s="1"/>
  <c r="V50" i="27" s="1"/>
  <c r="O45" i="27"/>
  <c r="P45" i="27"/>
  <c r="Q45" i="27"/>
  <c r="Y45" i="27"/>
  <c r="Z45" i="27"/>
  <c r="AA45" i="27"/>
  <c r="O46" i="27"/>
  <c r="P46" i="27"/>
  <c r="Q46" i="27"/>
  <c r="Y46" i="27"/>
  <c r="Z46" i="27"/>
  <c r="AA46" i="27"/>
  <c r="O48" i="27"/>
  <c r="P48" i="27"/>
  <c r="Q48" i="27"/>
  <c r="Y48" i="27"/>
  <c r="Z48" i="27"/>
  <c r="AA48" i="27"/>
  <c r="O49" i="27"/>
  <c r="P49" i="27"/>
  <c r="Q49" i="27"/>
  <c r="Y49" i="27"/>
  <c r="Z49" i="27"/>
  <c r="AA49" i="27"/>
  <c r="O52" i="27"/>
  <c r="P52" i="27"/>
  <c r="Q52" i="27"/>
  <c r="Y52" i="27"/>
  <c r="Z52" i="27"/>
  <c r="AA52" i="27"/>
  <c r="O53" i="27"/>
  <c r="P53" i="27"/>
  <c r="Q53" i="27"/>
  <c r="Y53" i="27"/>
  <c r="Z53" i="27"/>
  <c r="AA53" i="27"/>
  <c r="E55" i="27"/>
  <c r="F55" i="27"/>
  <c r="G55" i="27"/>
  <c r="J55" i="27"/>
  <c r="K55" i="27"/>
  <c r="L55" i="27"/>
  <c r="O55" i="27"/>
  <c r="P55" i="27"/>
  <c r="Q55" i="27"/>
  <c r="T55" i="27"/>
  <c r="U55" i="27"/>
  <c r="V55" i="27"/>
  <c r="O56" i="27"/>
  <c r="P56" i="27"/>
  <c r="Q56" i="27"/>
  <c r="Y56" i="27"/>
  <c r="Z56" i="27"/>
  <c r="AA56" i="27"/>
  <c r="O57" i="27"/>
  <c r="O61" i="27" s="1"/>
  <c r="P57" i="27"/>
  <c r="Q57" i="27"/>
  <c r="Y57" i="27"/>
  <c r="Z57" i="27"/>
  <c r="AA57" i="27"/>
  <c r="O58" i="27"/>
  <c r="P58" i="27"/>
  <c r="Q58" i="27"/>
  <c r="Y58" i="27"/>
  <c r="Z58" i="27"/>
  <c r="AA58" i="27"/>
  <c r="O59" i="27"/>
  <c r="P59" i="27"/>
  <c r="Q59" i="27"/>
  <c r="Y59" i="27"/>
  <c r="Z59" i="27"/>
  <c r="AA59" i="27"/>
  <c r="O60" i="27"/>
  <c r="P60" i="27"/>
  <c r="Q60" i="27"/>
  <c r="Y60" i="27"/>
  <c r="Z60" i="27"/>
  <c r="AA60" i="27"/>
  <c r="E61" i="27"/>
  <c r="F61" i="27"/>
  <c r="G61" i="27"/>
  <c r="J61" i="27"/>
  <c r="K61" i="27"/>
  <c r="L61" i="27"/>
  <c r="T61" i="27"/>
  <c r="U61" i="27"/>
  <c r="V61" i="27"/>
  <c r="O63" i="27"/>
  <c r="P63" i="27"/>
  <c r="Q63" i="27"/>
  <c r="Y63" i="27"/>
  <c r="Z63" i="27"/>
  <c r="AA63" i="27"/>
  <c r="O64" i="27"/>
  <c r="P64" i="27"/>
  <c r="Q64" i="27"/>
  <c r="Y64" i="27"/>
  <c r="Z64" i="27"/>
  <c r="AA64" i="27"/>
  <c r="O65" i="27"/>
  <c r="P65" i="27"/>
  <c r="Q65" i="27"/>
  <c r="Y65" i="27"/>
  <c r="Z65" i="27"/>
  <c r="AA65" i="27"/>
  <c r="O66" i="27"/>
  <c r="P66" i="27"/>
  <c r="Q66" i="27"/>
  <c r="Y66" i="27"/>
  <c r="Z66" i="27"/>
  <c r="AA66" i="27"/>
  <c r="O67" i="27"/>
  <c r="P67" i="27"/>
  <c r="Q67" i="27"/>
  <c r="Y67" i="27"/>
  <c r="Z67" i="27"/>
  <c r="AA67" i="27"/>
  <c r="O68" i="27"/>
  <c r="P68" i="27"/>
  <c r="Q68" i="27"/>
  <c r="Y68" i="27"/>
  <c r="Z68" i="27"/>
  <c r="AA68" i="27"/>
  <c r="O69" i="27"/>
  <c r="P69" i="27"/>
  <c r="Q69" i="27"/>
  <c r="Y69" i="27"/>
  <c r="Z69" i="27"/>
  <c r="AA69" i="27"/>
  <c r="O70" i="27"/>
  <c r="P70" i="27"/>
  <c r="Q70" i="27"/>
  <c r="Y70" i="27"/>
  <c r="Z70" i="27"/>
  <c r="AA70" i="27"/>
  <c r="O71" i="27"/>
  <c r="P71" i="27"/>
  <c r="Q71" i="27"/>
  <c r="Y71" i="27"/>
  <c r="Z71" i="27"/>
  <c r="AA71" i="27"/>
  <c r="O72" i="27"/>
  <c r="P72" i="27"/>
  <c r="Q72" i="27"/>
  <c r="Y72" i="27"/>
  <c r="Z72" i="27"/>
  <c r="AA72" i="27"/>
  <c r="E73" i="27"/>
  <c r="F73" i="27"/>
  <c r="G73" i="27"/>
  <c r="J73" i="27"/>
  <c r="K73" i="27"/>
  <c r="L73" i="27"/>
  <c r="T73" i="27"/>
  <c r="U73" i="27"/>
  <c r="V73" i="27"/>
  <c r="O75" i="27"/>
  <c r="P75" i="27"/>
  <c r="Q75" i="27"/>
  <c r="Y75" i="27"/>
  <c r="Z75" i="27"/>
  <c r="AA75" i="27"/>
  <c r="O76" i="27"/>
  <c r="P76" i="27"/>
  <c r="Q76" i="27"/>
  <c r="Y76" i="27"/>
  <c r="Z76" i="27"/>
  <c r="AA76" i="27"/>
  <c r="O77" i="27"/>
  <c r="P77" i="27"/>
  <c r="Q77" i="27"/>
  <c r="Y77" i="27"/>
  <c r="Z77" i="27"/>
  <c r="AA77" i="27"/>
  <c r="O78" i="27"/>
  <c r="P78" i="27"/>
  <c r="Q78" i="27"/>
  <c r="Y78" i="27"/>
  <c r="Z78" i="27"/>
  <c r="AA78" i="27"/>
  <c r="O79" i="27"/>
  <c r="P79" i="27"/>
  <c r="Q79" i="27"/>
  <c r="Y79" i="27"/>
  <c r="Z79" i="27"/>
  <c r="AA79" i="27"/>
  <c r="O80" i="27"/>
  <c r="P80" i="27"/>
  <c r="Q80" i="27"/>
  <c r="Y80" i="27"/>
  <c r="Z80" i="27"/>
  <c r="AA80" i="27"/>
  <c r="O81" i="27"/>
  <c r="P81" i="27"/>
  <c r="Q81" i="27"/>
  <c r="Y81" i="27"/>
  <c r="Z81" i="27"/>
  <c r="AA81" i="27"/>
  <c r="O82" i="27"/>
  <c r="P82" i="27"/>
  <c r="Q82" i="27"/>
  <c r="Y82" i="27"/>
  <c r="Z82" i="27"/>
  <c r="AA82" i="27"/>
  <c r="O83" i="27"/>
  <c r="P83" i="27"/>
  <c r="Q83" i="27"/>
  <c r="Y83" i="27"/>
  <c r="Z83" i="27"/>
  <c r="AA83" i="27"/>
  <c r="O84" i="27"/>
  <c r="P84" i="27"/>
  <c r="Q84" i="27"/>
  <c r="Y84" i="27"/>
  <c r="Z84" i="27"/>
  <c r="AA84" i="27"/>
  <c r="O85" i="27"/>
  <c r="P85" i="27"/>
  <c r="Q85" i="27"/>
  <c r="Y85" i="27"/>
  <c r="Z85" i="27"/>
  <c r="AA85" i="27"/>
  <c r="O86" i="27"/>
  <c r="P86" i="27"/>
  <c r="Q86" i="27"/>
  <c r="Y86" i="27"/>
  <c r="Z86" i="27"/>
  <c r="AA86" i="27"/>
  <c r="O87" i="27"/>
  <c r="P87" i="27"/>
  <c r="Q87" i="27"/>
  <c r="Y87" i="27"/>
  <c r="Z87" i="27"/>
  <c r="AA87" i="27"/>
  <c r="O88" i="27"/>
  <c r="P88" i="27"/>
  <c r="Q88" i="27"/>
  <c r="Y88" i="27"/>
  <c r="Z88" i="27"/>
  <c r="AA88" i="27"/>
  <c r="O89" i="27"/>
  <c r="P89" i="27"/>
  <c r="Q89" i="27"/>
  <c r="Y89" i="27"/>
  <c r="Z89" i="27"/>
  <c r="AA89" i="27"/>
  <c r="O90" i="27"/>
  <c r="P90" i="27"/>
  <c r="Q90" i="27"/>
  <c r="Y90" i="27"/>
  <c r="Z90" i="27"/>
  <c r="AA90" i="27"/>
  <c r="E91" i="27"/>
  <c r="F91" i="27"/>
  <c r="G91" i="27"/>
  <c r="G111" i="27" s="1"/>
  <c r="J91" i="27"/>
  <c r="K91" i="27"/>
  <c r="L91" i="27"/>
  <c r="T91" i="27"/>
  <c r="U91" i="27"/>
  <c r="V91" i="27"/>
  <c r="O93" i="27"/>
  <c r="P93" i="27"/>
  <c r="Q93" i="27"/>
  <c r="Y93" i="27"/>
  <c r="Z93" i="27"/>
  <c r="AA93" i="27"/>
  <c r="O94" i="27"/>
  <c r="P94" i="27"/>
  <c r="Q94" i="27"/>
  <c r="Y94" i="27"/>
  <c r="Z94" i="27"/>
  <c r="AA94" i="27"/>
  <c r="O95" i="27"/>
  <c r="P95" i="27"/>
  <c r="Q95" i="27"/>
  <c r="Y95" i="27"/>
  <c r="Z95" i="27"/>
  <c r="AA95" i="27"/>
  <c r="O96" i="27"/>
  <c r="P96" i="27"/>
  <c r="Q96" i="27"/>
  <c r="Y96" i="27"/>
  <c r="Z96" i="27"/>
  <c r="AA96" i="27"/>
  <c r="O97" i="27"/>
  <c r="P97" i="27"/>
  <c r="Q97" i="27"/>
  <c r="Y97" i="27"/>
  <c r="Z97" i="27"/>
  <c r="AA97" i="27"/>
  <c r="O98" i="27"/>
  <c r="P98" i="27"/>
  <c r="Q98" i="27"/>
  <c r="Y98" i="27"/>
  <c r="Z98" i="27"/>
  <c r="AA98" i="27"/>
  <c r="O99" i="27"/>
  <c r="P99" i="27"/>
  <c r="Q99" i="27"/>
  <c r="Y99" i="27"/>
  <c r="Z99" i="27"/>
  <c r="AA99" i="27"/>
  <c r="O100" i="27"/>
  <c r="P100" i="27"/>
  <c r="Q100" i="27"/>
  <c r="Y100" i="27"/>
  <c r="Z100" i="27"/>
  <c r="AA100" i="27"/>
  <c r="O101" i="27"/>
  <c r="P101" i="27"/>
  <c r="Q101" i="27"/>
  <c r="Y101" i="27"/>
  <c r="Z101" i="27"/>
  <c r="AA101" i="27"/>
  <c r="O102" i="27"/>
  <c r="P102" i="27"/>
  <c r="Q102" i="27"/>
  <c r="Y102" i="27"/>
  <c r="Z102" i="27"/>
  <c r="AA102" i="27"/>
  <c r="O103" i="27"/>
  <c r="P103" i="27"/>
  <c r="Q103" i="27"/>
  <c r="Y103" i="27"/>
  <c r="Z103" i="27"/>
  <c r="AA103" i="27"/>
  <c r="O104" i="27"/>
  <c r="P104" i="27"/>
  <c r="Q104" i="27"/>
  <c r="Y104" i="27"/>
  <c r="Z104" i="27"/>
  <c r="AA104" i="27"/>
  <c r="O105" i="27"/>
  <c r="P105" i="27"/>
  <c r="Q105" i="27"/>
  <c r="Y105" i="27"/>
  <c r="Z105" i="27"/>
  <c r="AA105" i="27"/>
  <c r="O106" i="27"/>
  <c r="P106" i="27"/>
  <c r="Q106" i="27"/>
  <c r="Y106" i="27"/>
  <c r="Z106" i="27"/>
  <c r="AA106" i="27"/>
  <c r="O107" i="27"/>
  <c r="P107" i="27"/>
  <c r="Q107" i="27"/>
  <c r="Y107" i="27"/>
  <c r="Z107" i="27"/>
  <c r="AA107" i="27"/>
  <c r="O108" i="27"/>
  <c r="P108" i="27"/>
  <c r="Q108" i="27"/>
  <c r="Y108" i="27"/>
  <c r="Z108" i="27"/>
  <c r="AA108" i="27"/>
  <c r="E109" i="27"/>
  <c r="F109" i="27"/>
  <c r="F111" i="27" s="1"/>
  <c r="G109" i="27"/>
  <c r="J109" i="27"/>
  <c r="K109" i="27"/>
  <c r="L109" i="27"/>
  <c r="L111" i="27" s="1"/>
  <c r="T109" i="27"/>
  <c r="T111" i="27" s="1"/>
  <c r="U109" i="27"/>
  <c r="U111" i="27" s="1"/>
  <c r="V109" i="27"/>
  <c r="O115" i="27"/>
  <c r="P115" i="27"/>
  <c r="Q115" i="27"/>
  <c r="Y115" i="27"/>
  <c r="Z115" i="27"/>
  <c r="AA115" i="27"/>
  <c r="O116" i="27"/>
  <c r="P116" i="27"/>
  <c r="Q116" i="27"/>
  <c r="Y116" i="27"/>
  <c r="Z116" i="27"/>
  <c r="AA116" i="27"/>
  <c r="O117" i="27"/>
  <c r="P117" i="27"/>
  <c r="Q117" i="27"/>
  <c r="Y117" i="27"/>
  <c r="Z117" i="27"/>
  <c r="AA117" i="27"/>
  <c r="O118" i="27"/>
  <c r="P118" i="27"/>
  <c r="Q118" i="27"/>
  <c r="Y118" i="27"/>
  <c r="Z118" i="27"/>
  <c r="AA118" i="27"/>
  <c r="O119" i="27"/>
  <c r="P119" i="27"/>
  <c r="Q119" i="27"/>
  <c r="Y119" i="27"/>
  <c r="Z119" i="27"/>
  <c r="AA119" i="27"/>
  <c r="O120" i="27"/>
  <c r="P120" i="27"/>
  <c r="Q120" i="27"/>
  <c r="Y120" i="27"/>
  <c r="Z120" i="27"/>
  <c r="AA120" i="27"/>
  <c r="O121" i="27"/>
  <c r="P121" i="27"/>
  <c r="Q121" i="27"/>
  <c r="Y121" i="27"/>
  <c r="Z121" i="27"/>
  <c r="AA121" i="27"/>
  <c r="O122" i="27"/>
  <c r="P122" i="27"/>
  <c r="Q122" i="27"/>
  <c r="Y122" i="27"/>
  <c r="Z122" i="27"/>
  <c r="AA122" i="27"/>
  <c r="O123" i="27"/>
  <c r="P123" i="27"/>
  <c r="Q123" i="27"/>
  <c r="Y123" i="27"/>
  <c r="Z123" i="27"/>
  <c r="AA123" i="27"/>
  <c r="O124" i="27"/>
  <c r="P124" i="27"/>
  <c r="Q124" i="27"/>
  <c r="Y124" i="27"/>
  <c r="Z124" i="27"/>
  <c r="AA124" i="27"/>
  <c r="O125" i="27"/>
  <c r="P125" i="27"/>
  <c r="Q125" i="27"/>
  <c r="Y125" i="27"/>
  <c r="Z125" i="27"/>
  <c r="AA125" i="27"/>
  <c r="O126" i="27"/>
  <c r="P126" i="27"/>
  <c r="Q126" i="27"/>
  <c r="Y126" i="27"/>
  <c r="Z126" i="27"/>
  <c r="AA126" i="27"/>
  <c r="O127" i="27"/>
  <c r="P127" i="27"/>
  <c r="Q127" i="27"/>
  <c r="Y127" i="27"/>
  <c r="Z127" i="27"/>
  <c r="AA127" i="27"/>
  <c r="O128" i="27"/>
  <c r="P128" i="27"/>
  <c r="Q128" i="27"/>
  <c r="Y128" i="27"/>
  <c r="Z128" i="27"/>
  <c r="AA128" i="27"/>
  <c r="E129" i="27"/>
  <c r="E136" i="27" s="1"/>
  <c r="F129" i="27"/>
  <c r="G129" i="27"/>
  <c r="J129" i="27"/>
  <c r="K129" i="27"/>
  <c r="L129" i="27"/>
  <c r="T129" i="27"/>
  <c r="U129" i="27"/>
  <c r="V129" i="27"/>
  <c r="O131" i="27"/>
  <c r="P131" i="27"/>
  <c r="Q131" i="27"/>
  <c r="Y131" i="27"/>
  <c r="Z131" i="27"/>
  <c r="AA131" i="27"/>
  <c r="AA134" i="27" s="1"/>
  <c r="O132" i="27"/>
  <c r="P132" i="27"/>
  <c r="Q132" i="27"/>
  <c r="Y132" i="27"/>
  <c r="Z132" i="27"/>
  <c r="AA132" i="27"/>
  <c r="O133" i="27"/>
  <c r="P133" i="27"/>
  <c r="Q133" i="27"/>
  <c r="Y133" i="27"/>
  <c r="Z133" i="27"/>
  <c r="AA133" i="27"/>
  <c r="E134" i="27"/>
  <c r="F134" i="27"/>
  <c r="G134" i="27"/>
  <c r="G136" i="27" s="1"/>
  <c r="J134" i="27"/>
  <c r="J136" i="27" s="1"/>
  <c r="K134" i="27"/>
  <c r="L134" i="27"/>
  <c r="L136" i="27" s="1"/>
  <c r="T134" i="27"/>
  <c r="T136" i="27" s="1"/>
  <c r="U134" i="27"/>
  <c r="V134" i="27"/>
  <c r="O138" i="27"/>
  <c r="P138" i="27"/>
  <c r="Q138" i="27"/>
  <c r="Y138" i="27"/>
  <c r="Z138" i="27"/>
  <c r="AA138" i="27"/>
  <c r="O139" i="27"/>
  <c r="P139" i="27"/>
  <c r="Q139" i="27"/>
  <c r="Y139" i="27"/>
  <c r="Z139" i="27"/>
  <c r="AA139" i="27"/>
  <c r="E144" i="27"/>
  <c r="F144" i="27"/>
  <c r="G144" i="27"/>
  <c r="J144" i="27"/>
  <c r="K144" i="27"/>
  <c r="L144" i="27"/>
  <c r="O144" i="27"/>
  <c r="P144" i="27"/>
  <c r="Q144" i="27"/>
  <c r="T144" i="27"/>
  <c r="U144" i="27"/>
  <c r="V144" i="27"/>
  <c r="AA144" i="27"/>
  <c r="O145" i="27"/>
  <c r="P145" i="27"/>
  <c r="Q145" i="27"/>
  <c r="Y145" i="27"/>
  <c r="Y147" i="27" s="1"/>
  <c r="Z145" i="27"/>
  <c r="AA145" i="27"/>
  <c r="O146" i="27"/>
  <c r="P146" i="27"/>
  <c r="Q146" i="27"/>
  <c r="Y146" i="27"/>
  <c r="Z146" i="27"/>
  <c r="AA146" i="27"/>
  <c r="AA147" i="27" s="1"/>
  <c r="E147" i="27"/>
  <c r="F147" i="27"/>
  <c r="G147" i="27"/>
  <c r="J147" i="27"/>
  <c r="K147" i="27"/>
  <c r="L147" i="27"/>
  <c r="P147" i="27"/>
  <c r="T147" i="27"/>
  <c r="U147" i="27"/>
  <c r="V147" i="27"/>
  <c r="O149" i="27"/>
  <c r="P149" i="27"/>
  <c r="Q149" i="27"/>
  <c r="Y149" i="27"/>
  <c r="Z149" i="27"/>
  <c r="AA149" i="27"/>
  <c r="E151" i="27"/>
  <c r="F151" i="27"/>
  <c r="G151" i="27"/>
  <c r="J151" i="27"/>
  <c r="K151" i="27"/>
  <c r="L151" i="27"/>
  <c r="T151" i="27"/>
  <c r="U151" i="27"/>
  <c r="V151" i="27"/>
  <c r="E152" i="27"/>
  <c r="F152" i="27"/>
  <c r="G152" i="27"/>
  <c r="J152" i="27"/>
  <c r="K152" i="27"/>
  <c r="L152" i="27"/>
  <c r="O152" i="27"/>
  <c r="P152" i="27"/>
  <c r="Q152" i="27"/>
  <c r="T152" i="27"/>
  <c r="U152" i="27"/>
  <c r="V152" i="27"/>
  <c r="Y152" i="27"/>
  <c r="Z152" i="27"/>
  <c r="AA152" i="27"/>
  <c r="AA61" i="27" l="1"/>
  <c r="U136" i="27"/>
  <c r="Z109" i="27"/>
  <c r="Y91" i="27"/>
  <c r="Y111" i="27" s="1"/>
  <c r="Z34" i="27"/>
  <c r="Z43" i="27" s="1"/>
  <c r="Z47" i="27" s="1"/>
  <c r="Z50" i="27" s="1"/>
  <c r="V113" i="27"/>
  <c r="O147" i="27"/>
  <c r="Y129" i="27"/>
  <c r="F136" i="27"/>
  <c r="O151" i="27"/>
  <c r="V136" i="27"/>
  <c r="T113" i="27"/>
  <c r="AA173" i="27"/>
  <c r="Y28" i="27"/>
  <c r="I90" i="48"/>
  <c r="H90" i="48"/>
  <c r="K136" i="27"/>
  <c r="AA129" i="27"/>
  <c r="AA136" i="27" s="1"/>
  <c r="O91" i="27"/>
  <c r="Z91" i="27"/>
  <c r="Z111" i="27" s="1"/>
  <c r="F142" i="27"/>
  <c r="Y73" i="27"/>
  <c r="Q151" i="27"/>
  <c r="Y151" i="27"/>
  <c r="Z147" i="27"/>
  <c r="Q147" i="27"/>
  <c r="T142" i="27"/>
  <c r="O134" i="27"/>
  <c r="Q134" i="27"/>
  <c r="Z134" i="27"/>
  <c r="Z129" i="27"/>
  <c r="Q129" i="27"/>
  <c r="Y109" i="27"/>
  <c r="P109" i="27"/>
  <c r="AA109" i="27"/>
  <c r="J113" i="27"/>
  <c r="P91" i="27"/>
  <c r="P111" i="27" s="1"/>
  <c r="AA91" i="27"/>
  <c r="V142" i="27"/>
  <c r="Y34" i="27"/>
  <c r="Y43" i="27" s="1"/>
  <c r="Y47" i="27" s="1"/>
  <c r="Y50" i="27" s="1"/>
  <c r="Z151" i="27"/>
  <c r="O129" i="27"/>
  <c r="P134" i="27"/>
  <c r="Y134" i="27"/>
  <c r="E111" i="27"/>
  <c r="Q109" i="27"/>
  <c r="O109" i="27"/>
  <c r="Q91" i="27"/>
  <c r="Q111" i="27" s="1"/>
  <c r="U113" i="27"/>
  <c r="J142" i="27"/>
  <c r="AA73" i="27"/>
  <c r="Q61" i="27"/>
  <c r="Q142" i="27" s="1"/>
  <c r="Z61" i="27"/>
  <c r="Z173" i="27"/>
  <c r="O173" i="27"/>
  <c r="AA28" i="27"/>
  <c r="AA34" i="27" s="1"/>
  <c r="AA43" i="27" s="1"/>
  <c r="AA47" i="27" s="1"/>
  <c r="AA50" i="27" s="1"/>
  <c r="P28" i="27"/>
  <c r="P34" i="27" s="1"/>
  <c r="P43" i="27" s="1"/>
  <c r="P47" i="27" s="1"/>
  <c r="G113" i="27"/>
  <c r="Z73" i="27"/>
  <c r="O73" i="27"/>
  <c r="O142" i="27" s="1"/>
  <c r="Q73" i="27"/>
  <c r="L142" i="27"/>
  <c r="P61" i="27"/>
  <c r="Y61" i="27"/>
  <c r="Y142" i="27" s="1"/>
  <c r="Y173" i="27"/>
  <c r="Q34" i="27"/>
  <c r="Q43" i="27" s="1"/>
  <c r="Q47" i="27" s="1"/>
  <c r="Q50" i="27" s="1"/>
  <c r="O34" i="27"/>
  <c r="O43" i="27" s="1"/>
  <c r="O47" i="27" s="1"/>
  <c r="O50" i="27" s="1"/>
  <c r="P73" i="27"/>
  <c r="F113" i="27"/>
  <c r="E142" i="27"/>
  <c r="P50" i="27"/>
  <c r="P129" i="27"/>
  <c r="P136" i="27" s="1"/>
  <c r="K142" i="27"/>
  <c r="Z136" i="27"/>
  <c r="O111" i="27"/>
  <c r="AA113" i="27"/>
  <c r="Y144" i="27"/>
  <c r="U142" i="27"/>
  <c r="G142" i="27"/>
  <c r="E113" i="27"/>
  <c r="L113" i="27"/>
  <c r="K111" i="27"/>
  <c r="P151" i="27"/>
  <c r="AA142" i="27"/>
  <c r="K113" i="27"/>
  <c r="V111" i="27"/>
  <c r="J111" i="27"/>
  <c r="AA151" i="27"/>
  <c r="Z144" i="27"/>
  <c r="B8" i="61"/>
  <c r="I25" i="58" s="1"/>
  <c r="A8" i="61"/>
  <c r="H25" i="58" s="1"/>
  <c r="C6" i="61"/>
  <c r="C4" i="61"/>
  <c r="C3" i="61"/>
  <c r="C2" i="61"/>
  <c r="Q136" i="27" l="1"/>
  <c r="Y136" i="27"/>
  <c r="P113" i="27"/>
  <c r="Q113" i="27"/>
  <c r="O113" i="27"/>
  <c r="Z113" i="27"/>
  <c r="Z142" i="27"/>
  <c r="O136" i="27"/>
  <c r="AA111" i="27"/>
  <c r="Y113" i="27"/>
  <c r="P142" i="27"/>
  <c r="E103" i="48"/>
  <c r="F103" i="48"/>
  <c r="J52" i="48"/>
  <c r="AM112" i="48" l="1"/>
  <c r="AL112" i="48"/>
  <c r="AJ112" i="48"/>
  <c r="AI112" i="48"/>
  <c r="AG112" i="48"/>
  <c r="AF112" i="48"/>
  <c r="AM103" i="48"/>
  <c r="AL103" i="48"/>
  <c r="AJ103" i="48"/>
  <c r="AI103" i="48"/>
  <c r="AG103" i="48"/>
  <c r="AF103" i="48"/>
  <c r="AM88" i="48"/>
  <c r="AL88" i="48"/>
  <c r="AJ88" i="48"/>
  <c r="AI88" i="48"/>
  <c r="AG88" i="48"/>
  <c r="AF88" i="48"/>
  <c r="AM76" i="48"/>
  <c r="AL76" i="48"/>
  <c r="AJ76" i="48"/>
  <c r="AI76" i="48"/>
  <c r="AG76" i="48"/>
  <c r="AF76" i="48"/>
  <c r="AM64" i="48"/>
  <c r="AL64" i="48"/>
  <c r="AJ64" i="48"/>
  <c r="AI64" i="48"/>
  <c r="AG64" i="48"/>
  <c r="AF64" i="48"/>
  <c r="AM38" i="48"/>
  <c r="AL38" i="48"/>
  <c r="AJ38" i="48"/>
  <c r="AI38" i="48"/>
  <c r="AG38" i="48"/>
  <c r="AF38" i="48"/>
  <c r="AM32" i="48"/>
  <c r="AL32" i="48"/>
  <c r="AJ32" i="48"/>
  <c r="AI32" i="48"/>
  <c r="AG32" i="48"/>
  <c r="AF32" i="48"/>
  <c r="W112" i="48"/>
  <c r="V112" i="48"/>
  <c r="T112" i="48"/>
  <c r="S112" i="48"/>
  <c r="Q112" i="48"/>
  <c r="P112" i="48"/>
  <c r="W103" i="48"/>
  <c r="V103" i="48"/>
  <c r="T103" i="48"/>
  <c r="S103" i="48"/>
  <c r="Q103" i="48"/>
  <c r="P103" i="48"/>
  <c r="W88" i="48"/>
  <c r="V88" i="48"/>
  <c r="T88" i="48"/>
  <c r="S88" i="48"/>
  <c r="Q88" i="48"/>
  <c r="P88" i="48"/>
  <c r="W76" i="48"/>
  <c r="V76" i="48"/>
  <c r="T76" i="48"/>
  <c r="S76" i="48"/>
  <c r="Q76" i="48"/>
  <c r="Q90" i="48" s="1"/>
  <c r="P76" i="48"/>
  <c r="W64" i="48"/>
  <c r="V64" i="48"/>
  <c r="T64" i="48"/>
  <c r="S64" i="48"/>
  <c r="Q64" i="48"/>
  <c r="P64" i="48"/>
  <c r="W38" i="48"/>
  <c r="V38" i="48"/>
  <c r="T38" i="48"/>
  <c r="S38" i="48"/>
  <c r="Q38" i="48"/>
  <c r="P38" i="48"/>
  <c r="W32" i="48"/>
  <c r="V32" i="48"/>
  <c r="T32" i="48"/>
  <c r="S32" i="48"/>
  <c r="Q32" i="48"/>
  <c r="P32" i="48"/>
  <c r="L112" i="48"/>
  <c r="K112" i="48"/>
  <c r="I112" i="48"/>
  <c r="H112" i="48"/>
  <c r="F112" i="48"/>
  <c r="E112" i="48"/>
  <c r="L103" i="48"/>
  <c r="K103" i="48"/>
  <c r="I103" i="48"/>
  <c r="H103" i="48"/>
  <c r="L88" i="48"/>
  <c r="K88" i="48"/>
  <c r="F88" i="48"/>
  <c r="E88" i="48"/>
  <c r="L76" i="48"/>
  <c r="K76" i="48"/>
  <c r="F76" i="48"/>
  <c r="E76" i="48"/>
  <c r="L64" i="48"/>
  <c r="K64" i="48"/>
  <c r="F64" i="48"/>
  <c r="E64" i="48"/>
  <c r="L38" i="48"/>
  <c r="K38" i="48"/>
  <c r="I38" i="48"/>
  <c r="H38" i="48"/>
  <c r="F38" i="48"/>
  <c r="E38" i="48"/>
  <c r="L32" i="48"/>
  <c r="K32" i="48"/>
  <c r="I32" i="48"/>
  <c r="H32" i="48"/>
  <c r="F32" i="48"/>
  <c r="E32" i="48"/>
  <c r="F90" i="48" l="1"/>
  <c r="K39" i="48"/>
  <c r="K43" i="48" s="1"/>
  <c r="K50" i="48" s="1"/>
  <c r="K53" i="48" s="1"/>
  <c r="S90" i="48"/>
  <c r="K90" i="48"/>
  <c r="L90" i="48"/>
  <c r="F39" i="48"/>
  <c r="F43" i="48" s="1"/>
  <c r="AL92" i="48"/>
  <c r="AM92" i="48"/>
  <c r="AF90" i="48"/>
  <c r="V90" i="48"/>
  <c r="W90" i="48"/>
  <c r="T90" i="48"/>
  <c r="P90" i="48"/>
  <c r="E105" i="48"/>
  <c r="E90" i="48"/>
  <c r="K105" i="48"/>
  <c r="L105" i="48"/>
  <c r="H105" i="48"/>
  <c r="I105" i="48"/>
  <c r="F105" i="48"/>
  <c r="AI105" i="48"/>
  <c r="AJ92" i="48"/>
  <c r="AF92" i="48"/>
  <c r="AG92" i="48"/>
  <c r="V92" i="48"/>
  <c r="W105" i="48"/>
  <c r="S92" i="48"/>
  <c r="T92" i="48"/>
  <c r="Q92" i="48"/>
  <c r="P92" i="48"/>
  <c r="AJ105" i="48"/>
  <c r="AG105" i="48"/>
  <c r="I39" i="48"/>
  <c r="I43" i="48" s="1"/>
  <c r="E39" i="48"/>
  <c r="E43" i="48" s="1"/>
  <c r="E50" i="48" s="1"/>
  <c r="E53" i="48" s="1"/>
  <c r="H39" i="48"/>
  <c r="H43" i="48" s="1"/>
  <c r="H50" i="48" s="1"/>
  <c r="H53" i="48" s="1"/>
  <c r="S39" i="48"/>
  <c r="S43" i="48" s="1"/>
  <c r="S50" i="48" s="1"/>
  <c r="S53" i="48" s="1"/>
  <c r="S105" i="48"/>
  <c r="AL105" i="48"/>
  <c r="L39" i="48"/>
  <c r="L43" i="48" s="1"/>
  <c r="T39" i="48"/>
  <c r="T43" i="48" s="1"/>
  <c r="T105" i="48"/>
  <c r="AI39" i="48"/>
  <c r="AI43" i="48" s="1"/>
  <c r="AI50" i="48" s="1"/>
  <c r="AI53" i="48" s="1"/>
  <c r="AI90" i="48"/>
  <c r="AM105" i="48"/>
  <c r="AJ39" i="48"/>
  <c r="AJ43" i="48" s="1"/>
  <c r="AJ90" i="48"/>
  <c r="AI92" i="48"/>
  <c r="K92" i="48"/>
  <c r="V39" i="48"/>
  <c r="V43" i="48" s="1"/>
  <c r="V50" i="48" s="1"/>
  <c r="V53" i="48" s="1"/>
  <c r="V105" i="48"/>
  <c r="L92" i="48"/>
  <c r="W39" i="48"/>
  <c r="W43" i="48" s="1"/>
  <c r="W92" i="48"/>
  <c r="AL39" i="48"/>
  <c r="AL43" i="48" s="1"/>
  <c r="AL50" i="48" s="1"/>
  <c r="AL53" i="48" s="1"/>
  <c r="AL90" i="48"/>
  <c r="E92" i="48"/>
  <c r="P39" i="48"/>
  <c r="P43" i="48" s="1"/>
  <c r="P50" i="48" s="1"/>
  <c r="P53" i="48" s="1"/>
  <c r="P105" i="48"/>
  <c r="AM39" i="48"/>
  <c r="AM43" i="48" s="1"/>
  <c r="AM90" i="48"/>
  <c r="F92" i="48"/>
  <c r="Q39" i="48"/>
  <c r="Q43" i="48" s="1"/>
  <c r="Q105" i="48"/>
  <c r="AF39" i="48"/>
  <c r="AF43" i="48" s="1"/>
  <c r="AF50" i="48" s="1"/>
  <c r="AF53" i="48" s="1"/>
  <c r="AG39" i="48"/>
  <c r="AG43" i="48" s="1"/>
  <c r="AG90" i="48"/>
  <c r="AF105" i="48"/>
  <c r="AN55" i="48"/>
  <c r="AK55" i="48"/>
  <c r="AH55" i="48"/>
  <c r="X55" i="48"/>
  <c r="U55" i="48"/>
  <c r="R55" i="48"/>
  <c r="D4" i="48" l="1"/>
  <c r="D3" i="27"/>
  <c r="C3" i="26"/>
  <c r="C3" i="58"/>
  <c r="C3" i="35"/>
  <c r="D3" i="40"/>
  <c r="C3" i="36"/>
  <c r="C3" i="3"/>
  <c r="C3" i="37"/>
  <c r="C3" i="38"/>
  <c r="C3" i="41"/>
  <c r="D3" i="47"/>
  <c r="C3" i="57"/>
  <c r="A104" i="27" l="1"/>
  <c r="A127" i="27"/>
  <c r="F157" i="27"/>
  <c r="G157" i="40" l="1"/>
  <c r="F157" i="40"/>
  <c r="G157" i="27"/>
  <c r="G169" i="27" s="1"/>
  <c r="F169" i="27"/>
  <c r="F169" i="40" l="1"/>
  <c r="I19" i="41" s="1"/>
  <c r="F19" i="41"/>
  <c r="G169" i="40"/>
  <c r="J19" i="41" s="1"/>
  <c r="G19" i="41"/>
  <c r="C6" i="58"/>
  <c r="C6" i="26"/>
  <c r="C6" i="35"/>
  <c r="D6" i="27"/>
  <c r="D7" i="48"/>
  <c r="D6" i="40"/>
  <c r="C6" i="36"/>
  <c r="C6" i="3"/>
  <c r="C6" i="37"/>
  <c r="C6" i="38"/>
  <c r="C6" i="41"/>
  <c r="D6" i="47"/>
  <c r="H22" i="48" l="1"/>
  <c r="I22" i="48"/>
  <c r="L22" i="35" l="1"/>
  <c r="L15" i="35"/>
  <c r="B8" i="47"/>
  <c r="I24" i="58" s="1"/>
  <c r="A8" i="47"/>
  <c r="H24" i="58" s="1"/>
  <c r="D4" i="47"/>
  <c r="D2" i="47"/>
  <c r="B8" i="41"/>
  <c r="I23" i="58" s="1"/>
  <c r="A8" i="41"/>
  <c r="H23" i="58" s="1"/>
  <c r="C4" i="41"/>
  <c r="C2" i="41"/>
  <c r="B8" i="38"/>
  <c r="I22" i="58" s="1"/>
  <c r="A8" i="38"/>
  <c r="H22" i="58" s="1"/>
  <c r="C4" i="38"/>
  <c r="C2" i="38"/>
  <c r="B8" i="37"/>
  <c r="I21" i="58" s="1"/>
  <c r="A8" i="37"/>
  <c r="H21" i="58" s="1"/>
  <c r="C4" i="37"/>
  <c r="C2" i="37"/>
  <c r="B8" i="3"/>
  <c r="I20" i="58" s="1"/>
  <c r="A8" i="3"/>
  <c r="H20" i="58" s="1"/>
  <c r="C4" i="3"/>
  <c r="C2" i="3"/>
  <c r="B8" i="36"/>
  <c r="I19" i="58" s="1"/>
  <c r="A8" i="36"/>
  <c r="H19" i="58" s="1"/>
  <c r="C4" i="36"/>
  <c r="C2" i="36"/>
  <c r="D4" i="40"/>
  <c r="D2" i="40"/>
  <c r="D5" i="48"/>
  <c r="D3" i="48"/>
  <c r="D4" i="27"/>
  <c r="D2" i="27"/>
  <c r="B8" i="26"/>
  <c r="I14" i="58" s="1"/>
  <c r="A8" i="26"/>
  <c r="H14" i="58" s="1"/>
  <c r="B8" i="35"/>
  <c r="I15" i="58" s="1"/>
  <c r="A8" i="35"/>
  <c r="H15" i="58" s="1"/>
  <c r="C4" i="35"/>
  <c r="C2" i="35"/>
  <c r="C4" i="26"/>
  <c r="C2" i="26"/>
  <c r="J22" i="35" l="1"/>
  <c r="E39" i="26" l="1"/>
  <c r="G152" i="40" l="1"/>
  <c r="G156" i="40" s="1"/>
  <c r="F152" i="40"/>
  <c r="F156" i="40" s="1"/>
  <c r="E152" i="40"/>
  <c r="G168" i="40" l="1"/>
  <c r="J18" i="41" s="1"/>
  <c r="G18" i="41"/>
  <c r="F168" i="40"/>
  <c r="I18" i="41" s="1"/>
  <c r="F18" i="41"/>
  <c r="E157" i="40"/>
  <c r="E19" i="41" s="1"/>
  <c r="J23" i="35"/>
  <c r="K23" i="35"/>
  <c r="L23" i="35"/>
  <c r="AP18" i="48"/>
  <c r="Z18" i="48"/>
  <c r="L49" i="48"/>
  <c r="L50" i="48" s="1"/>
  <c r="L53" i="48" s="1"/>
  <c r="I49" i="48"/>
  <c r="I50" i="48" s="1"/>
  <c r="I53" i="48" s="1"/>
  <c r="B8" i="58" l="1"/>
  <c r="I13" i="58" s="1"/>
  <c r="A8" i="58"/>
  <c r="H13" i="58" s="1"/>
  <c r="C4" i="58"/>
  <c r="C2" i="58"/>
  <c r="B54" i="57"/>
  <c r="B8" i="57" s="1"/>
  <c r="I26" i="58" s="1"/>
  <c r="A8" i="57"/>
  <c r="H26" i="58" s="1"/>
  <c r="C6" i="57"/>
  <c r="C4" i="57"/>
  <c r="C2" i="57"/>
  <c r="AN111" i="48" l="1"/>
  <c r="AS111" i="48" s="1"/>
  <c r="AK111" i="48"/>
  <c r="AR111" i="48" s="1"/>
  <c r="AH111" i="48"/>
  <c r="AQ111" i="48" s="1"/>
  <c r="AN110" i="48"/>
  <c r="AS110" i="48" s="1"/>
  <c r="AK110" i="48"/>
  <c r="AR110" i="48" s="1"/>
  <c r="AH110" i="48"/>
  <c r="AQ110" i="48" s="1"/>
  <c r="AN109" i="48"/>
  <c r="AS109" i="48" s="1"/>
  <c r="AK109" i="48"/>
  <c r="AR109" i="48" s="1"/>
  <c r="AH109" i="48"/>
  <c r="AQ109" i="48" s="1"/>
  <c r="AN108" i="48"/>
  <c r="AK108" i="48"/>
  <c r="AH108" i="48"/>
  <c r="AN107" i="48"/>
  <c r="AK107" i="48"/>
  <c r="AH107" i="48"/>
  <c r="X111" i="48"/>
  <c r="AC111" i="48" s="1"/>
  <c r="U111" i="48"/>
  <c r="AB111" i="48" s="1"/>
  <c r="R111" i="48"/>
  <c r="AA111" i="48" s="1"/>
  <c r="X110" i="48"/>
  <c r="AC110" i="48" s="1"/>
  <c r="U110" i="48"/>
  <c r="AB110" i="48" s="1"/>
  <c r="R110" i="48"/>
  <c r="AA110" i="48" s="1"/>
  <c r="X109" i="48"/>
  <c r="AC109" i="48" s="1"/>
  <c r="U109" i="48"/>
  <c r="AB109" i="48" s="1"/>
  <c r="R109" i="48"/>
  <c r="AA109" i="48" s="1"/>
  <c r="X108" i="48"/>
  <c r="U108" i="48"/>
  <c r="R108" i="48"/>
  <c r="X107" i="48"/>
  <c r="U107" i="48"/>
  <c r="R107" i="48"/>
  <c r="M109" i="48"/>
  <c r="M110" i="48"/>
  <c r="M111" i="48"/>
  <c r="J109" i="48"/>
  <c r="J110" i="48"/>
  <c r="J111" i="48"/>
  <c r="G109" i="48"/>
  <c r="G110" i="48"/>
  <c r="G111" i="48"/>
  <c r="AN100" i="48"/>
  <c r="AS100" i="48" s="1"/>
  <c r="AK100" i="48"/>
  <c r="AR100" i="48" s="1"/>
  <c r="AH100" i="48"/>
  <c r="AQ100" i="48" s="1"/>
  <c r="AN99" i="48"/>
  <c r="AS99" i="48" s="1"/>
  <c r="AK99" i="48"/>
  <c r="AR99" i="48" s="1"/>
  <c r="AH99" i="48"/>
  <c r="AN98" i="48"/>
  <c r="AS98" i="48" s="1"/>
  <c r="AK98" i="48"/>
  <c r="AR98" i="48" s="1"/>
  <c r="AH98" i="48"/>
  <c r="AQ98" i="48" s="1"/>
  <c r="X100" i="48"/>
  <c r="AC100" i="48" s="1"/>
  <c r="U100" i="48"/>
  <c r="AB100" i="48" s="1"/>
  <c r="R100" i="48"/>
  <c r="AA100" i="48" s="1"/>
  <c r="X99" i="48"/>
  <c r="AC99" i="48" s="1"/>
  <c r="U99" i="48"/>
  <c r="AB99" i="48" s="1"/>
  <c r="R99" i="48"/>
  <c r="AA99" i="48" s="1"/>
  <c r="X98" i="48"/>
  <c r="AC98" i="48" s="1"/>
  <c r="U98" i="48"/>
  <c r="AB98" i="48" s="1"/>
  <c r="R98" i="48"/>
  <c r="AA98" i="48" s="1"/>
  <c r="M98" i="48"/>
  <c r="M99" i="48"/>
  <c r="M100" i="48"/>
  <c r="J98" i="48"/>
  <c r="J99" i="48"/>
  <c r="J100" i="48"/>
  <c r="G98" i="48"/>
  <c r="G99" i="48"/>
  <c r="G100" i="48"/>
  <c r="AN85" i="48"/>
  <c r="AS85" i="48" s="1"/>
  <c r="AK85" i="48"/>
  <c r="AR85" i="48" s="1"/>
  <c r="AH85" i="48"/>
  <c r="AQ85" i="48" s="1"/>
  <c r="AN84" i="48"/>
  <c r="AS84" i="48" s="1"/>
  <c r="AK84" i="48"/>
  <c r="AR84" i="48" s="1"/>
  <c r="AH84" i="48"/>
  <c r="AQ84" i="48" s="1"/>
  <c r="AN83" i="48"/>
  <c r="AS83" i="48" s="1"/>
  <c r="AK83" i="48"/>
  <c r="AR83" i="48" s="1"/>
  <c r="AH83" i="48"/>
  <c r="AQ83" i="48" s="1"/>
  <c r="AN82" i="48"/>
  <c r="AS82" i="48" s="1"/>
  <c r="AK82" i="48"/>
  <c r="AR82" i="48" s="1"/>
  <c r="AH82" i="48"/>
  <c r="AQ82" i="48" s="1"/>
  <c r="X85" i="48"/>
  <c r="AC85" i="48" s="1"/>
  <c r="U85" i="48"/>
  <c r="AB85" i="48" s="1"/>
  <c r="R85" i="48"/>
  <c r="AA85" i="48" s="1"/>
  <c r="X84" i="48"/>
  <c r="AC84" i="48" s="1"/>
  <c r="U84" i="48"/>
  <c r="AB84" i="48" s="1"/>
  <c r="R84" i="48"/>
  <c r="AA84" i="48" s="1"/>
  <c r="X83" i="48"/>
  <c r="AC83" i="48" s="1"/>
  <c r="U83" i="48"/>
  <c r="AB83" i="48" s="1"/>
  <c r="R83" i="48"/>
  <c r="AA83" i="48" s="1"/>
  <c r="X82" i="48"/>
  <c r="AC82" i="48" s="1"/>
  <c r="U82" i="48"/>
  <c r="AB82" i="48" s="1"/>
  <c r="R82" i="48"/>
  <c r="AA82" i="48" s="1"/>
  <c r="M82" i="48"/>
  <c r="M83" i="48"/>
  <c r="M84" i="48"/>
  <c r="M85" i="48"/>
  <c r="J82" i="48"/>
  <c r="J83" i="48"/>
  <c r="J84" i="48"/>
  <c r="J85" i="48"/>
  <c r="G82" i="48"/>
  <c r="G83" i="48"/>
  <c r="G84" i="48"/>
  <c r="G85" i="48"/>
  <c r="AN75" i="48"/>
  <c r="AK75" i="48"/>
  <c r="AR75" i="48" s="1"/>
  <c r="AH75" i="48"/>
  <c r="AQ75" i="48" s="1"/>
  <c r="X75" i="48"/>
  <c r="AC75" i="48" s="1"/>
  <c r="U75" i="48"/>
  <c r="AB75" i="48" s="1"/>
  <c r="R75" i="48"/>
  <c r="M75" i="48"/>
  <c r="J75" i="48"/>
  <c r="G75" i="48"/>
  <c r="AH71" i="48"/>
  <c r="AQ71" i="48" s="1"/>
  <c r="AK71" i="48"/>
  <c r="AR71" i="48" s="1"/>
  <c r="AN71" i="48"/>
  <c r="AS71" i="48" s="1"/>
  <c r="R71" i="48"/>
  <c r="AA71" i="48" s="1"/>
  <c r="U71" i="48"/>
  <c r="AB71" i="48" s="1"/>
  <c r="X71" i="48"/>
  <c r="AC71" i="48" s="1"/>
  <c r="M71" i="48"/>
  <c r="J71" i="48"/>
  <c r="G71" i="48"/>
  <c r="R68" i="48"/>
  <c r="AA68" i="48" s="1"/>
  <c r="U68" i="48"/>
  <c r="AB68" i="48" s="1"/>
  <c r="X68" i="48"/>
  <c r="AC68" i="48" s="1"/>
  <c r="R72" i="48"/>
  <c r="AA72" i="48" s="1"/>
  <c r="U72" i="48"/>
  <c r="X72" i="48"/>
  <c r="AC72" i="48" s="1"/>
  <c r="R73" i="48"/>
  <c r="AA73" i="48" s="1"/>
  <c r="U73" i="48"/>
  <c r="AB73" i="48" s="1"/>
  <c r="X73" i="48"/>
  <c r="AC73" i="48" s="1"/>
  <c r="R69" i="48"/>
  <c r="AA69" i="48" s="1"/>
  <c r="U69" i="48"/>
  <c r="AB69" i="48" s="1"/>
  <c r="X69" i="48"/>
  <c r="AC69" i="48" s="1"/>
  <c r="AB72" i="48"/>
  <c r="AH68" i="48"/>
  <c r="AQ68" i="48" s="1"/>
  <c r="AK68" i="48"/>
  <c r="AR68" i="48" s="1"/>
  <c r="AN68" i="48"/>
  <c r="AS68" i="48" s="1"/>
  <c r="AH72" i="48"/>
  <c r="AQ72" i="48" s="1"/>
  <c r="AK72" i="48"/>
  <c r="AR72" i="48" s="1"/>
  <c r="AN72" i="48"/>
  <c r="AS72" i="48" s="1"/>
  <c r="AH73" i="48"/>
  <c r="AQ73" i="48" s="1"/>
  <c r="AK73" i="48"/>
  <c r="AR73" i="48" s="1"/>
  <c r="AN73" i="48"/>
  <c r="AS73" i="48" s="1"/>
  <c r="AH69" i="48"/>
  <c r="AQ69" i="48" s="1"/>
  <c r="AK69" i="48"/>
  <c r="AR69" i="48" s="1"/>
  <c r="AN69" i="48"/>
  <c r="AS69" i="48" s="1"/>
  <c r="M68" i="48"/>
  <c r="M72" i="48"/>
  <c r="M73" i="48"/>
  <c r="M69" i="48"/>
  <c r="J68" i="48"/>
  <c r="J72" i="48"/>
  <c r="J73" i="48"/>
  <c r="J69" i="48"/>
  <c r="G68" i="48"/>
  <c r="G72" i="48"/>
  <c r="G73" i="48"/>
  <c r="G69" i="48"/>
  <c r="AN62" i="48"/>
  <c r="AS62" i="48" s="1"/>
  <c r="AK62" i="48"/>
  <c r="AR62" i="48" s="1"/>
  <c r="AH62" i="48"/>
  <c r="AQ62" i="48" s="1"/>
  <c r="AN61" i="48"/>
  <c r="AS61" i="48" s="1"/>
  <c r="AK61" i="48"/>
  <c r="AR61" i="48" s="1"/>
  <c r="AH61" i="48"/>
  <c r="AQ61" i="48" s="1"/>
  <c r="X62" i="48"/>
  <c r="AC62" i="48" s="1"/>
  <c r="U62" i="48"/>
  <c r="AB62" i="48" s="1"/>
  <c r="R62" i="48"/>
  <c r="AA62" i="48" s="1"/>
  <c r="X61" i="48"/>
  <c r="AC61" i="48" s="1"/>
  <c r="U61" i="48"/>
  <c r="AB61" i="48" s="1"/>
  <c r="R61" i="48"/>
  <c r="AA61" i="48" s="1"/>
  <c r="M61" i="48"/>
  <c r="M62" i="48"/>
  <c r="J61" i="48"/>
  <c r="J62" i="48"/>
  <c r="G61" i="48"/>
  <c r="G62" i="48"/>
  <c r="AN59" i="48"/>
  <c r="AS59" i="48" s="1"/>
  <c r="AK59" i="48"/>
  <c r="AR59" i="48" s="1"/>
  <c r="AH59" i="48"/>
  <c r="AQ59" i="48" s="1"/>
  <c r="X59" i="48"/>
  <c r="AC59" i="48" s="1"/>
  <c r="U59" i="48"/>
  <c r="AB59" i="48" s="1"/>
  <c r="R59" i="48"/>
  <c r="AA59" i="48" s="1"/>
  <c r="M59" i="48"/>
  <c r="J59" i="48"/>
  <c r="G59" i="48"/>
  <c r="AN47" i="48"/>
  <c r="AS47" i="48" s="1"/>
  <c r="AN48" i="48"/>
  <c r="AS48" i="48" s="1"/>
  <c r="AK47" i="48"/>
  <c r="AR47" i="48" s="1"/>
  <c r="AK48" i="48"/>
  <c r="AR48" i="48" s="1"/>
  <c r="AH47" i="48"/>
  <c r="AQ47" i="48" s="1"/>
  <c r="AH48" i="48"/>
  <c r="AQ48" i="48" s="1"/>
  <c r="X47" i="48"/>
  <c r="AC47" i="48" s="1"/>
  <c r="X48" i="48"/>
  <c r="AC48" i="48" s="1"/>
  <c r="U47" i="48"/>
  <c r="AB47" i="48" s="1"/>
  <c r="U48" i="48"/>
  <c r="AB48" i="48" s="1"/>
  <c r="R47" i="48"/>
  <c r="AA47" i="48" s="1"/>
  <c r="R48" i="48"/>
  <c r="AA48" i="48" s="1"/>
  <c r="M47" i="48"/>
  <c r="M48" i="48"/>
  <c r="J47" i="48"/>
  <c r="J48" i="48"/>
  <c r="G47" i="48"/>
  <c r="G48" i="48"/>
  <c r="AN37" i="48"/>
  <c r="AS37" i="48" s="1"/>
  <c r="AK37" i="48"/>
  <c r="AR37" i="48" s="1"/>
  <c r="AH37" i="48"/>
  <c r="AQ37" i="48" s="1"/>
  <c r="AN36" i="48"/>
  <c r="AS36" i="48" s="1"/>
  <c r="AK36" i="48"/>
  <c r="AR36" i="48" s="1"/>
  <c r="AH36" i="48"/>
  <c r="AQ36" i="48" s="1"/>
  <c r="AN35" i="48"/>
  <c r="AS35" i="48" s="1"/>
  <c r="AK35" i="48"/>
  <c r="AR35" i="48" s="1"/>
  <c r="AH35" i="48"/>
  <c r="AQ35" i="48" s="1"/>
  <c r="AN34" i="48"/>
  <c r="AS34" i="48" s="1"/>
  <c r="AK34" i="48"/>
  <c r="AR34" i="48" s="1"/>
  <c r="AH34" i="48"/>
  <c r="AQ34" i="48" s="1"/>
  <c r="AN33" i="48"/>
  <c r="AK33" i="48"/>
  <c r="AH33" i="48"/>
  <c r="X37" i="48"/>
  <c r="AC37" i="48" s="1"/>
  <c r="U37" i="48"/>
  <c r="AB37" i="48" s="1"/>
  <c r="R37" i="48"/>
  <c r="AA37" i="48" s="1"/>
  <c r="X36" i="48"/>
  <c r="AC36" i="48" s="1"/>
  <c r="U36" i="48"/>
  <c r="AB36" i="48" s="1"/>
  <c r="R36" i="48"/>
  <c r="AA36" i="48" s="1"/>
  <c r="X35" i="48"/>
  <c r="AC35" i="48" s="1"/>
  <c r="U35" i="48"/>
  <c r="AB35" i="48" s="1"/>
  <c r="R35" i="48"/>
  <c r="AA35" i="48" s="1"/>
  <c r="X34" i="48"/>
  <c r="U34" i="48"/>
  <c r="AB34" i="48" s="1"/>
  <c r="R34" i="48"/>
  <c r="AA34" i="48" s="1"/>
  <c r="X33" i="48"/>
  <c r="U33" i="48"/>
  <c r="R33" i="48"/>
  <c r="M34" i="48"/>
  <c r="M35" i="48"/>
  <c r="M36" i="48"/>
  <c r="M37" i="48"/>
  <c r="J34" i="48"/>
  <c r="J35" i="48"/>
  <c r="J36" i="48"/>
  <c r="J37" i="48"/>
  <c r="G34" i="48"/>
  <c r="G35" i="48"/>
  <c r="G36" i="48"/>
  <c r="G37" i="48"/>
  <c r="AN31" i="48"/>
  <c r="AS31" i="48" s="1"/>
  <c r="AK31" i="48"/>
  <c r="AR31" i="48" s="1"/>
  <c r="AH31" i="48"/>
  <c r="AQ31" i="48" s="1"/>
  <c r="X31" i="48"/>
  <c r="AC31" i="48" s="1"/>
  <c r="U31" i="48"/>
  <c r="AB31" i="48" s="1"/>
  <c r="R31" i="48"/>
  <c r="AA31" i="48" s="1"/>
  <c r="M31" i="48"/>
  <c r="J31" i="48"/>
  <c r="G31" i="48"/>
  <c r="U112" i="48" l="1"/>
  <c r="AH38" i="48"/>
  <c r="R38" i="48"/>
  <c r="AK38" i="48"/>
  <c r="AH112" i="48"/>
  <c r="U38" i="48"/>
  <c r="R112" i="48"/>
  <c r="AK112" i="48"/>
  <c r="AN112" i="48"/>
  <c r="X112" i="48"/>
  <c r="B110" i="48"/>
  <c r="B111" i="48"/>
  <c r="B109" i="48"/>
  <c r="A99" i="48"/>
  <c r="AQ99" i="48"/>
  <c r="A100" i="48"/>
  <c r="A98" i="48"/>
  <c r="A83" i="48"/>
  <c r="A82" i="48"/>
  <c r="A85" i="48"/>
  <c r="A84" i="48"/>
  <c r="AA75" i="48"/>
  <c r="A75" i="48" s="1"/>
  <c r="AS75" i="48"/>
  <c r="A71" i="48"/>
  <c r="A72" i="48"/>
  <c r="A68" i="48"/>
  <c r="A69" i="48"/>
  <c r="A73" i="48"/>
  <c r="A61" i="48"/>
  <c r="A62" i="48"/>
  <c r="A59" i="48"/>
  <c r="AN38" i="48"/>
  <c r="X38" i="48"/>
  <c r="A35" i="48"/>
  <c r="AC34" i="48"/>
  <c r="A34" i="48" s="1"/>
  <c r="A37" i="48"/>
  <c r="A36" i="48"/>
  <c r="A31" i="48"/>
  <c r="AN28" i="48" l="1"/>
  <c r="AS28" i="48" s="1"/>
  <c r="AK28" i="48"/>
  <c r="AR28" i="48" s="1"/>
  <c r="AH28" i="48"/>
  <c r="AQ28" i="48" s="1"/>
  <c r="X28" i="48"/>
  <c r="AC28" i="48" s="1"/>
  <c r="U28" i="48"/>
  <c r="AB28" i="48" s="1"/>
  <c r="R28" i="48"/>
  <c r="AA28" i="48" s="1"/>
  <c r="M28" i="48"/>
  <c r="J28" i="48"/>
  <c r="G28" i="48"/>
  <c r="AS117" i="48"/>
  <c r="AR117" i="48"/>
  <c r="AQ117" i="48"/>
  <c r="AC117" i="48"/>
  <c r="AB117" i="48"/>
  <c r="AA117" i="48"/>
  <c r="A28" i="48" l="1"/>
  <c r="G151" i="40"/>
  <c r="F151" i="40"/>
  <c r="E151" i="40"/>
  <c r="AC127" i="48" l="1"/>
  <c r="AB127" i="48"/>
  <c r="AA127" i="48"/>
  <c r="AC124" i="48"/>
  <c r="AB124" i="48"/>
  <c r="AA124" i="48"/>
  <c r="AC123" i="48"/>
  <c r="AB123" i="48"/>
  <c r="AA123" i="48"/>
  <c r="AC116" i="48"/>
  <c r="AB116" i="48"/>
  <c r="AA116" i="48"/>
  <c r="AC25" i="48"/>
  <c r="AB25" i="48"/>
  <c r="AA25" i="48"/>
  <c r="AC24" i="48"/>
  <c r="AB24" i="48"/>
  <c r="AA24" i="48"/>
  <c r="AC23" i="48"/>
  <c r="AB23" i="48"/>
  <c r="AA23" i="48"/>
  <c r="AC22" i="48"/>
  <c r="AB22" i="48"/>
  <c r="AA22" i="48"/>
  <c r="AC21" i="48"/>
  <c r="AB21" i="48"/>
  <c r="AA21" i="48"/>
  <c r="X130" i="48"/>
  <c r="U130" i="48"/>
  <c r="R130" i="48"/>
  <c r="X125" i="48"/>
  <c r="U125" i="48"/>
  <c r="R125" i="48"/>
  <c r="X122" i="48"/>
  <c r="U122" i="48"/>
  <c r="R122" i="48"/>
  <c r="AC108" i="48"/>
  <c r="AB108" i="48"/>
  <c r="AA108" i="48"/>
  <c r="AC107" i="48"/>
  <c r="AA107" i="48"/>
  <c r="X101" i="48"/>
  <c r="AC101" i="48" s="1"/>
  <c r="U101" i="48"/>
  <c r="AB101" i="48" s="1"/>
  <c r="R101" i="48"/>
  <c r="AA101" i="48" s="1"/>
  <c r="X97" i="48"/>
  <c r="AC97" i="48" s="1"/>
  <c r="U97" i="48"/>
  <c r="AB97" i="48" s="1"/>
  <c r="R97" i="48"/>
  <c r="AA97" i="48" s="1"/>
  <c r="X96" i="48"/>
  <c r="AC96" i="48" s="1"/>
  <c r="U96" i="48"/>
  <c r="AB96" i="48" s="1"/>
  <c r="R96" i="48"/>
  <c r="AA96" i="48" s="1"/>
  <c r="X102" i="48"/>
  <c r="AC102" i="48" s="1"/>
  <c r="U102" i="48"/>
  <c r="AB102" i="48" s="1"/>
  <c r="R102" i="48"/>
  <c r="AA102" i="48" s="1"/>
  <c r="X95" i="48"/>
  <c r="AC95" i="48" s="1"/>
  <c r="U95" i="48"/>
  <c r="AB95" i="48" s="1"/>
  <c r="R95" i="48"/>
  <c r="AA95" i="48" s="1"/>
  <c r="X94" i="48"/>
  <c r="AC94" i="48" s="1"/>
  <c r="U94" i="48"/>
  <c r="R94" i="48"/>
  <c r="X86" i="48"/>
  <c r="AC86" i="48" s="1"/>
  <c r="U86" i="48"/>
  <c r="AB86" i="48" s="1"/>
  <c r="R86" i="48"/>
  <c r="AA86" i="48" s="1"/>
  <c r="X81" i="48"/>
  <c r="AC81" i="48" s="1"/>
  <c r="U81" i="48"/>
  <c r="AB81" i="48" s="1"/>
  <c r="R81" i="48"/>
  <c r="AA81" i="48" s="1"/>
  <c r="X80" i="48"/>
  <c r="AC80" i="48" s="1"/>
  <c r="U80" i="48"/>
  <c r="AB80" i="48" s="1"/>
  <c r="R80" i="48"/>
  <c r="AA80" i="48" s="1"/>
  <c r="X87" i="48"/>
  <c r="AC87" i="48" s="1"/>
  <c r="U87" i="48"/>
  <c r="AB87" i="48" s="1"/>
  <c r="R87" i="48"/>
  <c r="AA87" i="48" s="1"/>
  <c r="X79" i="48"/>
  <c r="AC79" i="48" s="1"/>
  <c r="U79" i="48"/>
  <c r="AB79" i="48" s="1"/>
  <c r="R79" i="48"/>
  <c r="AA79" i="48" s="1"/>
  <c r="X78" i="48"/>
  <c r="U78" i="48"/>
  <c r="R78" i="48"/>
  <c r="X70" i="48"/>
  <c r="AC70" i="48" s="1"/>
  <c r="U70" i="48"/>
  <c r="AB70" i="48" s="1"/>
  <c r="R70" i="48"/>
  <c r="AA70" i="48" s="1"/>
  <c r="X74" i="48"/>
  <c r="AC74" i="48" s="1"/>
  <c r="U74" i="48"/>
  <c r="AB74" i="48" s="1"/>
  <c r="R74" i="48"/>
  <c r="AA74" i="48" s="1"/>
  <c r="X67" i="48"/>
  <c r="AC67" i="48" s="1"/>
  <c r="U67" i="48"/>
  <c r="AB67" i="48" s="1"/>
  <c r="R67" i="48"/>
  <c r="AA67" i="48" s="1"/>
  <c r="X66" i="48"/>
  <c r="U66" i="48"/>
  <c r="R66" i="48"/>
  <c r="X63" i="48"/>
  <c r="AC63" i="48" s="1"/>
  <c r="U63" i="48"/>
  <c r="AB63" i="48" s="1"/>
  <c r="R63" i="48"/>
  <c r="AA63" i="48" s="1"/>
  <c r="X60" i="48"/>
  <c r="AC60" i="48" s="1"/>
  <c r="U60" i="48"/>
  <c r="AB60" i="48" s="1"/>
  <c r="R60" i="48"/>
  <c r="AA60" i="48" s="1"/>
  <c r="X58" i="48"/>
  <c r="AC58" i="48" s="1"/>
  <c r="U58" i="48"/>
  <c r="R58" i="48"/>
  <c r="X57" i="48"/>
  <c r="U57" i="48"/>
  <c r="R57" i="48"/>
  <c r="AC55" i="48"/>
  <c r="AB55" i="48"/>
  <c r="AA55" i="48"/>
  <c r="X52" i="48"/>
  <c r="AC52" i="48" s="1"/>
  <c r="U52" i="48"/>
  <c r="R52" i="48"/>
  <c r="W49" i="48"/>
  <c r="T49" i="48"/>
  <c r="Q49" i="48"/>
  <c r="X46" i="48"/>
  <c r="AC46" i="48" s="1"/>
  <c r="U46" i="48"/>
  <c r="AB46" i="48" s="1"/>
  <c r="R46" i="48"/>
  <c r="AA46" i="48" s="1"/>
  <c r="X45" i="48"/>
  <c r="AC45" i="48" s="1"/>
  <c r="U45" i="48"/>
  <c r="AB45" i="48" s="1"/>
  <c r="R45" i="48"/>
  <c r="AA45" i="48" s="1"/>
  <c r="X41" i="48"/>
  <c r="AC41" i="48" s="1"/>
  <c r="U41" i="48"/>
  <c r="AB41" i="48" s="1"/>
  <c r="R41" i="48"/>
  <c r="AA41" i="48" s="1"/>
  <c r="X40" i="48"/>
  <c r="AC40" i="48" s="1"/>
  <c r="U40" i="48"/>
  <c r="AB40" i="48" s="1"/>
  <c r="R40" i="48"/>
  <c r="AA40" i="48" s="1"/>
  <c r="AC33" i="48"/>
  <c r="AC38" i="48" s="1"/>
  <c r="AB33" i="48"/>
  <c r="AB38" i="48" s="1"/>
  <c r="AA33" i="48"/>
  <c r="AA38" i="48" s="1"/>
  <c r="X30" i="48"/>
  <c r="AC30" i="48" s="1"/>
  <c r="U30" i="48"/>
  <c r="AB30" i="48" s="1"/>
  <c r="R30" i="48"/>
  <c r="AA30" i="48" s="1"/>
  <c r="X29" i="48"/>
  <c r="AC29" i="48" s="1"/>
  <c r="U29" i="48"/>
  <c r="AB29" i="48" s="1"/>
  <c r="R29" i="48"/>
  <c r="AA29" i="48" s="1"/>
  <c r="X27" i="48"/>
  <c r="U27" i="48"/>
  <c r="R27" i="48"/>
  <c r="X26" i="48"/>
  <c r="AC26" i="48" s="1"/>
  <c r="U26" i="48"/>
  <c r="R26" i="48"/>
  <c r="W25" i="48"/>
  <c r="V25" i="48"/>
  <c r="T25" i="48"/>
  <c r="S25" i="48"/>
  <c r="Q25" i="48"/>
  <c r="P25" i="48"/>
  <c r="W24" i="48"/>
  <c r="V24" i="48"/>
  <c r="T24" i="48"/>
  <c r="S24" i="48"/>
  <c r="Q24" i="48"/>
  <c r="P24" i="48"/>
  <c r="W23" i="48"/>
  <c r="V23" i="48"/>
  <c r="T23" i="48"/>
  <c r="S23" i="48"/>
  <c r="Q23" i="48"/>
  <c r="P23" i="48"/>
  <c r="W22" i="48"/>
  <c r="V22" i="48"/>
  <c r="T22" i="48"/>
  <c r="S22" i="48"/>
  <c r="Q22" i="48"/>
  <c r="P22" i="48"/>
  <c r="W21" i="48"/>
  <c r="V21" i="48"/>
  <c r="T21" i="48"/>
  <c r="S21" i="48"/>
  <c r="Q21" i="48"/>
  <c r="P21" i="48"/>
  <c r="L17" i="35"/>
  <c r="K17" i="35"/>
  <c r="J17" i="35"/>
  <c r="L16" i="35"/>
  <c r="K16" i="35"/>
  <c r="J16" i="35"/>
  <c r="U76" i="48" l="1"/>
  <c r="AA26" i="48"/>
  <c r="R32" i="48"/>
  <c r="R39" i="48" s="1"/>
  <c r="R43" i="48" s="1"/>
  <c r="AB58" i="48"/>
  <c r="U64" i="48"/>
  <c r="R76" i="48"/>
  <c r="AB26" i="48"/>
  <c r="U32" i="48"/>
  <c r="U39" i="48" s="1"/>
  <c r="U43" i="48" s="1"/>
  <c r="R49" i="48"/>
  <c r="AA49" i="48" s="1"/>
  <c r="Q50" i="48"/>
  <c r="Q53" i="48" s="1"/>
  <c r="U49" i="48"/>
  <c r="AB49" i="48" s="1"/>
  <c r="T50" i="48"/>
  <c r="T53" i="48" s="1"/>
  <c r="R88" i="48"/>
  <c r="X49" i="48"/>
  <c r="AC49" i="48" s="1"/>
  <c r="W50" i="48"/>
  <c r="W53" i="48" s="1"/>
  <c r="U88" i="48"/>
  <c r="AA52" i="48"/>
  <c r="AA94" i="48"/>
  <c r="R103" i="48"/>
  <c r="AB52" i="48"/>
  <c r="AA58" i="48"/>
  <c r="R64" i="48"/>
  <c r="AB94" i="48"/>
  <c r="U103" i="48"/>
  <c r="AA78" i="48"/>
  <c r="R129" i="48"/>
  <c r="AB78" i="48"/>
  <c r="U129" i="48"/>
  <c r="AC78" i="48"/>
  <c r="X129" i="48"/>
  <c r="O157" i="27"/>
  <c r="O169" i="27" s="1"/>
  <c r="O156" i="27"/>
  <c r="O168" i="27" s="1"/>
  <c r="Q156" i="27"/>
  <c r="Q168" i="27" s="1"/>
  <c r="Q157" i="27"/>
  <c r="Q169" i="27" s="1"/>
  <c r="P157" i="27"/>
  <c r="P169" i="27" s="1"/>
  <c r="P156" i="27"/>
  <c r="P168" i="27" s="1"/>
  <c r="A126" i="27"/>
  <c r="AA112" i="48"/>
  <c r="AC112" i="48"/>
  <c r="AB66" i="48"/>
  <c r="AB76" i="48" s="1"/>
  <c r="AC66" i="48"/>
  <c r="AC76" i="48" s="1"/>
  <c r="X76" i="48"/>
  <c r="AA66" i="48"/>
  <c r="AA76" i="48" s="1"/>
  <c r="AA27" i="48"/>
  <c r="AB27" i="48"/>
  <c r="AC27" i="48"/>
  <c r="AC32" i="48" s="1"/>
  <c r="AC135" i="48" s="1"/>
  <c r="AC147" i="48" s="1"/>
  <c r="X32" i="48"/>
  <c r="X39" i="48" s="1"/>
  <c r="AB107" i="48"/>
  <c r="AB112" i="48" s="1"/>
  <c r="X103" i="48"/>
  <c r="X64" i="48"/>
  <c r="X88" i="48"/>
  <c r="U90" i="48" l="1"/>
  <c r="AA142" i="48"/>
  <c r="AA154" i="48" s="1"/>
  <c r="R90" i="48"/>
  <c r="R92" i="48"/>
  <c r="AB32" i="48"/>
  <c r="AB135" i="48" s="1"/>
  <c r="AB147" i="48" s="1"/>
  <c r="AA32" i="48"/>
  <c r="AA135" i="48" s="1"/>
  <c r="AA147" i="48" s="1"/>
  <c r="R105" i="48"/>
  <c r="R120" i="48"/>
  <c r="U50" i="48"/>
  <c r="U53" i="48" s="1"/>
  <c r="U105" i="48"/>
  <c r="U120" i="48"/>
  <c r="U92" i="48"/>
  <c r="R50" i="48"/>
  <c r="R53" i="48" s="1"/>
  <c r="X120" i="48"/>
  <c r="AC141" i="48"/>
  <c r="AC153" i="48" s="1"/>
  <c r="AC129" i="48"/>
  <c r="AA141" i="48"/>
  <c r="AA153" i="48" s="1"/>
  <c r="AC142" i="48"/>
  <c r="AC154" i="48" s="1"/>
  <c r="AB129" i="48"/>
  <c r="AB141" i="48"/>
  <c r="AB153" i="48" s="1"/>
  <c r="AB142" i="48"/>
  <c r="AB154" i="48" s="1"/>
  <c r="AA129" i="48"/>
  <c r="AC39" i="48"/>
  <c r="AB39" i="48"/>
  <c r="X105" i="48"/>
  <c r="U114" i="48"/>
  <c r="X43" i="48"/>
  <c r="X114" i="48"/>
  <c r="R114" i="48"/>
  <c r="X92" i="48"/>
  <c r="X90" i="48"/>
  <c r="AB139" i="48" l="1"/>
  <c r="AB151" i="48"/>
  <c r="AC137" i="48"/>
  <c r="AC149" i="48" s="1"/>
  <c r="AC151" i="48"/>
  <c r="AB137" i="48"/>
  <c r="AB149" i="48" s="1"/>
  <c r="AA39" i="48"/>
  <c r="AA139" i="48" s="1"/>
  <c r="AB138" i="48"/>
  <c r="AB150" i="48" s="1"/>
  <c r="AC139" i="48"/>
  <c r="AC138" i="48"/>
  <c r="AC150" i="48" s="1"/>
  <c r="AA138" i="48"/>
  <c r="AA150" i="48" s="1"/>
  <c r="X50" i="48"/>
  <c r="X53" i="48" s="1"/>
  <c r="A124" i="48"/>
  <c r="A116" i="48"/>
  <c r="AN125" i="48"/>
  <c r="AN122" i="48"/>
  <c r="AK125" i="48"/>
  <c r="AK122" i="48"/>
  <c r="AH125" i="48"/>
  <c r="AH122" i="48"/>
  <c r="AC125" i="48"/>
  <c r="AC122" i="48"/>
  <c r="AB125" i="48"/>
  <c r="AB122" i="48"/>
  <c r="AA125" i="48"/>
  <c r="AA122" i="48"/>
  <c r="M125" i="48"/>
  <c r="M122" i="48"/>
  <c r="J125" i="48"/>
  <c r="J122" i="48"/>
  <c r="AN130" i="48"/>
  <c r="AK130" i="48"/>
  <c r="AH130" i="48"/>
  <c r="AC130" i="48"/>
  <c r="AC134" i="48" s="1"/>
  <c r="AC146" i="48" s="1"/>
  <c r="AB130" i="48"/>
  <c r="AB134" i="48" s="1"/>
  <c r="AB146" i="48" s="1"/>
  <c r="AS108" i="48"/>
  <c r="AN101" i="48"/>
  <c r="AS101" i="48" s="1"/>
  <c r="AN97" i="48"/>
  <c r="AS97" i="48" s="1"/>
  <c r="AN96" i="48"/>
  <c r="AS96" i="48" s="1"/>
  <c r="AN102" i="48"/>
  <c r="AS102" i="48" s="1"/>
  <c r="AN95" i="48"/>
  <c r="AS95" i="48" s="1"/>
  <c r="AN94" i="48"/>
  <c r="AS94" i="48" s="1"/>
  <c r="AN86" i="48"/>
  <c r="AS86" i="48" s="1"/>
  <c r="AN81" i="48"/>
  <c r="AS81" i="48" s="1"/>
  <c r="AN80" i="48"/>
  <c r="AS80" i="48" s="1"/>
  <c r="AN87" i="48"/>
  <c r="AS87" i="48" s="1"/>
  <c r="AN79" i="48"/>
  <c r="AS79" i="48" s="1"/>
  <c r="AN78" i="48"/>
  <c r="AN70" i="48"/>
  <c r="AS70" i="48" s="1"/>
  <c r="AN74" i="48"/>
  <c r="AS74" i="48" s="1"/>
  <c r="AN67" i="48"/>
  <c r="AS67" i="48" s="1"/>
  <c r="AN66" i="48"/>
  <c r="AN63" i="48"/>
  <c r="AS63" i="48" s="1"/>
  <c r="AN60" i="48"/>
  <c r="AS60" i="48" s="1"/>
  <c r="AN58" i="48"/>
  <c r="AS58" i="48" s="1"/>
  <c r="AN57" i="48"/>
  <c r="AS55" i="48"/>
  <c r="AN52" i="48"/>
  <c r="AS52" i="48" s="1"/>
  <c r="AN46" i="48"/>
  <c r="AS46" i="48" s="1"/>
  <c r="AN45" i="48"/>
  <c r="AS45" i="48" s="1"/>
  <c r="AN41" i="48"/>
  <c r="AS41" i="48" s="1"/>
  <c r="AN40" i="48"/>
  <c r="AS40" i="48" s="1"/>
  <c r="AS33" i="48"/>
  <c r="AS38" i="48" s="1"/>
  <c r="AN30" i="48"/>
  <c r="AS30" i="48" s="1"/>
  <c r="AN29" i="48"/>
  <c r="AS29" i="48" s="1"/>
  <c r="AN27" i="48"/>
  <c r="AN26" i="48"/>
  <c r="AS26" i="48" s="1"/>
  <c r="AR107" i="48"/>
  <c r="AK101" i="48"/>
  <c r="AR101" i="48" s="1"/>
  <c r="AK97" i="48"/>
  <c r="AR97" i="48" s="1"/>
  <c r="AK96" i="48"/>
  <c r="AK102" i="48"/>
  <c r="AR102" i="48" s="1"/>
  <c r="AK95" i="48"/>
  <c r="AR95" i="48" s="1"/>
  <c r="AK94" i="48"/>
  <c r="AK86" i="48"/>
  <c r="AR86" i="48" s="1"/>
  <c r="AK81" i="48"/>
  <c r="AR81" i="48" s="1"/>
  <c r="AK80" i="48"/>
  <c r="AR80" i="48" s="1"/>
  <c r="AK87" i="48"/>
  <c r="AR87" i="48" s="1"/>
  <c r="AK79" i="48"/>
  <c r="AR79" i="48" s="1"/>
  <c r="AK78" i="48"/>
  <c r="AK70" i="48"/>
  <c r="AR70" i="48" s="1"/>
  <c r="AK74" i="48"/>
  <c r="AR74" i="48" s="1"/>
  <c r="AK67" i="48"/>
  <c r="AR67" i="48" s="1"/>
  <c r="AK66" i="48"/>
  <c r="AK63" i="48"/>
  <c r="AR63" i="48" s="1"/>
  <c r="AK60" i="48"/>
  <c r="AK58" i="48"/>
  <c r="AK57" i="48"/>
  <c r="AR55" i="48"/>
  <c r="AK52" i="48"/>
  <c r="AK46" i="48"/>
  <c r="AR46" i="48" s="1"/>
  <c r="AK45" i="48"/>
  <c r="AR45" i="48" s="1"/>
  <c r="AK41" i="48"/>
  <c r="AR41" i="48" s="1"/>
  <c r="AK40" i="48"/>
  <c r="AR40" i="48" s="1"/>
  <c r="AR33" i="48"/>
  <c r="AR38" i="48" s="1"/>
  <c r="AK30" i="48"/>
  <c r="AR30" i="48" s="1"/>
  <c r="AK29" i="48"/>
  <c r="AR29" i="48" s="1"/>
  <c r="AK27" i="48"/>
  <c r="AK26" i="48"/>
  <c r="AM49" i="48"/>
  <c r="AM25" i="48"/>
  <c r="AL25" i="48"/>
  <c r="AM24" i="48"/>
  <c r="AL24" i="48"/>
  <c r="AM23" i="48"/>
  <c r="AL23" i="48"/>
  <c r="AM22" i="48"/>
  <c r="AL22" i="48"/>
  <c r="AM21" i="48"/>
  <c r="AL21" i="48"/>
  <c r="AJ49" i="48"/>
  <c r="AJ25" i="48"/>
  <c r="AI25" i="48"/>
  <c r="AJ24" i="48"/>
  <c r="AI24" i="48"/>
  <c r="AJ23" i="48"/>
  <c r="AI23" i="48"/>
  <c r="AJ22" i="48"/>
  <c r="AI22" i="48"/>
  <c r="AJ21" i="48"/>
  <c r="AI21" i="48"/>
  <c r="AQ127" i="48"/>
  <c r="AQ116" i="48"/>
  <c r="AQ108" i="48"/>
  <c r="AQ107" i="48"/>
  <c r="AH101" i="48"/>
  <c r="AQ101" i="48" s="1"/>
  <c r="AH97" i="48"/>
  <c r="AQ97" i="48" s="1"/>
  <c r="AH96" i="48"/>
  <c r="AQ96" i="48" s="1"/>
  <c r="AH102" i="48"/>
  <c r="AQ102" i="48" s="1"/>
  <c r="AH95" i="48"/>
  <c r="AQ95" i="48" s="1"/>
  <c r="AH94" i="48"/>
  <c r="AH86" i="48"/>
  <c r="AQ86" i="48" s="1"/>
  <c r="AH81" i="48"/>
  <c r="AQ81" i="48" s="1"/>
  <c r="AH80" i="48"/>
  <c r="AQ80" i="48" s="1"/>
  <c r="AH87" i="48"/>
  <c r="AQ87" i="48" s="1"/>
  <c r="AH79" i="48"/>
  <c r="AQ79" i="48" s="1"/>
  <c r="AH78" i="48"/>
  <c r="AH70" i="48"/>
  <c r="AQ70" i="48" s="1"/>
  <c r="AH74" i="48"/>
  <c r="AQ74" i="48" s="1"/>
  <c r="AH67" i="48"/>
  <c r="AQ67" i="48" s="1"/>
  <c r="AH66" i="48"/>
  <c r="AH63" i="48"/>
  <c r="AQ63" i="48" s="1"/>
  <c r="AH60" i="48"/>
  <c r="AQ60" i="48" s="1"/>
  <c r="AH58" i="48"/>
  <c r="AH57" i="48"/>
  <c r="AQ55" i="48"/>
  <c r="AH52" i="48"/>
  <c r="AQ52" i="48" s="1"/>
  <c r="AH46" i="48"/>
  <c r="AQ46" i="48" s="1"/>
  <c r="AH45" i="48"/>
  <c r="AQ45" i="48" s="1"/>
  <c r="AH41" i="48"/>
  <c r="AQ41" i="48" s="1"/>
  <c r="AH40" i="48"/>
  <c r="AQ40" i="48" s="1"/>
  <c r="AQ33" i="48"/>
  <c r="AQ38" i="48" s="1"/>
  <c r="AH30" i="48"/>
  <c r="AQ30" i="48" s="1"/>
  <c r="AH29" i="48"/>
  <c r="AQ29" i="48" s="1"/>
  <c r="AH27" i="48"/>
  <c r="AQ27" i="48" s="1"/>
  <c r="AH26" i="48"/>
  <c r="AG49" i="48"/>
  <c r="AG25" i="48"/>
  <c r="AF25" i="48"/>
  <c r="AG24" i="48"/>
  <c r="AF24" i="48"/>
  <c r="AG23" i="48"/>
  <c r="AF23" i="48"/>
  <c r="AG22" i="48"/>
  <c r="AF22" i="48"/>
  <c r="AG21" i="48"/>
  <c r="AF21" i="48"/>
  <c r="AC88" i="48"/>
  <c r="AC140" i="48" s="1"/>
  <c r="AC152" i="48" s="1"/>
  <c r="AC57" i="48"/>
  <c r="AB103" i="48"/>
  <c r="AB88" i="48"/>
  <c r="AB140" i="48" s="1"/>
  <c r="AB152" i="48" s="1"/>
  <c r="AB57" i="48"/>
  <c r="AA130" i="48"/>
  <c r="AA134" i="48" s="1"/>
  <c r="AA146" i="48" s="1"/>
  <c r="AA103" i="48"/>
  <c r="AA57" i="48"/>
  <c r="M130" i="48"/>
  <c r="M108" i="48"/>
  <c r="M107" i="48"/>
  <c r="M101" i="48"/>
  <c r="M97" i="48"/>
  <c r="M96" i="48"/>
  <c r="M102" i="48"/>
  <c r="M95" i="48"/>
  <c r="M94" i="48"/>
  <c r="M86" i="48"/>
  <c r="M81" i="48"/>
  <c r="M80" i="48"/>
  <c r="M87" i="48"/>
  <c r="M79" i="48"/>
  <c r="M78" i="48"/>
  <c r="M70" i="48"/>
  <c r="M74" i="48"/>
  <c r="M67" i="48"/>
  <c r="M66" i="48"/>
  <c r="M63" i="48"/>
  <c r="M60" i="48"/>
  <c r="M58" i="48"/>
  <c r="M57" i="48"/>
  <c r="M55" i="48"/>
  <c r="M52" i="48"/>
  <c r="M49" i="48"/>
  <c r="M46" i="48"/>
  <c r="M45" i="48"/>
  <c r="M41" i="48"/>
  <c r="M40" i="48"/>
  <c r="M33" i="48"/>
  <c r="M38" i="48" s="1"/>
  <c r="M30" i="48"/>
  <c r="M29" i="48"/>
  <c r="M27" i="48"/>
  <c r="M26" i="48"/>
  <c r="J130" i="48"/>
  <c r="J108" i="48"/>
  <c r="J107" i="48"/>
  <c r="J101" i="48"/>
  <c r="J97" i="48"/>
  <c r="J96" i="48"/>
  <c r="J102" i="48"/>
  <c r="J95" i="48"/>
  <c r="J94" i="48"/>
  <c r="J86" i="48"/>
  <c r="J81" i="48"/>
  <c r="J80" i="48"/>
  <c r="J87" i="48"/>
  <c r="J79" i="48"/>
  <c r="J78" i="48"/>
  <c r="J70" i="48"/>
  <c r="J74" i="48"/>
  <c r="J67" i="48"/>
  <c r="J66" i="48"/>
  <c r="J63" i="48"/>
  <c r="J60" i="48"/>
  <c r="J58" i="48"/>
  <c r="J57" i="48"/>
  <c r="J55" i="48"/>
  <c r="J49" i="48"/>
  <c r="J46" i="48"/>
  <c r="J45" i="48"/>
  <c r="J41" i="48"/>
  <c r="J40" i="48"/>
  <c r="J33" i="48"/>
  <c r="J38" i="48" s="1"/>
  <c r="J30" i="48"/>
  <c r="J29" i="48"/>
  <c r="J27" i="48"/>
  <c r="J26" i="48"/>
  <c r="G108" i="48"/>
  <c r="G107" i="48"/>
  <c r="G101" i="48"/>
  <c r="G97" i="48"/>
  <c r="G96" i="48"/>
  <c r="G102" i="48"/>
  <c r="G95" i="48"/>
  <c r="G94" i="48"/>
  <c r="G86" i="48"/>
  <c r="G81" i="48"/>
  <c r="G80" i="48"/>
  <c r="G87" i="48"/>
  <c r="G79" i="48"/>
  <c r="G78" i="48"/>
  <c r="G67" i="48"/>
  <c r="G74" i="48"/>
  <c r="G70" i="48"/>
  <c r="G66" i="48"/>
  <c r="G63" i="48"/>
  <c r="G60" i="48"/>
  <c r="G58" i="48"/>
  <c r="G55" i="48"/>
  <c r="G52" i="48"/>
  <c r="G46" i="48"/>
  <c r="G45" i="48"/>
  <c r="G41" i="48"/>
  <c r="G40" i="48"/>
  <c r="G33" i="48"/>
  <c r="F49" i="48"/>
  <c r="G27" i="48"/>
  <c r="G29" i="48"/>
  <c r="G30" i="48"/>
  <c r="G26" i="48"/>
  <c r="L25" i="48"/>
  <c r="K25" i="48"/>
  <c r="L24" i="48"/>
  <c r="K24" i="48"/>
  <c r="L23" i="48"/>
  <c r="K23" i="48"/>
  <c r="L22" i="48"/>
  <c r="K22" i="48"/>
  <c r="I25" i="48"/>
  <c r="H25" i="48"/>
  <c r="I24" i="48"/>
  <c r="H24" i="48"/>
  <c r="I23" i="48"/>
  <c r="H23" i="48"/>
  <c r="E23" i="48"/>
  <c r="F23" i="48"/>
  <c r="E24" i="48"/>
  <c r="F24" i="48"/>
  <c r="E25" i="48"/>
  <c r="F25" i="48"/>
  <c r="E22" i="48"/>
  <c r="F22" i="48"/>
  <c r="L21" i="48"/>
  <c r="K21" i="48"/>
  <c r="I21" i="48"/>
  <c r="H21" i="48"/>
  <c r="F21" i="48"/>
  <c r="E21" i="48"/>
  <c r="E169" i="40"/>
  <c r="H19" i="41" s="1"/>
  <c r="AS127" i="48"/>
  <c r="AR127" i="48"/>
  <c r="AS124" i="48"/>
  <c r="AR124" i="48"/>
  <c r="AQ124" i="48"/>
  <c r="AS123" i="48"/>
  <c r="AR123" i="48"/>
  <c r="AQ123" i="48"/>
  <c r="AS116" i="48"/>
  <c r="AR116" i="48"/>
  <c r="AS107" i="48"/>
  <c r="AS25" i="48"/>
  <c r="AR25" i="48"/>
  <c r="AQ25" i="48"/>
  <c r="AS24" i="48"/>
  <c r="AR24" i="48"/>
  <c r="AQ24" i="48"/>
  <c r="AS23" i="48"/>
  <c r="AR23" i="48"/>
  <c r="AQ23" i="48"/>
  <c r="AS22" i="48"/>
  <c r="AR22" i="48"/>
  <c r="AQ22" i="48"/>
  <c r="AS21" i="48"/>
  <c r="AR21" i="48"/>
  <c r="AQ21" i="48"/>
  <c r="AA137" i="48" l="1"/>
  <c r="AA151" i="48"/>
  <c r="J32" i="48"/>
  <c r="J39" i="48" s="1"/>
  <c r="AH76" i="48"/>
  <c r="J112" i="48"/>
  <c r="G103" i="48"/>
  <c r="J76" i="48"/>
  <c r="J142" i="48" s="1"/>
  <c r="J154" i="48" s="1"/>
  <c r="AA149" i="48"/>
  <c r="G49" i="48"/>
  <c r="F50" i="48"/>
  <c r="F53" i="48" s="1"/>
  <c r="G64" i="48"/>
  <c r="M112" i="48"/>
  <c r="M141" i="48" s="1"/>
  <c r="M153" i="48" s="1"/>
  <c r="AR52" i="48"/>
  <c r="AR94" i="48"/>
  <c r="AK103" i="48"/>
  <c r="J136" i="48"/>
  <c r="J148" i="48" s="1"/>
  <c r="AC136" i="48"/>
  <c r="AC148" i="48" s="1"/>
  <c r="J88" i="48"/>
  <c r="AH129" i="48"/>
  <c r="AH88" i="48"/>
  <c r="J64" i="48"/>
  <c r="AQ58" i="48"/>
  <c r="AH64" i="48"/>
  <c r="AK88" i="48"/>
  <c r="M136" i="48"/>
  <c r="M148" i="48" s="1"/>
  <c r="A60" i="27"/>
  <c r="A70" i="27"/>
  <c r="G76" i="48"/>
  <c r="G142" i="48" s="1"/>
  <c r="G112" i="48"/>
  <c r="AK49" i="48"/>
  <c r="AR49" i="48" s="1"/>
  <c r="AJ50" i="48"/>
  <c r="AJ53" i="48" s="1"/>
  <c r="AR58" i="48"/>
  <c r="AK64" i="48"/>
  <c r="AA136" i="48"/>
  <c r="AA148" i="48" s="1"/>
  <c r="AH49" i="48"/>
  <c r="AQ49" i="48" s="1"/>
  <c r="AG50" i="48"/>
  <c r="AG53" i="48" s="1"/>
  <c r="AQ26" i="48"/>
  <c r="AH32" i="48"/>
  <c r="AH39" i="48" s="1"/>
  <c r="AH43" i="48" s="1"/>
  <c r="AN49" i="48"/>
  <c r="AS49" i="48" s="1"/>
  <c r="AM50" i="48"/>
  <c r="AM53" i="48" s="1"/>
  <c r="AK76" i="48"/>
  <c r="AB136" i="48"/>
  <c r="AB148" i="48" s="1"/>
  <c r="G88" i="48"/>
  <c r="J103" i="48"/>
  <c r="AQ94" i="48"/>
  <c r="AH103" i="48"/>
  <c r="AR26" i="48"/>
  <c r="AK32" i="48"/>
  <c r="AK39" i="48" s="1"/>
  <c r="AK43" i="48" s="1"/>
  <c r="A80" i="27"/>
  <c r="M129" i="48"/>
  <c r="G129" i="48"/>
  <c r="J129" i="48"/>
  <c r="AR78" i="48"/>
  <c r="AK129" i="48"/>
  <c r="AN129" i="48"/>
  <c r="A8" i="40"/>
  <c r="H18" i="58" s="1"/>
  <c r="A106" i="27"/>
  <c r="A120" i="27"/>
  <c r="G38" i="48"/>
  <c r="A88" i="27"/>
  <c r="A98" i="27"/>
  <c r="A63" i="27"/>
  <c r="A81" i="27"/>
  <c r="A89" i="27"/>
  <c r="A71" i="27"/>
  <c r="A99" i="27"/>
  <c r="A108" i="27"/>
  <c r="A122" i="27"/>
  <c r="A138" i="27"/>
  <c r="A57" i="27"/>
  <c r="A67" i="27"/>
  <c r="A107" i="27"/>
  <c r="A66" i="27"/>
  <c r="A76" i="27"/>
  <c r="A84" i="27"/>
  <c r="A94" i="27"/>
  <c r="A102" i="27"/>
  <c r="A117" i="27"/>
  <c r="A125" i="27"/>
  <c r="A69" i="27"/>
  <c r="A79" i="27"/>
  <c r="A87" i="27"/>
  <c r="A97" i="27"/>
  <c r="A59" i="27"/>
  <c r="A64" i="27"/>
  <c r="A72" i="27"/>
  <c r="A82" i="27"/>
  <c r="A90" i="27"/>
  <c r="A100" i="27"/>
  <c r="A115" i="27"/>
  <c r="A123" i="27"/>
  <c r="A77" i="27"/>
  <c r="A85" i="27"/>
  <c r="A95" i="27"/>
  <c r="A103" i="27"/>
  <c r="A118" i="27"/>
  <c r="A128" i="27"/>
  <c r="A121" i="27"/>
  <c r="A65" i="27"/>
  <c r="A75" i="27"/>
  <c r="A83" i="27"/>
  <c r="A93" i="27"/>
  <c r="A101" i="27"/>
  <c r="A116" i="27"/>
  <c r="A124" i="27"/>
  <c r="A58" i="27"/>
  <c r="A68" i="27"/>
  <c r="A78" i="27"/>
  <c r="A86" i="27"/>
  <c r="A96" i="27"/>
  <c r="A105" i="27"/>
  <c r="A119" i="27"/>
  <c r="AS112" i="48"/>
  <c r="AQ112" i="48"/>
  <c r="A86" i="48"/>
  <c r="M76" i="48"/>
  <c r="AS66" i="48"/>
  <c r="AS76" i="48" s="1"/>
  <c r="AN76" i="48"/>
  <c r="AR66" i="48"/>
  <c r="AR76" i="48" s="1"/>
  <c r="AQ32" i="48"/>
  <c r="AQ135" i="48" s="1"/>
  <c r="AQ147" i="48" s="1"/>
  <c r="G32" i="48"/>
  <c r="AS27" i="48"/>
  <c r="AS32" i="48" s="1"/>
  <c r="AS135" i="48" s="1"/>
  <c r="AS147" i="48" s="1"/>
  <c r="AN32" i="48"/>
  <c r="AN39" i="48" s="1"/>
  <c r="AN43" i="48" s="1"/>
  <c r="AR27" i="48"/>
  <c r="M32" i="48"/>
  <c r="M135" i="48" s="1"/>
  <c r="M147" i="48" s="1"/>
  <c r="A70" i="48"/>
  <c r="A94" i="48"/>
  <c r="AC64" i="48"/>
  <c r="A55" i="48"/>
  <c r="A27" i="48"/>
  <c r="AS78" i="48"/>
  <c r="A66" i="48"/>
  <c r="A81" i="48"/>
  <c r="A101" i="48"/>
  <c r="B107" i="48"/>
  <c r="A30" i="48"/>
  <c r="A74" i="48"/>
  <c r="B108" i="48"/>
  <c r="AB114" i="48"/>
  <c r="AC90" i="48"/>
  <c r="AR60" i="48"/>
  <c r="A29" i="48"/>
  <c r="A67" i="48"/>
  <c r="A78" i="48"/>
  <c r="A95" i="48"/>
  <c r="A79" i="48"/>
  <c r="A102" i="48"/>
  <c r="A26" i="48"/>
  <c r="AQ66" i="48"/>
  <c r="AQ76" i="48" s="1"/>
  <c r="A33" i="48"/>
  <c r="A60" i="48"/>
  <c r="A96" i="48"/>
  <c r="A63" i="48"/>
  <c r="A80" i="48"/>
  <c r="M88" i="48"/>
  <c r="A97" i="48"/>
  <c r="AR108" i="48"/>
  <c r="AR112" i="48" s="1"/>
  <c r="AA114" i="48"/>
  <c r="AN88" i="48"/>
  <c r="A87" i="48"/>
  <c r="AA88" i="48"/>
  <c r="AA140" i="48" s="1"/>
  <c r="AA152" i="48" s="1"/>
  <c r="AB64" i="48"/>
  <c r="AB120" i="48" s="1"/>
  <c r="AN103" i="48"/>
  <c r="AB90" i="48"/>
  <c r="AC103" i="48"/>
  <c r="M103" i="48"/>
  <c r="AN64" i="48"/>
  <c r="A58" i="48"/>
  <c r="M64" i="48"/>
  <c r="AA64" i="48"/>
  <c r="AR96" i="48"/>
  <c r="AQ78" i="48"/>
  <c r="AB43" i="48"/>
  <c r="AB50" i="48" s="1"/>
  <c r="AA43" i="48"/>
  <c r="J43" i="48" l="1"/>
  <c r="J50" i="48" s="1"/>
  <c r="J151" i="48"/>
  <c r="J135" i="48"/>
  <c r="J147" i="48" s="1"/>
  <c r="AH90" i="48"/>
  <c r="J90" i="48"/>
  <c r="AH92" i="48"/>
  <c r="AN120" i="48"/>
  <c r="AR142" i="48"/>
  <c r="AR154" i="48" s="1"/>
  <c r="AQ142" i="48"/>
  <c r="AQ154" i="48" s="1"/>
  <c r="AC120" i="48"/>
  <c r="J120" i="48"/>
  <c r="AK50" i="48"/>
  <c r="AK53" i="48" s="1"/>
  <c r="AR32" i="48"/>
  <c r="AR135" i="48" s="1"/>
  <c r="AR147" i="48" s="1"/>
  <c r="M140" i="48"/>
  <c r="M152" i="48" s="1"/>
  <c r="M134" i="48"/>
  <c r="M146" i="48" s="1"/>
  <c r="G120" i="48"/>
  <c r="J105" i="48"/>
  <c r="J92" i="48"/>
  <c r="AH50" i="48"/>
  <c r="AH53" i="48" s="1"/>
  <c r="G90" i="48"/>
  <c r="M120" i="48"/>
  <c r="G105" i="48"/>
  <c r="G92" i="48"/>
  <c r="AH105" i="48"/>
  <c r="AH120" i="48"/>
  <c r="AK92" i="48"/>
  <c r="AA120" i="48"/>
  <c r="AK90" i="48"/>
  <c r="AK105" i="48"/>
  <c r="AK120" i="48"/>
  <c r="A8" i="48"/>
  <c r="H17" i="58" s="1"/>
  <c r="AQ141" i="48"/>
  <c r="AQ153" i="48" s="1"/>
  <c r="M142" i="48"/>
  <c r="M154" i="48" s="1"/>
  <c r="AS141" i="48"/>
  <c r="AS153" i="48" s="1"/>
  <c r="AR141" i="48"/>
  <c r="AR153" i="48" s="1"/>
  <c r="AS129" i="48"/>
  <c r="AS142" i="48"/>
  <c r="AS154" i="48" s="1"/>
  <c r="J140" i="48"/>
  <c r="J152" i="48" s="1"/>
  <c r="J134" i="48"/>
  <c r="J146" i="48" s="1"/>
  <c r="AQ129" i="48"/>
  <c r="J141" i="48"/>
  <c r="J153" i="48" s="1"/>
  <c r="AR129" i="48"/>
  <c r="M39" i="48"/>
  <c r="M151" i="48" s="1"/>
  <c r="AA90" i="48"/>
  <c r="G135" i="48"/>
  <c r="AS39" i="48"/>
  <c r="AS151" i="48" s="1"/>
  <c r="AR39" i="48"/>
  <c r="AQ39" i="48"/>
  <c r="AB105" i="48"/>
  <c r="G39" i="48"/>
  <c r="G151" i="48" s="1"/>
  <c r="AH114" i="48"/>
  <c r="AA105" i="48"/>
  <c r="M105" i="48"/>
  <c r="AN105" i="48"/>
  <c r="AC105" i="48"/>
  <c r="M114" i="48"/>
  <c r="AN50" i="48"/>
  <c r="AN53" i="48" s="1"/>
  <c r="AA50" i="48"/>
  <c r="AA53" i="48" s="1"/>
  <c r="AC114" i="48"/>
  <c r="AK114" i="48"/>
  <c r="M90" i="48"/>
  <c r="AB92" i="48"/>
  <c r="AC92" i="48"/>
  <c r="J114" i="48"/>
  <c r="AC43" i="48"/>
  <c r="AN114" i="48"/>
  <c r="AA92" i="48"/>
  <c r="AN90" i="48"/>
  <c r="M92" i="48"/>
  <c r="AN92" i="48"/>
  <c r="AB53" i="48"/>
  <c r="AR139" i="48" l="1"/>
  <c r="AR151" i="48"/>
  <c r="AQ138" i="48"/>
  <c r="AQ151" i="48"/>
  <c r="AQ137" i="48"/>
  <c r="AQ149" i="48" s="1"/>
  <c r="AR137" i="48"/>
  <c r="AR149" i="48" s="1"/>
  <c r="AR138" i="48"/>
  <c r="AR150" i="48" s="1"/>
  <c r="AS139" i="48"/>
  <c r="J139" i="48"/>
  <c r="J138" i="48"/>
  <c r="J150" i="48" s="1"/>
  <c r="J137" i="48"/>
  <c r="J149" i="48" s="1"/>
  <c r="M139" i="48"/>
  <c r="M138" i="48"/>
  <c r="M150" i="48" s="1"/>
  <c r="M137" i="48"/>
  <c r="M149" i="48" s="1"/>
  <c r="G137" i="48"/>
  <c r="G149" i="48" s="1"/>
  <c r="G138" i="48"/>
  <c r="G150" i="48" s="1"/>
  <c r="AS137" i="48"/>
  <c r="AS149" i="48" s="1"/>
  <c r="AQ139" i="48"/>
  <c r="AQ150" i="48"/>
  <c r="AS138" i="48"/>
  <c r="AS150" i="48" s="1"/>
  <c r="Y157" i="27"/>
  <c r="Y169" i="27" s="1"/>
  <c r="Y156" i="27"/>
  <c r="Y168" i="27" s="1"/>
  <c r="Z157" i="27"/>
  <c r="Z169" i="27" s="1"/>
  <c r="Z156" i="27"/>
  <c r="Z168" i="27" s="1"/>
  <c r="AA156" i="27"/>
  <c r="AA168" i="27" s="1"/>
  <c r="AA157" i="27"/>
  <c r="AA169" i="27" s="1"/>
  <c r="A37" i="27"/>
  <c r="A53" i="27"/>
  <c r="G139" i="48"/>
  <c r="J53" i="48"/>
  <c r="M43" i="48"/>
  <c r="M50" i="48" s="1"/>
  <c r="M53" i="48" s="1"/>
  <c r="A52" i="27"/>
  <c r="A31" i="27"/>
  <c r="A41" i="27"/>
  <c r="A26" i="27"/>
  <c r="A33" i="27"/>
  <c r="A49" i="27"/>
  <c r="A27" i="27"/>
  <c r="A38" i="27"/>
  <c r="AC50" i="48"/>
  <c r="AC53" i="48" s="1"/>
  <c r="A8" i="27" l="1"/>
  <c r="H16" i="58" s="1"/>
  <c r="J19" i="35"/>
  <c r="K19" i="35"/>
  <c r="L19" i="35"/>
  <c r="K18" i="35"/>
  <c r="L18" i="35"/>
  <c r="J18" i="35"/>
  <c r="L21" i="35"/>
  <c r="K21" i="35"/>
  <c r="J21" i="35"/>
  <c r="L20" i="35"/>
  <c r="K20" i="35"/>
  <c r="J20" i="35"/>
  <c r="K15" i="35"/>
  <c r="J15" i="35"/>
  <c r="G129" i="40" l="1"/>
  <c r="F129" i="40"/>
  <c r="E129" i="40"/>
  <c r="Z163" i="27" l="1"/>
  <c r="Z175" i="27" s="1"/>
  <c r="Q163" i="27"/>
  <c r="Q175" i="27" s="1"/>
  <c r="P163" i="27"/>
  <c r="P175" i="27" s="1"/>
  <c r="O163" i="27"/>
  <c r="O175" i="27" s="1"/>
  <c r="G163" i="27"/>
  <c r="G175" i="27" s="1"/>
  <c r="F163" i="27"/>
  <c r="F175" i="27" s="1"/>
  <c r="G134" i="40"/>
  <c r="G163" i="40" s="1"/>
  <c r="F134" i="40"/>
  <c r="F163" i="40" s="1"/>
  <c r="E134" i="40"/>
  <c r="E163" i="40" s="1"/>
  <c r="G91" i="40"/>
  <c r="G164" i="40" s="1"/>
  <c r="F91" i="40"/>
  <c r="F164" i="40" s="1"/>
  <c r="E91" i="40"/>
  <c r="E164" i="40" s="1"/>
  <c r="G164" i="27"/>
  <c r="G176" i="27" s="1"/>
  <c r="F164" i="27"/>
  <c r="F176" i="27" s="1"/>
  <c r="G73" i="40"/>
  <c r="F73" i="40"/>
  <c r="E73" i="40"/>
  <c r="G61" i="40"/>
  <c r="F61" i="40"/>
  <c r="E61" i="40"/>
  <c r="F175" i="40" l="1"/>
  <c r="I25" i="41" s="1"/>
  <c r="F25" i="41"/>
  <c r="G175" i="40"/>
  <c r="J25" i="41" s="1"/>
  <c r="G25" i="41"/>
  <c r="E176" i="40"/>
  <c r="H26" i="41" s="1"/>
  <c r="E26" i="41"/>
  <c r="F176" i="40"/>
  <c r="I26" i="41" s="1"/>
  <c r="F26" i="41"/>
  <c r="G176" i="40"/>
  <c r="J26" i="41" s="1"/>
  <c r="G26" i="41"/>
  <c r="E175" i="40"/>
  <c r="H25" i="41" s="1"/>
  <c r="E25" i="41"/>
  <c r="E164" i="27"/>
  <c r="E176" i="27" s="1"/>
  <c r="Y164" i="27"/>
  <c r="Y176" i="27" s="1"/>
  <c r="Q164" i="27"/>
  <c r="Q176" i="27" s="1"/>
  <c r="AA164" i="27"/>
  <c r="AA176" i="27" s="1"/>
  <c r="P164" i="27"/>
  <c r="P176" i="27" s="1"/>
  <c r="Z164" i="27"/>
  <c r="Z176" i="27" s="1"/>
  <c r="O164" i="27"/>
  <c r="O176" i="27" s="1"/>
  <c r="AA163" i="27"/>
  <c r="AA175" i="27" s="1"/>
  <c r="Y163" i="27"/>
  <c r="Y175" i="27" s="1"/>
  <c r="AS103" i="48" l="1"/>
  <c r="AR103" i="48"/>
  <c r="AQ103" i="48"/>
  <c r="AS88" i="48"/>
  <c r="AS140" i="48" s="1"/>
  <c r="AS152" i="48" s="1"/>
  <c r="AR88" i="48"/>
  <c r="AR140" i="48" s="1"/>
  <c r="AR152" i="48" s="1"/>
  <c r="AQ88" i="48"/>
  <c r="AQ140" i="48" s="1"/>
  <c r="AQ152" i="48" s="1"/>
  <c r="H14" i="38" l="1"/>
  <c r="H10" i="38"/>
  <c r="H14" i="37"/>
  <c r="H10" i="37"/>
  <c r="H14" i="3"/>
  <c r="H10" i="3"/>
  <c r="C59" i="36"/>
  <c r="C35" i="36"/>
  <c r="C11" i="36"/>
  <c r="G130" i="48" l="1"/>
  <c r="AS125" i="48"/>
  <c r="AR125" i="48"/>
  <c r="AQ125" i="48"/>
  <c r="G125" i="48"/>
  <c r="G136" i="48" s="1"/>
  <c r="G148" i="48" s="1"/>
  <c r="AS122" i="48"/>
  <c r="AR122" i="48"/>
  <c r="AQ122" i="48"/>
  <c r="G122" i="48"/>
  <c r="AS64" i="48"/>
  <c r="AS120" i="48" s="1"/>
  <c r="AR64" i="48"/>
  <c r="AR120" i="48" s="1"/>
  <c r="AQ64" i="48"/>
  <c r="AQ120" i="48" s="1"/>
  <c r="AS57" i="48"/>
  <c r="AR57" i="48"/>
  <c r="AQ57" i="48"/>
  <c r="G57" i="48"/>
  <c r="AQ136" i="48" l="1"/>
  <c r="AQ148" i="48" s="1"/>
  <c r="AR136" i="48"/>
  <c r="AR148" i="48" s="1"/>
  <c r="AS136" i="48"/>
  <c r="AS148" i="48" s="1"/>
  <c r="G154" i="48"/>
  <c r="AS105" i="48"/>
  <c r="AQ105" i="48"/>
  <c r="AR105" i="48"/>
  <c r="G134" i="48"/>
  <c r="G146" i="48" s="1"/>
  <c r="AQ43" i="48"/>
  <c r="AQ50" i="48" s="1"/>
  <c r="AS43" i="48"/>
  <c r="AS50" i="48" s="1"/>
  <c r="AR114" i="48"/>
  <c r="AS114" i="48"/>
  <c r="AQ114" i="48"/>
  <c r="AS130" i="48"/>
  <c r="AS134" i="48" s="1"/>
  <c r="AS146" i="48" s="1"/>
  <c r="G141" i="48"/>
  <c r="G153" i="48" s="1"/>
  <c r="G114" i="48"/>
  <c r="AQ92" i="48"/>
  <c r="AR92" i="48"/>
  <c r="AS92" i="48"/>
  <c r="AQ90" i="48"/>
  <c r="AS90" i="48"/>
  <c r="AR90" i="48"/>
  <c r="AR130" i="48"/>
  <c r="AR134" i="48" s="1"/>
  <c r="AR146" i="48" s="1"/>
  <c r="AQ130" i="48"/>
  <c r="AQ134" i="48" s="1"/>
  <c r="AQ146" i="48" s="1"/>
  <c r="G140" i="48"/>
  <c r="G152" i="48" s="1"/>
  <c r="G156" i="27"/>
  <c r="G168" i="27" s="1"/>
  <c r="F156" i="27"/>
  <c r="F168" i="27" s="1"/>
  <c r="B120" i="48" l="1"/>
  <c r="B8" i="48" s="1"/>
  <c r="I17" i="58" s="1"/>
  <c r="AR43" i="48"/>
  <c r="AR50" i="48" s="1"/>
  <c r="G43" i="48"/>
  <c r="G50" i="48" s="1"/>
  <c r="AQ53" i="48"/>
  <c r="G147" i="48"/>
  <c r="H13" i="3"/>
  <c r="H12" i="3"/>
  <c r="H11" i="3"/>
  <c r="G53" i="48" l="1"/>
  <c r="AR53" i="48"/>
  <c r="AS53" i="48"/>
  <c r="E156" i="40" l="1"/>
  <c r="E168" i="40" l="1"/>
  <c r="H18" i="41" s="1"/>
  <c r="E18" i="41"/>
  <c r="F19" i="37"/>
  <c r="G19" i="37"/>
  <c r="F19" i="38"/>
  <c r="E19" i="38"/>
  <c r="G19" i="38"/>
  <c r="E156" i="27" l="1"/>
  <c r="E19" i="3" l="1"/>
  <c r="E168" i="27"/>
  <c r="H19" i="3" s="1"/>
  <c r="E19" i="37" l="1"/>
  <c r="G19" i="3"/>
  <c r="E158" i="27" l="1"/>
  <c r="E170" i="27" s="1"/>
  <c r="H21" i="3" l="1"/>
  <c r="E21" i="3"/>
  <c r="E163" i="27"/>
  <c r="H12" i="38"/>
  <c r="H13" i="38"/>
  <c r="H11" i="38"/>
  <c r="H12" i="37"/>
  <c r="H13" i="37"/>
  <c r="H11" i="37"/>
  <c r="G147" i="40"/>
  <c r="G158" i="40" s="1"/>
  <c r="G20" i="41" s="1"/>
  <c r="F147" i="40"/>
  <c r="F158" i="40" s="1"/>
  <c r="F20" i="41" s="1"/>
  <c r="E147" i="40"/>
  <c r="E158" i="40" s="1"/>
  <c r="E20" i="41" s="1"/>
  <c r="G144" i="40"/>
  <c r="F144" i="40"/>
  <c r="E144" i="40"/>
  <c r="G109" i="40"/>
  <c r="F109" i="40"/>
  <c r="E109" i="40"/>
  <c r="G55" i="40"/>
  <c r="F55" i="40"/>
  <c r="E55" i="40"/>
  <c r="G28" i="40"/>
  <c r="G34" i="40" s="1"/>
  <c r="F28" i="40"/>
  <c r="F34" i="40" s="1"/>
  <c r="E28" i="40"/>
  <c r="E34" i="40" s="1"/>
  <c r="AA158" i="27"/>
  <c r="AA170" i="27" s="1"/>
  <c r="Z158" i="27"/>
  <c r="Z170" i="27" s="1"/>
  <c r="Y158" i="27"/>
  <c r="Y170" i="27" s="1"/>
  <c r="Q158" i="27"/>
  <c r="Q170" i="27" s="1"/>
  <c r="P158" i="27"/>
  <c r="P170" i="27" s="1"/>
  <c r="F158" i="27"/>
  <c r="F170" i="27" s="1"/>
  <c r="G158" i="27"/>
  <c r="G170" i="27" s="1"/>
  <c r="O158" i="27" l="1"/>
  <c r="O170" i="27" s="1"/>
  <c r="H21" i="37" s="1"/>
  <c r="E161" i="40"/>
  <c r="E23" i="41" s="1"/>
  <c r="E160" i="40"/>
  <c r="F161" i="40"/>
  <c r="F23" i="41" s="1"/>
  <c r="F160" i="40"/>
  <c r="F159" i="40"/>
  <c r="G161" i="40"/>
  <c r="G23" i="41" s="1"/>
  <c r="G160" i="40"/>
  <c r="G159" i="40"/>
  <c r="E162" i="40"/>
  <c r="E24" i="41" s="1"/>
  <c r="E142" i="40"/>
  <c r="F162" i="40"/>
  <c r="F24" i="41" s="1"/>
  <c r="F142" i="40"/>
  <c r="G162" i="40"/>
  <c r="G24" i="41" s="1"/>
  <c r="G142" i="40"/>
  <c r="E170" i="40"/>
  <c r="H20" i="41" s="1"/>
  <c r="F170" i="40"/>
  <c r="I20" i="41" s="1"/>
  <c r="G170" i="40"/>
  <c r="J20" i="41" s="1"/>
  <c r="E159" i="40"/>
  <c r="J21" i="3"/>
  <c r="I21" i="3"/>
  <c r="J21" i="37"/>
  <c r="G21" i="37"/>
  <c r="E21" i="38"/>
  <c r="E21" i="37"/>
  <c r="F21" i="38"/>
  <c r="F21" i="37"/>
  <c r="G21" i="38"/>
  <c r="E26" i="3"/>
  <c r="E175" i="27"/>
  <c r="F43" i="40"/>
  <c r="F47" i="40" s="1"/>
  <c r="F50" i="40" s="1"/>
  <c r="E43" i="40"/>
  <c r="E47" i="40" s="1"/>
  <c r="E50" i="40" s="1"/>
  <c r="G43" i="40"/>
  <c r="G47" i="40" s="1"/>
  <c r="G50" i="40" s="1"/>
  <c r="F21" i="3"/>
  <c r="G21" i="3"/>
  <c r="G136" i="40"/>
  <c r="E136" i="40"/>
  <c r="F136" i="40"/>
  <c r="F111" i="40"/>
  <c r="E113" i="40"/>
  <c r="G111" i="40"/>
  <c r="G113" i="40"/>
  <c r="F113" i="40"/>
  <c r="E111" i="40"/>
  <c r="B142" i="40" l="1"/>
  <c r="G172" i="40"/>
  <c r="J22" i="41" s="1"/>
  <c r="G22" i="41"/>
  <c r="E171" i="40"/>
  <c r="H21" i="41" s="1"/>
  <c r="E21" i="41"/>
  <c r="E172" i="40"/>
  <c r="H22" i="41" s="1"/>
  <c r="E22" i="41"/>
  <c r="F171" i="40"/>
  <c r="I21" i="41" s="1"/>
  <c r="F21" i="41"/>
  <c r="G171" i="40"/>
  <c r="J21" i="41" s="1"/>
  <c r="G21" i="41"/>
  <c r="F172" i="40"/>
  <c r="I22" i="41" s="1"/>
  <c r="F22" i="41"/>
  <c r="E174" i="40"/>
  <c r="H24" i="41" s="1"/>
  <c r="G174" i="40"/>
  <c r="J24" i="41" s="1"/>
  <c r="F174" i="40"/>
  <c r="I24" i="41" s="1"/>
  <c r="J21" i="38"/>
  <c r="H21" i="38"/>
  <c r="I21" i="37"/>
  <c r="I21" i="38"/>
  <c r="B8" i="40"/>
  <c r="I18" i="58" s="1"/>
  <c r="H26" i="3"/>
  <c r="H19" i="38" l="1"/>
  <c r="H19" i="37"/>
  <c r="I19" i="38"/>
  <c r="I19" i="37"/>
  <c r="J19" i="38"/>
  <c r="J19" i="37"/>
  <c r="F19" i="3" l="1"/>
  <c r="I19" i="3"/>
  <c r="J19" i="3"/>
  <c r="G26" i="38" l="1"/>
  <c r="F26" i="38"/>
  <c r="E26" i="38"/>
  <c r="G26" i="37"/>
  <c r="G26" i="3"/>
  <c r="F26" i="3"/>
  <c r="O162" i="27" l="1"/>
  <c r="O174" i="27" s="1"/>
  <c r="Y162" i="27"/>
  <c r="Y174" i="27" s="1"/>
  <c r="Z162" i="27"/>
  <c r="Z174" i="27" s="1"/>
  <c r="AA162" i="27"/>
  <c r="AA174" i="27" s="1"/>
  <c r="J25" i="38" s="1"/>
  <c r="Q162" i="27"/>
  <c r="Q174" i="27" s="1"/>
  <c r="F162" i="27"/>
  <c r="F174" i="27" s="1"/>
  <c r="P162" i="27"/>
  <c r="P174" i="27" s="1"/>
  <c r="G162" i="27"/>
  <c r="G174" i="27" s="1"/>
  <c r="E162" i="27"/>
  <c r="E26" i="37"/>
  <c r="H27" i="38"/>
  <c r="J26" i="37"/>
  <c r="J26" i="38"/>
  <c r="G25" i="38" l="1"/>
  <c r="AA161" i="27"/>
  <c r="J24" i="38" s="1"/>
  <c r="Z161" i="27"/>
  <c r="F161" i="27"/>
  <c r="Y161" i="27"/>
  <c r="Q161" i="27"/>
  <c r="J24" i="37" s="1"/>
  <c r="E161" i="27"/>
  <c r="P161" i="27"/>
  <c r="I24" i="37" s="1"/>
  <c r="G161" i="27"/>
  <c r="O161" i="27"/>
  <c r="AA160" i="27"/>
  <c r="AA172" i="27" s="1"/>
  <c r="J23" i="38" s="1"/>
  <c r="Z160" i="27"/>
  <c r="Z172" i="27" s="1"/>
  <c r="Y160" i="27"/>
  <c r="Y172" i="27" s="1"/>
  <c r="F160" i="27"/>
  <c r="F172" i="27" s="1"/>
  <c r="F159" i="27"/>
  <c r="F171" i="27" s="1"/>
  <c r="Q160" i="27"/>
  <c r="G23" i="37" s="1"/>
  <c r="E160" i="27"/>
  <c r="E172" i="27" s="1"/>
  <c r="P160" i="27"/>
  <c r="P172" i="27" s="1"/>
  <c r="I23" i="37" s="1"/>
  <c r="G160" i="27"/>
  <c r="G172" i="27" s="1"/>
  <c r="J23" i="3" s="1"/>
  <c r="G159" i="27"/>
  <c r="G171" i="27" s="1"/>
  <c r="O160" i="27"/>
  <c r="O172" i="27" s="1"/>
  <c r="H23" i="37" s="1"/>
  <c r="Z159" i="27"/>
  <c r="Z171" i="27" s="1"/>
  <c r="Y159" i="27"/>
  <c r="Y171" i="27" s="1"/>
  <c r="Q159" i="27"/>
  <c r="Q171" i="27" s="1"/>
  <c r="P159" i="27"/>
  <c r="P171" i="27" s="1"/>
  <c r="I22" i="37" s="1"/>
  <c r="AA159" i="27"/>
  <c r="AA171" i="27" s="1"/>
  <c r="J22" i="38" s="1"/>
  <c r="O159" i="27"/>
  <c r="O171" i="27" s="1"/>
  <c r="E157" i="27"/>
  <c r="E159" i="27"/>
  <c r="E171" i="27" s="1"/>
  <c r="B142" i="27"/>
  <c r="B8" i="27" s="1"/>
  <c r="I16" i="58" s="1"/>
  <c r="I29" i="58" s="1"/>
  <c r="G25" i="37"/>
  <c r="G27" i="3"/>
  <c r="F27" i="3"/>
  <c r="F27" i="37"/>
  <c r="G27" i="38"/>
  <c r="F27" i="38"/>
  <c r="E27" i="3"/>
  <c r="G27" i="37"/>
  <c r="E27" i="38"/>
  <c r="E27" i="37"/>
  <c r="J25" i="37"/>
  <c r="E25" i="3"/>
  <c r="E174" i="27"/>
  <c r="H25" i="3" s="1"/>
  <c r="E25" i="38"/>
  <c r="H25" i="38"/>
  <c r="F25" i="37"/>
  <c r="I25" i="37"/>
  <c r="E25" i="37"/>
  <c r="H25" i="37"/>
  <c r="G25" i="3"/>
  <c r="J25" i="3"/>
  <c r="F25" i="3"/>
  <c r="I25" i="3"/>
  <c r="F25" i="38"/>
  <c r="I25" i="38"/>
  <c r="G20" i="38"/>
  <c r="J20" i="38"/>
  <c r="E20" i="37"/>
  <c r="F20" i="37"/>
  <c r="I20" i="37"/>
  <c r="G20" i="37"/>
  <c r="H27" i="37"/>
  <c r="G23" i="38"/>
  <c r="I26" i="37"/>
  <c r="F26" i="37"/>
  <c r="I27" i="37"/>
  <c r="H26" i="37"/>
  <c r="J27" i="3"/>
  <c r="I26" i="38"/>
  <c r="I27" i="3"/>
  <c r="J27" i="37"/>
  <c r="H26" i="38"/>
  <c r="J27" i="38"/>
  <c r="I27" i="38"/>
  <c r="J26" i="3"/>
  <c r="H27" i="3"/>
  <c r="I26" i="3"/>
  <c r="G24" i="37" l="1"/>
  <c r="E23" i="37"/>
  <c r="Q172" i="27"/>
  <c r="J23" i="37" s="1"/>
  <c r="F22" i="37"/>
  <c r="G22" i="38"/>
  <c r="G23" i="3"/>
  <c r="F23" i="37"/>
  <c r="E22" i="37"/>
  <c r="G22" i="37"/>
  <c r="F24" i="37"/>
  <c r="E24" i="37"/>
  <c r="G24" i="38"/>
  <c r="H29" i="58"/>
  <c r="F24" i="38"/>
  <c r="I24" i="38"/>
  <c r="F20" i="38"/>
  <c r="I20" i="38"/>
  <c r="F22" i="38"/>
  <c r="I22" i="38"/>
  <c r="E20" i="38"/>
  <c r="H20" i="38"/>
  <c r="E22" i="38"/>
  <c r="H22" i="38"/>
  <c r="E24" i="38"/>
  <c r="H24" i="38"/>
  <c r="G20" i="3"/>
  <c r="J20" i="3"/>
  <c r="G22" i="3"/>
  <c r="J22" i="3"/>
  <c r="G24" i="3"/>
  <c r="J24" i="3"/>
  <c r="F20" i="3"/>
  <c r="I20" i="3"/>
  <c r="F22" i="3"/>
  <c r="I22" i="3"/>
  <c r="F24" i="3"/>
  <c r="I24" i="3"/>
  <c r="E22" i="3"/>
  <c r="H22" i="3"/>
  <c r="E23" i="3"/>
  <c r="H23" i="3"/>
  <c r="E24" i="3"/>
  <c r="H24" i="3"/>
  <c r="E20" i="3"/>
  <c r="E169" i="27"/>
  <c r="H20" i="3" s="1"/>
  <c r="I23" i="38"/>
  <c r="F23" i="38"/>
  <c r="I23" i="3"/>
  <c r="F23" i="3"/>
  <c r="H23" i="38"/>
  <c r="E23" i="38"/>
  <c r="H22" i="37"/>
  <c r="H24" i="37"/>
  <c r="H20" i="37"/>
  <c r="J22" i="37"/>
  <c r="J20" i="37"/>
  <c r="F56" i="57" l="1"/>
  <c r="D5" i="47" l="1"/>
  <c r="C5" i="57"/>
  <c r="D6" i="48"/>
  <c r="C5" i="36"/>
  <c r="C5" i="3"/>
  <c r="C5" i="35"/>
  <c r="C5" i="41"/>
  <c r="C5" i="26"/>
  <c r="D5" i="40"/>
  <c r="C5" i="58"/>
  <c r="D5" i="27"/>
  <c r="C5" i="37"/>
  <c r="C5" i="38"/>
  <c r="C5" i="61"/>
</calcChain>
</file>

<file path=xl/comments1.xml><?xml version="1.0" encoding="utf-8"?>
<comments xmlns="http://schemas.openxmlformats.org/spreadsheetml/2006/main">
  <authors>
    <author>sanjayrathod</author>
  </authors>
  <commentList>
    <comment ref="K22" authorId="0" shapeId="0">
      <text>
        <r>
          <rPr>
            <sz val="9"/>
            <color indexed="81"/>
            <rFont val="Tahoma"/>
            <family val="2"/>
          </rPr>
          <t>This ratio is binary and cannot be Amber.</t>
        </r>
      </text>
    </comment>
  </commentList>
</comments>
</file>

<file path=xl/comments2.xml><?xml version="1.0" encoding="utf-8"?>
<comments xmlns="http://schemas.openxmlformats.org/spreadsheetml/2006/main">
  <authors>
    <author>sanjayrathod</author>
    <author>Hilson, Matthew (LAA)</author>
    <author>Minal Sthankiya</author>
  </authors>
  <commentList>
    <comment ref="J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T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I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S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I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S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I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N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S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X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1" shapeId="0">
      <text>
        <r>
          <rPr>
            <sz val="9"/>
            <color rgb="FF000000"/>
            <rFont val="Tahoma"/>
            <family val="2"/>
          </rPr>
          <t>Enter Y or N</t>
        </r>
      </text>
    </comment>
    <comment ref="D52" authorId="1" shapeId="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2" shapeId="0">
      <text>
        <r>
          <rPr>
            <sz val="9"/>
            <color rgb="FF000000"/>
            <rFont val="Tahoma"/>
            <family val="2"/>
          </rPr>
          <t>Must enter all liabilities as a positive</t>
        </r>
      </text>
    </comment>
    <comment ref="I93" authorId="2" shapeId="0">
      <text>
        <r>
          <rPr>
            <sz val="9"/>
            <color rgb="FF000000"/>
            <rFont val="Tahoma"/>
            <family val="2"/>
          </rPr>
          <t>Must enter all liabilities as a positive</t>
        </r>
      </text>
    </comment>
    <comment ref="N93" authorId="2" shapeId="0">
      <text>
        <r>
          <rPr>
            <sz val="9"/>
            <color rgb="FF000000"/>
            <rFont val="Tahoma"/>
            <family val="2"/>
          </rPr>
          <t>Must enter all liabilities as a positive</t>
        </r>
      </text>
    </comment>
    <comment ref="S93" authorId="2" shapeId="0">
      <text>
        <r>
          <rPr>
            <sz val="9"/>
            <color rgb="FF000000"/>
            <rFont val="Tahoma"/>
            <family val="2"/>
          </rPr>
          <t>Must enter all liabilities as a positive</t>
        </r>
      </text>
    </comment>
    <comment ref="X93" authorId="2" shapeId="0">
      <text>
        <r>
          <rPr>
            <sz val="9"/>
            <color rgb="FF000000"/>
            <rFont val="Tahoma"/>
            <family val="2"/>
          </rPr>
          <t>Must enter all liabilities as a positive</t>
        </r>
      </text>
    </comment>
    <comment ref="D138" authorId="1" shapeId="0">
      <text>
        <r>
          <rPr>
            <sz val="9"/>
            <color rgb="FF000000"/>
            <rFont val="Tahoma"/>
            <family val="2"/>
          </rPr>
          <t>Enter as positive value</t>
        </r>
      </text>
    </comment>
    <comment ref="D146" authorId="1" shapeId="0">
      <text>
        <r>
          <rPr>
            <b/>
            <sz val="9"/>
            <color rgb="FF000000"/>
            <rFont val="Tahoma"/>
            <family val="2"/>
          </rPr>
          <t>Enter figure as a negative</t>
        </r>
        <r>
          <rPr>
            <sz val="9"/>
            <color rgb="FF000000"/>
            <rFont val="Tahoma"/>
            <family val="2"/>
          </rPr>
          <t xml:space="preserve">
</t>
        </r>
      </text>
    </comment>
    <comment ref="D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I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N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S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X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I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N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S151"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X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comments3.xml><?xml version="1.0" encoding="utf-8"?>
<comments xmlns="http://schemas.openxmlformats.org/spreadsheetml/2006/main">
  <authors>
    <author>sanjayrathod</author>
    <author>Hilson, Matthew (LAA)</author>
    <author>Minal Sthankiya</author>
  </authors>
  <commentList>
    <comment ref="R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AH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O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AE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O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AE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O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Z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E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P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H22" authorId="0" shapeId="0">
      <text>
        <r>
          <rPr>
            <sz val="9"/>
            <color indexed="81"/>
            <rFont val="Tahoma"/>
            <family val="2"/>
          </rPr>
          <t>Please note adjusting this line item will not pro-rate the ratios below.</t>
        </r>
      </text>
    </comment>
    <comment ref="AK22" authorId="0" shapeId="0">
      <text>
        <r>
          <rPr>
            <sz val="9"/>
            <color indexed="81"/>
            <rFont val="Tahoma"/>
            <family val="2"/>
          </rPr>
          <t>Please note adjusting this line item will not pro-rate the ratios below.</t>
        </r>
      </text>
    </comment>
    <comment ref="D23" authorId="1" shapeId="0">
      <text>
        <r>
          <rPr>
            <sz val="9"/>
            <color rgb="FF000000"/>
            <rFont val="Tahoma"/>
            <family val="2"/>
          </rPr>
          <t>Enter Y or N</t>
        </r>
      </text>
    </comment>
    <comment ref="D55" authorId="1" shapeId="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D78" authorId="2" shapeId="0">
      <text>
        <r>
          <rPr>
            <sz val="9"/>
            <color rgb="FF000000"/>
            <rFont val="Tahoma"/>
            <family val="2"/>
          </rPr>
          <t>Must enter all liabilities as a positive</t>
        </r>
      </text>
    </comment>
    <comment ref="O78" authorId="2" shapeId="0">
      <text>
        <r>
          <rPr>
            <sz val="9"/>
            <color rgb="FF000000"/>
            <rFont val="Tahoma"/>
            <family val="2"/>
          </rPr>
          <t>Must enter all liabilities as a positive</t>
        </r>
      </text>
    </comment>
    <comment ref="Z78" authorId="2" shapeId="0">
      <text>
        <r>
          <rPr>
            <sz val="9"/>
            <color rgb="FF000000"/>
            <rFont val="Tahoma"/>
            <family val="2"/>
          </rPr>
          <t>Must enter all liabilities as a positive</t>
        </r>
      </text>
    </comment>
    <comment ref="AE78" authorId="2" shapeId="0">
      <text>
        <r>
          <rPr>
            <sz val="9"/>
            <color rgb="FF000000"/>
            <rFont val="Tahoma"/>
            <family val="2"/>
          </rPr>
          <t>Must enter all liabilities as a positive</t>
        </r>
      </text>
    </comment>
    <comment ref="AP78" authorId="2" shapeId="0">
      <text>
        <r>
          <rPr>
            <sz val="9"/>
            <color rgb="FF000000"/>
            <rFont val="Tahoma"/>
            <family val="2"/>
          </rPr>
          <t>Must enter all liabilities as a positive</t>
        </r>
      </text>
    </comment>
    <comment ref="D116" authorId="1" shapeId="0">
      <text>
        <r>
          <rPr>
            <sz val="9"/>
            <color rgb="FF000000"/>
            <rFont val="Tahoma"/>
            <family val="2"/>
          </rPr>
          <t>Enter as positive value</t>
        </r>
      </text>
    </comment>
    <comment ref="O116" authorId="1" shapeId="0">
      <text>
        <r>
          <rPr>
            <sz val="9"/>
            <color rgb="FF000000"/>
            <rFont val="Tahoma"/>
            <family val="2"/>
          </rPr>
          <t>Enter as positive value</t>
        </r>
      </text>
    </comment>
    <comment ref="Z116" authorId="1" shapeId="0">
      <text>
        <r>
          <rPr>
            <sz val="9"/>
            <color rgb="FF000000"/>
            <rFont val="Tahoma"/>
            <family val="2"/>
          </rPr>
          <t>Enter as positive value</t>
        </r>
      </text>
    </comment>
    <comment ref="AE116" authorId="1" shapeId="0">
      <text>
        <r>
          <rPr>
            <sz val="9"/>
            <color rgb="FF000000"/>
            <rFont val="Tahoma"/>
            <family val="2"/>
          </rPr>
          <t>Enter as positive value</t>
        </r>
      </text>
    </comment>
    <comment ref="AP116" authorId="1" shapeId="0">
      <text>
        <r>
          <rPr>
            <sz val="9"/>
            <color rgb="FF000000"/>
            <rFont val="Tahoma"/>
            <family val="2"/>
          </rPr>
          <t>Enter as positive value</t>
        </r>
      </text>
    </comment>
    <comment ref="D124" authorId="1" shapeId="0">
      <text>
        <r>
          <rPr>
            <b/>
            <sz val="9"/>
            <color rgb="FF000000"/>
            <rFont val="Tahoma"/>
            <family val="2"/>
          </rPr>
          <t>Enter figure as a negative</t>
        </r>
        <r>
          <rPr>
            <sz val="9"/>
            <color rgb="FF000000"/>
            <rFont val="Tahoma"/>
            <family val="2"/>
          </rPr>
          <t xml:space="preserve">
</t>
        </r>
      </text>
    </comment>
    <comment ref="O124" authorId="1" shapeId="0">
      <text>
        <r>
          <rPr>
            <b/>
            <sz val="9"/>
            <color rgb="FF000000"/>
            <rFont val="Tahoma"/>
            <family val="2"/>
          </rPr>
          <t>Enter figure as a negative</t>
        </r>
        <r>
          <rPr>
            <sz val="9"/>
            <color rgb="FF000000"/>
            <rFont val="Tahoma"/>
            <family val="2"/>
          </rPr>
          <t xml:space="preserve">
</t>
        </r>
      </text>
    </comment>
    <comment ref="Z124" authorId="1" shapeId="0">
      <text>
        <r>
          <rPr>
            <b/>
            <sz val="9"/>
            <color rgb="FF000000"/>
            <rFont val="Tahoma"/>
            <family val="2"/>
          </rPr>
          <t>Enter figure as a negative</t>
        </r>
        <r>
          <rPr>
            <sz val="9"/>
            <color rgb="FF000000"/>
            <rFont val="Tahoma"/>
            <family val="2"/>
          </rPr>
          <t xml:space="preserve">
</t>
        </r>
      </text>
    </comment>
    <comment ref="AE124" authorId="1" shapeId="0">
      <text>
        <r>
          <rPr>
            <b/>
            <sz val="9"/>
            <color rgb="FF000000"/>
            <rFont val="Tahoma"/>
            <family val="2"/>
          </rPr>
          <t>Enter figure as a negative</t>
        </r>
        <r>
          <rPr>
            <sz val="9"/>
            <color rgb="FF000000"/>
            <rFont val="Tahoma"/>
            <family val="2"/>
          </rPr>
          <t xml:space="preserve">
</t>
        </r>
      </text>
    </comment>
    <comment ref="AP124" authorId="1" shapeId="0">
      <text>
        <r>
          <rPr>
            <b/>
            <sz val="9"/>
            <color rgb="FF000000"/>
            <rFont val="Tahoma"/>
            <family val="2"/>
          </rPr>
          <t>Enter figure as a negative</t>
        </r>
        <r>
          <rPr>
            <sz val="9"/>
            <color rgb="FF000000"/>
            <rFont val="Tahoma"/>
            <family val="2"/>
          </rPr>
          <t xml:space="preserve">
</t>
        </r>
      </text>
    </comment>
    <comment ref="D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O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Z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E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P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29"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O129"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Z129"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E129" authorId="0" shapeId="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P129" authorId="0" shapeId="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comments4.xml><?xml version="1.0" encoding="utf-8"?>
<comments xmlns="http://schemas.openxmlformats.org/spreadsheetml/2006/main">
  <authors>
    <author>Hilson, Matthew (LAA)</author>
    <author>sanjayrathod</author>
    <author>Minal Sthankiya</author>
  </authors>
  <commentList>
    <comment ref="D21" authorId="0"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E22" authorId="1" shapeId="0">
      <text>
        <r>
          <rPr>
            <sz val="9"/>
            <color indexed="81"/>
            <rFont val="Tahoma"/>
            <family val="2"/>
          </rPr>
          <t>Please note adjusting this line item will not pro-rate the ratios below.</t>
        </r>
      </text>
    </comment>
    <comment ref="F22" authorId="1" shapeId="0">
      <text>
        <r>
          <rPr>
            <sz val="9"/>
            <color rgb="FF000000"/>
            <rFont val="Tahoma"/>
            <family val="2"/>
          </rPr>
          <t>Please note adjusting this line item will not pro-rate the ratios below.</t>
        </r>
      </text>
    </comment>
    <comment ref="G22" authorId="1" shapeId="0">
      <text>
        <r>
          <rPr>
            <sz val="9"/>
            <color indexed="81"/>
            <rFont val="Tahoma"/>
            <family val="2"/>
          </rPr>
          <t>Please note adjusting this line item will not pro-rate the ratios below.</t>
        </r>
      </text>
    </comment>
    <comment ref="D23" authorId="0" shapeId="0">
      <text>
        <r>
          <rPr>
            <sz val="9"/>
            <color indexed="81"/>
            <rFont val="Tahoma"/>
            <family val="2"/>
          </rPr>
          <t>Enter Y or N</t>
        </r>
      </text>
    </comment>
    <comment ref="D52" authorId="0" shapeId="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Enter as negative value</t>
        </r>
      </text>
    </comment>
    <comment ref="D93" authorId="2" shapeId="0">
      <text>
        <r>
          <rPr>
            <sz val="9"/>
            <color rgb="FF000000"/>
            <rFont val="Tahoma"/>
            <family val="2"/>
          </rPr>
          <t>Must enter all liabilities as a positive</t>
        </r>
      </text>
    </comment>
    <comment ref="D138" authorId="0" shapeId="0">
      <text>
        <r>
          <rPr>
            <sz val="9"/>
            <color indexed="81"/>
            <rFont val="Tahoma"/>
            <family val="2"/>
          </rPr>
          <t>Enter as positive value</t>
        </r>
      </text>
    </comment>
    <comment ref="D146" authorId="0" shapeId="0">
      <text>
        <r>
          <rPr>
            <b/>
            <sz val="9"/>
            <color indexed="81"/>
            <rFont val="Tahoma"/>
            <family val="2"/>
          </rPr>
          <t>Enter figure as a negative</t>
        </r>
        <r>
          <rPr>
            <sz val="9"/>
            <color indexed="81"/>
            <rFont val="Tahoma"/>
            <family val="2"/>
          </rPr>
          <t xml:space="preserve">
</t>
        </r>
      </text>
    </comment>
    <comment ref="D149" authorId="1"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51" authorId="1"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sharedStrings.xml><?xml version="1.0" encoding="utf-8"?>
<sst xmlns="http://schemas.openxmlformats.org/spreadsheetml/2006/main" count="1946" uniqueCount="477">
  <si>
    <t>Country of Registration</t>
  </si>
  <si>
    <t>Company Name</t>
  </si>
  <si>
    <t>Other</t>
  </si>
  <si>
    <t>Assessment Area Most Recent Financial Year</t>
  </si>
  <si>
    <t>Turnover</t>
  </si>
  <si>
    <t>Summary Accounts</t>
  </si>
  <si>
    <t>Latest period</t>
  </si>
  <si>
    <t>31/XX/20XX</t>
  </si>
  <si>
    <t>Months in period</t>
  </si>
  <si>
    <t>Consolidated</t>
  </si>
  <si>
    <t>N</t>
  </si>
  <si>
    <t>Annual</t>
  </si>
  <si>
    <t>Cost of sales</t>
  </si>
  <si>
    <t>Gross profit</t>
  </si>
  <si>
    <t>Operating profit</t>
  </si>
  <si>
    <t>Interest paid</t>
  </si>
  <si>
    <t>Profit before tax</t>
  </si>
  <si>
    <t>Profit after tax</t>
  </si>
  <si>
    <t>Dividends</t>
  </si>
  <si>
    <t>Retained profit</t>
  </si>
  <si>
    <t>Depreciation and Amortisation (£'000s)</t>
  </si>
  <si>
    <t>BALANCE SHEET (£'000s)</t>
  </si>
  <si>
    <t>Tangible fixed assets</t>
  </si>
  <si>
    <t>Fixed assets</t>
  </si>
  <si>
    <t>Other non-current assets</t>
  </si>
  <si>
    <t>Stock &amp; W.I.P.</t>
  </si>
  <si>
    <t>Trade debtors</t>
  </si>
  <si>
    <t>Other debtors</t>
  </si>
  <si>
    <t>Prepayments and accrued income</t>
  </si>
  <si>
    <t>Current assets</t>
  </si>
  <si>
    <t>Trade creditors</t>
  </si>
  <si>
    <t>Loans and overdrafts</t>
  </si>
  <si>
    <t>Corporation tax</t>
  </si>
  <si>
    <t>Provisions</t>
  </si>
  <si>
    <t>Other current liabilities</t>
  </si>
  <si>
    <t>Current liabilities</t>
  </si>
  <si>
    <t>Working capital</t>
  </si>
  <si>
    <t>Employee benefit liabilities (Pension etc.)</t>
  </si>
  <si>
    <t>Net worth</t>
  </si>
  <si>
    <t>Capital employed</t>
  </si>
  <si>
    <t/>
  </si>
  <si>
    <t>Immediate Parent</t>
  </si>
  <si>
    <t>Ultimate Parent</t>
  </si>
  <si>
    <t>Lead Bidder</t>
  </si>
  <si>
    <t>RAG</t>
  </si>
  <si>
    <t>Share Price</t>
  </si>
  <si>
    <t>Registered Number</t>
  </si>
  <si>
    <t>DUNS Number</t>
  </si>
  <si>
    <t>N/A</t>
  </si>
  <si>
    <t>Higher the better</t>
  </si>
  <si>
    <t>Lower the better</t>
  </si>
  <si>
    <t>Detail</t>
  </si>
  <si>
    <t>Comment</t>
  </si>
  <si>
    <t>H score</t>
  </si>
  <si>
    <t>Share Price Date</t>
  </si>
  <si>
    <t>Credit Report (D&amp;B, Experian etc)</t>
  </si>
  <si>
    <t>Details of existing covenants:</t>
  </si>
  <si>
    <t>Latest Period</t>
  </si>
  <si>
    <t>Earliest Period</t>
  </si>
  <si>
    <t>Earliest RAG</t>
  </si>
  <si>
    <t>Latest RAG</t>
  </si>
  <si>
    <t>Earliest Score</t>
  </si>
  <si>
    <t>Latest Score</t>
  </si>
  <si>
    <t>Ratios</t>
  </si>
  <si>
    <t>Most Recent Accounting Period End</t>
  </si>
  <si>
    <t>INCOME STATEMENT (£'000s)</t>
  </si>
  <si>
    <t>Y</t>
  </si>
  <si>
    <t>Operating Margin</t>
  </si>
  <si>
    <t>3a</t>
  </si>
  <si>
    <t>Investments</t>
  </si>
  <si>
    <t>Other current assets (Deferred tax, etc.)</t>
  </si>
  <si>
    <t>3b</t>
  </si>
  <si>
    <t>Net Debt to EBITDA ratio</t>
  </si>
  <si>
    <t>Interest received</t>
  </si>
  <si>
    <t>Net Interest Paid Cover</t>
  </si>
  <si>
    <t>Net Assets</t>
  </si>
  <si>
    <t>Net Debt to EBITDA Ratio</t>
  </si>
  <si>
    <t>Acid Ratio</t>
  </si>
  <si>
    <t>Net Asset Value</t>
  </si>
  <si>
    <t>Group Exposure Ratio</t>
  </si>
  <si>
    <t>Net Debt and Net Pension Deficit to EBITDA Ratio</t>
  </si>
  <si>
    <t>Employee retirement benefit liabilities (Pension etc.)</t>
  </si>
  <si>
    <t>Taxation and social security costs</t>
  </si>
  <si>
    <t xml:space="preserve">Other non-current assets </t>
  </si>
  <si>
    <t>Net movements in funds for year</t>
  </si>
  <si>
    <t>Lead Bidder Name</t>
  </si>
  <si>
    <t>Immediate Parent Name</t>
  </si>
  <si>
    <t>Ultimate Parent Name</t>
  </si>
  <si>
    <t>Cash at bank and in hand and equivalents</t>
  </si>
  <si>
    <t>Company/Organisation</t>
  </si>
  <si>
    <t>Company/Organisation Directors:</t>
  </si>
  <si>
    <t>1.</t>
  </si>
  <si>
    <t>2.</t>
  </si>
  <si>
    <t>3.</t>
  </si>
  <si>
    <t>3a.</t>
  </si>
  <si>
    <t>3b.</t>
  </si>
  <si>
    <t>3c.</t>
  </si>
  <si>
    <t>Overview</t>
  </si>
  <si>
    <t xml:space="preserve">Income Statement: </t>
  </si>
  <si>
    <t>Balance Sheet:</t>
  </si>
  <si>
    <t xml:space="preserve"> </t>
  </si>
  <si>
    <t>Unmodified: Material uncertainty</t>
  </si>
  <si>
    <t>Unmodified: Emphasis of matter</t>
  </si>
  <si>
    <t>Modified: Qualified</t>
  </si>
  <si>
    <t>Modified: Adverse opinion</t>
  </si>
  <si>
    <t>Unmodified: Unqualified</t>
  </si>
  <si>
    <t>Unmodified: Key audit matters</t>
  </si>
  <si>
    <t>Company/Organisation Type(s)</t>
  </si>
  <si>
    <t>Other fixed assets (Fixed asset investments, investment properties etc.)</t>
  </si>
  <si>
    <t>Right of use assets</t>
  </si>
  <si>
    <t>Investments in associates or joint ventures</t>
  </si>
  <si>
    <t xml:space="preserve">          Depreciation of right of use asset (£'000s)</t>
  </si>
  <si>
    <t>Derivative financial instruments</t>
  </si>
  <si>
    <t>Contract fulfilment assets</t>
  </si>
  <si>
    <t>Contract costs</t>
  </si>
  <si>
    <t>Right to returned goods asset</t>
  </si>
  <si>
    <t>Contract assets</t>
  </si>
  <si>
    <t>Trade and other receivables</t>
  </si>
  <si>
    <t>Finance lease receivables</t>
  </si>
  <si>
    <t>Other current financial assets (i.e. MMFs, secured loan notes)</t>
  </si>
  <si>
    <t>Assets classified as held for sale</t>
  </si>
  <si>
    <t>Trade and other payables</t>
  </si>
  <si>
    <t>Current tax liabilities and social security costs</t>
  </si>
  <si>
    <t>Accruals</t>
  </si>
  <si>
    <t>Refund liability</t>
  </si>
  <si>
    <t>Liabilities directly associated with assets classified as held for sale</t>
  </si>
  <si>
    <t>Deferred tax liabilities</t>
  </si>
  <si>
    <t>Other creditors</t>
  </si>
  <si>
    <t>Lease liabilities</t>
  </si>
  <si>
    <t>Retained earnings</t>
  </si>
  <si>
    <t>Loans and borrowings</t>
  </si>
  <si>
    <t>Ratio</t>
  </si>
  <si>
    <t xml:space="preserve">Credit rating assessment  (e.g. Fitch, Moody's, S&amp;P) </t>
  </si>
  <si>
    <t>External Audit Opinion Commentary</t>
  </si>
  <si>
    <t>Gains and losses on reclassification of financial assets</t>
  </si>
  <si>
    <t xml:space="preserve">Amounts owed by group undertakings </t>
  </si>
  <si>
    <t>Amounts owed by joint ventures and associates</t>
  </si>
  <si>
    <t>Deferred income related to government grants</t>
  </si>
  <si>
    <t>Amounts owed to joint ventures and associates</t>
  </si>
  <si>
    <t xml:space="preserve">Contract liabilities and deferred income </t>
  </si>
  <si>
    <t>Yes</t>
  </si>
  <si>
    <t>No</t>
  </si>
  <si>
    <t>Amounts owed to group undertakings</t>
  </si>
  <si>
    <t>Red</t>
  </si>
  <si>
    <t>Amber</t>
  </si>
  <si>
    <t>Green</t>
  </si>
  <si>
    <t>External Audit Opinion</t>
  </si>
  <si>
    <t>Share of results of associates and joint ventures</t>
  </si>
  <si>
    <t>Ultimate Parent (Domestic Currency)</t>
  </si>
  <si>
    <t>Ultimate Parent (GBP)</t>
  </si>
  <si>
    <t>Exchange Rate (X/GBP)</t>
  </si>
  <si>
    <t>Balance Sheet Exchange Rate (X/GBP)</t>
  </si>
  <si>
    <t>Errors</t>
  </si>
  <si>
    <t>Warnings</t>
  </si>
  <si>
    <t>End of Sheet</t>
  </si>
  <si>
    <t>Transfer from unrestricted funds to restricted funds</t>
  </si>
  <si>
    <t>Unrestricted Funds</t>
  </si>
  <si>
    <t>Total Funds</t>
  </si>
  <si>
    <t>1.1a Lead Financial Input</t>
  </si>
  <si>
    <t>1.1b Lead Financial Input</t>
  </si>
  <si>
    <t>Restricted Funds</t>
  </si>
  <si>
    <t>Formula Mappings</t>
  </si>
  <si>
    <t>Metric</t>
  </si>
  <si>
    <t>Turnover Ratio</t>
  </si>
  <si>
    <t>3(A)</t>
  </si>
  <si>
    <t>3(B)</t>
  </si>
  <si>
    <t>Net Asset Value = Total charity funds</t>
  </si>
  <si>
    <t>Net Asset Value = Net Worth</t>
  </si>
  <si>
    <t>Metric No.</t>
  </si>
  <si>
    <t>Other operating income/expense</t>
  </si>
  <si>
    <t>Administrative income/expense</t>
  </si>
  <si>
    <t>Restructuring costs</t>
  </si>
  <si>
    <t>Other income/expense</t>
  </si>
  <si>
    <t>Dividend income</t>
  </si>
  <si>
    <t>Income tax</t>
  </si>
  <si>
    <t>Other intangible fixed assets</t>
  </si>
  <si>
    <t>Employee benefit assets (Pension etc.)</t>
  </si>
  <si>
    <t>Deferred consideration</t>
  </si>
  <si>
    <t>Contract liabilities and deferred income</t>
  </si>
  <si>
    <t>Share capital &amp; share premium account &amp; other reserves</t>
  </si>
  <si>
    <t>Contingent liabilities in support of group undertakings (£'000s)</t>
  </si>
  <si>
    <t>Uncapped liabilities</t>
  </si>
  <si>
    <t>Balance sheet check</t>
  </si>
  <si>
    <t>Average month end net debt</t>
  </si>
  <si>
    <t>Net debt</t>
  </si>
  <si>
    <t>Discontinued operations (Profit/loss)</t>
  </si>
  <si>
    <t>Goodwill (Incl negative goodwill)</t>
  </si>
  <si>
    <t>Cash and cash equivalents (Incl marketable securities)</t>
  </si>
  <si>
    <t>Capital expenditure (Tangible and intangible)</t>
  </si>
  <si>
    <t>INCOME STATEMENT (000s)</t>
  </si>
  <si>
    <t>BALANCE SHEET (000s)</t>
  </si>
  <si>
    <t>Donations and legacies</t>
  </si>
  <si>
    <t>Income from charitable activities</t>
  </si>
  <si>
    <t>Income from other trading activities</t>
  </si>
  <si>
    <t>Investment income</t>
  </si>
  <si>
    <t>Total funds brought forward</t>
  </si>
  <si>
    <t>Total funds carried forward</t>
  </si>
  <si>
    <t>Intangible fixed assets</t>
  </si>
  <si>
    <t>Borrowings (Falling due within one year)</t>
  </si>
  <si>
    <t>Borrowings (Falling due after more than one year)</t>
  </si>
  <si>
    <t>Provisions &amp; other creditors (Falling due after more than one year)</t>
  </si>
  <si>
    <t>Total charity funds</t>
  </si>
  <si>
    <t>Depreciation and Amortisation (000s)</t>
  </si>
  <si>
    <t>Contingent liabilities in support of group undertakings (000s)</t>
  </si>
  <si>
    <t xml:space="preserve">          Depreciation of right of use asset (000s)</t>
  </si>
  <si>
    <t>Impairment losses/gains</t>
  </si>
  <si>
    <t>Income Statement/Statement of Financial Activities (£'000s)</t>
  </si>
  <si>
    <t>Income Statement/Statement of Financial Activities (000s)</t>
  </si>
  <si>
    <t>Income from Charitable Activities/social purpose activities (including income from government, institutional donors, and other public authorities)</t>
  </si>
  <si>
    <t>Income from fundraising activities</t>
  </si>
  <si>
    <t>Other income</t>
  </si>
  <si>
    <t>Total income and endowments</t>
  </si>
  <si>
    <t>Expenditure on Raising funds</t>
  </si>
  <si>
    <t>Expenditure on Raising Donations and legacies</t>
  </si>
  <si>
    <t>Expenditure on Trading Activities</t>
  </si>
  <si>
    <t>Investment and Endowment Management Costs</t>
  </si>
  <si>
    <t>Expenditure on Charitable Activities/social purpose (Excluding interest)</t>
  </si>
  <si>
    <t>Total expenditure</t>
  </si>
  <si>
    <t xml:space="preserve">Net income/(expenditure) before gains and losses </t>
  </si>
  <si>
    <t>Net gains/(losses) on investments</t>
  </si>
  <si>
    <t xml:space="preserve">Net income/(expenditure) for the year </t>
  </si>
  <si>
    <t>Net Finance income/(costs) (Bank Loan Interest etc.)</t>
  </si>
  <si>
    <t>Net gains/(losses) on revaluation of fixed assets</t>
  </si>
  <si>
    <t>Actuarial gains/(losses) on defined benefit pension schemes</t>
  </si>
  <si>
    <t>Other recognised gains/(losses)</t>
  </si>
  <si>
    <t>Employee pension benefit assets</t>
  </si>
  <si>
    <t>Amounts owed by group undertakings</t>
  </si>
  <si>
    <t>Legacy, gifts and grants receivable</t>
  </si>
  <si>
    <t>Amounts owed by government, institutional donors, and other public authorities</t>
  </si>
  <si>
    <t>Tax asset</t>
  </si>
  <si>
    <t>Other current assets (Investments etc)</t>
  </si>
  <si>
    <t>Total current assets</t>
  </si>
  <si>
    <t>Interest payable</t>
  </si>
  <si>
    <t>Provision for grants payable</t>
  </si>
  <si>
    <t>Deferred income (contract and grant related)</t>
  </si>
  <si>
    <t xml:space="preserve">Deferred consideration </t>
  </si>
  <si>
    <t xml:space="preserve">Obligations under finance lease and hire purchase contracts </t>
  </si>
  <si>
    <t>Assets less current liabilities</t>
  </si>
  <si>
    <t>Provision for multi-year grants payable</t>
  </si>
  <si>
    <t xml:space="preserve">Deferred income (contract and grant related)  </t>
  </si>
  <si>
    <t>Grant Commitments and Contingent Liabilities in support of Group undertakings (£'000s)</t>
  </si>
  <si>
    <t>Grant Commitments and Contingent Liabilities in support of Group undertakings (000s)</t>
  </si>
  <si>
    <t>Threshold Boundaries</t>
  </si>
  <si>
    <t>CASH FLOW (£'000s)</t>
  </si>
  <si>
    <t>CASH FLOW (000s)</t>
  </si>
  <si>
    <t>P&amp;L and cash flow Statement Exchange Rate (X/GBP)</t>
  </si>
  <si>
    <t>Net cash flow from operating activities (After working capital and tax)</t>
  </si>
  <si>
    <t>Free cash flow</t>
  </si>
  <si>
    <t>Net cash flow from/used in operating activities</t>
  </si>
  <si>
    <t>Free cash flow to Net Debt Ratio</t>
  </si>
  <si>
    <t>Grant income (e.g. Government income)</t>
  </si>
  <si>
    <t>1 General Details</t>
  </si>
  <si>
    <t>Contracting Authority</t>
  </si>
  <si>
    <t>Contact Details</t>
  </si>
  <si>
    <t>Protective Marking</t>
  </si>
  <si>
    <t>OFFICIAL</t>
  </si>
  <si>
    <t>2 Setup</t>
  </si>
  <si>
    <t>cstThou</t>
  </si>
  <si>
    <t>cstMil</t>
  </si>
  <si>
    <t>cstDaysInWk</t>
  </si>
  <si>
    <t>cstWeeksInYr</t>
  </si>
  <si>
    <t>cstMonthsInQtr</t>
  </si>
  <si>
    <t>cstMonthsInYr</t>
  </si>
  <si>
    <t>Error Tolerance</t>
  </si>
  <si>
    <t>Error Check Wording</t>
  </si>
  <si>
    <t>Name</t>
  </si>
  <si>
    <t>Address</t>
  </si>
  <si>
    <t>Purpose</t>
  </si>
  <si>
    <t>Number of days in week constant</t>
  </si>
  <si>
    <t>Million constant</t>
  </si>
  <si>
    <t>Number of months in quarter constant</t>
  </si>
  <si>
    <t>Number of months in year constant</t>
  </si>
  <si>
    <t>cstProjectName</t>
  </si>
  <si>
    <t>Name of Project</t>
  </si>
  <si>
    <t>cstProtectiveMarking</t>
  </si>
  <si>
    <t>Protective Marking wording</t>
  </si>
  <si>
    <t>Thousand constant</t>
  </si>
  <si>
    <t>Number of weeks in year constant</t>
  </si>
  <si>
    <t>eTol</t>
  </si>
  <si>
    <t>Error Tolerance constant</t>
  </si>
  <si>
    <t>rngNamedRanges</t>
  </si>
  <si>
    <t>This table</t>
  </si>
  <si>
    <t>INSERT NEW ROWS ABOVE THIS ROW</t>
  </si>
  <si>
    <t>END OF WORKSHEET - INSERT ROWS ABOVE</t>
  </si>
  <si>
    <t>Contents</t>
  </si>
  <si>
    <t>Worksheet</t>
  </si>
  <si>
    <t>Link</t>
  </si>
  <si>
    <t>Sheet Description</t>
  </si>
  <si>
    <t>SysConfig</t>
  </si>
  <si>
    <t>Master Control Check</t>
  </si>
  <si>
    <t xml:space="preserve">2.1 Lead Ancillary Input </t>
  </si>
  <si>
    <t>3.2 Immediate Parent Assmt</t>
  </si>
  <si>
    <t>3.3 Ultimate Parent Assmt</t>
  </si>
  <si>
    <t>Metric Definitions</t>
  </si>
  <si>
    <t>cstDaysInYr</t>
  </si>
  <si>
    <t>Number of days in year constant</t>
  </si>
  <si>
    <t>SysConfig!$F$59</t>
  </si>
  <si>
    <t>Company/Organisation Selection Dropdown</t>
  </si>
  <si>
    <t>RAG Thresholds and Associated Boundaries</t>
  </si>
  <si>
    <t>Interpretation</t>
  </si>
  <si>
    <t>Metric Definition (EFS)</t>
  </si>
  <si>
    <t>Metric Definition (as per EFS Guidance)</t>
  </si>
  <si>
    <t>Operating Margin = Net income/(expenditure) before gains and losses / Total income and endowments</t>
  </si>
  <si>
    <t>Turnover Ratio = Total income and endowments / Annual Contract Value</t>
  </si>
  <si>
    <t>Acid Ratio = (Current Assets - Stock and WIP) / Current liabilities</t>
  </si>
  <si>
    <t>FVRA Tool Limitations</t>
  </si>
  <si>
    <t>Group Exposure Ratio =  Group Exposure / Gross Assets
Where Group Exposure is defined as:
The sum of:
1. Other non-current assets: Amounts owed by group undertakings and Amounts owed by joint ventures and associates
2. Current assets: Amounts owed by group undertakings and Amounts owed by joint ventures and associates
3. Contingent liabilities in support of group undertakings (£'000s)
Where Gross Assets is defined as:
The sum of: 
1. Fixed Assets: Other intangible fixed assets, Tangible fixed assets, Other fixed assets (Fixed asset investments, investment properties etc.) and Right of use assets
2. Current Assets
We note that Goodwill has been excluded in the calculation of gross assets.</t>
  </si>
  <si>
    <t>Group Exposure Ratio =  Group Exposure / Gross Assets
Where Group Exposure is defined as:
The sum of:
1.  Other non-current assets: Amounts owed by group undertakings
2. Current assets: Amounts owed by group undertakings
3. Contingent Liabilities in support of Group undertakings
Where Gross Assets is defined as the sum of: Tangible assets, Intangible assets, Investments and Current assets</t>
  </si>
  <si>
    <t>Credit Report: Please provide the most recent credit report, stating the credit reporting agency and also the date the report was generated.</t>
  </si>
  <si>
    <t>FVRA Template Map</t>
  </si>
  <si>
    <t>Contents sheet listing all worksheets in template, listing error checks and containing template map.</t>
  </si>
  <si>
    <t>This sheet sets out metric definitions under EFS guidance.</t>
  </si>
  <si>
    <t>The FVRA tool will automatically transfer data relating to both the organisation details (Rows 10-14), and its performance against stipulated Ratios and Metrics (Columns E to J).</t>
  </si>
  <si>
    <r>
      <t xml:space="preserve">Please use yellow input fields to the right of the RAG status columns to comment on each organisation's performance against Ratios.  </t>
    </r>
    <r>
      <rPr>
        <u/>
        <sz val="12"/>
        <rFont val="Arial"/>
        <family val="2"/>
      </rPr>
      <t>As a minimum you must provide commentary where in any period the organisation is ranked Red or Amber.</t>
    </r>
    <r>
      <rPr>
        <sz val="12"/>
        <rFont val="Arial"/>
        <family val="2"/>
      </rPr>
      <t xml:space="preserve">  Your commentary should include (i) Reasons for the Red or Amber rating  (ii) Mitigating activity that the organisation has undertaken / will undertake to manage this risk (iii) Update on current position (reflecting that Accounts data is historical).  As relevant, latest Management Accounts or other data can be supplied if this supports explanations in relation to (i), (ii) or (iii).</t>
    </r>
  </si>
  <si>
    <t>This section can be used to enter lists (e.g., for Data Validation) that may be required as the FVRA Tool is developed.</t>
  </si>
  <si>
    <t>Private Limited Company/Publicly Listed Company Template</t>
  </si>
  <si>
    <t>Sheet Colour Coding</t>
  </si>
  <si>
    <t>Sheet Input Logic</t>
  </si>
  <si>
    <t>Annual contract value (£000s)</t>
  </si>
  <si>
    <t>Stated exchange rate currency (e.g. € / £)</t>
  </si>
  <si>
    <t>Other costs/Income</t>
  </si>
  <si>
    <t>Private Limited Company/Public Listed Company Subcontractor Template</t>
  </si>
  <si>
    <t>Tool Developer</t>
  </si>
  <si>
    <t>Tool Owner</t>
  </si>
  <si>
    <t>Tool Start Date (dd/mm/yy)</t>
  </si>
  <si>
    <t>Please select the organisation type from the dropdown:</t>
  </si>
  <si>
    <t>For each relevant organisation for whom you are providing FVRA data, information should be provided in the 3 groups of separately-coloured tabs:</t>
  </si>
  <si>
    <t>Blue tabs -       1.1, 1.2.</t>
  </si>
  <si>
    <t>Blue tabs</t>
  </si>
  <si>
    <t>Green tabs</t>
  </si>
  <si>
    <t>Black tabs</t>
  </si>
  <si>
    <t>Please provide the name of company directors as at close of business the day before submission.</t>
  </si>
  <si>
    <t>Non-current trade receivables</t>
  </si>
  <si>
    <t>Other non-current assets (Deferred tax, etc.)</t>
  </si>
  <si>
    <t>Other non-current liabilities</t>
  </si>
  <si>
    <t>Total non-current assets</t>
  </si>
  <si>
    <t>Non-current liabilities</t>
  </si>
  <si>
    <t>Free cash flow to Net Debt Ratio = Free cash flow / Net Debt
Where Free Cash flow is defined as the sum of: Net cash flow from/used in operating activities  and Purchase of tangible fixed assets and intangible assets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t>
  </si>
  <si>
    <t>Net Debt to EBITDA Ratio = Net Debt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EBITDA is defined as: Net income/(expenditure) before gains and losses less Depreciation and Amortisation</t>
  </si>
  <si>
    <t>Share-based payments</t>
  </si>
  <si>
    <t>Please enter the procurement title here. This will appear in the tool strapline across all tabs.</t>
  </si>
  <si>
    <t>Procurement Name</t>
  </si>
  <si>
    <t>Enter the current date.</t>
  </si>
  <si>
    <t>Constant value used in calculations.</t>
  </si>
  <si>
    <t>Constant Value</t>
  </si>
  <si>
    <t>Named Range</t>
  </si>
  <si>
    <t>Constant value reflecting the number of days per week.</t>
  </si>
  <si>
    <t>Constant value reflecting the number of weeks per year.</t>
  </si>
  <si>
    <t>Constant value reflecting the number of months per quarter.</t>
  </si>
  <si>
    <t>Constant value reflecting the number of months per year.</t>
  </si>
  <si>
    <t>Constant value reflecting the number of days per year.</t>
  </si>
  <si>
    <t>This is an error tolerance value, primarily used in validation formula to check that the balance sheet balances. The error tolerance can be adjusted to allow for rounding errors in the balance sheet.</t>
  </si>
  <si>
    <t>This cell contains the wording which is displayed when the validation formulas do not show any errors.</t>
  </si>
  <si>
    <t>The table below sets out the name and location and purpose of all named ranges used throughout the tool.</t>
  </si>
  <si>
    <t xml:space="preserve">Free cash flow to Net Debt Ratio = Free cash flow / Net Debt
Where Free cash flow is defined as the sum of: Net cash flow from operating activities (After working capital and tax) and Capital expenditure (Tangible and intangible).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t>
  </si>
  <si>
    <t>Turnover Ratio = Turnover / Annual Contract Value</t>
  </si>
  <si>
    <t>Net Debt and Net Pension Deficit to EBITDA Ratio = (Net debt + Net Pension Deficit)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Net Pension Deficit is defined as:  - (Employee benefit assets (Pension etc.) - Employee retirement benefit liabilities (Pension etc.) )
Where EBITDA is defined as: Net income/(expenditure) before gains and losses less Depreciation and Amortisation</t>
  </si>
  <si>
    <t>Net Interest Paid Cover =  Net income/(expenditure) before gains and losses / - (Net finance costs + Investment income)</t>
  </si>
  <si>
    <t>Unrestricted-General</t>
  </si>
  <si>
    <t xml:space="preserve">Unrestricted-Pension Funds </t>
  </si>
  <si>
    <t xml:space="preserve">Unrestricted-Designated </t>
  </si>
  <si>
    <t xml:space="preserve">Restricted-Endowment </t>
  </si>
  <si>
    <t xml:space="preserve">Restricted-Income </t>
  </si>
  <si>
    <t>Annual/Interim</t>
  </si>
  <si>
    <t>Do not change this cell.</t>
  </si>
  <si>
    <t>Bidder Instructions</t>
  </si>
  <si>
    <t>This sheet provides instructions to Bidders on how to use this template.</t>
  </si>
  <si>
    <t>3.1 Lead Bidder Assessment</t>
  </si>
  <si>
    <t>Select Lead Bidder Type</t>
  </si>
  <si>
    <t>Lead Bidder Type</t>
  </si>
  <si>
    <t>These cells are not to be modified</t>
  </si>
  <si>
    <t>Organisations selected to deliver the procured contract will be required to provide annual updates to the FVRA throughout the contract period with latest annual accounting data or more regularly depending on the agreed reporting schedule with the Contracting Authorities.</t>
  </si>
  <si>
    <t>Not-for-profit/Voluntary Organisation</t>
  </si>
  <si>
    <t>Not-for-profit/Voluntary organisation Template</t>
  </si>
  <si>
    <t>Note please only complete this template if you are a Not-for-profit/Voluntary organisation.</t>
  </si>
  <si>
    <t>Not-for-Profit/Voluntary Organisation</t>
  </si>
  <si>
    <t>Exceptional and non-underlying items</t>
  </si>
  <si>
    <t>Operating Margin = (Operating profit + Exceptional and non-underlying items*) / Turnover 
*Exceptional and non-underlying items are only included if value is negative.
Operating profit is calculated as the sum of:  Other operating income/expense, Administrative income/expense, Grant income (e.g. Government income), Impairment losses/gains and Restructuring costs.</t>
  </si>
  <si>
    <t xml:space="preserve">Net Debt to EBITDA Ratio = Net Debt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</si>
  <si>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 xml:space="preserve">Net Debt and Net Pension Deficit to EBITDA Ratio = (Net debt + Net Pension Deficit)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Net Pension Deficit is defined as: - ( Employee benefit assets (Pension etc.) - Employee benefit liabilities (Pension etc.) )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</si>
  <si>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Net Interest Paid Cover = (Operating profit + Exceptional and non-underlying items* + Share of results of associates and joint ventures) / - (Interest Received + Interest Paid)
*Exceptional and non-underlying items are only included if value is negative.
Operating profit is calculated as the sum of:  Other operating income/expense, Administrative income/expense, Grant income (e.g. Government income), Impairment losses/gains and Restructuring costs.</t>
  </si>
  <si>
    <r>
      <t xml:space="preserve">Where the tool is used for </t>
    </r>
    <r>
      <rPr>
        <b/>
        <sz val="12"/>
        <color theme="1"/>
        <rFont val="Arial"/>
        <family val="2"/>
      </rPr>
      <t>monitoring purposes</t>
    </r>
    <r>
      <rPr>
        <sz val="12"/>
        <color theme="1"/>
        <rFont val="Arial"/>
        <family val="2"/>
      </rPr>
      <t xml:space="preserve"> throughout the life of the contract, the information for the Lead Bidder should be populated in the designated areas for a Lead Bidder.  </t>
    </r>
  </si>
  <si>
    <t>Please provide share prices as quoted at close of business the day before submission.</t>
  </si>
  <si>
    <t>Free Cash flow to Net Debt Ratio</t>
  </si>
  <si>
    <t>Approximate Annual Contract Value (£000s)</t>
  </si>
  <si>
    <r>
      <t xml:space="preserve">Costs should be entered as </t>
    </r>
    <r>
      <rPr>
        <b/>
        <sz val="12"/>
        <color rgb="FFFF0000"/>
        <rFont val="Arial"/>
        <family val="2"/>
      </rPr>
      <t>(</t>
    </r>
    <r>
      <rPr>
        <b/>
        <u/>
        <sz val="12"/>
        <color rgb="FFFF0000"/>
        <rFont val="Arial"/>
        <family val="2"/>
      </rPr>
      <t>negative values)</t>
    </r>
    <r>
      <rPr>
        <sz val="12"/>
        <rFont val="Arial"/>
        <family val="2"/>
      </rPr>
      <t xml:space="preserve">, income should be entered as </t>
    </r>
    <r>
      <rPr>
        <b/>
        <u/>
        <sz val="12"/>
        <rFont val="Arial"/>
        <family val="2"/>
      </rPr>
      <t>positive values</t>
    </r>
    <r>
      <rPr>
        <sz val="12"/>
        <rFont val="Arial"/>
        <family val="2"/>
      </rPr>
      <t xml:space="preserve">. </t>
    </r>
  </si>
  <si>
    <r>
      <rPr>
        <b/>
        <sz val="12"/>
        <color rgb="FFFF0000"/>
        <rFont val="Arial"/>
        <family val="2"/>
      </rPr>
      <t>Capital Expenditure (Tangible and Intangible)</t>
    </r>
    <r>
      <rPr>
        <sz val="12"/>
        <rFont val="Arial"/>
        <family val="2"/>
      </rPr>
      <t xml:space="preserve"> must be entered as a </t>
    </r>
    <r>
      <rPr>
        <b/>
        <sz val="12"/>
        <color rgb="FFFF0000"/>
        <rFont val="Arial"/>
        <family val="2"/>
      </rPr>
      <t>(</t>
    </r>
    <r>
      <rPr>
        <b/>
        <u/>
        <sz val="12"/>
        <color rgb="FFFF0000"/>
        <rFont val="Arial"/>
        <family val="2"/>
      </rPr>
      <t>negative value)</t>
    </r>
    <r>
      <rPr>
        <sz val="12"/>
        <rFont val="Arial"/>
        <family val="2"/>
      </rPr>
      <t>.</t>
    </r>
  </si>
  <si>
    <t>Further discussion around providing this commentary and examples of potential mitigations can be found in the Assessing and Monitoring the Economic and Financial Standing of Bidders and Suppliers Guidance Note.</t>
  </si>
  <si>
    <t xml:space="preserve">Please see below for the definitions of the 8 Metrics as detailed in Appendix I in the Assessing and Monitoring the Economic and Financial Standing of Bidders and Suppliers Guidance Note. </t>
  </si>
  <si>
    <t>Lead Bidders are responsible for ensuring correct completion of this FVRA tool (or FVRA tools if more than one is to be submitted) and provision of all relevant supporting information (year-end accounting data etc.).  They will also be responsible for responding promptly to any clarification questions raised by the Contracting Authority after initial FVRA submission, providing further supporting information as required.</t>
  </si>
  <si>
    <t>Unless otherwise indicated by the Contracting Authority, all amounts should be entered in £000s. All entries should made in line with the classification of items under the applicable reporting standards (i.e. IFRS, FRS 102, Charities SORP) to most fairly represent the entity's financial statements in the pro forma provided (i.e. blue sheets). Where the Lead Bidder has either an Immediate and/or Ultimate Parent company accounts which are not in GBP, they should enter the accounts information in the relevant domestic currency and provide exchange rates in the relevant input cells.</t>
  </si>
  <si>
    <t>Further detail regarding formulation of the ratios can be found in this Guidance Note too.</t>
  </si>
  <si>
    <t>Note: The table below sets out how the metric definitions are mapped within the FVRA tool. Differences between the formulation of the metric definition and the formula mappings set out below are as a result of the application of accounting standards, applied principles and terminology.</t>
  </si>
  <si>
    <t>Contracting Authority Instructions</t>
  </si>
  <si>
    <t>Enter the name of the Contracting Authority here.</t>
  </si>
  <si>
    <t>This sheet allows for the Contracting Authority to set the RAG thresholds used in the scoring of the ratios.</t>
  </si>
  <si>
    <t>Ancillary information input sheet for Lead Bidder, the Immediate Parent and Ultimate Parent.</t>
  </si>
  <si>
    <t>The map below indicates the flow between worksheets within the template. Additional information around each tab can be found in the "Bidder Instructions" sheet.</t>
  </si>
  <si>
    <t>The Contracting Authorities and Bidders should be aware that the FVRA Tool does not have the functionality to pro-rate ratios where the user enters interim accounts. In these cases, ratio calculations that include elements from the income and cashflow statements (e.g. operating profit, depreciation and amortisation and free cashflow, etc) should be annualised in the commentary section provided in the relevant assessment tabs. Interpretation of interim results should reflect the seasonality of  earnings and cash generation in a business among other factors.</t>
  </si>
  <si>
    <t xml:space="preserve">Note: Potential Bidder to provide information/clarification on ratings. </t>
  </si>
  <si>
    <t>Potential Bidder to input comments</t>
  </si>
  <si>
    <t>These cells are not to be changed by the Bidder.</t>
  </si>
  <si>
    <t>These cells are used in the dropdown lists in the Bidder input tabs and are not to be modified.</t>
  </si>
  <si>
    <t>These cells are used in the dropdown lists in the Bidder instruction tabs and are not to be modified.</t>
  </si>
  <si>
    <t>This tab should be updated by the Contracting Authority before the FVRA tool is distributed to Bidders.</t>
  </si>
  <si>
    <t>1 Lists</t>
  </si>
  <si>
    <t>2.1 External Auditors Opinion</t>
  </si>
  <si>
    <t>2.2 Company Organisation Type</t>
  </si>
  <si>
    <t>2.3 Uncapped Liabilities</t>
  </si>
  <si>
    <t>3 Named Constants</t>
  </si>
  <si>
    <t>4 Error Check Settings</t>
  </si>
  <si>
    <t>5 Named Ranges List</t>
  </si>
  <si>
    <t>Setup</t>
  </si>
  <si>
    <t>Following any changes to this sheet, the Contracting Authority is expected to protect and hide it before distribution to Bidders.</t>
  </si>
  <si>
    <t>The settings on this tab are used across the FVRA tool in the evaluation of the FVRA ratios and validation formulas across the input tabs. Following any changes to these settings, and before distribution of the FVRA tool to Bidders, this tab should be protected and hidden.</t>
  </si>
  <si>
    <t>Input sheet for a Lead Bidder which is a Private Limited Company/Publicly Listed Company together with its Immediate and Ultimate Parent.</t>
  </si>
  <si>
    <t>Note please only complete this template if you are a Private Limited Company/ Publicly Listed Company.</t>
  </si>
  <si>
    <t>Setup sheet, including general details, such as Contracting Authority name, and FVRA tool start date.</t>
  </si>
  <si>
    <t>System configuration sheet, including lists, named ranges and constants.</t>
  </si>
  <si>
    <t>Private Limited Company/Publicly Listed Company</t>
  </si>
  <si>
    <t>Private Limited Company/Public Listed Company</t>
  </si>
  <si>
    <t>SysConfig!$F$49</t>
  </si>
  <si>
    <t>SysConfig!$F$50</t>
  </si>
  <si>
    <t>SysConfig!$F$51</t>
  </si>
  <si>
    <t>SysConfig!$F$52</t>
  </si>
  <si>
    <t>SysConfig!$F$53</t>
  </si>
  <si>
    <t>SysConfig!$F$54</t>
  </si>
  <si>
    <t>SysConfig!$F$55</t>
  </si>
  <si>
    <t>Setup!F17</t>
  </si>
  <si>
    <t>Setup!F22</t>
  </si>
  <si>
    <t>SysConfig!$E$67:$G$79</t>
  </si>
  <si>
    <t>Input sheet for a Lead Bidder which is a Not-for-profit/Voluntary organisation together with its Immediate and Ultimate Parent.</t>
  </si>
  <si>
    <t>Ratio commentary and supplementary information sheet for Lead Bidder.</t>
  </si>
  <si>
    <t>Ratio commentary and supplementary information sheet for Immediate Parent of the Lead Bidder.</t>
  </si>
  <si>
    <t>Ratio commentary and supplementary information sheet for Ultimate Parent of the Lead Bidder.</t>
  </si>
  <si>
    <t>Ratio commentary and supplementary information sheet for subcontractor 1.</t>
  </si>
  <si>
    <t>Where inputs are to be selected from a dropdown, input cells have been highlighted in blue. For example, External audit opinion would be selected from the drop down within the cell.</t>
  </si>
  <si>
    <r>
      <t xml:space="preserve">Depreciation and Amortisation should be captured on the relevant FVRA row which corresponds to how these are  recorded in resource accounts (For example, "Cost of Sales", "Other Operating Income/expense", "Administrative income/expense" or the equivalent lines for "Not-for-profit/Voluntary organisations") . Depreciation and Amortisation must be entered as </t>
    </r>
    <r>
      <rPr>
        <b/>
        <u/>
        <sz val="12"/>
        <color rgb="FFFF0000"/>
        <rFont val="Arial"/>
        <family val="2"/>
      </rPr>
      <t>(negative values)</t>
    </r>
    <r>
      <rPr>
        <sz val="12"/>
        <rFont val="Arial"/>
        <family val="2"/>
      </rPr>
      <t>.</t>
    </r>
  </si>
  <si>
    <t xml:space="preserve">Cash Flow </t>
  </si>
  <si>
    <r>
      <t>Annual Contract Value: Contracting Authority to confirm the value and d</t>
    </r>
    <r>
      <rPr>
        <u/>
        <sz val="12"/>
        <rFont val="Arial"/>
        <family val="2"/>
      </rPr>
      <t>oes not require Bidder input</t>
    </r>
    <r>
      <rPr>
        <sz val="12"/>
        <rFont val="Arial"/>
        <family val="2"/>
      </rPr>
      <t>.</t>
    </r>
  </si>
  <si>
    <t>Enter the name/Contracting Authority responsible for updating and distributing the tool.</t>
  </si>
  <si>
    <t>Enter the contact details of the tool owner within the Contracting Authority distributing the tool.</t>
  </si>
  <si>
    <t>Enter the name of the tool owner in the Contracting Authority distributing the tool.</t>
  </si>
  <si>
    <t>Modified: Disclaimer of opinion</t>
  </si>
  <si>
    <r>
      <t xml:space="preserve">Net cash flow from operating activities should be entered after working capital and tax. The item should be entered as a </t>
    </r>
    <r>
      <rPr>
        <b/>
        <sz val="12"/>
        <rFont val="Arial"/>
        <family val="2"/>
      </rPr>
      <t>positive</t>
    </r>
    <r>
      <rPr>
        <sz val="12"/>
        <rFont val="Arial"/>
        <family val="2"/>
      </rPr>
      <t xml:space="preserve"> or </t>
    </r>
    <r>
      <rPr>
        <b/>
        <sz val="12"/>
        <color rgb="FFFF0000"/>
        <rFont val="Arial"/>
        <family val="2"/>
      </rPr>
      <t xml:space="preserve">(negative) </t>
    </r>
    <r>
      <rPr>
        <sz val="12"/>
        <rFont val="Arial"/>
        <family val="2"/>
      </rPr>
      <t>value as set out in your cash flow statement or management accounting data where a statement of cash flows is not produced as a part of audited accounts.</t>
    </r>
  </si>
  <si>
    <t>Non-controlling interest (e.g. Minority interest)</t>
  </si>
  <si>
    <r>
      <t>Before submitting please check that totals agree for Private Limited Companies/Publicly Listed Companies and agree for Not-for-profit/Voluntary Organisations. Please also ensure that the balance sheet balances by using the check provided on Row 142 for Private Limited Company/Publicly listed company and Row 120 for Not-for-profit/Voluntary Organisations.
The equity elements of the balance sheet i.e. "Retained earnings", "Non-controlling interest (e.g. Minority interest)" and "Share capital &amp; share premium &amp; other reserves" should be entered as either a</t>
    </r>
    <r>
      <rPr>
        <b/>
        <sz val="12"/>
        <rFont val="Arial"/>
        <family val="2"/>
      </rPr>
      <t xml:space="preserve"> positive</t>
    </r>
    <r>
      <rPr>
        <sz val="12"/>
        <rFont val="Arial"/>
        <family val="2"/>
      </rPr>
      <t xml:space="preserve"> or </t>
    </r>
    <r>
      <rPr>
        <b/>
        <sz val="12"/>
        <color rgb="FFFF0000"/>
        <rFont val="Arial"/>
        <family val="2"/>
      </rPr>
      <t>(negative)</t>
    </r>
    <r>
      <rPr>
        <sz val="12"/>
        <rFont val="Arial"/>
        <family val="2"/>
      </rPr>
      <t xml:space="preserve"> value based on audited accounts</t>
    </r>
  </si>
  <si>
    <t>1.2a Alternative Guarantor</t>
  </si>
  <si>
    <t>3.4 Alt Guarantor Assmt</t>
  </si>
  <si>
    <t>Alternative Guarantor</t>
  </si>
  <si>
    <t>How is the company connected . Linked to the bidding entity</t>
  </si>
  <si>
    <t>Alternative Guarantor Ltd</t>
  </si>
  <si>
    <t>The Financial Viability Risk Assessment tool ('FVRA') should be completed by the Bidder and include information on the prospective Lead Bidder, Immediate Parent organisation, Ultimate Parent organisation and alternative guarantor as defined in the procurement documentation.</t>
  </si>
  <si>
    <t>This tool follows the Assessing and Monitoring the Economic and Financial Standing of Bidders and Suppliers Guidance Note. Crown Commercial Service has adapted the Sourcing FVRA template and ensured it remains in alignment with the principles of the Sourcing Playbook and the Assessing and Monitoring the Economic and Financial Standing of Bidders and Suppliers Guidance Note.</t>
  </si>
  <si>
    <t>If a Bidder is a consortium or joint venture, a separate FVRA tool should be completed by each consortium or joint venture member.</t>
  </si>
  <si>
    <t>Note please only complete this template if ……</t>
  </si>
  <si>
    <t xml:space="preserve">The FVRA tool incorporates accounts proforma for both Private Limited Companies and Publicly Listed Companies, which includes Limited Liability Partnerships and other for profit organisations, in addition to Not-for-profit/Voluntary Organisations. Limited Liability Partnerships and other for profit organisations should populate the Private Limited Company/Publicly Listed Company Template.  When completing this FVRA, please select the relevant Company/Organisation type in the drop down set out in section named "Company/Organisation Selection Dropdown" which most accurately reflects the nature of the Lead Bidder. </t>
  </si>
  <si>
    <t>The FVRA tool automatically allocates the same status (Private Limited Company/Publicly Listed Company or Not-for-profit/Voluntary Organisations) to the Immediate Parent and Ultimate Parent as that entered for the Lead Bidder.  Where this does not reflect reality - i.e. your bidding team includes both Not-for-profit/Voluntary Organisations and Private Limited Companies/Publicly Listed Companies - you should complete a separate FVRA tool for the relevant entities as part of your submission.</t>
  </si>
  <si>
    <r>
      <rPr>
        <u/>
        <sz val="12"/>
        <rFont val="Arial"/>
        <family val="2"/>
      </rPr>
      <t>Numeric or narrative data must only be entered in the yellow input cells</t>
    </r>
    <r>
      <rPr>
        <sz val="12"/>
        <rFont val="Arial"/>
        <family val="2"/>
      </rPr>
      <t>.. All values are to be entered in thousands, '000's.  For example, the Bidder would enter 422 to represent £422,000 of tangible fixed assets</t>
    </r>
  </si>
  <si>
    <t>Input sheet for Alternative Guarantor</t>
  </si>
  <si>
    <t>Explanatory comments should be entered against metrics where the outcome is other than "Green" to provide further informaiton for a contracting authroity assessing the financial standing of the bidder.
Explanatory comments should be entered into the Black sheets "3.1 Lead Bidder Assessment" to "3.4 Alt Guarantor Assmt" as necessary.</t>
  </si>
  <si>
    <t>Black tabs -       3.1 - 3.4</t>
  </si>
  <si>
    <t>Green tabs -       2.1</t>
  </si>
  <si>
    <t>Ancillary information must be entered into the Green tab "2.1 Lead Ancillary Input".  Where not relevant to your organisation (e.g. a Not-for-profit will not have a Share Price) please enter n/a, adding explanatory narrative as required.</t>
  </si>
  <si>
    <t>Crown Commercial Service</t>
  </si>
  <si>
    <t>Commercial Finance</t>
  </si>
  <si>
    <t>RAG Thresholds</t>
  </si>
  <si>
    <t>Commercial Agreement Information</t>
  </si>
  <si>
    <t>Commercial Agreement Reference</t>
  </si>
  <si>
    <t>Commercial Agreement Name</t>
  </si>
  <si>
    <t>Lot Allocation: Please provide details of the lots you are bidding for by ticking the relevant box.</t>
  </si>
  <si>
    <r>
      <t xml:space="preserve">All figures, whether assets or liabilities should be entered as </t>
    </r>
    <r>
      <rPr>
        <b/>
        <u/>
        <sz val="12"/>
        <rFont val="Arial"/>
        <family val="2"/>
      </rPr>
      <t>positive values</t>
    </r>
    <r>
      <rPr>
        <u/>
        <sz val="12"/>
        <rFont val="Arial"/>
        <family val="2"/>
      </rPr>
      <t>.</t>
    </r>
  </si>
  <si>
    <t>Not Assessed</t>
  </si>
  <si>
    <t>RM 6283 Front Office Counter Services</t>
  </si>
  <si>
    <t>RM 6283</t>
  </si>
  <si>
    <t>Front Office Counter Services</t>
  </si>
  <si>
    <t xml:space="preserve">Financial information in relation to the last three financial periods must be entered into the Blue tabs "1.1 Lead Financial Input". Where the Bidder is a Private Limited Company/Publicly Listed Company, the Bidder should complete tab "1.1a Lead Financial Input" where they are the Lead Bidder. Where the Lead Bidder is a Not-for-profit/Voluntary Organisation the Bidder should complete tab "1.1b Lead Financial Input".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</si>
</sst>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0.0"/>
    <numFmt numFmtId="165" formatCode="#,##0.0;[Red]\(#,##0.0\)"/>
    <numFmt numFmtId="166" formatCode="0.0%;[Red]\(0.0%\)"/>
    <numFmt numFmtId="167" formatCode="#,##0.0;[Red]#,##0.0"/>
    <numFmt numFmtId="168" formatCode="[Red]&quot;!Err!&quot;;[Red]&quot;!Err!&quot;;&quot;OK&quot;"/>
    <numFmt numFmtId="169" formatCode="[Red]&quot;!W!&quot;;[Red]&quot;!W!&quot;;&quot;OK&quot;"/>
    <numFmt numFmtId="170" formatCode="#,##0_);[Red]\(#,##0\);&quot;-&quot;_);[Red]&quot;Err-&quot;@"/>
    <numFmt numFmtId="171" formatCode="0.00%_);[Red]\-0.00%_);\-\%_);[Red]&quot;Err-&quot;@"/>
    <numFmt numFmtId="172" formatCode="0%_);[Red]\-0%_);\-\%_)"/>
    <numFmt numFmtId="173" formatCode="0.00%_);[Red]\-0.00%_);\-\%_)"/>
    <numFmt numFmtId="174" formatCode="#,##0_);[Red]\(#,##0\);&quot;-&quot;_)"/>
    <numFmt numFmtId="175" formatCode="#,##0.00_);[Red]\(#,##0.00\);&quot;-&quot;_)"/>
    <numFmt numFmtId="176" formatCode="0%_);[Red]\-0%_);\-\%_);[Red]&quot;Err-&quot;@"/>
    <numFmt numFmtId="177" formatCode="#,##0.00_);[Red]\(#,##0.00\);&quot;-&quot;_);[Red]&quot;Err-&quot;@"/>
    <numFmt numFmtId="178" formatCode="#,##0.000_);[Red]\(#,##0.000\);&quot;-&quot;_);[Red]&quot;Err-&quot;@"/>
  </numFmts>
  <fonts count="69" x14ac:knownFonts="1">
    <font>
      <sz val="9"/>
      <color theme="1"/>
      <name val="Arial"/>
      <family val="2"/>
    </font>
    <font>
      <sz val="11"/>
      <color theme="1"/>
      <name val="Calibri"/>
      <family val="2"/>
      <scheme val="minor"/>
    </font>
    <font>
      <sz val="11"/>
      <color theme="1"/>
      <name val="Calibri"/>
      <family val="2"/>
      <scheme val="minor"/>
    </font>
    <font>
      <sz val="11"/>
      <color indexed="8"/>
      <name val="Calibri"/>
      <family val="2"/>
    </font>
    <font>
      <sz val="8"/>
      <name val="Calibri"/>
      <family val="2"/>
    </font>
    <font>
      <sz val="9"/>
      <color indexed="81"/>
      <name val="Tahoma"/>
      <family val="2"/>
    </font>
    <font>
      <b/>
      <sz val="9"/>
      <color indexed="81"/>
      <name val="Tahoma"/>
      <family val="2"/>
    </font>
    <font>
      <b/>
      <sz val="12"/>
      <color indexed="8"/>
      <name val="Arial"/>
      <family val="2"/>
    </font>
    <font>
      <sz val="16"/>
      <name val="Arial"/>
      <family val="2"/>
    </font>
    <font>
      <b/>
      <sz val="14"/>
      <name val="Arial"/>
      <family val="2"/>
    </font>
    <font>
      <b/>
      <sz val="10"/>
      <name val="Arial"/>
      <family val="2"/>
    </font>
    <font>
      <b/>
      <sz val="9"/>
      <name val="Arial"/>
      <family val="2"/>
    </font>
    <font>
      <sz val="9"/>
      <name val="Arial"/>
      <family val="2"/>
    </font>
    <font>
      <b/>
      <sz val="9"/>
      <color indexed="9"/>
      <name val="Arial"/>
      <family val="2"/>
    </font>
    <font>
      <sz val="8"/>
      <color indexed="55"/>
      <name val="Arial"/>
      <family val="2"/>
    </font>
    <font>
      <b/>
      <sz val="11"/>
      <color theme="1"/>
      <name val="Calibri"/>
      <family val="2"/>
      <scheme val="minor"/>
    </font>
    <font>
      <sz val="12"/>
      <color theme="1"/>
      <name val="Arial"/>
      <family val="2"/>
    </font>
    <font>
      <b/>
      <sz val="12"/>
      <color theme="1"/>
      <name val="Arial"/>
      <family val="2"/>
    </font>
    <font>
      <b/>
      <u/>
      <sz val="12"/>
      <color theme="1"/>
      <name val="Arial"/>
      <family val="2"/>
    </font>
    <font>
      <sz val="9"/>
      <color theme="1"/>
      <name val="Arial"/>
      <family val="2"/>
    </font>
    <font>
      <sz val="11"/>
      <color theme="1"/>
      <name val="Calibri"/>
      <family val="2"/>
      <scheme val="minor"/>
    </font>
    <font>
      <sz val="11"/>
      <color theme="1"/>
      <name val="Arial"/>
      <family val="2"/>
    </font>
    <font>
      <b/>
      <sz val="11"/>
      <color theme="1"/>
      <name val="Arial"/>
      <family val="2"/>
    </font>
    <font>
      <sz val="11"/>
      <name val="Calibri"/>
      <family val="2"/>
      <scheme val="minor"/>
    </font>
    <font>
      <i/>
      <sz val="9"/>
      <name val="Arial"/>
      <family val="2"/>
    </font>
    <font>
      <i/>
      <sz val="11"/>
      <color theme="1"/>
      <name val="Calibri"/>
      <family val="2"/>
      <scheme val="minor"/>
    </font>
    <font>
      <sz val="9"/>
      <color rgb="FF000000"/>
      <name val="Tahoma"/>
      <family val="2"/>
    </font>
    <font>
      <sz val="8"/>
      <color rgb="FF000000"/>
      <name val="Tahoma"/>
      <family val="2"/>
    </font>
    <font>
      <b/>
      <sz val="9"/>
      <color rgb="FF000000"/>
      <name val="Tahoma"/>
      <family val="2"/>
    </font>
    <font>
      <b/>
      <sz val="16"/>
      <color theme="1"/>
      <name val="Calibri"/>
      <family val="2"/>
      <scheme val="minor"/>
    </font>
    <font>
      <b/>
      <sz val="11"/>
      <color rgb="FFFF0000"/>
      <name val="Calibri"/>
      <family val="2"/>
      <scheme val="minor"/>
    </font>
    <font>
      <b/>
      <sz val="11"/>
      <color theme="1"/>
      <name val="Calibri Light"/>
      <family val="2"/>
      <scheme val="major"/>
    </font>
    <font>
      <b/>
      <sz val="16"/>
      <name val="Calibri"/>
      <family val="2"/>
      <scheme val="minor"/>
    </font>
    <font>
      <i/>
      <sz val="9"/>
      <color indexed="81"/>
      <name val="Tahoma"/>
      <family val="2"/>
    </font>
    <font>
      <b/>
      <u/>
      <sz val="14"/>
      <color theme="1"/>
      <name val="Arial"/>
      <family val="2"/>
    </font>
    <font>
      <b/>
      <u/>
      <sz val="14"/>
      <color theme="0"/>
      <name val="Arial"/>
      <family val="2"/>
    </font>
    <font>
      <sz val="12"/>
      <color theme="0"/>
      <name val="Arial"/>
      <family val="2"/>
    </font>
    <font>
      <sz val="12"/>
      <name val="Arial"/>
      <family val="2"/>
    </font>
    <font>
      <u/>
      <sz val="12"/>
      <name val="Arial"/>
      <family val="2"/>
    </font>
    <font>
      <sz val="9"/>
      <color theme="1"/>
      <name val="Calibri"/>
      <family val="2"/>
      <scheme val="minor"/>
    </font>
    <font>
      <b/>
      <u/>
      <sz val="12"/>
      <name val="Arial"/>
      <family val="2"/>
    </font>
    <font>
      <b/>
      <sz val="9"/>
      <color theme="1"/>
      <name val="Arial"/>
      <family val="2"/>
    </font>
    <font>
      <b/>
      <sz val="9"/>
      <color indexed="10"/>
      <name val="Arial"/>
      <family val="2"/>
    </font>
    <font>
      <b/>
      <sz val="8"/>
      <color rgb="FF00B0F0"/>
      <name val="Arial"/>
      <family val="2"/>
    </font>
    <font>
      <b/>
      <sz val="10"/>
      <color rgb="FF57B6B3"/>
      <name val="Arial"/>
      <family val="2"/>
    </font>
    <font>
      <b/>
      <sz val="10"/>
      <color theme="0"/>
      <name val="Arial"/>
      <family val="2"/>
    </font>
    <font>
      <sz val="10"/>
      <color theme="0"/>
      <name val="Arial"/>
      <family val="2"/>
    </font>
    <font>
      <b/>
      <sz val="9"/>
      <color theme="0"/>
      <name val="Arial"/>
      <family val="2"/>
    </font>
    <font>
      <u/>
      <sz val="9"/>
      <color theme="10"/>
      <name val="Arial"/>
      <family val="2"/>
    </font>
    <font>
      <b/>
      <u/>
      <sz val="9"/>
      <color theme="0"/>
      <name val="Arial"/>
      <family val="2"/>
    </font>
    <font>
      <u/>
      <sz val="10"/>
      <color theme="0"/>
      <name val="Arial"/>
      <family val="2"/>
    </font>
    <font>
      <b/>
      <sz val="12"/>
      <color rgb="FFFFFFFF"/>
      <name val="Arial"/>
      <family val="2"/>
    </font>
    <font>
      <i/>
      <sz val="9"/>
      <color theme="1"/>
      <name val="Arial"/>
      <family val="2"/>
    </font>
    <font>
      <i/>
      <sz val="9"/>
      <color rgb="FFFF0000"/>
      <name val="Arial"/>
      <family val="2"/>
    </font>
    <font>
      <u/>
      <sz val="9"/>
      <color theme="11"/>
      <name val="Arial"/>
      <family val="2"/>
    </font>
    <font>
      <b/>
      <sz val="10"/>
      <color theme="1"/>
      <name val="Arial"/>
      <family val="2"/>
    </font>
    <font>
      <sz val="9"/>
      <color rgb="FF009999"/>
      <name val="Arial"/>
      <family val="2"/>
    </font>
    <font>
      <sz val="9"/>
      <color rgb="FF0070C0"/>
      <name val="Arial"/>
      <family val="2"/>
    </font>
    <font>
      <sz val="12"/>
      <color rgb="FF0070C0"/>
      <name val="Arial"/>
      <family val="2"/>
    </font>
    <font>
      <i/>
      <sz val="12"/>
      <color rgb="FFFF0000"/>
      <name val="Arial"/>
      <family val="2"/>
    </font>
    <font>
      <u/>
      <sz val="12"/>
      <color theme="10"/>
      <name val="Arial"/>
      <family val="2"/>
    </font>
    <font>
      <sz val="12"/>
      <color rgb="FFFF0000"/>
      <name val="Arial"/>
      <family val="2"/>
    </font>
    <font>
      <b/>
      <u/>
      <sz val="12"/>
      <color rgb="FFFF0000"/>
      <name val="Arial"/>
      <family val="2"/>
    </font>
    <font>
      <b/>
      <sz val="12"/>
      <color theme="0"/>
      <name val="Arial"/>
      <family val="2"/>
    </font>
    <font>
      <sz val="9"/>
      <color rgb="FFFF0000"/>
      <name val="Arial"/>
      <family val="2"/>
    </font>
    <font>
      <b/>
      <i/>
      <sz val="9"/>
      <color rgb="FFFF0000"/>
      <name val="Arial"/>
      <family val="2"/>
    </font>
    <font>
      <b/>
      <sz val="12"/>
      <color rgb="FFFF0000"/>
      <name val="Arial"/>
      <family val="2"/>
    </font>
    <font>
      <sz val="12"/>
      <name val="Calibri"/>
      <family val="2"/>
      <scheme val="minor"/>
    </font>
    <font>
      <b/>
      <sz val="12"/>
      <name val="Arial"/>
      <family val="2"/>
    </font>
  </fonts>
  <fills count="2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49"/>
      </patternFill>
    </fill>
    <fill>
      <patternFill patternType="solid">
        <fgColor rgb="FF92D050"/>
        <bgColor indexed="64"/>
      </patternFill>
    </fill>
    <fill>
      <patternFill patternType="solid">
        <fgColor rgb="FFFFFFCC"/>
        <bgColor indexed="64"/>
      </patternFill>
    </fill>
    <fill>
      <patternFill patternType="solid">
        <fgColor theme="1"/>
        <bgColor indexed="64"/>
      </patternFill>
    </fill>
    <fill>
      <patternFill patternType="solid">
        <fgColor rgb="FF0070C0"/>
        <bgColor indexed="64"/>
      </patternFill>
    </fill>
    <fill>
      <patternFill patternType="solid">
        <fgColor theme="4" tint="0.79998168889431442"/>
        <bgColor indexed="64"/>
      </patternFill>
    </fill>
    <fill>
      <patternFill patternType="solid">
        <fgColor rgb="FF5E6D75"/>
        <bgColor indexed="64"/>
      </patternFill>
    </fill>
    <fill>
      <patternFill patternType="solid">
        <fgColor rgb="FF617179"/>
        <bgColor indexed="64"/>
      </patternFill>
    </fill>
    <fill>
      <patternFill patternType="solid">
        <fgColor rgb="FF57B6B3"/>
        <bgColor rgb="FF000000"/>
      </patternFill>
    </fill>
    <fill>
      <patternFill patternType="solid">
        <fgColor rgb="FFCCEEFB"/>
        <bgColor indexed="64"/>
      </patternFill>
    </fill>
    <fill>
      <patternFill patternType="lightUp">
        <fgColor theme="0"/>
        <bgColor theme="0" tint="-4.9989318521683403E-2"/>
      </patternFill>
    </fill>
    <fill>
      <patternFill patternType="solid">
        <fgColor theme="7" tint="0.39994506668294322"/>
        <bgColor indexed="64"/>
      </patternFill>
    </fill>
    <fill>
      <patternFill patternType="lightUp">
        <fgColor theme="0"/>
        <bgColor theme="0" tint="-0.34998626667073579"/>
      </patternFill>
    </fill>
    <fill>
      <patternFill patternType="solid">
        <fgColor rgb="FF5AB7B2"/>
        <bgColor indexed="64"/>
      </patternFill>
    </fill>
    <fill>
      <patternFill patternType="solid">
        <fgColor rgb="FFFF0000"/>
        <bgColor indexed="64"/>
      </patternFill>
    </fill>
  </fills>
  <borders count="42">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rgb="FF5AB7B2"/>
      </left>
      <right style="hair">
        <color rgb="FF5AB7B2"/>
      </right>
      <top style="hair">
        <color rgb="FF5AB7B2"/>
      </top>
      <bottom/>
      <diagonal/>
    </border>
    <border>
      <left style="hair">
        <color rgb="FF5AB7B2"/>
      </left>
      <right style="hair">
        <color rgb="FF5AB7B2"/>
      </right>
      <top/>
      <bottom style="hair">
        <color rgb="FF5AB7B2"/>
      </bottom>
      <diagonal/>
    </border>
    <border>
      <left style="thin">
        <color indexed="22"/>
      </left>
      <right style="thin">
        <color indexed="22"/>
      </right>
      <top/>
      <bottom/>
      <diagonal/>
    </border>
    <border>
      <left style="dashed">
        <color theme="1" tint="0.499984740745262"/>
      </left>
      <right style="dashed">
        <color theme="1" tint="0.499984740745262"/>
      </right>
      <top style="dashed">
        <color theme="1" tint="0.499984740745262"/>
      </top>
      <bottom style="dashed">
        <color theme="1" tint="0.499984740745262"/>
      </bottom>
      <diagonal/>
    </border>
    <border>
      <left style="thin">
        <color rgb="FF617179"/>
      </left>
      <right style="thin">
        <color rgb="FF617179"/>
      </right>
      <top style="thin">
        <color rgb="FF617179"/>
      </top>
      <bottom style="thin">
        <color rgb="FF6171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dotted">
        <color rgb="FFFF0000"/>
      </left>
      <right style="dotted">
        <color rgb="FFFF0000"/>
      </right>
      <top style="dotted">
        <color rgb="FFFF0000"/>
      </top>
      <bottom style="dotted">
        <color rgb="FFFF0000"/>
      </bottom>
      <diagonal/>
    </border>
    <border>
      <left style="hair">
        <color theme="0" tint="-0.499984740745262"/>
      </left>
      <right style="hair">
        <color theme="0" tint="-0.499984740745262"/>
      </right>
      <top/>
      <bottom style="hair">
        <color theme="0" tint="-0.499984740745262"/>
      </bottom>
      <diagonal/>
    </border>
    <border>
      <left style="hair">
        <color rgb="FFFF0000"/>
      </left>
      <right style="hair">
        <color rgb="FFFF0000"/>
      </right>
      <top style="hair">
        <color rgb="FFFF0000"/>
      </top>
      <bottom style="hair">
        <color rgb="FFFF0000"/>
      </bottom>
      <diagonal/>
    </border>
    <border>
      <left style="dotted">
        <color indexed="10"/>
      </left>
      <right/>
      <top style="dotted">
        <color indexed="10"/>
      </top>
      <bottom/>
      <diagonal/>
    </border>
    <border>
      <left/>
      <right/>
      <top style="dotted">
        <color indexed="10"/>
      </top>
      <bottom/>
      <diagonal/>
    </border>
    <border>
      <left/>
      <right style="dotted">
        <color indexed="10"/>
      </right>
      <top style="dotted">
        <color indexed="10"/>
      </top>
      <bottom/>
      <diagonal/>
    </border>
    <border>
      <left style="dotted">
        <color indexed="10"/>
      </left>
      <right/>
      <top/>
      <bottom/>
      <diagonal/>
    </border>
    <border>
      <left style="hair">
        <color theme="0" tint="-0.499984740745262"/>
      </left>
      <right style="dotted">
        <color indexed="10"/>
      </right>
      <top style="hair">
        <color theme="0" tint="-0.499984740745262"/>
      </top>
      <bottom style="hair">
        <color theme="0" tint="-0.499984740745262"/>
      </bottom>
      <diagonal/>
    </border>
    <border>
      <left style="dotted">
        <color indexed="10"/>
      </left>
      <right/>
      <top/>
      <bottom style="dotted">
        <color indexed="10"/>
      </bottom>
      <diagonal/>
    </border>
    <border>
      <left/>
      <right/>
      <top/>
      <bottom style="dotted">
        <color indexed="10"/>
      </bottom>
      <diagonal/>
    </border>
    <border>
      <left/>
      <right style="dotted">
        <color indexed="10"/>
      </right>
      <top/>
      <bottom style="dotted">
        <color indexed="10"/>
      </bottom>
      <diagonal/>
    </border>
    <border>
      <left/>
      <right/>
      <top/>
      <bottom style="medium">
        <color rgb="FF57B6B3"/>
      </bottom>
      <diagonal/>
    </border>
    <border>
      <left style="thin">
        <color indexed="64"/>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rgb="FF57B6B3"/>
      </top>
      <bottom/>
      <diagonal/>
    </border>
    <border>
      <left style="hair">
        <color theme="0" tint="-0.499984740745262"/>
      </left>
      <right/>
      <top style="hair">
        <color theme="0" tint="-0.499984740745262"/>
      </top>
      <bottom style="hair">
        <color theme="0" tint="-0.499984740745262"/>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right style="hair">
        <color theme="0" tint="-0.499984740745262"/>
      </right>
      <top/>
      <bottom/>
      <diagonal/>
    </border>
    <border>
      <left style="hair">
        <color theme="0" tint="-0.499984740745262"/>
      </left>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s>
  <cellStyleXfs count="50">
    <xf numFmtId="0" fontId="0" fillId="0" borderId="0"/>
    <xf numFmtId="9" fontId="3" fillId="0" borderId="0" applyFont="0" applyFill="0" applyBorder="0" applyAlignment="0" applyProtection="0"/>
    <xf numFmtId="9" fontId="20" fillId="0" borderId="0" applyFont="0" applyFill="0" applyBorder="0" applyAlignment="0" applyProtection="0"/>
    <xf numFmtId="0" fontId="51" fillId="15" borderId="0">
      <alignment horizontal="left"/>
    </xf>
    <xf numFmtId="0" fontId="55" fillId="0" borderId="25">
      <alignment horizontal="left" vertical="center"/>
    </xf>
    <xf numFmtId="0" fontId="44" fillId="0" borderId="0">
      <alignment horizontal="left" vertical="center"/>
    </xf>
    <xf numFmtId="0" fontId="41" fillId="0" borderId="0">
      <alignment vertical="center"/>
    </xf>
    <xf numFmtId="0" fontId="53" fillId="0" borderId="0">
      <alignment vertical="center"/>
    </xf>
    <xf numFmtId="0" fontId="19" fillId="0" borderId="0"/>
    <xf numFmtId="0" fontId="48" fillId="0" borderId="0" applyNumberFormat="0" applyFill="0" applyBorder="0" applyAlignment="0" applyProtection="0"/>
    <xf numFmtId="0" fontId="54" fillId="0" borderId="0" applyNumberFormat="0" applyFill="0" applyBorder="0" applyAlignment="0" applyProtection="0"/>
    <xf numFmtId="168" fontId="43" fillId="0" borderId="12">
      <alignment horizontal="center"/>
    </xf>
    <xf numFmtId="0" fontId="44" fillId="0" borderId="0">
      <alignment horizontal="left" vertical="center"/>
    </xf>
    <xf numFmtId="0" fontId="48" fillId="0" borderId="0" applyNumberFormat="0" applyFill="0" applyBorder="0" applyAlignment="0" applyProtection="0"/>
    <xf numFmtId="169" fontId="43" fillId="0" borderId="12">
      <alignment horizontal="center"/>
    </xf>
    <xf numFmtId="0" fontId="41" fillId="0" borderId="0">
      <alignment vertical="center"/>
    </xf>
    <xf numFmtId="0" fontId="51" fillId="15" borderId="0">
      <alignment horizontal="left"/>
    </xf>
    <xf numFmtId="0" fontId="19" fillId="0" borderId="0">
      <alignment vertical="center"/>
    </xf>
    <xf numFmtId="0" fontId="12" fillId="9" borderId="13">
      <alignment horizontal="left" vertical="center"/>
      <protection locked="0"/>
    </xf>
    <xf numFmtId="0" fontId="12" fillId="16" borderId="13">
      <alignment horizontal="left" vertical="center"/>
      <protection locked="0"/>
    </xf>
    <xf numFmtId="15" fontId="12" fillId="9" borderId="13">
      <alignment horizontal="right" vertical="center"/>
      <protection locked="0"/>
    </xf>
    <xf numFmtId="0" fontId="53" fillId="0" borderId="0">
      <alignment vertical="center"/>
    </xf>
    <xf numFmtId="170" fontId="12" fillId="9" borderId="13">
      <alignment vertical="center"/>
      <protection locked="0"/>
    </xf>
    <xf numFmtId="171" fontId="12" fillId="9" borderId="13">
      <alignment vertical="center"/>
      <protection locked="0"/>
    </xf>
    <xf numFmtId="0" fontId="12" fillId="17" borderId="13">
      <alignment vertical="center"/>
    </xf>
    <xf numFmtId="0" fontId="19" fillId="13" borderId="0"/>
    <xf numFmtId="172" fontId="12" fillId="0" borderId="13">
      <alignment vertical="center"/>
    </xf>
    <xf numFmtId="173" fontId="12" fillId="0" borderId="13">
      <alignment vertical="center"/>
    </xf>
    <xf numFmtId="174" fontId="12" fillId="0" borderId="13">
      <alignment vertical="center"/>
    </xf>
    <xf numFmtId="15" fontId="12" fillId="0" borderId="13">
      <alignment horizontal="right" vertical="center"/>
    </xf>
    <xf numFmtId="175" fontId="12" fillId="0" borderId="13">
      <alignment vertical="center"/>
    </xf>
    <xf numFmtId="0" fontId="12" fillId="18" borderId="13">
      <alignment horizontal="left" vertical="center"/>
      <protection locked="0"/>
    </xf>
    <xf numFmtId="176" fontId="12" fillId="9" borderId="13">
      <alignment vertical="center"/>
      <protection locked="0"/>
    </xf>
    <xf numFmtId="177" fontId="12" fillId="9" borderId="13">
      <alignment vertical="center"/>
      <protection locked="0"/>
    </xf>
    <xf numFmtId="0" fontId="56" fillId="0" borderId="0">
      <alignment horizontal="right" vertical="center"/>
    </xf>
    <xf numFmtId="172" fontId="57" fillId="0" borderId="13">
      <alignment vertical="center"/>
    </xf>
    <xf numFmtId="173" fontId="57" fillId="0" borderId="13">
      <alignment vertical="center"/>
    </xf>
    <xf numFmtId="0" fontId="57" fillId="0" borderId="13">
      <alignment horizontal="left" vertical="center"/>
    </xf>
    <xf numFmtId="174" fontId="57" fillId="0" borderId="13">
      <alignment vertical="center"/>
    </xf>
    <xf numFmtId="15" fontId="57" fillId="0" borderId="13">
      <alignment horizontal="right" vertical="center"/>
    </xf>
    <xf numFmtId="175" fontId="57" fillId="0" borderId="13">
      <alignment vertical="center"/>
    </xf>
    <xf numFmtId="172" fontId="12" fillId="0" borderId="0">
      <alignment vertical="center"/>
    </xf>
    <xf numFmtId="173" fontId="12" fillId="0" borderId="0">
      <alignment vertical="center"/>
    </xf>
    <xf numFmtId="174" fontId="12" fillId="0" borderId="0">
      <alignment vertical="center"/>
    </xf>
    <xf numFmtId="15" fontId="12" fillId="0" borderId="0">
      <alignment horizontal="right" vertical="center"/>
    </xf>
    <xf numFmtId="175" fontId="12" fillId="0" borderId="0">
      <alignment vertical="center"/>
    </xf>
    <xf numFmtId="0" fontId="12" fillId="19" borderId="0">
      <alignment vertical="center"/>
    </xf>
    <xf numFmtId="0" fontId="19" fillId="0" borderId="0">
      <alignment vertical="center"/>
    </xf>
    <xf numFmtId="0" fontId="63" fillId="10" borderId="0" applyNumberFormat="0">
      <alignment horizontal="left" vertical="center"/>
    </xf>
    <xf numFmtId="9" fontId="2" fillId="0" borderId="0" applyFont="0" applyFill="0" applyBorder="0" applyAlignment="0" applyProtection="0"/>
  </cellStyleXfs>
  <cellXfs count="307">
    <xf numFmtId="0" fontId="0" fillId="0" borderId="0" xfId="0"/>
    <xf numFmtId="0" fontId="16" fillId="5" borderId="0" xfId="0" applyFont="1" applyFill="1"/>
    <xf numFmtId="0" fontId="16" fillId="5" borderId="0" xfId="0" applyFont="1" applyFill="1" applyProtection="1"/>
    <xf numFmtId="0" fontId="16" fillId="0" borderId="0" xfId="0" applyFont="1" applyProtection="1"/>
    <xf numFmtId="0" fontId="16" fillId="2" borderId="0" xfId="0" applyFont="1" applyFill="1" applyProtection="1"/>
    <xf numFmtId="0" fontId="7" fillId="2" borderId="0" xfId="0" applyFont="1" applyFill="1" applyBorder="1" applyProtection="1"/>
    <xf numFmtId="0" fontId="16" fillId="2" borderId="0" xfId="0" applyFont="1" applyFill="1" applyBorder="1" applyProtection="1"/>
    <xf numFmtId="0" fontId="7" fillId="3" borderId="2" xfId="0" applyFont="1" applyFill="1" applyBorder="1" applyProtection="1"/>
    <xf numFmtId="0" fontId="7" fillId="0" borderId="0" xfId="0" applyFont="1" applyProtection="1"/>
    <xf numFmtId="0" fontId="16" fillId="2" borderId="3"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8" fillId="0" borderId="0" xfId="0" applyFont="1" applyAlignment="1">
      <alignment horizontal="left"/>
    </xf>
    <xf numFmtId="0" fontId="9" fillId="0" borderId="0" xfId="0" applyFont="1" applyAlignment="1">
      <alignment horizontal="left"/>
    </xf>
    <xf numFmtId="0" fontId="12" fillId="0" borderId="1" xfId="0" applyFont="1" applyBorder="1"/>
    <xf numFmtId="0" fontId="11" fillId="3" borderId="1" xfId="0" applyFont="1" applyFill="1" applyBorder="1"/>
    <xf numFmtId="0" fontId="0" fillId="0" borderId="0" xfId="0" applyAlignment="1">
      <alignment horizontal="right"/>
    </xf>
    <xf numFmtId="0" fontId="12" fillId="0" borderId="0" xfId="0" applyFont="1" applyBorder="1"/>
    <xf numFmtId="3" fontId="0" fillId="0" borderId="0" xfId="0" applyNumberFormat="1" applyAlignment="1">
      <alignment horizontal="right"/>
    </xf>
    <xf numFmtId="0" fontId="12" fillId="0" borderId="1" xfId="0" applyNumberFormat="1" applyFont="1" applyFill="1" applyBorder="1" applyAlignment="1">
      <alignment horizontal="left"/>
    </xf>
    <xf numFmtId="0" fontId="12" fillId="0" borderId="1" xfId="0" applyFont="1" applyBorder="1" applyAlignment="1">
      <alignment wrapText="1"/>
    </xf>
    <xf numFmtId="0" fontId="12" fillId="0" borderId="1" xfId="0" applyFont="1" applyBorder="1" applyAlignment="1"/>
    <xf numFmtId="164" fontId="12" fillId="0" borderId="1" xfId="0" applyNumberFormat="1" applyFont="1" applyBorder="1" applyAlignment="1">
      <alignment horizontal="left" wrapText="1"/>
    </xf>
    <xf numFmtId="0" fontId="13" fillId="4" borderId="1" xfId="0" applyFont="1" applyFill="1" applyBorder="1"/>
    <xf numFmtId="0" fontId="14" fillId="0" borderId="0" xfId="0" applyFont="1"/>
    <xf numFmtId="0" fontId="14" fillId="0" borderId="0" xfId="0" applyFont="1" applyFill="1"/>
    <xf numFmtId="0" fontId="15" fillId="0" borderId="0" xfId="0" applyFont="1"/>
    <xf numFmtId="0" fontId="0" fillId="0" borderId="0" xfId="0" applyFont="1"/>
    <xf numFmtId="0" fontId="0" fillId="0" borderId="0" xfId="0"/>
    <xf numFmtId="0" fontId="10" fillId="7" borderId="1" xfId="0" applyFont="1" applyFill="1" applyBorder="1"/>
    <xf numFmtId="0" fontId="21" fillId="0" borderId="0" xfId="0" applyFont="1"/>
    <xf numFmtId="0" fontId="15" fillId="5" borderId="0" xfId="0" applyFont="1" applyFill="1"/>
    <xf numFmtId="0" fontId="0" fillId="5" borderId="0" xfId="0" applyFont="1" applyFill="1"/>
    <xf numFmtId="0" fontId="0" fillId="5" borderId="0" xfId="0" applyFont="1" applyFill="1" applyAlignment="1">
      <alignment horizontal="left"/>
    </xf>
    <xf numFmtId="0" fontId="0" fillId="5" borderId="0" xfId="0" applyFont="1" applyFill="1" applyBorder="1" applyAlignment="1">
      <alignment horizontal="left"/>
    </xf>
    <xf numFmtId="0" fontId="18" fillId="5" borderId="0" xfId="0" applyFont="1" applyFill="1" applyBorder="1" applyAlignment="1">
      <alignment vertical="center"/>
    </xf>
    <xf numFmtId="0" fontId="16" fillId="5" borderId="0" xfId="0" applyFont="1" applyFill="1" applyBorder="1"/>
    <xf numFmtId="0" fontId="16" fillId="5" borderId="0" xfId="0" applyFont="1" applyFill="1" applyBorder="1" applyAlignment="1">
      <alignment vertical="center"/>
    </xf>
    <xf numFmtId="0" fontId="24" fillId="0" borderId="0" xfId="0" applyFont="1" applyBorder="1"/>
    <xf numFmtId="0" fontId="25" fillId="0" borderId="0" xfId="0" applyFont="1"/>
    <xf numFmtId="0" fontId="0" fillId="0" borderId="0" xfId="0" applyFont="1" applyAlignment="1">
      <alignment horizontal="center"/>
    </xf>
    <xf numFmtId="0" fontId="22" fillId="6" borderId="2" xfId="0" applyFont="1" applyFill="1" applyBorder="1" applyAlignment="1">
      <alignment horizontal="center" vertical="center"/>
    </xf>
    <xf numFmtId="0" fontId="22" fillId="8" borderId="2" xfId="0" applyFont="1" applyFill="1" applyBorder="1" applyAlignment="1">
      <alignment horizontal="center" vertical="center"/>
    </xf>
    <xf numFmtId="0" fontId="0" fillId="0" borderId="0" xfId="0" applyFont="1" applyFill="1" applyBorder="1"/>
    <xf numFmtId="3" fontId="0" fillId="0" borderId="0" xfId="0" applyNumberFormat="1" applyFill="1" applyBorder="1"/>
    <xf numFmtId="0" fontId="0" fillId="5" borderId="0" xfId="0" applyFill="1"/>
    <xf numFmtId="3" fontId="0" fillId="5" borderId="0" xfId="0" applyNumberFormat="1" applyFill="1"/>
    <xf numFmtId="0" fontId="13" fillId="5" borderId="0" xfId="0" applyFont="1" applyFill="1" applyBorder="1"/>
    <xf numFmtId="3" fontId="13" fillId="5" borderId="0" xfId="0" applyNumberFormat="1" applyFont="1" applyFill="1" applyBorder="1" applyAlignment="1">
      <alignment horizontal="right"/>
    </xf>
    <xf numFmtId="166" fontId="0" fillId="0" borderId="0" xfId="1" applyNumberFormat="1" applyFont="1" applyFill="1" applyBorder="1"/>
    <xf numFmtId="3" fontId="11" fillId="3" borderId="1" xfId="0" applyNumberFormat="1" applyFont="1" applyFill="1" applyBorder="1" applyAlignment="1" applyProtection="1">
      <alignment horizontal="right"/>
      <protection hidden="1"/>
    </xf>
    <xf numFmtId="3" fontId="13" fillId="4" borderId="1" xfId="0" applyNumberFormat="1" applyFont="1" applyFill="1" applyBorder="1" applyAlignment="1" applyProtection="1">
      <alignment horizontal="right"/>
      <protection hidden="1"/>
    </xf>
    <xf numFmtId="14" fontId="11" fillId="7" borderId="1" xfId="0" applyNumberFormat="1" applyFont="1" applyFill="1" applyBorder="1" applyAlignment="1" applyProtection="1">
      <alignment horizontal="right"/>
      <protection locked="0"/>
    </xf>
    <xf numFmtId="0" fontId="0" fillId="0" borderId="0" xfId="0" applyAlignment="1">
      <alignment horizontal="left" vertical="top" wrapText="1"/>
    </xf>
    <xf numFmtId="0" fontId="29" fillId="0" borderId="0" xfId="0" applyFont="1"/>
    <xf numFmtId="0" fontId="31" fillId="0" borderId="0" xfId="0" applyFont="1"/>
    <xf numFmtId="0" fontId="32" fillId="0" borderId="0" xfId="0" applyFont="1" applyAlignment="1">
      <alignment horizontal="left"/>
    </xf>
    <xf numFmtId="0" fontId="0" fillId="0" borderId="0" xfId="0" applyBorder="1" applyAlignment="1">
      <alignment vertical="center" wrapText="1"/>
    </xf>
    <xf numFmtId="0" fontId="12" fillId="0" borderId="1" xfId="0" applyFont="1" applyBorder="1" applyAlignment="1">
      <alignment horizontal="center" vertical="center"/>
    </xf>
    <xf numFmtId="0" fontId="37" fillId="5" borderId="0" xfId="0" applyFont="1" applyFill="1" applyBorder="1"/>
    <xf numFmtId="0" fontId="36" fillId="11" borderId="0" xfId="0" applyFont="1" applyFill="1" applyBorder="1" applyAlignment="1">
      <alignment horizontal="center" vertical="center" wrapText="1"/>
    </xf>
    <xf numFmtId="0" fontId="36" fillId="10" borderId="0" xfId="0" applyFont="1" applyFill="1" applyBorder="1" applyAlignment="1">
      <alignment horizontal="center" vertical="center" wrapText="1"/>
    </xf>
    <xf numFmtId="0" fontId="39" fillId="0" borderId="0" xfId="0" applyFont="1"/>
    <xf numFmtId="0" fontId="17" fillId="5" borderId="0" xfId="0" applyFont="1" applyFill="1" applyBorder="1"/>
    <xf numFmtId="0" fontId="12" fillId="0" borderId="1" xfId="0" applyFont="1" applyFill="1" applyBorder="1"/>
    <xf numFmtId="0" fontId="12" fillId="0" borderId="1" xfId="0" applyFont="1" applyFill="1" applyBorder="1" applyAlignment="1">
      <alignment wrapText="1"/>
    </xf>
    <xf numFmtId="164" fontId="12" fillId="0" borderId="1" xfId="0" applyNumberFormat="1" applyFont="1" applyFill="1" applyBorder="1" applyAlignment="1">
      <alignment horizontal="left" wrapText="1"/>
    </xf>
    <xf numFmtId="0" fontId="0" fillId="0" borderId="0" xfId="0" applyFill="1"/>
    <xf numFmtId="0" fontId="10" fillId="3" borderId="1" xfId="0" applyFont="1" applyFill="1" applyBorder="1" applyProtection="1"/>
    <xf numFmtId="0" fontId="0" fillId="0" borderId="0" xfId="0" applyProtection="1"/>
    <xf numFmtId="0" fontId="29" fillId="0" borderId="0" xfId="0" applyFont="1" applyProtection="1"/>
    <xf numFmtId="0" fontId="15" fillId="0" borderId="0" xfId="0" applyFont="1" applyProtection="1"/>
    <xf numFmtId="0" fontId="8" fillId="0" borderId="0" xfId="0" applyFont="1" applyAlignment="1" applyProtection="1">
      <alignment horizontal="left"/>
    </xf>
    <xf numFmtId="3" fontId="24" fillId="0" borderId="0" xfId="0" applyNumberFormat="1" applyFont="1" applyFill="1" applyBorder="1" applyAlignment="1" applyProtection="1">
      <alignment horizontal="right"/>
    </xf>
    <xf numFmtId="3" fontId="13" fillId="5" borderId="0" xfId="0" applyNumberFormat="1" applyFont="1" applyFill="1" applyBorder="1" applyAlignment="1" applyProtection="1">
      <alignment horizontal="right"/>
    </xf>
    <xf numFmtId="3" fontId="14" fillId="0" borderId="0" xfId="0" applyNumberFormat="1" applyFont="1" applyFill="1" applyProtection="1"/>
    <xf numFmtId="0" fontId="0" fillId="5" borderId="0" xfId="0" applyFill="1" applyProtection="1"/>
    <xf numFmtId="3" fontId="0" fillId="5" borderId="0" xfId="0" applyNumberFormat="1" applyFill="1" applyProtection="1"/>
    <xf numFmtId="0" fontId="0" fillId="0" borderId="0" xfId="0" applyAlignment="1">
      <alignment vertical="top" wrapText="1"/>
    </xf>
    <xf numFmtId="0" fontId="0" fillId="5" borderId="0" xfId="0" applyFill="1" applyBorder="1"/>
    <xf numFmtId="0" fontId="0" fillId="0" borderId="0" xfId="0" applyBorder="1"/>
    <xf numFmtId="0" fontId="19" fillId="0" borderId="0" xfId="8"/>
    <xf numFmtId="0" fontId="19" fillId="13" borderId="0" xfId="8" applyFill="1"/>
    <xf numFmtId="0" fontId="42" fillId="13" borderId="0" xfId="8" applyFont="1" applyFill="1"/>
    <xf numFmtId="168" fontId="43" fillId="13" borderId="12" xfId="11" applyFill="1">
      <alignment horizontal="center"/>
    </xf>
    <xf numFmtId="0" fontId="45" fillId="13" borderId="0" xfId="12" applyFont="1" applyFill="1">
      <alignment horizontal="left" vertical="center"/>
    </xf>
    <xf numFmtId="0" fontId="46" fillId="13" borderId="0" xfId="12" applyFont="1" applyFill="1">
      <alignment horizontal="left" vertical="center"/>
    </xf>
    <xf numFmtId="0" fontId="47" fillId="13" borderId="0" xfId="8" applyFont="1" applyFill="1"/>
    <xf numFmtId="0" fontId="49" fillId="13" borderId="0" xfId="13" quotePrefix="1" applyFont="1" applyFill="1"/>
    <xf numFmtId="169" fontId="43" fillId="14" borderId="12" xfId="14" applyFill="1">
      <alignment horizontal="center"/>
    </xf>
    <xf numFmtId="0" fontId="47" fillId="13" borderId="0" xfId="15" applyFont="1" applyFill="1" applyAlignment="1">
      <alignment horizontal="center" vertical="center"/>
    </xf>
    <xf numFmtId="0" fontId="51" fillId="15" borderId="0" xfId="16">
      <alignment horizontal="left"/>
    </xf>
    <xf numFmtId="0" fontId="19" fillId="0" borderId="0" xfId="17">
      <alignment vertical="center"/>
    </xf>
    <xf numFmtId="0" fontId="19" fillId="0" borderId="0" xfId="8" applyAlignment="1">
      <alignment vertical="center"/>
    </xf>
    <xf numFmtId="0" fontId="0" fillId="0" borderId="0" xfId="17" applyFont="1">
      <alignment vertical="center"/>
    </xf>
    <xf numFmtId="0" fontId="12" fillId="16" borderId="13" xfId="19">
      <alignment horizontal="left" vertical="center"/>
      <protection locked="0"/>
    </xf>
    <xf numFmtId="0" fontId="12" fillId="9" borderId="13" xfId="18">
      <alignment horizontal="left" vertical="center"/>
      <protection locked="0"/>
    </xf>
    <xf numFmtId="15" fontId="12" fillId="9" borderId="13" xfId="20">
      <alignment horizontal="right" vertical="center"/>
      <protection locked="0"/>
    </xf>
    <xf numFmtId="0" fontId="53" fillId="0" borderId="0" xfId="21">
      <alignment vertical="center"/>
    </xf>
    <xf numFmtId="169" fontId="43" fillId="0" borderId="12" xfId="14">
      <alignment horizontal="center"/>
    </xf>
    <xf numFmtId="0" fontId="52" fillId="0" borderId="0" xfId="8" applyFont="1"/>
    <xf numFmtId="0" fontId="12" fillId="17" borderId="14" xfId="24" applyBorder="1">
      <alignment vertical="center"/>
    </xf>
    <xf numFmtId="0" fontId="41" fillId="0" borderId="17" xfId="8" applyFont="1" applyBorder="1"/>
    <xf numFmtId="0" fontId="41" fillId="0" borderId="18" xfId="8" applyFont="1" applyBorder="1"/>
    <xf numFmtId="0" fontId="41" fillId="0" borderId="19" xfId="8" applyFont="1" applyBorder="1"/>
    <xf numFmtId="0" fontId="19" fillId="0" borderId="20" xfId="17" applyBorder="1">
      <alignment vertical="center"/>
    </xf>
    <xf numFmtId="0" fontId="12" fillId="9" borderId="13" xfId="18" quotePrefix="1">
      <alignment horizontal="left" vertical="center"/>
      <protection locked="0"/>
    </xf>
    <xf numFmtId="0" fontId="11" fillId="17" borderId="22" xfId="24" applyFont="1" applyBorder="1">
      <alignment vertical="center"/>
    </xf>
    <xf numFmtId="0" fontId="11" fillId="17" borderId="23" xfId="24" applyFont="1" applyBorder="1">
      <alignment vertical="center"/>
    </xf>
    <xf numFmtId="0" fontId="11" fillId="17" borderId="24" xfId="24" applyFont="1" applyBorder="1">
      <alignment vertical="center"/>
    </xf>
    <xf numFmtId="0" fontId="0" fillId="13" borderId="0" xfId="0" applyFill="1"/>
    <xf numFmtId="0" fontId="42" fillId="13" borderId="0" xfId="0" applyFont="1" applyFill="1"/>
    <xf numFmtId="0" fontId="45" fillId="13" borderId="0" xfId="5" applyFont="1" applyFill="1">
      <alignment horizontal="left" vertical="center"/>
    </xf>
    <xf numFmtId="0" fontId="46" fillId="13" borderId="0" xfId="5" applyFont="1" applyFill="1">
      <alignment horizontal="left" vertical="center"/>
    </xf>
    <xf numFmtId="0" fontId="47" fillId="13" borderId="0" xfId="0" applyFont="1" applyFill="1"/>
    <xf numFmtId="0" fontId="49" fillId="13" borderId="0" xfId="9" quotePrefix="1" applyFont="1" applyFill="1"/>
    <xf numFmtId="169" fontId="43" fillId="13" borderId="12" xfId="14" applyFill="1">
      <alignment horizontal="center"/>
    </xf>
    <xf numFmtId="0" fontId="47" fillId="13" borderId="0" xfId="6" applyFont="1" applyFill="1" applyAlignment="1">
      <alignment horizontal="center" vertical="center"/>
    </xf>
    <xf numFmtId="0" fontId="51" fillId="15" borderId="0" xfId="3">
      <alignment horizontal="left"/>
    </xf>
    <xf numFmtId="0" fontId="41" fillId="0" borderId="0" xfId="0" applyFont="1"/>
    <xf numFmtId="0" fontId="41" fillId="0" borderId="0" xfId="0" applyFont="1" applyAlignment="1">
      <alignment horizontal="center"/>
    </xf>
    <xf numFmtId="0" fontId="48" fillId="0" borderId="0" xfId="9" quotePrefix="1"/>
    <xf numFmtId="168" fontId="43" fillId="0" borderId="12" xfId="11">
      <alignment horizontal="center"/>
    </xf>
    <xf numFmtId="0" fontId="11" fillId="17" borderId="15" xfId="24" applyFont="1" applyBorder="1">
      <alignment vertical="center"/>
    </xf>
    <xf numFmtId="0" fontId="12" fillId="17" borderId="15" xfId="24" applyBorder="1">
      <alignment vertical="center"/>
    </xf>
    <xf numFmtId="0" fontId="41" fillId="0" borderId="0" xfId="17" applyFont="1">
      <alignment vertical="center"/>
    </xf>
    <xf numFmtId="0" fontId="53" fillId="0" borderId="0" xfId="7">
      <alignment vertical="center"/>
    </xf>
    <xf numFmtId="0" fontId="44" fillId="0" borderId="0" xfId="12">
      <alignment horizontal="left" vertical="center"/>
    </xf>
    <xf numFmtId="170" fontId="12" fillId="9" borderId="16" xfId="22" applyBorder="1" applyProtection="1">
      <alignment vertical="center"/>
    </xf>
    <xf numFmtId="0" fontId="37" fillId="20" borderId="0" xfId="0" applyFont="1" applyFill="1" applyBorder="1" applyAlignment="1">
      <alignment horizontal="center" vertical="center" wrapText="1"/>
    </xf>
    <xf numFmtId="0" fontId="55" fillId="0" borderId="25" xfId="4">
      <alignment horizontal="left" vertical="center"/>
    </xf>
    <xf numFmtId="0" fontId="12" fillId="17" borderId="13" xfId="24">
      <alignment vertical="center"/>
    </xf>
    <xf numFmtId="0" fontId="44" fillId="0" borderId="0" xfId="5">
      <alignment horizontal="left" vertical="center"/>
    </xf>
    <xf numFmtId="177" fontId="12" fillId="9" borderId="13" xfId="33">
      <alignment vertical="center"/>
      <protection locked="0"/>
    </xf>
    <xf numFmtId="0" fontId="55" fillId="0" borderId="25" xfId="4" applyAlignment="1">
      <alignment horizontal="center" vertical="center"/>
    </xf>
    <xf numFmtId="0" fontId="22" fillId="0" borderId="0" xfId="0" applyFont="1" applyBorder="1" applyAlignment="1"/>
    <xf numFmtId="0" fontId="16" fillId="6" borderId="2" xfId="0" applyFont="1" applyFill="1" applyBorder="1" applyAlignment="1">
      <alignment horizontal="center" vertical="center"/>
    </xf>
    <xf numFmtId="0" fontId="16" fillId="8" borderId="2" xfId="0" applyFont="1" applyFill="1" applyBorder="1" applyAlignment="1">
      <alignment horizontal="center" vertical="center"/>
    </xf>
    <xf numFmtId="9" fontId="16" fillId="6" borderId="2" xfId="0" applyNumberFormat="1" applyFont="1" applyFill="1" applyBorder="1" applyAlignment="1">
      <alignment horizontal="center" vertical="center"/>
    </xf>
    <xf numFmtId="9" fontId="16" fillId="8" borderId="2" xfId="0" applyNumberFormat="1" applyFont="1" applyFill="1" applyBorder="1" applyAlignment="1">
      <alignment horizontal="center" vertical="center"/>
    </xf>
    <xf numFmtId="0" fontId="16" fillId="0" borderId="0" xfId="8" applyFont="1" applyAlignment="1">
      <alignment horizontal="center"/>
    </xf>
    <xf numFmtId="177" fontId="37" fillId="9" borderId="13" xfId="33" applyFont="1" applyAlignment="1">
      <alignment horizontal="center" vertical="center"/>
      <protection locked="0"/>
    </xf>
    <xf numFmtId="0" fontId="37" fillId="19" borderId="0" xfId="46" applyFont="1" applyAlignment="1">
      <alignment horizontal="center" vertical="center"/>
    </xf>
    <xf numFmtId="0" fontId="16" fillId="0" borderId="0" xfId="0" applyFont="1" applyAlignment="1">
      <alignment horizontal="center"/>
    </xf>
    <xf numFmtId="171" fontId="37" fillId="9" borderId="13" xfId="23" applyFont="1" applyAlignment="1">
      <alignment horizontal="center" vertical="center"/>
      <protection locked="0"/>
    </xf>
    <xf numFmtId="169" fontId="43" fillId="0" borderId="0" xfId="14" applyBorder="1">
      <alignment horizontal="center"/>
    </xf>
    <xf numFmtId="0" fontId="41" fillId="0" borderId="0" xfId="15">
      <alignment vertical="center"/>
    </xf>
    <xf numFmtId="0" fontId="41" fillId="0" borderId="0" xfId="6">
      <alignment vertical="center"/>
    </xf>
    <xf numFmtId="0" fontId="57" fillId="0" borderId="13" xfId="37">
      <alignment horizontal="left" vertical="center"/>
    </xf>
    <xf numFmtId="15" fontId="57" fillId="0" borderId="13" xfId="39">
      <alignment horizontal="right" vertical="center"/>
    </xf>
    <xf numFmtId="175" fontId="12" fillId="0" borderId="13" xfId="30">
      <alignment vertical="center"/>
    </xf>
    <xf numFmtId="175" fontId="12" fillId="0" borderId="13" xfId="30" applyAlignment="1">
      <alignment horizontal="center" vertical="center"/>
    </xf>
    <xf numFmtId="173" fontId="12" fillId="0" borderId="13" xfId="27" applyAlignment="1">
      <alignment horizontal="center" vertical="center"/>
    </xf>
    <xf numFmtId="174" fontId="12" fillId="0" borderId="13" xfId="28" applyAlignment="1">
      <alignment horizontal="center" vertical="center"/>
    </xf>
    <xf numFmtId="174" fontId="57" fillId="0" borderId="13" xfId="38">
      <alignment vertical="center"/>
    </xf>
    <xf numFmtId="0" fontId="12" fillId="19" borderId="0" xfId="46">
      <alignment vertical="center"/>
    </xf>
    <xf numFmtId="0" fontId="7" fillId="3" borderId="2" xfId="0" applyFont="1" applyFill="1" applyBorder="1" applyAlignment="1" applyProtection="1">
      <alignment horizontal="center"/>
    </xf>
    <xf numFmtId="165" fontId="0" fillId="0" borderId="0" xfId="0" applyNumberFormat="1" applyFill="1" applyBorder="1" applyProtection="1">
      <protection hidden="1"/>
    </xf>
    <xf numFmtId="3" fontId="0" fillId="5" borderId="0" xfId="0" applyNumberFormat="1" applyFill="1" applyBorder="1"/>
    <xf numFmtId="166" fontId="0" fillId="5" borderId="0" xfId="1" applyNumberFormat="1" applyFont="1" applyFill="1" applyBorder="1" applyProtection="1">
      <protection hidden="1"/>
    </xf>
    <xf numFmtId="166" fontId="0" fillId="0" borderId="0" xfId="1" applyNumberFormat="1" applyFont="1" applyFill="1" applyBorder="1" applyAlignment="1" applyProtection="1">
      <alignment horizontal="right"/>
      <protection hidden="1"/>
    </xf>
    <xf numFmtId="167" fontId="0" fillId="0" borderId="0" xfId="1" applyNumberFormat="1" applyFont="1" applyFill="1" applyBorder="1" applyAlignment="1" applyProtection="1">
      <alignment horizontal="right"/>
      <protection hidden="1"/>
    </xf>
    <xf numFmtId="0" fontId="0" fillId="0" borderId="0" xfId="0" applyFont="1" applyFill="1" applyBorder="1" applyAlignment="1">
      <alignment wrapText="1"/>
    </xf>
    <xf numFmtId="166" fontId="0" fillId="0" borderId="0" xfId="1" applyNumberFormat="1" applyFont="1" applyFill="1" applyBorder="1" applyProtection="1">
      <protection hidden="1"/>
    </xf>
    <xf numFmtId="0" fontId="15" fillId="0" borderId="0" xfId="0" applyFont="1" applyBorder="1"/>
    <xf numFmtId="0" fontId="0" fillId="2" borderId="0" xfId="0" applyFont="1" applyFill="1" applyBorder="1" applyAlignment="1" applyProtection="1">
      <alignment horizontal="center" vertical="center"/>
      <protection hidden="1"/>
    </xf>
    <xf numFmtId="0" fontId="37" fillId="0" borderId="1" xfId="0" applyFont="1" applyBorder="1" applyAlignment="1">
      <alignment horizontal="center" vertical="center"/>
    </xf>
    <xf numFmtId="175" fontId="58" fillId="0" borderId="13" xfId="40" applyFont="1" applyAlignment="1">
      <alignment horizontal="center" vertical="center"/>
    </xf>
    <xf numFmtId="173" fontId="58" fillId="0" borderId="13" xfId="36" applyFont="1" applyAlignment="1">
      <alignment horizontal="center" vertical="center"/>
    </xf>
    <xf numFmtId="0" fontId="58" fillId="0" borderId="13" xfId="37" applyFont="1" applyAlignment="1">
      <alignment horizontal="center" vertical="center"/>
    </xf>
    <xf numFmtId="0" fontId="16" fillId="2" borderId="29" xfId="0" applyFont="1" applyFill="1" applyBorder="1" applyAlignment="1" applyProtection="1">
      <alignment horizontal="center" vertical="center"/>
    </xf>
    <xf numFmtId="0" fontId="58" fillId="0" borderId="13" xfId="37" applyFont="1" applyBorder="1" applyAlignment="1">
      <alignment horizontal="center" vertical="center"/>
    </xf>
    <xf numFmtId="0" fontId="16" fillId="2" borderId="30" xfId="0" applyFont="1" applyFill="1" applyBorder="1" applyAlignment="1" applyProtection="1">
      <alignment horizontal="center" vertical="center"/>
    </xf>
    <xf numFmtId="0" fontId="51" fillId="15" borderId="0" xfId="3" applyAlignment="1">
      <alignment horizontal="center"/>
    </xf>
    <xf numFmtId="0" fontId="16" fillId="0" borderId="11" xfId="0" applyFont="1" applyBorder="1" applyAlignment="1">
      <alignment horizontal="center" vertical="center"/>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16" fillId="0" borderId="0" xfId="0" applyFont="1" applyAlignment="1">
      <alignment vertical="top" wrapText="1"/>
    </xf>
    <xf numFmtId="0" fontId="59" fillId="0" borderId="0" xfId="21" applyFont="1">
      <alignment vertical="center"/>
    </xf>
    <xf numFmtId="0" fontId="60" fillId="0" borderId="0" xfId="9" applyFont="1" applyAlignment="1">
      <alignment vertical="top" wrapText="1"/>
    </xf>
    <xf numFmtId="0" fontId="59" fillId="0" borderId="0" xfId="21" applyFont="1" applyAlignment="1">
      <alignment vertical="center"/>
    </xf>
    <xf numFmtId="49" fontId="16" fillId="5" borderId="0" xfId="0" applyNumberFormat="1" applyFont="1" applyFill="1" applyBorder="1" applyAlignment="1">
      <alignment horizontal="right"/>
    </xf>
    <xf numFmtId="49" fontId="16" fillId="5" borderId="31" xfId="0" applyNumberFormat="1" applyFont="1" applyFill="1" applyBorder="1" applyAlignment="1">
      <alignment horizontal="right" vertical="center"/>
    </xf>
    <xf numFmtId="49" fontId="16" fillId="5" borderId="0" xfId="0" applyNumberFormat="1" applyFont="1" applyFill="1" applyBorder="1" applyAlignment="1">
      <alignment horizontal="right" vertical="center"/>
    </xf>
    <xf numFmtId="49" fontId="16" fillId="5" borderId="0" xfId="0" applyNumberFormat="1" applyFont="1" applyFill="1" applyBorder="1" applyAlignment="1">
      <alignment horizontal="right" vertical="top"/>
    </xf>
    <xf numFmtId="49" fontId="16" fillId="5" borderId="31" xfId="0" applyNumberFormat="1" applyFont="1" applyFill="1" applyBorder="1" applyAlignment="1">
      <alignment horizontal="right"/>
    </xf>
    <xf numFmtId="168" fontId="43" fillId="13" borderId="0" xfId="11" applyFill="1" applyBorder="1">
      <alignment horizontal="center"/>
    </xf>
    <xf numFmtId="0" fontId="7" fillId="3" borderId="2" xfId="0" applyFont="1" applyFill="1" applyBorder="1" applyAlignment="1" applyProtection="1"/>
    <xf numFmtId="0" fontId="16" fillId="0" borderId="0" xfId="0" applyFont="1" applyAlignment="1">
      <alignment horizontal="left" vertical="top" wrapText="1"/>
    </xf>
    <xf numFmtId="0" fontId="12" fillId="9" borderId="13" xfId="18">
      <alignment horizontal="left" vertical="center"/>
      <protection locked="0"/>
    </xf>
    <xf numFmtId="0" fontId="16" fillId="0" borderId="0" xfId="0" applyFont="1"/>
    <xf numFmtId="0" fontId="12" fillId="9" borderId="13" xfId="18">
      <alignment horizontal="left" vertical="center"/>
      <protection locked="0"/>
    </xf>
    <xf numFmtId="0" fontId="0" fillId="0" borderId="0" xfId="0" applyAlignment="1">
      <alignment wrapText="1"/>
    </xf>
    <xf numFmtId="0" fontId="0" fillId="13" borderId="0" xfId="0" applyFill="1" applyAlignment="1">
      <alignment wrapText="1"/>
    </xf>
    <xf numFmtId="0" fontId="47" fillId="13" borderId="0" xfId="0" applyFont="1" applyFill="1" applyAlignment="1">
      <alignment wrapText="1"/>
    </xf>
    <xf numFmtId="0" fontId="47" fillId="13" borderId="0" xfId="6" applyFont="1" applyFill="1" applyAlignment="1">
      <alignment horizontal="center" vertical="center" wrapText="1"/>
    </xf>
    <xf numFmtId="0" fontId="0" fillId="5" borderId="0" xfId="0" applyFont="1" applyFill="1" applyAlignment="1">
      <alignment wrapText="1"/>
    </xf>
    <xf numFmtId="0" fontId="41" fillId="0" borderId="0" xfId="15" applyAlignment="1">
      <alignment vertical="center" wrapText="1"/>
    </xf>
    <xf numFmtId="0" fontId="15" fillId="5" borderId="0" xfId="0" applyFont="1" applyFill="1" applyAlignment="1">
      <alignment wrapText="1"/>
    </xf>
    <xf numFmtId="0" fontId="12" fillId="9" borderId="13" xfId="18" applyAlignment="1">
      <alignment horizontal="left" vertical="center" wrapText="1"/>
      <protection locked="0"/>
    </xf>
    <xf numFmtId="0" fontId="51" fillId="15" borderId="0" xfId="3" applyAlignment="1">
      <alignment horizontal="left" wrapText="1"/>
    </xf>
    <xf numFmtId="0" fontId="22" fillId="21" borderId="7" xfId="0" applyFont="1" applyFill="1" applyBorder="1" applyAlignment="1">
      <alignment horizontal="center" vertical="center"/>
    </xf>
    <xf numFmtId="0" fontId="16" fillId="21" borderId="7" xfId="0" applyFont="1" applyFill="1" applyBorder="1" applyAlignment="1">
      <alignment horizontal="center" vertical="center"/>
    </xf>
    <xf numFmtId="9" fontId="16" fillId="21" borderId="7" xfId="0" applyNumberFormat="1" applyFont="1" applyFill="1" applyBorder="1" applyAlignment="1">
      <alignment horizontal="center" vertical="center"/>
    </xf>
    <xf numFmtId="0" fontId="12" fillId="9" borderId="13" xfId="18" applyAlignment="1">
      <alignment horizontal="left" vertical="center" wrapText="1"/>
      <protection locked="0"/>
    </xf>
    <xf numFmtId="178" fontId="12" fillId="9" borderId="13" xfId="33" applyNumberFormat="1">
      <alignment vertical="center"/>
      <protection locked="0"/>
    </xf>
    <xf numFmtId="0" fontId="12" fillId="9" borderId="14" xfId="18" applyBorder="1" applyProtection="1">
      <alignment horizontal="left" vertical="center"/>
    </xf>
    <xf numFmtId="0" fontId="12" fillId="9" borderId="15" xfId="18" applyBorder="1" applyProtection="1">
      <alignment horizontal="left" vertical="center"/>
    </xf>
    <xf numFmtId="0" fontId="12" fillId="9" borderId="13" xfId="18" applyProtection="1">
      <alignment horizontal="left" vertical="center"/>
    </xf>
    <xf numFmtId="0" fontId="48" fillId="9" borderId="13" xfId="13" applyFill="1" applyBorder="1" applyAlignment="1" applyProtection="1">
      <alignment horizontal="left" vertical="center"/>
    </xf>
    <xf numFmtId="0" fontId="53" fillId="0" borderId="0" xfId="7" applyProtection="1">
      <alignment vertical="center"/>
    </xf>
    <xf numFmtId="0" fontId="53" fillId="0" borderId="0" xfId="21" applyAlignment="1">
      <alignment horizontal="left" vertical="center" wrapText="1"/>
    </xf>
    <xf numFmtId="0" fontId="12" fillId="16" borderId="13" xfId="19" applyProtection="1">
      <alignment horizontal="left" vertical="center"/>
    </xf>
    <xf numFmtId="170" fontId="12" fillId="9" borderId="13" xfId="22" applyProtection="1">
      <alignment vertical="center"/>
    </xf>
    <xf numFmtId="0" fontId="30" fillId="0" borderId="0" xfId="0" applyFont="1" applyProtection="1"/>
    <xf numFmtId="0" fontId="31" fillId="0" borderId="0" xfId="0" applyFont="1" applyProtection="1"/>
    <xf numFmtId="3" fontId="12" fillId="0" borderId="10" xfId="0" applyNumberFormat="1" applyFont="1" applyFill="1" applyBorder="1" applyAlignment="1" applyProtection="1">
      <alignment horizontal="right"/>
    </xf>
    <xf numFmtId="0" fontId="0" fillId="0" borderId="0" xfId="0"/>
    <xf numFmtId="49" fontId="16" fillId="5" borderId="0" xfId="0" applyNumberFormat="1" applyFont="1" applyFill="1" applyBorder="1" applyAlignment="1">
      <alignment horizontal="right"/>
    </xf>
    <xf numFmtId="0" fontId="16" fillId="5" borderId="0" xfId="0" applyFont="1" applyFill="1" applyBorder="1" applyAlignment="1">
      <alignment horizontal="left" vertical="center" wrapText="1"/>
    </xf>
    <xf numFmtId="0" fontId="0" fillId="0" borderId="0" xfId="0"/>
    <xf numFmtId="49" fontId="16" fillId="5" borderId="0" xfId="0" applyNumberFormat="1" applyFont="1" applyFill="1" applyBorder="1" applyAlignment="1">
      <alignment horizontal="right"/>
    </xf>
    <xf numFmtId="0" fontId="61" fillId="5" borderId="0" xfId="0" applyFont="1" applyFill="1" applyBorder="1" applyAlignment="1">
      <alignment vertical="center" wrapText="1"/>
    </xf>
    <xf numFmtId="0" fontId="64" fillId="0" borderId="0" xfId="0" applyFont="1" applyAlignment="1">
      <alignment vertical="center" wrapText="1"/>
    </xf>
    <xf numFmtId="0" fontId="58" fillId="0" borderId="13" xfId="37" applyFont="1" applyAlignment="1">
      <alignment horizontal="center" vertical="center"/>
    </xf>
    <xf numFmtId="0" fontId="65" fillId="0" borderId="0" xfId="21" applyFont="1">
      <alignment vertical="center"/>
    </xf>
    <xf numFmtId="15" fontId="12" fillId="9" borderId="13" xfId="20" applyAlignment="1">
      <alignment horizontal="center" vertical="center"/>
      <protection locked="0"/>
    </xf>
    <xf numFmtId="0" fontId="12" fillId="9" borderId="13" xfId="18" applyAlignment="1">
      <alignment horizontal="left" vertical="center"/>
      <protection locked="0"/>
    </xf>
    <xf numFmtId="0" fontId="12" fillId="16" borderId="13" xfId="19" applyAlignment="1">
      <alignment horizontal="left" vertical="center"/>
      <protection locked="0"/>
    </xf>
    <xf numFmtId="0" fontId="37" fillId="5" borderId="0" xfId="0" applyFont="1" applyFill="1" applyBorder="1" applyAlignment="1">
      <alignment vertical="center" wrapText="1"/>
    </xf>
    <xf numFmtId="15" fontId="12" fillId="9" borderId="13" xfId="20" applyProtection="1">
      <alignment horizontal="right" vertical="center"/>
    </xf>
    <xf numFmtId="177" fontId="12" fillId="9" borderId="13" xfId="33" quotePrefix="1" applyProtection="1">
      <alignment vertical="center"/>
    </xf>
    <xf numFmtId="0" fontId="12" fillId="9" borderId="21" xfId="18" applyBorder="1" applyProtection="1">
      <alignment horizontal="left" vertical="center"/>
    </xf>
    <xf numFmtId="0" fontId="12" fillId="9" borderId="13" xfId="18" quotePrefix="1" applyProtection="1">
      <alignment horizontal="left" vertical="center"/>
    </xf>
    <xf numFmtId="0" fontId="0" fillId="0" borderId="0" xfId="8" applyFont="1"/>
    <xf numFmtId="0" fontId="0" fillId="0" borderId="0" xfId="0" applyAlignment="1">
      <alignment vertical="center" wrapText="1"/>
    </xf>
    <xf numFmtId="0" fontId="58" fillId="0" borderId="13" xfId="37" applyFont="1" applyAlignment="1">
      <alignment horizontal="center" vertical="center"/>
    </xf>
    <xf numFmtId="0" fontId="12" fillId="9" borderId="13" xfId="18" applyAlignment="1">
      <alignment horizontal="left" vertical="center" wrapText="1"/>
      <protection locked="0"/>
    </xf>
    <xf numFmtId="0" fontId="0" fillId="5" borderId="0" xfId="0" applyFont="1" applyFill="1" applyAlignment="1">
      <alignment horizontal="right"/>
    </xf>
    <xf numFmtId="0" fontId="12" fillId="9" borderId="38" xfId="18" quotePrefix="1" applyBorder="1" applyAlignment="1">
      <alignment horizontal="center" vertical="center"/>
      <protection locked="0"/>
    </xf>
    <xf numFmtId="0" fontId="12" fillId="9" borderId="38" xfId="18" applyBorder="1" applyAlignment="1">
      <alignment horizontal="center" vertical="center"/>
      <protection locked="0"/>
    </xf>
    <xf numFmtId="0" fontId="50" fillId="13" borderId="0" xfId="13" applyFont="1" applyFill="1" applyBorder="1" applyAlignment="1"/>
    <xf numFmtId="170" fontId="37" fillId="9" borderId="37" xfId="22" applyFont="1" applyBorder="1" applyAlignment="1">
      <alignment horizontal="center" vertical="center"/>
      <protection locked="0"/>
    </xf>
    <xf numFmtId="0" fontId="1" fillId="5" borderId="0" xfId="0" applyFont="1" applyFill="1" applyAlignment="1">
      <alignment wrapText="1"/>
    </xf>
    <xf numFmtId="0" fontId="50" fillId="13" borderId="0" xfId="13" applyFont="1" applyFill="1" applyBorder="1" applyAlignment="1">
      <alignment horizontal="left"/>
    </xf>
    <xf numFmtId="0" fontId="47" fillId="13" borderId="0" xfId="0" applyFont="1" applyFill="1" applyAlignment="1">
      <alignment horizontal="left"/>
    </xf>
    <xf numFmtId="0" fontId="16" fillId="5" borderId="0" xfId="0" applyFont="1" applyFill="1" applyBorder="1" applyAlignment="1">
      <alignment vertical="center" wrapText="1"/>
    </xf>
    <xf numFmtId="0" fontId="0" fillId="0" borderId="0" xfId="0" applyFont="1" applyAlignment="1">
      <alignment vertical="center" wrapText="1"/>
    </xf>
    <xf numFmtId="0" fontId="16" fillId="5" borderId="0" xfId="0" applyFont="1" applyFill="1" applyBorder="1" applyAlignment="1">
      <alignment horizontal="left" vertical="center" wrapText="1"/>
    </xf>
    <xf numFmtId="0" fontId="37" fillId="5" borderId="0" xfId="0" applyFont="1" applyFill="1" applyBorder="1" applyAlignment="1">
      <alignment horizontal="left" vertical="center" wrapText="1" indent="1"/>
    </xf>
    <xf numFmtId="0" fontId="23" fillId="0" borderId="0" xfId="0" applyFont="1" applyAlignment="1">
      <alignment horizontal="left" vertical="center" wrapText="1" indent="1"/>
    </xf>
    <xf numFmtId="0" fontId="0" fillId="0" borderId="0" xfId="0" applyAlignment="1">
      <alignment vertical="center" wrapText="1"/>
    </xf>
    <xf numFmtId="0" fontId="16" fillId="0" borderId="0" xfId="0" applyFont="1" applyAlignment="1">
      <alignment wrapText="1"/>
    </xf>
    <xf numFmtId="0" fontId="0" fillId="0" borderId="0" xfId="0" applyAlignment="1">
      <alignment wrapText="1"/>
    </xf>
    <xf numFmtId="0" fontId="0" fillId="0" borderId="0" xfId="0" applyFont="1" applyAlignment="1">
      <alignment wrapText="1"/>
    </xf>
    <xf numFmtId="0" fontId="35" fillId="11" borderId="0" xfId="0" applyFont="1" applyFill="1" applyBorder="1" applyAlignment="1">
      <alignment vertical="center" wrapText="1"/>
    </xf>
    <xf numFmtId="0" fontId="0" fillId="0" borderId="0" xfId="0" applyBorder="1" applyAlignment="1">
      <alignment wrapText="1"/>
    </xf>
    <xf numFmtId="0" fontId="34" fillId="20" borderId="0" xfId="0" applyFont="1" applyFill="1" applyBorder="1" applyAlignment="1">
      <alignment vertical="center" wrapText="1"/>
    </xf>
    <xf numFmtId="0" fontId="0" fillId="20" borderId="0" xfId="0" applyFill="1" applyBorder="1" applyAlignment="1">
      <alignment wrapText="1"/>
    </xf>
    <xf numFmtId="0" fontId="35" fillId="10" borderId="0" xfId="0" applyFont="1" applyFill="1" applyBorder="1" applyAlignment="1">
      <alignment vertical="center" wrapText="1"/>
    </xf>
    <xf numFmtId="0" fontId="37" fillId="5" borderId="0" xfId="0" applyFont="1" applyFill="1" applyBorder="1" applyAlignment="1">
      <alignment horizontal="left" vertical="center" wrapText="1"/>
    </xf>
    <xf numFmtId="0" fontId="23" fillId="0" borderId="0" xfId="0" applyFont="1" applyAlignment="1">
      <alignment horizontal="left" wrapText="1"/>
    </xf>
    <xf numFmtId="0" fontId="16" fillId="5" borderId="0" xfId="0" applyFont="1" applyFill="1" applyBorder="1" applyAlignment="1">
      <alignment horizontal="left" vertical="center" wrapText="1" indent="1"/>
    </xf>
    <xf numFmtId="0" fontId="0" fillId="0" borderId="0" xfId="0" applyAlignment="1">
      <alignment horizontal="left" wrapText="1" indent="1"/>
    </xf>
    <xf numFmtId="0" fontId="16" fillId="12" borderId="8" xfId="0" applyFont="1" applyFill="1" applyBorder="1" applyAlignment="1">
      <alignment vertical="center" wrapText="1"/>
    </xf>
    <xf numFmtId="0" fontId="0" fillId="0" borderId="9" xfId="0" applyBorder="1" applyAlignment="1">
      <alignment vertical="center" wrapText="1"/>
    </xf>
    <xf numFmtId="0" fontId="17" fillId="5" borderId="0" xfId="0" applyFont="1" applyFill="1" applyAlignment="1">
      <alignment vertical="top" wrapText="1"/>
    </xf>
    <xf numFmtId="0" fontId="0" fillId="0" borderId="0" xfId="0" applyAlignment="1">
      <alignment vertical="top" wrapText="1"/>
    </xf>
    <xf numFmtId="0" fontId="16" fillId="0" borderId="0" xfId="0" applyFont="1" applyAlignment="1">
      <alignment horizontal="left" wrapText="1" indent="1"/>
    </xf>
    <xf numFmtId="0" fontId="37" fillId="5" borderId="0" xfId="0" applyFont="1" applyFill="1" applyBorder="1" applyAlignment="1">
      <alignment vertical="center" wrapText="1"/>
    </xf>
    <xf numFmtId="0" fontId="23" fillId="0" borderId="0" xfId="0" applyFont="1" applyAlignment="1">
      <alignment vertical="center" wrapText="1"/>
    </xf>
    <xf numFmtId="0" fontId="67" fillId="0" borderId="0" xfId="0" applyFont="1" applyAlignment="1">
      <alignment horizontal="left" vertical="center" wrapText="1" indent="1"/>
    </xf>
    <xf numFmtId="0" fontId="52" fillId="0" borderId="0" xfId="21" applyFont="1" applyAlignment="1">
      <alignment horizontal="left" vertical="center" wrapText="1"/>
    </xf>
    <xf numFmtId="0" fontId="12" fillId="9" borderId="39" xfId="18" applyBorder="1" applyAlignment="1">
      <alignment horizontal="left" vertical="center"/>
      <protection locked="0"/>
    </xf>
    <xf numFmtId="0" fontId="12" fillId="9" borderId="40" xfId="18" applyBorder="1" applyAlignment="1">
      <alignment horizontal="left" vertical="center"/>
      <protection locked="0"/>
    </xf>
    <xf numFmtId="0" fontId="12" fillId="9" borderId="41" xfId="18" applyBorder="1" applyAlignment="1">
      <alignment horizontal="left" vertical="center"/>
      <protection locked="0"/>
    </xf>
    <xf numFmtId="0" fontId="12" fillId="9" borderId="32" xfId="18" applyBorder="1" applyAlignment="1">
      <alignment horizontal="left" vertical="center" wrapText="1"/>
      <protection locked="0"/>
    </xf>
    <xf numFmtId="0" fontId="12" fillId="9" borderId="28" xfId="18" applyBorder="1" applyAlignment="1">
      <alignment horizontal="left" vertical="center" wrapText="1"/>
      <protection locked="0"/>
    </xf>
    <xf numFmtId="0" fontId="17" fillId="0" borderId="0" xfId="6" applyFont="1" applyAlignment="1">
      <alignment horizontal="left" vertical="center"/>
    </xf>
    <xf numFmtId="0" fontId="17" fillId="0" borderId="36" xfId="6" applyFont="1" applyBorder="1" applyAlignment="1">
      <alignment horizontal="left" vertical="center"/>
    </xf>
    <xf numFmtId="0" fontId="7" fillId="3" borderId="5" xfId="0" applyFont="1" applyFill="1" applyBorder="1" applyAlignment="1" applyProtection="1">
      <alignment horizontal="center"/>
    </xf>
    <xf numFmtId="0" fontId="7" fillId="3" borderId="4" xfId="0" applyFont="1" applyFill="1" applyBorder="1" applyAlignment="1" applyProtection="1">
      <alignment horizontal="center"/>
    </xf>
    <xf numFmtId="0" fontId="12" fillId="9" borderId="26" xfId="18" applyBorder="1" applyAlignment="1">
      <alignment horizontal="left" vertical="center" wrapText="1"/>
      <protection locked="0"/>
    </xf>
    <xf numFmtId="0" fontId="12" fillId="9" borderId="27" xfId="18" applyBorder="1" applyAlignment="1">
      <alignment horizontal="left" vertical="center" wrapText="1"/>
      <protection locked="0"/>
    </xf>
    <xf numFmtId="0" fontId="7" fillId="3" borderId="5" xfId="0" applyFont="1" applyFill="1" applyBorder="1" applyAlignment="1" applyProtection="1">
      <alignment wrapText="1"/>
    </xf>
    <xf numFmtId="0" fontId="7" fillId="3" borderId="6" xfId="0" applyFont="1" applyFill="1" applyBorder="1" applyAlignment="1" applyProtection="1">
      <alignment wrapText="1"/>
    </xf>
    <xf numFmtId="0" fontId="7" fillId="3" borderId="4" xfId="0" applyFont="1" applyFill="1" applyBorder="1" applyAlignment="1" applyProtection="1">
      <alignment wrapText="1"/>
    </xf>
    <xf numFmtId="0" fontId="12" fillId="9" borderId="33" xfId="18" applyBorder="1" applyAlignment="1">
      <alignment horizontal="left" vertical="center" wrapText="1"/>
      <protection locked="0"/>
    </xf>
    <xf numFmtId="0" fontId="12" fillId="9" borderId="34" xfId="18" applyBorder="1" applyAlignment="1">
      <alignment horizontal="left" vertical="center" wrapText="1"/>
      <protection locked="0"/>
    </xf>
    <xf numFmtId="0" fontId="12" fillId="9" borderId="35" xfId="18" applyBorder="1" applyAlignment="1">
      <alignment horizontal="left" vertical="center" wrapText="1"/>
      <protection locked="0"/>
    </xf>
    <xf numFmtId="0" fontId="58" fillId="0" borderId="32" xfId="37" applyFont="1" applyBorder="1" applyAlignment="1">
      <alignment horizontal="center" vertical="center"/>
    </xf>
    <xf numFmtId="0" fontId="58" fillId="0" borderId="27" xfId="37" applyFont="1" applyBorder="1" applyAlignment="1">
      <alignment horizontal="center" vertical="center"/>
    </xf>
    <xf numFmtId="0" fontId="58" fillId="0" borderId="28" xfId="37" applyFont="1" applyBorder="1" applyAlignment="1">
      <alignment horizontal="center" vertical="center"/>
    </xf>
    <xf numFmtId="15" fontId="58" fillId="0" borderId="32" xfId="39" applyFont="1" applyBorder="1" applyAlignment="1">
      <alignment horizontal="center" vertical="center"/>
    </xf>
    <xf numFmtId="15" fontId="58" fillId="0" borderId="27" xfId="39" applyFont="1" applyBorder="1" applyAlignment="1">
      <alignment horizontal="center" vertical="center"/>
    </xf>
    <xf numFmtId="15" fontId="58" fillId="0" borderId="28" xfId="39" applyFont="1" applyBorder="1" applyAlignment="1">
      <alignment horizontal="center" vertical="center"/>
    </xf>
    <xf numFmtId="0" fontId="12" fillId="9" borderId="26" xfId="18" applyBorder="1" applyAlignment="1">
      <alignment horizontal="center" vertical="center" wrapText="1"/>
      <protection locked="0"/>
    </xf>
    <xf numFmtId="0" fontId="12" fillId="9" borderId="27" xfId="18" applyBorder="1" applyAlignment="1">
      <alignment horizontal="center" vertical="center" wrapText="1"/>
      <protection locked="0"/>
    </xf>
    <xf numFmtId="0" fontId="12" fillId="9" borderId="28" xfId="18" applyBorder="1" applyAlignment="1">
      <alignment horizontal="center" vertical="center" wrapText="1"/>
      <protection locked="0"/>
    </xf>
    <xf numFmtId="0" fontId="7" fillId="3" borderId="2" xfId="0" applyFont="1" applyFill="1" applyBorder="1" applyAlignment="1" applyProtection="1">
      <alignment wrapText="1"/>
    </xf>
    <xf numFmtId="0" fontId="12" fillId="9" borderId="13" xfId="18" applyAlignment="1">
      <alignment horizontal="left" vertical="center" wrapText="1"/>
      <protection locked="0"/>
    </xf>
    <xf numFmtId="0" fontId="58" fillId="0" borderId="13" xfId="37" applyFont="1" applyAlignment="1">
      <alignment horizontal="center" vertical="center"/>
    </xf>
    <xf numFmtId="15" fontId="58" fillId="0" borderId="13" xfId="39" applyFont="1" applyAlignment="1">
      <alignment horizontal="center" vertical="center"/>
    </xf>
    <xf numFmtId="0" fontId="7" fillId="3" borderId="2" xfId="0" applyFont="1" applyFill="1" applyBorder="1" applyAlignment="1" applyProtection="1">
      <alignment horizontal="center"/>
    </xf>
    <xf numFmtId="0" fontId="17" fillId="0" borderId="0" xfId="6" applyFont="1">
      <alignment vertical="center"/>
    </xf>
    <xf numFmtId="0" fontId="51" fillId="15" borderId="0" xfId="3" applyAlignment="1">
      <alignment horizontal="center"/>
    </xf>
    <xf numFmtId="0" fontId="16" fillId="0" borderId="0" xfId="8" applyFont="1" applyAlignment="1">
      <alignment horizontal="left" wrapText="1"/>
    </xf>
    <xf numFmtId="0" fontId="61" fillId="0" borderId="0" xfId="8" applyFont="1" applyAlignment="1">
      <alignment horizontal="left" wrapText="1"/>
    </xf>
  </cellXfs>
  <cellStyles count="50">
    <cellStyle name="Banner" xfId="25"/>
    <cellStyle name="Calc % 0dp" xfId="26"/>
    <cellStyle name="Calc % 2dp" xfId="27"/>
    <cellStyle name="Calc Amount" xfId="28"/>
    <cellStyle name="Calc Date" xfId="29"/>
    <cellStyle name="Calc Dec 2dp" xfId="30"/>
    <cellStyle name="Check" xfId="11"/>
    <cellStyle name="Databook Ref" xfId="31"/>
    <cellStyle name="Followed Hyperlink" xfId="10" builtinId="9" customBuiltin="1"/>
    <cellStyle name="Heading 1" xfId="3" builtinId="16" customBuiltin="1"/>
    <cellStyle name="Heading 1 2" xfId="16"/>
    <cellStyle name="Heading 1 3" xfId="48"/>
    <cellStyle name="Heading 2" xfId="4" builtinId="17" customBuiltin="1"/>
    <cellStyle name="Heading 3" xfId="5" builtinId="18" customBuiltin="1"/>
    <cellStyle name="Heading 3 2" xfId="12"/>
    <cellStyle name="Heading 4" xfId="6" builtinId="19" customBuiltin="1"/>
    <cellStyle name="Heading 4 2" xfId="15"/>
    <cellStyle name="Hyperlink" xfId="9" builtinId="8" customBuiltin="1"/>
    <cellStyle name="Hyperlink 2" xfId="13"/>
    <cellStyle name="Input % 0dp" xfId="32"/>
    <cellStyle name="Input % 2dp" xfId="23"/>
    <cellStyle name="Input Amount" xfId="22"/>
    <cellStyle name="Input Date" xfId="20"/>
    <cellStyle name="Input Dec 2dp" xfId="33"/>
    <cellStyle name="Input General" xfId="18"/>
    <cellStyle name="Input List" xfId="19"/>
    <cellStyle name="Label Name" xfId="17"/>
    <cellStyle name="Label Time/Unit" xfId="34"/>
    <cellStyle name="Link  % 0dp" xfId="35"/>
    <cellStyle name="Link  % 2dp" xfId="36"/>
    <cellStyle name="Link  General" xfId="37"/>
    <cellStyle name="Link Amount" xfId="38"/>
    <cellStyle name="Link Date" xfId="39"/>
    <cellStyle name="Link Dec 2dp" xfId="40"/>
    <cellStyle name="Normal" xfId="0" builtinId="0" customBuiltin="1"/>
    <cellStyle name="Normal 2" xfId="8"/>
    <cellStyle name="Normal 3" xfId="47"/>
    <cellStyle name="Output % 0dp" xfId="41"/>
    <cellStyle name="Output % 2dp" xfId="42"/>
    <cellStyle name="Output Amount" xfId="43"/>
    <cellStyle name="Output Date" xfId="44"/>
    <cellStyle name="Output Dec 2dp" xfId="45"/>
    <cellStyle name="Percent" xfId="1" builtinId="5"/>
    <cellStyle name="Percent 2" xfId="2"/>
    <cellStyle name="Percent 2 2" xfId="49"/>
    <cellStyle name="System" xfId="24"/>
    <cellStyle name="Unused" xfId="46"/>
    <cellStyle name="Warn" xfId="14"/>
    <cellStyle name="Warning Text" xfId="7" builtinId="11" customBuiltin="1"/>
    <cellStyle name="Warning Text 2" xfId="21"/>
  </cellStyles>
  <dxfs count="411">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57BAB7"/>
      <color rgb="FF0070C0"/>
      <color rgb="FF5AB7B2"/>
      <color rgb="FFFF5353"/>
      <color rgb="FFA6A6A6"/>
      <color rgb="FFFFFFCC"/>
      <color rgb="FFD9E1F2"/>
      <color rgb="FF5CDA77"/>
      <color rgb="FF91DBA1"/>
      <color rgb="FFFF0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styles" Target="styles.xml"/><Relationship Id="rId3" Type="http://schemas.openxmlformats.org/officeDocument/2006/relationships/worksheet" Target="worksheets/sheet2.xml"/><Relationship Id="rId21" Type="http://schemas.openxmlformats.org/officeDocument/2006/relationships/customXml" Target="../customXml/item1.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theme" Target="theme/theme1.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calcChain" Target="calcChain.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customXml" Target="../customXml/item3.xml"/><Relationship Id="rId10" Type="http://schemas.openxmlformats.org/officeDocument/2006/relationships/worksheet" Target="worksheets/sheet9.xml"/><Relationship Id="rId19"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540738736"/>
        <c:axId val="540742544"/>
      </c:barChart>
      <c:catAx>
        <c:axId val="5407387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42544"/>
        <c:crosses val="autoZero"/>
        <c:auto val="1"/>
        <c:lblAlgn val="ctr"/>
        <c:lblOffset val="100"/>
        <c:noMultiLvlLbl val="0"/>
      </c:catAx>
      <c:valAx>
        <c:axId val="540742544"/>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38736"/>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sheetPr codeName="Chart1">
    <tabColor rgb="FF617179"/>
  </sheetPr>
  <sheetViews>
    <sheetView tabSelected="1" zoomScale="85" workbookViewId="0"/>
  </sheetViews>
  <pageMargins left="0.7" right="0.7" top="0.75" bottom="0.75" header="0.3" footer="0.3"/>
  <pageSetup paperSize="9" orientation="landscape" r:id="rId1"/>
  <drawing r:id="rId2"/>
</chartsheet>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3FF0525-A2D6-4FD1-ABBB-7FE01F083786}" type="doc">
      <dgm:prSet loTypeId="urn:microsoft.com/office/officeart/2005/8/layout/process3" loCatId="process" qsTypeId="urn:microsoft.com/office/officeart/2005/8/quickstyle/simple1" qsCatId="simple" csTypeId="urn:microsoft.com/office/officeart/2005/8/colors/accent1_2" csCatId="accent1" phldr="1"/>
      <dgm:spPr/>
      <dgm:t>
        <a:bodyPr/>
        <a:lstStyle/>
        <a:p>
          <a:endParaRPr lang="en-GB"/>
        </a:p>
      </dgm:t>
    </dgm:pt>
    <dgm:pt modelId="{7819BC31-7D0B-41AE-8039-968A775043EF}">
      <dgm:prSet phldrT="[Text]" custT="1"/>
      <dgm:spPr/>
      <dgm:t>
        <a:bodyPr/>
        <a:lstStyle/>
        <a:p>
          <a:r>
            <a:rPr lang="en-GB" sz="2400"/>
            <a:t>Financial input</a:t>
          </a:r>
        </a:p>
        <a:p>
          <a:r>
            <a:rPr lang="en-GB" sz="1400"/>
            <a:t>(lead bidder and parent entities)</a:t>
          </a:r>
        </a:p>
      </dgm:t>
    </dgm:pt>
    <dgm:pt modelId="{49F033F3-253F-4E7D-8A25-7E8732A3ECA4}" type="parTrans" cxnId="{F6357B96-55C2-411B-887D-8825397326EC}">
      <dgm:prSet/>
      <dgm:spPr/>
      <dgm:t>
        <a:bodyPr/>
        <a:lstStyle/>
        <a:p>
          <a:endParaRPr lang="en-GB"/>
        </a:p>
      </dgm:t>
    </dgm:pt>
    <dgm:pt modelId="{93215F14-2A6B-420B-B1BD-8BF2CE703AE6}" type="sibTrans" cxnId="{F6357B96-55C2-411B-887D-8825397326EC}">
      <dgm:prSet/>
      <dgm:spPr/>
      <dgm:t>
        <a:bodyPr/>
        <a:lstStyle/>
        <a:p>
          <a:endParaRPr lang="en-GB"/>
        </a:p>
      </dgm:t>
    </dgm:pt>
    <dgm:pt modelId="{2BD95610-52DC-4408-9D36-27935221446A}">
      <dgm:prSet phldrT="[Text]" custT="1"/>
      <dgm:spPr/>
      <dgm:t>
        <a:bodyPr/>
        <a:lstStyle/>
        <a:p>
          <a:r>
            <a:rPr lang="en-GB" sz="1200"/>
            <a:t>Enter financial information into relevant input tab (blue)</a:t>
          </a:r>
        </a:p>
      </dgm:t>
    </dgm:pt>
    <dgm:pt modelId="{678741C5-E06A-4393-8E9C-122469740993}" type="parTrans" cxnId="{820329C8-20EE-459E-A179-DEE56EEF48B7}">
      <dgm:prSet/>
      <dgm:spPr/>
      <dgm:t>
        <a:bodyPr/>
        <a:lstStyle/>
        <a:p>
          <a:endParaRPr lang="en-GB"/>
        </a:p>
      </dgm:t>
    </dgm:pt>
    <dgm:pt modelId="{E4B33B2C-3BAF-448D-A572-EDA97283A821}" type="sibTrans" cxnId="{820329C8-20EE-459E-A179-DEE56EEF48B7}">
      <dgm:prSet/>
      <dgm:spPr/>
      <dgm:t>
        <a:bodyPr/>
        <a:lstStyle/>
        <a:p>
          <a:endParaRPr lang="en-GB"/>
        </a:p>
      </dgm:t>
    </dgm:pt>
    <dgm:pt modelId="{FF81F936-56AC-4987-9C1D-D62708C1DDFF}">
      <dgm:prSet phldrT="[Text]"/>
      <dgm:spPr>
        <a:solidFill>
          <a:srgbClr val="5AB7B2"/>
        </a:solidFill>
      </dgm:spPr>
      <dgm:t>
        <a:bodyPr/>
        <a:lstStyle/>
        <a:p>
          <a:r>
            <a:rPr lang="en-GB"/>
            <a:t>Ancillary input and lot selection</a:t>
          </a:r>
        </a:p>
      </dgm:t>
    </dgm:pt>
    <dgm:pt modelId="{52741FA9-1F4B-4D85-AD49-A44B27AEB36F}" type="parTrans" cxnId="{82CB6FE2-291C-4612-BCEF-5C369EAB1BEB}">
      <dgm:prSet/>
      <dgm:spPr/>
      <dgm:t>
        <a:bodyPr/>
        <a:lstStyle/>
        <a:p>
          <a:endParaRPr lang="en-GB"/>
        </a:p>
      </dgm:t>
    </dgm:pt>
    <dgm:pt modelId="{D1A800DC-13D4-4079-BA53-B2F6019C5F9B}" type="sibTrans" cxnId="{82CB6FE2-291C-4612-BCEF-5C369EAB1BEB}">
      <dgm:prSet/>
      <dgm:spPr/>
      <dgm:t>
        <a:bodyPr/>
        <a:lstStyle/>
        <a:p>
          <a:endParaRPr lang="en-GB"/>
        </a:p>
      </dgm:t>
    </dgm:pt>
    <dgm:pt modelId="{884937E1-4A7C-4BD8-BAB7-718F0022C627}">
      <dgm:prSet phldrT="[Text]" custT="1"/>
      <dgm:spPr/>
      <dgm:t>
        <a:bodyPr/>
        <a:lstStyle/>
        <a:p>
          <a:r>
            <a:rPr lang="en-GB" sz="1200"/>
            <a:t>Enter non-financial information into ancillary tab (green) </a:t>
          </a:r>
        </a:p>
      </dgm:t>
    </dgm:pt>
    <dgm:pt modelId="{228E6090-53E6-4522-AFF8-67A731C4AB82}" type="parTrans" cxnId="{5E9372C1-67BA-4F05-82C1-A0225D6208E9}">
      <dgm:prSet/>
      <dgm:spPr/>
      <dgm:t>
        <a:bodyPr/>
        <a:lstStyle/>
        <a:p>
          <a:endParaRPr lang="en-GB"/>
        </a:p>
      </dgm:t>
    </dgm:pt>
    <dgm:pt modelId="{B5F529F2-A8D5-406A-B96C-6848B4BEDA7E}" type="sibTrans" cxnId="{5E9372C1-67BA-4F05-82C1-A0225D6208E9}">
      <dgm:prSet/>
      <dgm:spPr/>
      <dgm:t>
        <a:bodyPr/>
        <a:lstStyle/>
        <a:p>
          <a:endParaRPr lang="en-GB"/>
        </a:p>
      </dgm:t>
    </dgm:pt>
    <dgm:pt modelId="{F5407F6D-E44E-4153-989E-D27FD107924A}">
      <dgm:prSet phldrT="[Text]"/>
      <dgm:spPr>
        <a:solidFill>
          <a:schemeClr val="tx1"/>
        </a:solidFill>
      </dgm:spPr>
      <dgm:t>
        <a:bodyPr/>
        <a:lstStyle/>
        <a:p>
          <a:r>
            <a:rPr lang="en-GB"/>
            <a:t>Review outputs and provide narrative</a:t>
          </a:r>
        </a:p>
      </dgm:t>
    </dgm:pt>
    <dgm:pt modelId="{96AD9CA3-CA4C-40FC-8EF9-66E33FD67654}" type="parTrans" cxnId="{7356218D-D448-4E2E-9101-46F309361DC3}">
      <dgm:prSet/>
      <dgm:spPr/>
      <dgm:t>
        <a:bodyPr/>
        <a:lstStyle/>
        <a:p>
          <a:endParaRPr lang="en-GB"/>
        </a:p>
      </dgm:t>
    </dgm:pt>
    <dgm:pt modelId="{9736F88C-A14E-4411-9C7D-F3D6983C90D6}" type="sibTrans" cxnId="{7356218D-D448-4E2E-9101-46F309361DC3}">
      <dgm:prSet/>
      <dgm:spPr/>
      <dgm:t>
        <a:bodyPr/>
        <a:lstStyle/>
        <a:p>
          <a:endParaRPr lang="en-GB"/>
        </a:p>
      </dgm:t>
    </dgm:pt>
    <dgm:pt modelId="{49DB5EDD-26A3-4166-A652-70A6BD6FF344}">
      <dgm:prSet phldrT="[Text]" custT="1"/>
      <dgm:spPr/>
      <dgm:t>
        <a:bodyPr/>
        <a:lstStyle/>
        <a:p>
          <a:r>
            <a:rPr lang="en-GB" sz="1200"/>
            <a:t>Review metric outputs on assessments tabs (black)</a:t>
          </a:r>
        </a:p>
      </dgm:t>
    </dgm:pt>
    <dgm:pt modelId="{12ACE5A8-7AFA-41A9-BEEC-E3297108FAFD}" type="parTrans" cxnId="{3AAF9DA5-0E35-41E4-90DB-22ADA7CA0413}">
      <dgm:prSet/>
      <dgm:spPr/>
      <dgm:t>
        <a:bodyPr/>
        <a:lstStyle/>
        <a:p>
          <a:endParaRPr lang="en-GB"/>
        </a:p>
      </dgm:t>
    </dgm:pt>
    <dgm:pt modelId="{2CA3C0F4-2215-4DD4-A03F-76E8E2FBB9AA}" type="sibTrans" cxnId="{3AAF9DA5-0E35-41E4-90DB-22ADA7CA0413}">
      <dgm:prSet/>
      <dgm:spPr/>
      <dgm:t>
        <a:bodyPr/>
        <a:lstStyle/>
        <a:p>
          <a:endParaRPr lang="en-GB"/>
        </a:p>
      </dgm:t>
    </dgm:pt>
    <dgm:pt modelId="{F4B29228-BBD0-4E17-B91C-E3DEA62A3BCF}">
      <dgm:prSet phldrT="[Text]" custT="1"/>
      <dgm:spPr/>
      <dgm:t>
        <a:bodyPr/>
        <a:lstStyle/>
        <a:p>
          <a:r>
            <a:rPr lang="en-GB" sz="1200"/>
            <a:t>Ensure detailed figures are entered under correct headings </a:t>
          </a:r>
          <a:br>
            <a:rPr lang="en-GB" sz="1200"/>
          </a:br>
          <a:r>
            <a:rPr lang="en-GB" sz="1200"/>
            <a:t>(i.e breakdown of current assets)</a:t>
          </a:r>
        </a:p>
      </dgm:t>
    </dgm:pt>
    <dgm:pt modelId="{CE1C932C-94E1-468C-BBF1-486B613958A4}" type="parTrans" cxnId="{473B7EA2-807F-4ACA-BBE9-458946FF783E}">
      <dgm:prSet/>
      <dgm:spPr/>
      <dgm:t>
        <a:bodyPr/>
        <a:lstStyle/>
        <a:p>
          <a:endParaRPr lang="en-GB"/>
        </a:p>
      </dgm:t>
    </dgm:pt>
    <dgm:pt modelId="{221CB92F-D861-48BD-BA5B-BEFCAB94D307}" type="sibTrans" cxnId="{473B7EA2-807F-4ACA-BBE9-458946FF783E}">
      <dgm:prSet/>
      <dgm:spPr/>
      <dgm:t>
        <a:bodyPr/>
        <a:lstStyle/>
        <a:p>
          <a:endParaRPr lang="en-GB"/>
        </a:p>
      </dgm:t>
    </dgm:pt>
    <dgm:pt modelId="{35191EF5-4C71-4695-A690-3D51DFFC2543}">
      <dgm:prSet phldrT="[Text]" custT="1"/>
      <dgm:spPr/>
      <dgm:t>
        <a:bodyPr/>
        <a:lstStyle/>
        <a:p>
          <a:r>
            <a:rPr lang="en-GB" sz="1200"/>
            <a:t>Check totals / sub totals balance</a:t>
          </a:r>
        </a:p>
      </dgm:t>
    </dgm:pt>
    <dgm:pt modelId="{B3E5AEEB-473F-451F-A3F3-5EC830E8EF0B}" type="parTrans" cxnId="{EDACA1E5-AC6E-4E26-93A1-9C0C14B41143}">
      <dgm:prSet/>
      <dgm:spPr/>
      <dgm:t>
        <a:bodyPr/>
        <a:lstStyle/>
        <a:p>
          <a:endParaRPr lang="en-GB"/>
        </a:p>
      </dgm:t>
    </dgm:pt>
    <dgm:pt modelId="{6937E734-340C-4498-9775-31F5E2CF89D6}" type="sibTrans" cxnId="{EDACA1E5-AC6E-4E26-93A1-9C0C14B41143}">
      <dgm:prSet/>
      <dgm:spPr/>
      <dgm:t>
        <a:bodyPr/>
        <a:lstStyle/>
        <a:p>
          <a:endParaRPr lang="en-GB"/>
        </a:p>
      </dgm:t>
    </dgm:pt>
    <dgm:pt modelId="{1B456C04-DDDC-4E8E-A74A-AD626061F7D1}">
      <dgm:prSet phldrT="[Text]" custT="1"/>
      <dgm:spPr/>
      <dgm:t>
        <a:bodyPr/>
        <a:lstStyle/>
        <a:p>
          <a:r>
            <a:rPr lang="en-GB" sz="1200"/>
            <a:t>Information includes</a:t>
          </a:r>
          <a:br>
            <a:rPr lang="en-GB" sz="1200"/>
          </a:br>
          <a:r>
            <a:rPr lang="en-GB" sz="1200"/>
            <a:t> - Company registration details</a:t>
          </a:r>
          <a:br>
            <a:rPr lang="en-GB" sz="1200"/>
          </a:br>
          <a:r>
            <a:rPr lang="en-GB" sz="1200"/>
            <a:t> - Director details</a:t>
          </a:r>
          <a:br>
            <a:rPr lang="en-GB" sz="1200"/>
          </a:br>
          <a:r>
            <a:rPr lang="en-GB" sz="1200"/>
            <a:t> - Audit opinon</a:t>
          </a:r>
          <a:br>
            <a:rPr lang="en-GB" sz="1200"/>
          </a:br>
          <a:r>
            <a:rPr lang="en-GB" sz="1200"/>
            <a:t> - Lot details (if applicable)</a:t>
          </a:r>
        </a:p>
      </dgm:t>
    </dgm:pt>
    <dgm:pt modelId="{D44C4CE9-A45E-44A6-A66E-AA6FFD08AFCB}" type="parTrans" cxnId="{B92D11E3-A569-4AFA-A290-DE7BE5C728B1}">
      <dgm:prSet/>
      <dgm:spPr/>
      <dgm:t>
        <a:bodyPr/>
        <a:lstStyle/>
        <a:p>
          <a:endParaRPr lang="en-GB"/>
        </a:p>
      </dgm:t>
    </dgm:pt>
    <dgm:pt modelId="{4ABF95EA-45E4-4FF9-8891-72D0DCCF3F93}" type="sibTrans" cxnId="{B92D11E3-A569-4AFA-A290-DE7BE5C728B1}">
      <dgm:prSet/>
      <dgm:spPr/>
      <dgm:t>
        <a:bodyPr/>
        <a:lstStyle/>
        <a:p>
          <a:endParaRPr lang="en-GB"/>
        </a:p>
      </dgm:t>
    </dgm:pt>
    <dgm:pt modelId="{F6799EBC-5B71-49A2-AA9E-E341B262F064}">
      <dgm:prSet phldrT="[Text]" custT="1"/>
      <dgm:spPr/>
      <dgm:t>
        <a:bodyPr/>
        <a:lstStyle/>
        <a:p>
          <a:endParaRPr lang="en-GB" sz="1200"/>
        </a:p>
      </dgm:t>
    </dgm:pt>
    <dgm:pt modelId="{DE980C04-387C-416D-A853-CB24FC71E249}" type="parTrans" cxnId="{0E253C41-4769-40C2-BA6A-E16C218222D9}">
      <dgm:prSet/>
      <dgm:spPr/>
      <dgm:t>
        <a:bodyPr/>
        <a:lstStyle/>
        <a:p>
          <a:endParaRPr lang="en-GB"/>
        </a:p>
      </dgm:t>
    </dgm:pt>
    <dgm:pt modelId="{67BA3AF2-0DEE-4870-BD40-DA3C137D5850}" type="sibTrans" cxnId="{0E253C41-4769-40C2-BA6A-E16C218222D9}">
      <dgm:prSet/>
      <dgm:spPr/>
      <dgm:t>
        <a:bodyPr/>
        <a:lstStyle/>
        <a:p>
          <a:endParaRPr lang="en-GB"/>
        </a:p>
      </dgm:t>
    </dgm:pt>
    <dgm:pt modelId="{0DDF9669-2559-4A28-841C-D5378599BAD3}">
      <dgm:prSet phldrT="[Text]" custT="1"/>
      <dgm:spPr/>
      <dgm:t>
        <a:bodyPr/>
        <a:lstStyle/>
        <a:p>
          <a:r>
            <a:rPr lang="en-GB" sz="1200"/>
            <a:t>Ensure to include parent and/or ultimate parent information</a:t>
          </a:r>
        </a:p>
      </dgm:t>
    </dgm:pt>
    <dgm:pt modelId="{0153F9B4-A997-4B39-AFD0-9C2F53728E52}" type="parTrans" cxnId="{41EE772E-8245-4B90-A5E9-1D916CD457E2}">
      <dgm:prSet/>
      <dgm:spPr/>
      <dgm:t>
        <a:bodyPr/>
        <a:lstStyle/>
        <a:p>
          <a:endParaRPr lang="en-GB"/>
        </a:p>
      </dgm:t>
    </dgm:pt>
    <dgm:pt modelId="{483D838B-FBE7-487C-BBFA-AD334DA696BD}" type="sibTrans" cxnId="{41EE772E-8245-4B90-A5E9-1D916CD457E2}">
      <dgm:prSet/>
      <dgm:spPr/>
      <dgm:t>
        <a:bodyPr/>
        <a:lstStyle/>
        <a:p>
          <a:endParaRPr lang="en-GB"/>
        </a:p>
      </dgm:t>
    </dgm:pt>
    <dgm:pt modelId="{EAE1B362-865A-48BE-8194-55350EF5B13D}">
      <dgm:prSet phldrT="[Text]" custT="1"/>
      <dgm:spPr/>
      <dgm:t>
        <a:bodyPr/>
        <a:lstStyle/>
        <a:p>
          <a:r>
            <a:rPr lang="en-GB" sz="1200"/>
            <a:t>Provide supporting narrative along side metric outputs</a:t>
          </a:r>
        </a:p>
      </dgm:t>
    </dgm:pt>
    <dgm:pt modelId="{A4801F07-DCF1-4BCD-8A24-DC1AEC9AB435}" type="parTrans" cxnId="{6D5E987F-AB10-4006-9BE7-F435955F887A}">
      <dgm:prSet/>
      <dgm:spPr/>
      <dgm:t>
        <a:bodyPr/>
        <a:lstStyle/>
        <a:p>
          <a:endParaRPr lang="en-GB"/>
        </a:p>
      </dgm:t>
    </dgm:pt>
    <dgm:pt modelId="{33EC53D4-341C-4A85-AE79-6BBC51C2586B}" type="sibTrans" cxnId="{6D5E987F-AB10-4006-9BE7-F435955F887A}">
      <dgm:prSet/>
      <dgm:spPr/>
      <dgm:t>
        <a:bodyPr/>
        <a:lstStyle/>
        <a:p>
          <a:endParaRPr lang="en-GB"/>
        </a:p>
      </dgm:t>
    </dgm:pt>
    <dgm:pt modelId="{1B5CEC6D-BD04-4AAF-8899-AF3BA5F9468C}">
      <dgm:prSet phldrT="[Text]" custT="1"/>
      <dgm:spPr/>
      <dgm:t>
        <a:bodyPr/>
        <a:lstStyle/>
        <a:p>
          <a:r>
            <a:rPr lang="en-GB" sz="1200"/>
            <a:t>Narative can reference additional supporting evidence that has been submitted</a:t>
          </a:r>
        </a:p>
      </dgm:t>
    </dgm:pt>
    <dgm:pt modelId="{D7CE1DC1-1AB1-4E8A-862B-97F39987E153}" type="parTrans" cxnId="{3B1865BE-C158-41EC-BE2F-BB62E65F1254}">
      <dgm:prSet/>
      <dgm:spPr/>
      <dgm:t>
        <a:bodyPr/>
        <a:lstStyle/>
        <a:p>
          <a:endParaRPr lang="en-GB"/>
        </a:p>
      </dgm:t>
    </dgm:pt>
    <dgm:pt modelId="{AA0CFCB3-1D8D-41B4-8AEC-37FCF4D8DE52}" type="sibTrans" cxnId="{3B1865BE-C158-41EC-BE2F-BB62E65F1254}">
      <dgm:prSet/>
      <dgm:spPr/>
      <dgm:t>
        <a:bodyPr/>
        <a:lstStyle/>
        <a:p>
          <a:endParaRPr lang="en-GB"/>
        </a:p>
      </dgm:t>
    </dgm:pt>
    <dgm:pt modelId="{FF05D699-24E4-4A9A-A2FF-D4C4D02C9EEB}" type="pres">
      <dgm:prSet presAssocID="{E3FF0525-A2D6-4FD1-ABBB-7FE01F083786}" presName="linearFlow" presStyleCnt="0">
        <dgm:presLayoutVars>
          <dgm:dir/>
          <dgm:animLvl val="lvl"/>
          <dgm:resizeHandles val="exact"/>
        </dgm:presLayoutVars>
      </dgm:prSet>
      <dgm:spPr/>
      <dgm:t>
        <a:bodyPr/>
        <a:lstStyle/>
        <a:p>
          <a:endParaRPr lang="en-US"/>
        </a:p>
      </dgm:t>
    </dgm:pt>
    <dgm:pt modelId="{95FFABD8-6C30-4C6A-A8F3-1BD41B7BC9EE}" type="pres">
      <dgm:prSet presAssocID="{7819BC31-7D0B-41AE-8039-968A775043EF}" presName="composite" presStyleCnt="0"/>
      <dgm:spPr/>
    </dgm:pt>
    <dgm:pt modelId="{62125A44-FB62-4891-AFAA-F8EB14B47A30}" type="pres">
      <dgm:prSet presAssocID="{7819BC31-7D0B-41AE-8039-968A775043EF}" presName="parTx" presStyleLbl="node1" presStyleIdx="0" presStyleCnt="3">
        <dgm:presLayoutVars>
          <dgm:chMax val="0"/>
          <dgm:chPref val="0"/>
          <dgm:bulletEnabled val="1"/>
        </dgm:presLayoutVars>
      </dgm:prSet>
      <dgm:spPr/>
      <dgm:t>
        <a:bodyPr/>
        <a:lstStyle/>
        <a:p>
          <a:endParaRPr lang="en-US"/>
        </a:p>
      </dgm:t>
    </dgm:pt>
    <dgm:pt modelId="{DC47647A-72FF-411C-BCA6-ADB030B37BE5}" type="pres">
      <dgm:prSet presAssocID="{7819BC31-7D0B-41AE-8039-968A775043EF}" presName="parSh" presStyleLbl="node1" presStyleIdx="0" presStyleCnt="3"/>
      <dgm:spPr/>
      <dgm:t>
        <a:bodyPr/>
        <a:lstStyle/>
        <a:p>
          <a:endParaRPr lang="en-US"/>
        </a:p>
      </dgm:t>
    </dgm:pt>
    <dgm:pt modelId="{7AFD420B-DB76-49B5-B0D1-C3E96DBA7D40}" type="pres">
      <dgm:prSet presAssocID="{7819BC31-7D0B-41AE-8039-968A775043EF}" presName="desTx" presStyleLbl="fgAcc1" presStyleIdx="0" presStyleCnt="3">
        <dgm:presLayoutVars>
          <dgm:bulletEnabled val="1"/>
        </dgm:presLayoutVars>
      </dgm:prSet>
      <dgm:spPr/>
      <dgm:t>
        <a:bodyPr/>
        <a:lstStyle/>
        <a:p>
          <a:endParaRPr lang="en-US"/>
        </a:p>
      </dgm:t>
    </dgm:pt>
    <dgm:pt modelId="{B6398C10-1FC4-4311-8CE4-20F8BC6B40F0}" type="pres">
      <dgm:prSet presAssocID="{93215F14-2A6B-420B-B1BD-8BF2CE703AE6}" presName="sibTrans" presStyleLbl="sibTrans2D1" presStyleIdx="0" presStyleCnt="2"/>
      <dgm:spPr/>
      <dgm:t>
        <a:bodyPr/>
        <a:lstStyle/>
        <a:p>
          <a:endParaRPr lang="en-US"/>
        </a:p>
      </dgm:t>
    </dgm:pt>
    <dgm:pt modelId="{52612ECA-1B7B-4E6E-BEBB-0801A18AF016}" type="pres">
      <dgm:prSet presAssocID="{93215F14-2A6B-420B-B1BD-8BF2CE703AE6}" presName="connTx" presStyleLbl="sibTrans2D1" presStyleIdx="0" presStyleCnt="2"/>
      <dgm:spPr/>
      <dgm:t>
        <a:bodyPr/>
        <a:lstStyle/>
        <a:p>
          <a:endParaRPr lang="en-US"/>
        </a:p>
      </dgm:t>
    </dgm:pt>
    <dgm:pt modelId="{A0D85216-85F1-4417-B8EB-F0B04B7D7528}" type="pres">
      <dgm:prSet presAssocID="{FF81F936-56AC-4987-9C1D-D62708C1DDFF}" presName="composite" presStyleCnt="0"/>
      <dgm:spPr/>
    </dgm:pt>
    <dgm:pt modelId="{C7F3C26A-90AA-4405-B2EE-0E4C11B1D808}" type="pres">
      <dgm:prSet presAssocID="{FF81F936-56AC-4987-9C1D-D62708C1DDFF}" presName="parTx" presStyleLbl="node1" presStyleIdx="0" presStyleCnt="3">
        <dgm:presLayoutVars>
          <dgm:chMax val="0"/>
          <dgm:chPref val="0"/>
          <dgm:bulletEnabled val="1"/>
        </dgm:presLayoutVars>
      </dgm:prSet>
      <dgm:spPr/>
      <dgm:t>
        <a:bodyPr/>
        <a:lstStyle/>
        <a:p>
          <a:endParaRPr lang="en-US"/>
        </a:p>
      </dgm:t>
    </dgm:pt>
    <dgm:pt modelId="{E742B870-3BC4-4EB2-8D83-36DAFA8F9806}" type="pres">
      <dgm:prSet presAssocID="{FF81F936-56AC-4987-9C1D-D62708C1DDFF}" presName="parSh" presStyleLbl="node1" presStyleIdx="1" presStyleCnt="3"/>
      <dgm:spPr/>
      <dgm:t>
        <a:bodyPr/>
        <a:lstStyle/>
        <a:p>
          <a:endParaRPr lang="en-US"/>
        </a:p>
      </dgm:t>
    </dgm:pt>
    <dgm:pt modelId="{3BB48447-176B-489C-A348-BFFB6F193C12}" type="pres">
      <dgm:prSet presAssocID="{FF81F936-56AC-4987-9C1D-D62708C1DDFF}" presName="desTx" presStyleLbl="fgAcc1" presStyleIdx="1" presStyleCnt="3">
        <dgm:presLayoutVars>
          <dgm:bulletEnabled val="1"/>
        </dgm:presLayoutVars>
      </dgm:prSet>
      <dgm:spPr/>
      <dgm:t>
        <a:bodyPr/>
        <a:lstStyle/>
        <a:p>
          <a:endParaRPr lang="en-US"/>
        </a:p>
      </dgm:t>
    </dgm:pt>
    <dgm:pt modelId="{0670489A-92B8-4FD8-AD63-7A2BF2FC4008}" type="pres">
      <dgm:prSet presAssocID="{D1A800DC-13D4-4079-BA53-B2F6019C5F9B}" presName="sibTrans" presStyleLbl="sibTrans2D1" presStyleIdx="1" presStyleCnt="2"/>
      <dgm:spPr/>
      <dgm:t>
        <a:bodyPr/>
        <a:lstStyle/>
        <a:p>
          <a:endParaRPr lang="en-US"/>
        </a:p>
      </dgm:t>
    </dgm:pt>
    <dgm:pt modelId="{BBFB50B4-140A-47F1-AB7C-44BC5AF59311}" type="pres">
      <dgm:prSet presAssocID="{D1A800DC-13D4-4079-BA53-B2F6019C5F9B}" presName="connTx" presStyleLbl="sibTrans2D1" presStyleIdx="1" presStyleCnt="2"/>
      <dgm:spPr/>
      <dgm:t>
        <a:bodyPr/>
        <a:lstStyle/>
        <a:p>
          <a:endParaRPr lang="en-US"/>
        </a:p>
      </dgm:t>
    </dgm:pt>
    <dgm:pt modelId="{718F350B-410E-42AD-9624-53CAD2DBCDB7}" type="pres">
      <dgm:prSet presAssocID="{F5407F6D-E44E-4153-989E-D27FD107924A}" presName="composite" presStyleCnt="0"/>
      <dgm:spPr/>
    </dgm:pt>
    <dgm:pt modelId="{912013CC-917D-486B-862A-78E10146A08D}" type="pres">
      <dgm:prSet presAssocID="{F5407F6D-E44E-4153-989E-D27FD107924A}" presName="parTx" presStyleLbl="node1" presStyleIdx="1" presStyleCnt="3">
        <dgm:presLayoutVars>
          <dgm:chMax val="0"/>
          <dgm:chPref val="0"/>
          <dgm:bulletEnabled val="1"/>
        </dgm:presLayoutVars>
      </dgm:prSet>
      <dgm:spPr/>
      <dgm:t>
        <a:bodyPr/>
        <a:lstStyle/>
        <a:p>
          <a:endParaRPr lang="en-US"/>
        </a:p>
      </dgm:t>
    </dgm:pt>
    <dgm:pt modelId="{984C6B52-6767-4B00-B159-12237EFDC526}" type="pres">
      <dgm:prSet presAssocID="{F5407F6D-E44E-4153-989E-D27FD107924A}" presName="parSh" presStyleLbl="node1" presStyleIdx="2" presStyleCnt="3"/>
      <dgm:spPr/>
      <dgm:t>
        <a:bodyPr/>
        <a:lstStyle/>
        <a:p>
          <a:endParaRPr lang="en-US"/>
        </a:p>
      </dgm:t>
    </dgm:pt>
    <dgm:pt modelId="{EA891209-AF2C-4E7B-9321-C03AD95A4D34}" type="pres">
      <dgm:prSet presAssocID="{F5407F6D-E44E-4153-989E-D27FD107924A}" presName="desTx" presStyleLbl="fgAcc1" presStyleIdx="2" presStyleCnt="3">
        <dgm:presLayoutVars>
          <dgm:bulletEnabled val="1"/>
        </dgm:presLayoutVars>
      </dgm:prSet>
      <dgm:spPr/>
      <dgm:t>
        <a:bodyPr/>
        <a:lstStyle/>
        <a:p>
          <a:endParaRPr lang="en-US"/>
        </a:p>
      </dgm:t>
    </dgm:pt>
  </dgm:ptLst>
  <dgm:cxnLst>
    <dgm:cxn modelId="{D58B21E1-AB16-4993-9D76-202206ABDE15}" type="presOf" srcId="{884937E1-4A7C-4BD8-BAB7-718F0022C627}" destId="{3BB48447-176B-489C-A348-BFFB6F193C12}" srcOrd="0" destOrd="0" presId="urn:microsoft.com/office/officeart/2005/8/layout/process3"/>
    <dgm:cxn modelId="{730722E3-B97A-4D6B-BC75-23DA47B468E1}" type="presOf" srcId="{0DDF9669-2559-4A28-841C-D5378599BAD3}" destId="{7AFD420B-DB76-49B5-B0D1-C3E96DBA7D40}" srcOrd="0" destOrd="3" presId="urn:microsoft.com/office/officeart/2005/8/layout/process3"/>
    <dgm:cxn modelId="{3B1865BE-C158-41EC-BE2F-BB62E65F1254}" srcId="{F5407F6D-E44E-4153-989E-D27FD107924A}" destId="{1B5CEC6D-BD04-4AAF-8899-AF3BA5F9468C}" srcOrd="2" destOrd="0" parTransId="{D7CE1DC1-1AB1-4E8A-862B-97F39987E153}" sibTransId="{AA0CFCB3-1D8D-41B4-8AEC-37FCF4D8DE52}"/>
    <dgm:cxn modelId="{473B7EA2-807F-4ACA-BBE9-458946FF783E}" srcId="{7819BC31-7D0B-41AE-8039-968A775043EF}" destId="{F4B29228-BBD0-4E17-B91C-E3DEA62A3BCF}" srcOrd="1" destOrd="0" parTransId="{CE1C932C-94E1-468C-BBF1-486B613958A4}" sibTransId="{221CB92F-D861-48BD-BA5B-BEFCAB94D307}"/>
    <dgm:cxn modelId="{7C838887-AD7A-4374-BAF8-7EDC0C623F29}" type="presOf" srcId="{FF81F936-56AC-4987-9C1D-D62708C1DDFF}" destId="{C7F3C26A-90AA-4405-B2EE-0E4C11B1D808}" srcOrd="0" destOrd="0" presId="urn:microsoft.com/office/officeart/2005/8/layout/process3"/>
    <dgm:cxn modelId="{C1015D4D-B0EC-4DEF-B552-AF45ADF89803}" type="presOf" srcId="{1B456C04-DDDC-4E8E-A74A-AD626061F7D1}" destId="{3BB48447-176B-489C-A348-BFFB6F193C12}" srcOrd="0" destOrd="1" presId="urn:microsoft.com/office/officeart/2005/8/layout/process3"/>
    <dgm:cxn modelId="{36F4975B-878A-422E-8775-AD91CC545AC9}" type="presOf" srcId="{F4B29228-BBD0-4E17-B91C-E3DEA62A3BCF}" destId="{7AFD420B-DB76-49B5-B0D1-C3E96DBA7D40}" srcOrd="0" destOrd="1" presId="urn:microsoft.com/office/officeart/2005/8/layout/process3"/>
    <dgm:cxn modelId="{90C3591B-E18C-4837-B6E8-514009E5B255}" type="presOf" srcId="{F6799EBC-5B71-49A2-AA9E-E341B262F064}" destId="{3BB48447-176B-489C-A348-BFFB6F193C12}" srcOrd="0" destOrd="2" presId="urn:microsoft.com/office/officeart/2005/8/layout/process3"/>
    <dgm:cxn modelId="{3AAF9DA5-0E35-41E4-90DB-22ADA7CA0413}" srcId="{F5407F6D-E44E-4153-989E-D27FD107924A}" destId="{49DB5EDD-26A3-4166-A652-70A6BD6FF344}" srcOrd="0" destOrd="0" parTransId="{12ACE5A8-7AFA-41A9-BEEC-E3297108FAFD}" sibTransId="{2CA3C0F4-2215-4DD4-A03F-76E8E2FBB9AA}"/>
    <dgm:cxn modelId="{82CB6FE2-291C-4612-BCEF-5C369EAB1BEB}" srcId="{E3FF0525-A2D6-4FD1-ABBB-7FE01F083786}" destId="{FF81F936-56AC-4987-9C1D-D62708C1DDFF}" srcOrd="1" destOrd="0" parTransId="{52741FA9-1F4B-4D85-AD49-A44B27AEB36F}" sibTransId="{D1A800DC-13D4-4079-BA53-B2F6019C5F9B}"/>
    <dgm:cxn modelId="{23B81CCC-EC71-4A81-8CF7-C447720F8921}" type="presOf" srcId="{1B5CEC6D-BD04-4AAF-8899-AF3BA5F9468C}" destId="{EA891209-AF2C-4E7B-9321-C03AD95A4D34}" srcOrd="0" destOrd="2" presId="urn:microsoft.com/office/officeart/2005/8/layout/process3"/>
    <dgm:cxn modelId="{11850DC9-16B6-476F-B1AB-8B0EB15A357D}" type="presOf" srcId="{49DB5EDD-26A3-4166-A652-70A6BD6FF344}" destId="{EA891209-AF2C-4E7B-9321-C03AD95A4D34}" srcOrd="0" destOrd="0" presId="urn:microsoft.com/office/officeart/2005/8/layout/process3"/>
    <dgm:cxn modelId="{44E9D1E6-1F7B-46BC-A122-79D4BAB15C99}" type="presOf" srcId="{93215F14-2A6B-420B-B1BD-8BF2CE703AE6}" destId="{52612ECA-1B7B-4E6E-BEBB-0801A18AF016}" srcOrd="1" destOrd="0" presId="urn:microsoft.com/office/officeart/2005/8/layout/process3"/>
    <dgm:cxn modelId="{0E253C41-4769-40C2-BA6A-E16C218222D9}" srcId="{FF81F936-56AC-4987-9C1D-D62708C1DDFF}" destId="{F6799EBC-5B71-49A2-AA9E-E341B262F064}" srcOrd="2" destOrd="0" parTransId="{DE980C04-387C-416D-A853-CB24FC71E249}" sibTransId="{67BA3AF2-0DEE-4870-BD40-DA3C137D5850}"/>
    <dgm:cxn modelId="{C66822BA-FCFB-4E96-8297-EBC0923507BD}" type="presOf" srcId="{35191EF5-4C71-4695-A690-3D51DFFC2543}" destId="{7AFD420B-DB76-49B5-B0D1-C3E96DBA7D40}" srcOrd="0" destOrd="2" presId="urn:microsoft.com/office/officeart/2005/8/layout/process3"/>
    <dgm:cxn modelId="{75534AF7-9E88-472D-8BF4-3D9D56ACDB3F}" type="presOf" srcId="{F5407F6D-E44E-4153-989E-D27FD107924A}" destId="{912013CC-917D-486B-862A-78E10146A08D}" srcOrd="0" destOrd="0" presId="urn:microsoft.com/office/officeart/2005/8/layout/process3"/>
    <dgm:cxn modelId="{B92D11E3-A569-4AFA-A290-DE7BE5C728B1}" srcId="{FF81F936-56AC-4987-9C1D-D62708C1DDFF}" destId="{1B456C04-DDDC-4E8E-A74A-AD626061F7D1}" srcOrd="1" destOrd="0" parTransId="{D44C4CE9-A45E-44A6-A66E-AA6FFD08AFCB}" sibTransId="{4ABF95EA-45E4-4FF9-8891-72D0DCCF3F93}"/>
    <dgm:cxn modelId="{7356218D-D448-4E2E-9101-46F309361DC3}" srcId="{E3FF0525-A2D6-4FD1-ABBB-7FE01F083786}" destId="{F5407F6D-E44E-4153-989E-D27FD107924A}" srcOrd="2" destOrd="0" parTransId="{96AD9CA3-CA4C-40FC-8EF9-66E33FD67654}" sibTransId="{9736F88C-A14E-4411-9C7D-F3D6983C90D6}"/>
    <dgm:cxn modelId="{A9724540-C2F6-416A-9B9B-84DE36F57455}" type="presOf" srcId="{E3FF0525-A2D6-4FD1-ABBB-7FE01F083786}" destId="{FF05D699-24E4-4A9A-A2FF-D4C4D02C9EEB}" srcOrd="0" destOrd="0" presId="urn:microsoft.com/office/officeart/2005/8/layout/process3"/>
    <dgm:cxn modelId="{AAFE0B16-927C-42BC-A8DF-93487636B1D9}" type="presOf" srcId="{93215F14-2A6B-420B-B1BD-8BF2CE703AE6}" destId="{B6398C10-1FC4-4311-8CE4-20F8BC6B40F0}" srcOrd="0" destOrd="0" presId="urn:microsoft.com/office/officeart/2005/8/layout/process3"/>
    <dgm:cxn modelId="{EDACA1E5-AC6E-4E26-93A1-9C0C14B41143}" srcId="{7819BC31-7D0B-41AE-8039-968A775043EF}" destId="{35191EF5-4C71-4695-A690-3D51DFFC2543}" srcOrd="2" destOrd="0" parTransId="{B3E5AEEB-473F-451F-A3F3-5EC830E8EF0B}" sibTransId="{6937E734-340C-4498-9775-31F5E2CF89D6}"/>
    <dgm:cxn modelId="{59118BDB-6CA2-4455-AF12-F0E3A5B84BAD}" type="presOf" srcId="{D1A800DC-13D4-4079-BA53-B2F6019C5F9B}" destId="{0670489A-92B8-4FD8-AD63-7A2BF2FC4008}" srcOrd="0" destOrd="0" presId="urn:microsoft.com/office/officeart/2005/8/layout/process3"/>
    <dgm:cxn modelId="{5E9372C1-67BA-4F05-82C1-A0225D6208E9}" srcId="{FF81F936-56AC-4987-9C1D-D62708C1DDFF}" destId="{884937E1-4A7C-4BD8-BAB7-718F0022C627}" srcOrd="0" destOrd="0" parTransId="{228E6090-53E6-4522-AFF8-67A731C4AB82}" sibTransId="{B5F529F2-A8D5-406A-B96C-6848B4BEDA7E}"/>
    <dgm:cxn modelId="{F6357B96-55C2-411B-887D-8825397326EC}" srcId="{E3FF0525-A2D6-4FD1-ABBB-7FE01F083786}" destId="{7819BC31-7D0B-41AE-8039-968A775043EF}" srcOrd="0" destOrd="0" parTransId="{49F033F3-253F-4E7D-8A25-7E8732A3ECA4}" sibTransId="{93215F14-2A6B-420B-B1BD-8BF2CE703AE6}"/>
    <dgm:cxn modelId="{4EA24569-5843-45D6-99C3-6B4AEE97CE73}" type="presOf" srcId="{7819BC31-7D0B-41AE-8039-968A775043EF}" destId="{DC47647A-72FF-411C-BCA6-ADB030B37BE5}" srcOrd="1" destOrd="0" presId="urn:microsoft.com/office/officeart/2005/8/layout/process3"/>
    <dgm:cxn modelId="{6D5E987F-AB10-4006-9BE7-F435955F887A}" srcId="{F5407F6D-E44E-4153-989E-D27FD107924A}" destId="{EAE1B362-865A-48BE-8194-55350EF5B13D}" srcOrd="1" destOrd="0" parTransId="{A4801F07-DCF1-4BCD-8A24-DC1AEC9AB435}" sibTransId="{33EC53D4-341C-4A85-AE79-6BBC51C2586B}"/>
    <dgm:cxn modelId="{41EE772E-8245-4B90-A5E9-1D916CD457E2}" srcId="{7819BC31-7D0B-41AE-8039-968A775043EF}" destId="{0DDF9669-2559-4A28-841C-D5378599BAD3}" srcOrd="3" destOrd="0" parTransId="{0153F9B4-A997-4B39-AFD0-9C2F53728E52}" sibTransId="{483D838B-FBE7-487C-BBFA-AD334DA696BD}"/>
    <dgm:cxn modelId="{A2B54815-BCCF-40B2-AEF3-6BA573E3640D}" type="presOf" srcId="{D1A800DC-13D4-4079-BA53-B2F6019C5F9B}" destId="{BBFB50B4-140A-47F1-AB7C-44BC5AF59311}" srcOrd="1" destOrd="0" presId="urn:microsoft.com/office/officeart/2005/8/layout/process3"/>
    <dgm:cxn modelId="{AE853004-1700-472A-95D7-2DB4B57177C9}" type="presOf" srcId="{EAE1B362-865A-48BE-8194-55350EF5B13D}" destId="{EA891209-AF2C-4E7B-9321-C03AD95A4D34}" srcOrd="0" destOrd="1" presId="urn:microsoft.com/office/officeart/2005/8/layout/process3"/>
    <dgm:cxn modelId="{7B8DA717-D0F2-4C87-A212-45DC8D661045}" type="presOf" srcId="{2BD95610-52DC-4408-9D36-27935221446A}" destId="{7AFD420B-DB76-49B5-B0D1-C3E96DBA7D40}" srcOrd="0" destOrd="0" presId="urn:microsoft.com/office/officeart/2005/8/layout/process3"/>
    <dgm:cxn modelId="{2FDA9A4A-C73A-4998-AF60-74AA754D7650}" type="presOf" srcId="{F5407F6D-E44E-4153-989E-D27FD107924A}" destId="{984C6B52-6767-4B00-B159-12237EFDC526}" srcOrd="1" destOrd="0" presId="urn:microsoft.com/office/officeart/2005/8/layout/process3"/>
    <dgm:cxn modelId="{DD577584-954A-49A1-9500-096956E7F63E}" type="presOf" srcId="{7819BC31-7D0B-41AE-8039-968A775043EF}" destId="{62125A44-FB62-4891-AFAA-F8EB14B47A30}" srcOrd="0" destOrd="0" presId="urn:microsoft.com/office/officeart/2005/8/layout/process3"/>
    <dgm:cxn modelId="{FAB8AD0C-34BA-4DB0-992B-B2895A2FAE9A}" type="presOf" srcId="{FF81F936-56AC-4987-9C1D-D62708C1DDFF}" destId="{E742B870-3BC4-4EB2-8D83-36DAFA8F9806}" srcOrd="1" destOrd="0" presId="urn:microsoft.com/office/officeart/2005/8/layout/process3"/>
    <dgm:cxn modelId="{820329C8-20EE-459E-A179-DEE56EEF48B7}" srcId="{7819BC31-7D0B-41AE-8039-968A775043EF}" destId="{2BD95610-52DC-4408-9D36-27935221446A}" srcOrd="0" destOrd="0" parTransId="{678741C5-E06A-4393-8E9C-122469740993}" sibTransId="{E4B33B2C-3BAF-448D-A572-EDA97283A821}"/>
    <dgm:cxn modelId="{85D17340-8982-45DE-8521-0E77E196D514}" type="presParOf" srcId="{FF05D699-24E4-4A9A-A2FF-D4C4D02C9EEB}" destId="{95FFABD8-6C30-4C6A-A8F3-1BD41B7BC9EE}" srcOrd="0" destOrd="0" presId="urn:microsoft.com/office/officeart/2005/8/layout/process3"/>
    <dgm:cxn modelId="{EA33044A-8A8C-420E-AEAC-1C3A9D3B3F03}" type="presParOf" srcId="{95FFABD8-6C30-4C6A-A8F3-1BD41B7BC9EE}" destId="{62125A44-FB62-4891-AFAA-F8EB14B47A30}" srcOrd="0" destOrd="0" presId="urn:microsoft.com/office/officeart/2005/8/layout/process3"/>
    <dgm:cxn modelId="{17549B9B-3E67-4DFC-ABC2-06AA2A6704C7}" type="presParOf" srcId="{95FFABD8-6C30-4C6A-A8F3-1BD41B7BC9EE}" destId="{DC47647A-72FF-411C-BCA6-ADB030B37BE5}" srcOrd="1" destOrd="0" presId="urn:microsoft.com/office/officeart/2005/8/layout/process3"/>
    <dgm:cxn modelId="{15B63E97-DAD9-41F5-B929-63922F80231B}" type="presParOf" srcId="{95FFABD8-6C30-4C6A-A8F3-1BD41B7BC9EE}" destId="{7AFD420B-DB76-49B5-B0D1-C3E96DBA7D40}" srcOrd="2" destOrd="0" presId="urn:microsoft.com/office/officeart/2005/8/layout/process3"/>
    <dgm:cxn modelId="{4DEEC982-4F9E-4168-98A1-D3C00E961751}" type="presParOf" srcId="{FF05D699-24E4-4A9A-A2FF-D4C4D02C9EEB}" destId="{B6398C10-1FC4-4311-8CE4-20F8BC6B40F0}" srcOrd="1" destOrd="0" presId="urn:microsoft.com/office/officeart/2005/8/layout/process3"/>
    <dgm:cxn modelId="{B55B42F6-19F9-4509-B9F3-FC513605865B}" type="presParOf" srcId="{B6398C10-1FC4-4311-8CE4-20F8BC6B40F0}" destId="{52612ECA-1B7B-4E6E-BEBB-0801A18AF016}" srcOrd="0" destOrd="0" presId="urn:microsoft.com/office/officeart/2005/8/layout/process3"/>
    <dgm:cxn modelId="{5BFAC975-3890-4BDF-970A-955C35B8084D}" type="presParOf" srcId="{FF05D699-24E4-4A9A-A2FF-D4C4D02C9EEB}" destId="{A0D85216-85F1-4417-B8EB-F0B04B7D7528}" srcOrd="2" destOrd="0" presId="urn:microsoft.com/office/officeart/2005/8/layout/process3"/>
    <dgm:cxn modelId="{9DA64366-EFF0-4531-BD82-66EFFEFB6035}" type="presParOf" srcId="{A0D85216-85F1-4417-B8EB-F0B04B7D7528}" destId="{C7F3C26A-90AA-4405-B2EE-0E4C11B1D808}" srcOrd="0" destOrd="0" presId="urn:microsoft.com/office/officeart/2005/8/layout/process3"/>
    <dgm:cxn modelId="{713C8628-1923-4302-A3A1-8AB37633156E}" type="presParOf" srcId="{A0D85216-85F1-4417-B8EB-F0B04B7D7528}" destId="{E742B870-3BC4-4EB2-8D83-36DAFA8F9806}" srcOrd="1" destOrd="0" presId="urn:microsoft.com/office/officeart/2005/8/layout/process3"/>
    <dgm:cxn modelId="{75B73CEC-77DA-4AED-B6AA-4A1BB03B54A5}" type="presParOf" srcId="{A0D85216-85F1-4417-B8EB-F0B04B7D7528}" destId="{3BB48447-176B-489C-A348-BFFB6F193C12}" srcOrd="2" destOrd="0" presId="urn:microsoft.com/office/officeart/2005/8/layout/process3"/>
    <dgm:cxn modelId="{0BB35332-ACAB-4E1E-BD83-E6C237AC9916}" type="presParOf" srcId="{FF05D699-24E4-4A9A-A2FF-D4C4D02C9EEB}" destId="{0670489A-92B8-4FD8-AD63-7A2BF2FC4008}" srcOrd="3" destOrd="0" presId="urn:microsoft.com/office/officeart/2005/8/layout/process3"/>
    <dgm:cxn modelId="{88EF7FC2-4390-4342-B44D-48A38820772F}" type="presParOf" srcId="{0670489A-92B8-4FD8-AD63-7A2BF2FC4008}" destId="{BBFB50B4-140A-47F1-AB7C-44BC5AF59311}" srcOrd="0" destOrd="0" presId="urn:microsoft.com/office/officeart/2005/8/layout/process3"/>
    <dgm:cxn modelId="{0AE51817-1719-484D-8F7C-B6856EF6975B}" type="presParOf" srcId="{FF05D699-24E4-4A9A-A2FF-D4C4D02C9EEB}" destId="{718F350B-410E-42AD-9624-53CAD2DBCDB7}" srcOrd="4" destOrd="0" presId="urn:microsoft.com/office/officeart/2005/8/layout/process3"/>
    <dgm:cxn modelId="{30C88351-75EF-4DCE-A50D-69DABB879EA0}" type="presParOf" srcId="{718F350B-410E-42AD-9624-53CAD2DBCDB7}" destId="{912013CC-917D-486B-862A-78E10146A08D}" srcOrd="0" destOrd="0" presId="urn:microsoft.com/office/officeart/2005/8/layout/process3"/>
    <dgm:cxn modelId="{12D1E26B-9496-4D3A-94FB-94E372356FB8}" type="presParOf" srcId="{718F350B-410E-42AD-9624-53CAD2DBCDB7}" destId="{984C6B52-6767-4B00-B159-12237EFDC526}" srcOrd="1" destOrd="0" presId="urn:microsoft.com/office/officeart/2005/8/layout/process3"/>
    <dgm:cxn modelId="{6BAA7DE3-8B4E-4CA1-A139-A1962737ECF6}" type="presParOf" srcId="{718F350B-410E-42AD-9624-53CAD2DBCDB7}" destId="{EA891209-AF2C-4E7B-9321-C03AD95A4D34}" srcOrd="2" destOrd="0" presId="urn:microsoft.com/office/officeart/2005/8/layout/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C47647A-72FF-411C-BCA6-ADB030B37BE5}">
      <dsp:nvSpPr>
        <dsp:cNvPr id="0" name=""/>
        <dsp:cNvSpPr/>
      </dsp:nvSpPr>
      <dsp:spPr>
        <a:xfrm>
          <a:off x="6638" y="387323"/>
          <a:ext cx="3018627" cy="1464153"/>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0688" tIns="170688" rIns="170688" bIns="91440" numCol="1" spcCol="1270" anchor="t" anchorCtr="0">
          <a:noAutofit/>
        </a:bodyPr>
        <a:lstStyle/>
        <a:p>
          <a:pPr lvl="0" algn="l" defTabSz="1066800">
            <a:lnSpc>
              <a:spcPct val="90000"/>
            </a:lnSpc>
            <a:spcBef>
              <a:spcPct val="0"/>
            </a:spcBef>
            <a:spcAft>
              <a:spcPct val="35000"/>
            </a:spcAft>
          </a:pPr>
          <a:r>
            <a:rPr lang="en-GB" sz="2400" kern="1200"/>
            <a:t>Financial input</a:t>
          </a:r>
        </a:p>
        <a:p>
          <a:pPr lvl="0" algn="l" defTabSz="1066800">
            <a:lnSpc>
              <a:spcPct val="90000"/>
            </a:lnSpc>
            <a:spcBef>
              <a:spcPct val="0"/>
            </a:spcBef>
            <a:spcAft>
              <a:spcPct val="35000"/>
            </a:spcAft>
          </a:pPr>
          <a:r>
            <a:rPr lang="en-GB" sz="1400" kern="1200"/>
            <a:t>(lead bidder and parent entities)</a:t>
          </a:r>
        </a:p>
      </dsp:txBody>
      <dsp:txXfrm>
        <a:off x="6638" y="387323"/>
        <a:ext cx="3018627" cy="976102"/>
      </dsp:txXfrm>
    </dsp:sp>
    <dsp:sp modelId="{7AFD420B-DB76-49B5-B0D1-C3E96DBA7D40}">
      <dsp:nvSpPr>
        <dsp:cNvPr id="0" name=""/>
        <dsp:cNvSpPr/>
      </dsp:nvSpPr>
      <dsp:spPr>
        <a:xfrm>
          <a:off x="624912"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financial information into relevant input tab (blue)</a:t>
          </a:r>
        </a:p>
        <a:p>
          <a:pPr marL="114300" lvl="1" indent="-114300" algn="l" defTabSz="533400">
            <a:lnSpc>
              <a:spcPct val="90000"/>
            </a:lnSpc>
            <a:spcBef>
              <a:spcPct val="0"/>
            </a:spcBef>
            <a:spcAft>
              <a:spcPct val="15000"/>
            </a:spcAft>
            <a:buChar char="••"/>
          </a:pPr>
          <a:r>
            <a:rPr lang="en-GB" sz="1200" kern="1200"/>
            <a:t>Ensure detailed figures are entered under correct headings </a:t>
          </a:r>
          <a:br>
            <a:rPr lang="en-GB" sz="1200" kern="1200"/>
          </a:br>
          <a:r>
            <a:rPr lang="en-GB" sz="1200" kern="1200"/>
            <a:t>(i.e breakdown of current assets)</a:t>
          </a:r>
        </a:p>
        <a:p>
          <a:pPr marL="114300" lvl="1" indent="-114300" algn="l" defTabSz="533400">
            <a:lnSpc>
              <a:spcPct val="90000"/>
            </a:lnSpc>
            <a:spcBef>
              <a:spcPct val="0"/>
            </a:spcBef>
            <a:spcAft>
              <a:spcPct val="15000"/>
            </a:spcAft>
            <a:buChar char="••"/>
          </a:pPr>
          <a:r>
            <a:rPr lang="en-GB" sz="1200" kern="1200"/>
            <a:t>Check totals / sub totals balance</a:t>
          </a:r>
        </a:p>
        <a:p>
          <a:pPr marL="114300" lvl="1" indent="-114300" algn="l" defTabSz="533400">
            <a:lnSpc>
              <a:spcPct val="90000"/>
            </a:lnSpc>
            <a:spcBef>
              <a:spcPct val="0"/>
            </a:spcBef>
            <a:spcAft>
              <a:spcPct val="15000"/>
            </a:spcAft>
            <a:buChar char="••"/>
          </a:pPr>
          <a:r>
            <a:rPr lang="en-GB" sz="1200" kern="1200"/>
            <a:t>Ensure to include parent and/or ultimate parent information</a:t>
          </a:r>
        </a:p>
      </dsp:txBody>
      <dsp:txXfrm>
        <a:off x="674996" y="1413510"/>
        <a:ext cx="2918459" cy="1609832"/>
      </dsp:txXfrm>
    </dsp:sp>
    <dsp:sp modelId="{B6398C10-1FC4-4311-8CE4-20F8BC6B40F0}">
      <dsp:nvSpPr>
        <dsp:cNvPr id="0" name=""/>
        <dsp:cNvSpPr/>
      </dsp:nvSpPr>
      <dsp:spPr>
        <a:xfrm>
          <a:off x="3482879" y="499599"/>
          <a:ext cx="970139" cy="751550"/>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lvl="0" algn="ctr" defTabSz="889000">
            <a:lnSpc>
              <a:spcPct val="90000"/>
            </a:lnSpc>
            <a:spcBef>
              <a:spcPct val="0"/>
            </a:spcBef>
            <a:spcAft>
              <a:spcPct val="35000"/>
            </a:spcAft>
          </a:pPr>
          <a:endParaRPr lang="en-GB" sz="2000" kern="1200"/>
        </a:p>
      </dsp:txBody>
      <dsp:txXfrm>
        <a:off x="3482879" y="649909"/>
        <a:ext cx="744674" cy="450930"/>
      </dsp:txXfrm>
    </dsp:sp>
    <dsp:sp modelId="{E742B870-3BC4-4EB2-8D83-36DAFA8F9806}">
      <dsp:nvSpPr>
        <dsp:cNvPr id="0" name=""/>
        <dsp:cNvSpPr/>
      </dsp:nvSpPr>
      <dsp:spPr>
        <a:xfrm>
          <a:off x="4855718" y="387323"/>
          <a:ext cx="3018627" cy="1464153"/>
        </a:xfrm>
        <a:prstGeom prst="roundRect">
          <a:avLst>
            <a:gd name="adj" fmla="val 10000"/>
          </a:avLst>
        </a:prstGeom>
        <a:solidFill>
          <a:srgbClr val="5AB7B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lvl="0" algn="l" defTabSz="1111250">
            <a:lnSpc>
              <a:spcPct val="90000"/>
            </a:lnSpc>
            <a:spcBef>
              <a:spcPct val="0"/>
            </a:spcBef>
            <a:spcAft>
              <a:spcPct val="35000"/>
            </a:spcAft>
          </a:pPr>
          <a:r>
            <a:rPr lang="en-GB" sz="2500" kern="1200"/>
            <a:t>Ancillary input and lot selection</a:t>
          </a:r>
        </a:p>
      </dsp:txBody>
      <dsp:txXfrm>
        <a:off x="4855718" y="387323"/>
        <a:ext cx="3018627" cy="976102"/>
      </dsp:txXfrm>
    </dsp:sp>
    <dsp:sp modelId="{3BB48447-176B-489C-A348-BFFB6F193C12}">
      <dsp:nvSpPr>
        <dsp:cNvPr id="0" name=""/>
        <dsp:cNvSpPr/>
      </dsp:nvSpPr>
      <dsp:spPr>
        <a:xfrm>
          <a:off x="5473991"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non-financial information into ancillary tab (green) </a:t>
          </a:r>
        </a:p>
        <a:p>
          <a:pPr marL="114300" lvl="1" indent="-114300" algn="l" defTabSz="533400">
            <a:lnSpc>
              <a:spcPct val="90000"/>
            </a:lnSpc>
            <a:spcBef>
              <a:spcPct val="0"/>
            </a:spcBef>
            <a:spcAft>
              <a:spcPct val="15000"/>
            </a:spcAft>
            <a:buChar char="••"/>
          </a:pPr>
          <a:r>
            <a:rPr lang="en-GB" sz="1200" kern="1200"/>
            <a:t>Information includes</a:t>
          </a:r>
          <a:br>
            <a:rPr lang="en-GB" sz="1200" kern="1200"/>
          </a:br>
          <a:r>
            <a:rPr lang="en-GB" sz="1200" kern="1200"/>
            <a:t> - Company registration details</a:t>
          </a:r>
          <a:br>
            <a:rPr lang="en-GB" sz="1200" kern="1200"/>
          </a:br>
          <a:r>
            <a:rPr lang="en-GB" sz="1200" kern="1200"/>
            <a:t> - Director details</a:t>
          </a:r>
          <a:br>
            <a:rPr lang="en-GB" sz="1200" kern="1200"/>
          </a:br>
          <a:r>
            <a:rPr lang="en-GB" sz="1200" kern="1200"/>
            <a:t> - Audit opinon</a:t>
          </a:r>
          <a:br>
            <a:rPr lang="en-GB" sz="1200" kern="1200"/>
          </a:br>
          <a:r>
            <a:rPr lang="en-GB" sz="1200" kern="1200"/>
            <a:t> - Lot details (if applicable)</a:t>
          </a:r>
        </a:p>
        <a:p>
          <a:pPr marL="114300" lvl="1" indent="-114300" algn="l" defTabSz="533400">
            <a:lnSpc>
              <a:spcPct val="90000"/>
            </a:lnSpc>
            <a:spcBef>
              <a:spcPct val="0"/>
            </a:spcBef>
            <a:spcAft>
              <a:spcPct val="15000"/>
            </a:spcAft>
            <a:buChar char="••"/>
          </a:pPr>
          <a:endParaRPr lang="en-GB" sz="1200" kern="1200"/>
        </a:p>
      </dsp:txBody>
      <dsp:txXfrm>
        <a:off x="5524075" y="1413510"/>
        <a:ext cx="2918459" cy="1609832"/>
      </dsp:txXfrm>
    </dsp:sp>
    <dsp:sp modelId="{0670489A-92B8-4FD8-AD63-7A2BF2FC4008}">
      <dsp:nvSpPr>
        <dsp:cNvPr id="0" name=""/>
        <dsp:cNvSpPr/>
      </dsp:nvSpPr>
      <dsp:spPr>
        <a:xfrm>
          <a:off x="8331958" y="499599"/>
          <a:ext cx="970139" cy="751550"/>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lvl="0" algn="ctr" defTabSz="889000">
            <a:lnSpc>
              <a:spcPct val="90000"/>
            </a:lnSpc>
            <a:spcBef>
              <a:spcPct val="0"/>
            </a:spcBef>
            <a:spcAft>
              <a:spcPct val="35000"/>
            </a:spcAft>
          </a:pPr>
          <a:endParaRPr lang="en-GB" sz="2000" kern="1200"/>
        </a:p>
      </dsp:txBody>
      <dsp:txXfrm>
        <a:off x="8331958" y="649909"/>
        <a:ext cx="744674" cy="450930"/>
      </dsp:txXfrm>
    </dsp:sp>
    <dsp:sp modelId="{984C6B52-6767-4B00-B159-12237EFDC526}">
      <dsp:nvSpPr>
        <dsp:cNvPr id="0" name=""/>
        <dsp:cNvSpPr/>
      </dsp:nvSpPr>
      <dsp:spPr>
        <a:xfrm>
          <a:off x="9704797" y="387323"/>
          <a:ext cx="3018627" cy="1464153"/>
        </a:xfrm>
        <a:prstGeom prst="roundRect">
          <a:avLst>
            <a:gd name="adj" fmla="val 100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lvl="0" algn="l" defTabSz="1111250">
            <a:lnSpc>
              <a:spcPct val="90000"/>
            </a:lnSpc>
            <a:spcBef>
              <a:spcPct val="0"/>
            </a:spcBef>
            <a:spcAft>
              <a:spcPct val="35000"/>
            </a:spcAft>
          </a:pPr>
          <a:r>
            <a:rPr lang="en-GB" sz="2500" kern="1200"/>
            <a:t>Review outputs and provide narrative</a:t>
          </a:r>
        </a:p>
      </dsp:txBody>
      <dsp:txXfrm>
        <a:off x="9704797" y="387323"/>
        <a:ext cx="3018627" cy="976102"/>
      </dsp:txXfrm>
    </dsp:sp>
    <dsp:sp modelId="{EA891209-AF2C-4E7B-9321-C03AD95A4D34}">
      <dsp:nvSpPr>
        <dsp:cNvPr id="0" name=""/>
        <dsp:cNvSpPr/>
      </dsp:nvSpPr>
      <dsp:spPr>
        <a:xfrm>
          <a:off x="10323070"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Review metric outputs on assessments tabs (black)</a:t>
          </a:r>
        </a:p>
        <a:p>
          <a:pPr marL="114300" lvl="1" indent="-114300" algn="l" defTabSz="533400">
            <a:lnSpc>
              <a:spcPct val="90000"/>
            </a:lnSpc>
            <a:spcBef>
              <a:spcPct val="0"/>
            </a:spcBef>
            <a:spcAft>
              <a:spcPct val="15000"/>
            </a:spcAft>
            <a:buChar char="••"/>
          </a:pPr>
          <a:r>
            <a:rPr lang="en-GB" sz="1200" kern="1200"/>
            <a:t>Provide supporting narrative along side metric outputs</a:t>
          </a:r>
        </a:p>
        <a:p>
          <a:pPr marL="114300" lvl="1" indent="-114300" algn="l" defTabSz="533400">
            <a:lnSpc>
              <a:spcPct val="90000"/>
            </a:lnSpc>
            <a:spcBef>
              <a:spcPct val="0"/>
            </a:spcBef>
            <a:spcAft>
              <a:spcPct val="15000"/>
            </a:spcAft>
            <a:buChar char="••"/>
          </a:pPr>
          <a:r>
            <a:rPr lang="en-GB" sz="1200" kern="1200"/>
            <a:t>Narative can reference additional supporting evidence that has been submitted</a:t>
          </a:r>
        </a:p>
      </dsp:txBody>
      <dsp:txXfrm>
        <a:off x="10373154" y="1413510"/>
        <a:ext cx="2918459" cy="1609832"/>
      </dsp:txXfrm>
    </dsp:sp>
  </dsp:spTree>
</dsp:drawing>
</file>

<file path=xl/diagrams/layout1.xml><?xml version="1.0" encoding="utf-8"?>
<dgm:layoutDef xmlns:dgm="http://schemas.openxmlformats.org/drawingml/2006/diagram" xmlns:a="http://schemas.openxmlformats.org/drawingml/2006/main" uniqueId="urn:microsoft.com/office/officeart/2005/8/layout/process3">
  <dgm:title val=""/>
  <dgm:desc val=""/>
  <dgm:catLst>
    <dgm:cat type="process" pri="2000"/>
  </dgm:catLst>
  <dgm:samp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Lst>
      <dgm:cxnLst>
        <dgm:cxn modelId="4" srcId="0" destId="1" srcOrd="0" destOrd="0"/>
        <dgm:cxn modelId="5" srcId="0" destId="2" srcOrd="1" destOrd="0"/>
        <dgm:cxn modelId="6" srcId="0" destId="3" srcOrd="3" destOrd="0"/>
        <dgm:cxn modelId="12" srcId="1" destId="11" srcOrd="0" destOrd="0"/>
        <dgm:cxn modelId="23" srcId="2" destId="21" srcOrd="0" destOrd="0"/>
        <dgm:cxn modelId="34" srcId="3" destId="31" srcOrd="0" destOrd="0"/>
      </dgm:cxnLst>
      <dgm:bg/>
      <dgm:whole/>
    </dgm:dataModel>
  </dgm:sampData>
  <dgm:style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 modelId="4">
          <dgm:prSet phldr="1"/>
        </dgm:pt>
        <dgm:pt modelId="41">
          <dgm:prSet phldr="1"/>
        </dgm:pt>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fact="0.3333"/>
      <dgm:constr type="w" for="des" forName="parTx"/>
      <dgm:constr type="h" for="des" forName="parTx" op="equ"/>
      <dgm:constr type="h" for="des" forName="parSh" op="equ"/>
      <dgm:constr type="w" for="des" forName="desTx"/>
      <dgm:constr type="h" for="des" forName="desTx" op="equ"/>
      <dgm:constr type="w" for="des" forName="parSh"/>
      <dgm:constr type="primFontSz" for="des" forName="parTx" val="65"/>
      <dgm:constr type="secFontSz" for="des" forName="desTx" refType="primFontSz" refFor="des" refForName="parTx" op="equ"/>
      <dgm:constr type="primFontSz" for="des" forName="connTx" refType="primFontSz" refFor="des" refForName="parTx" fact="0.8"/>
      <dgm:constr type="primFontSz" for="des" forName="connTx" refType="primFontSz" refFor="des" refForName="parTx" op="lte" fact="0.8"/>
      <dgm:constr type="h" for="des" forName="parTx" refType="primFontSz" refFor="des" refForName="parTx" fact="0.8"/>
      <dgm:constr type="h" for="des" forName="parSh" refType="primFontSz" refFor="des" refForName="parTx" fact="1.2"/>
      <dgm:constr type="h" for="des" forName="desTx" refType="primFontSz" refFor="des" refForName="parTx" fact="1.6"/>
      <dgm:constr type="h" for="des" forName="parSh" refType="h" refFor="des" refForName="parTx" op="lte" fact="1.5"/>
      <dgm:constr type="h" for="des" forName="parSh" refType="h" refFor="des" refForName="parTx" op="gte" fact="1.5"/>
    </dgm:constrLst>
    <dgm:ruleLst>
      <dgm:rule type="w" for="ch" forName="composite" val="0" fact="NaN" max="NaN"/>
      <dgm:rule type="primFontSz" for="des" forName="parTx" val="5" fact="NaN" max="NaN"/>
    </dgm:ruleLst>
    <dgm:forEach name="Name3" axis="ch" ptType="node">
      <dgm:layoutNode name="composite">
        <dgm:alg type="composite"/>
        <dgm:shape xmlns:r="http://schemas.openxmlformats.org/officeDocument/2006/relationships" r:blip="">
          <dgm:adjLst/>
        </dgm:shape>
        <dgm:presOf/>
        <dgm:choose name="Name4">
          <dgm:if name="Name5" func="var" arg="dir" op="equ" val="norm">
            <dgm:constrLst>
              <dgm:constr type="h" refType="w" fact="1000"/>
              <dgm:constr type="l" for="ch" forName="parTx"/>
              <dgm:constr type="w" for="ch" forName="parTx" refType="w" fact="0.83"/>
              <dgm:constr type="t" for="ch" forName="parTx"/>
              <dgm:constr type="l" for="ch" forName="parSh"/>
              <dgm:constr type="w" for="ch" forName="parSh" refType="w" refFor="ch" refForName="parTx"/>
              <dgm:constr type="t" for="ch" forName="parSh"/>
              <dgm:constr type="l" for="ch" forName="desTx" refType="w" fact="0.17"/>
              <dgm:constr type="w" for="ch" forName="desTx" refType="w" refFor="ch" refForName="parTx"/>
              <dgm:constr type="t" for="ch" forName="desTx" refType="h" refFor="ch" refForName="parTx"/>
            </dgm:constrLst>
          </dgm:if>
          <dgm:else name="Name6">
            <dgm:constrLst>
              <dgm:constr type="h" refType="w" fact="1000"/>
              <dgm:constr type="l" for="ch" forName="parTx" refType="w" fact="0.17"/>
              <dgm:constr type="w" for="ch" forName="parTx" refType="w" fact="0.83"/>
              <dgm:constr type="t" for="ch" forName="parTx"/>
              <dgm:constr type="l" for="ch" forName="parSh" refType="w" fact="0.15"/>
              <dgm:constr type="w" for="ch" forName="parSh" refType="w" refFor="ch" refForName="parTx"/>
              <dgm:constr type="t" for="ch" forName="parSh"/>
              <dgm:constr type="l" for="ch" forName="desTx"/>
              <dgm:constr type="w" for="ch" forName="desTx" refType="w" refFor="ch" refForName="parTx"/>
              <dgm:constr type="t" for="ch" forName="desTx" refType="h" refFor="ch" refForName="parTx"/>
            </dgm:constrLst>
          </dgm:else>
        </dgm:choose>
        <dgm:ruleLst>
          <dgm:rule type="h" val="INF" fact="NaN" max="NaN"/>
        </dgm:ruleLst>
        <dgm:layoutNode name="parTx">
          <dgm:varLst>
            <dgm:chMax val="0"/>
            <dgm:chPref val="0"/>
            <dgm:bulletEnabled val="1"/>
          </dgm:varLst>
          <dgm:alg type="tx">
            <dgm:param type="parTxLTRAlign" val="l"/>
            <dgm:param type="parTxRTLAlign" val="r"/>
            <dgm:param type="txAnchorVert" val="t"/>
          </dgm:alg>
          <dgm:shape xmlns:r="http://schemas.openxmlformats.org/officeDocument/2006/relationships" type="rect" r:blip="" zOrderOff="1" hideGeom="1">
            <dgm:adjLst>
              <dgm:adj idx="1" val="0.1"/>
            </dgm:adjLst>
          </dgm:shape>
          <dgm:presOf axis="self" ptType="node"/>
          <dgm:constrLst>
            <dgm:constr type="h" refType="w" op="lte" fact="0.4"/>
            <dgm:constr type="bMarg" refType="primFontSz" fact="0.3"/>
            <dgm:constr type="h"/>
          </dgm:constrLst>
          <dgm:ruleLst>
            <dgm:rule type="h" val="INF" fact="NaN" max="NaN"/>
          </dgm:ruleLst>
        </dgm:layoutNode>
        <dgm:layoutNode name="parSh">
          <dgm:alg type="sp"/>
          <dgm:shape xmlns:r="http://schemas.openxmlformats.org/officeDocument/2006/relationships" type="roundRect" r:blip="">
            <dgm:adjLst>
              <dgm:adj idx="1" val="0.1"/>
            </dgm:adjLst>
          </dgm:shape>
          <dgm:presOf axis="self" ptType="node"/>
          <dgm:constrLst>
            <dgm:constr type="h"/>
          </dgm:constrLst>
          <dgm:ruleLst/>
        </dgm:layoutNode>
        <dgm:layoutNode name="desTx" styleLbl="fgAcc1">
          <dgm:varLst>
            <dgm:bulletEnabled val="1"/>
          </dgm:varLst>
          <dgm:alg type="tx">
            <dgm:param type="stBulletLvl" val="1"/>
          </dgm:alg>
          <dgm:shape xmlns:r="http://schemas.openxmlformats.org/officeDocument/2006/relationships" type="roundRect" r:blip="">
            <dgm:adjLst>
              <dgm:adj idx="1" val="0.1"/>
            </dgm:adjLst>
          </dgm:shape>
          <dgm:presOf axis="des" ptType="node"/>
          <dgm:constrLst>
            <dgm:constr type="secFontSz" val="65"/>
            <dgm:constr type="primFontSz" refType="secFontSz"/>
            <dgm:constr type="h"/>
          </dgm:constrLst>
          <dgm:ruleLst>
            <dgm:rule type="h" val="INF" fact="NaN" max="NaN"/>
          </dgm:ruleLst>
        </dgm:layoutNode>
      </dgm:layoutNode>
      <dgm:forEach name="sibTransForEach" axis="followSib" ptType="sibTrans" cnt="1">
        <dgm:layoutNode name="sibTrans">
          <dgm:alg type="conn">
            <dgm:param type="begPts" val="auto"/>
            <dgm:param type="endPts" val="auto"/>
            <dgm:param type="srcNode" val="parTx"/>
            <dgm:param type="dstNode" val="parTx"/>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hyperlink" Target="#'1.1b Lead Financial Input'!A1"/><Relationship Id="rId13" Type="http://schemas.openxmlformats.org/officeDocument/2006/relationships/hyperlink" Target="#'3.2 Immediate Parent Assmt'!A1"/><Relationship Id="rId18" Type="http://schemas.openxmlformats.org/officeDocument/2006/relationships/hyperlink" Target="#'Authority Instructions'!A1"/><Relationship Id="rId3" Type="http://schemas.openxmlformats.org/officeDocument/2006/relationships/hyperlink" Target="#'Bidder Instructions'!A1"/><Relationship Id="rId7" Type="http://schemas.openxmlformats.org/officeDocument/2006/relationships/hyperlink" Target="#'Authority RAG Thresholds'!A1"/><Relationship Id="rId12" Type="http://schemas.openxmlformats.org/officeDocument/2006/relationships/hyperlink" Target="#'2.2 Sub-Supplier Ancillary Inpu'!A1"/><Relationship Id="rId17" Type="http://schemas.openxmlformats.org/officeDocument/2006/relationships/hyperlink" Target="#Setup!A1"/><Relationship Id="rId2" Type="http://schemas.openxmlformats.org/officeDocument/2006/relationships/hyperlink" Target="#'1.1a Lead Financial Input'!A1"/><Relationship Id="rId16" Type="http://schemas.openxmlformats.org/officeDocument/2006/relationships/hyperlink" Target="#'3.6 Sub-Supplier #3 Assmt'!A1"/><Relationship Id="rId1" Type="http://schemas.openxmlformats.org/officeDocument/2006/relationships/hyperlink" Target="#'3.1 Lead Bidder Assessment'!A1"/><Relationship Id="rId6" Type="http://schemas.openxmlformats.org/officeDocument/2006/relationships/hyperlink" Target="#'Metric Definitions'!A1"/><Relationship Id="rId11" Type="http://schemas.openxmlformats.org/officeDocument/2006/relationships/hyperlink" Target="#'2.1 Lead Ancillary Input '!A1"/><Relationship Id="rId5" Type="http://schemas.openxmlformats.org/officeDocument/2006/relationships/hyperlink" Target="#SysConfig!A1"/><Relationship Id="rId15" Type="http://schemas.openxmlformats.org/officeDocument/2006/relationships/hyperlink" Target="#'3.4 Subcontractor #1 Assmt'!Print_Area"/><Relationship Id="rId10" Type="http://schemas.openxmlformats.org/officeDocument/2006/relationships/hyperlink" Target="#'1.2b Subcontractor Input'!A1"/><Relationship Id="rId4" Type="http://schemas.openxmlformats.org/officeDocument/2006/relationships/hyperlink" Target="#Contents!A1"/><Relationship Id="rId9" Type="http://schemas.openxmlformats.org/officeDocument/2006/relationships/hyperlink" Target="#'1.2a Subcontractor Input'!A1"/><Relationship Id="rId14" Type="http://schemas.openxmlformats.org/officeDocument/2006/relationships/hyperlink" Target="#'3.3 Ultimate Parent Assmt'!Print_Area"/></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5.xml.rels><?xml version="1.0" encoding="UTF-8" standalone="yes"?>
<Relationships xmlns="http://schemas.openxmlformats.org/package/2006/relationships"><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absoluteAnchor>
    <xdr:pos x="0" y="0"/>
    <xdr:ext cx="9293412" cy="6066118"/>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pic>
      <cdr:nvPicPr>
        <cdr:cNvPr id="26" name="Picture 25">
          <a:extLst xmlns:a="http://schemas.openxmlformats.org/drawingml/2006/main">
            <a:ext uri="{FF2B5EF4-FFF2-40B4-BE49-F238E27FC236}">
              <a16:creationId xmlns:a16="http://schemas.microsoft.com/office/drawing/2014/main" id="{AD4EEAA5-C9E0-4F1A-A4DF-38F2176ED49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287435" cy="6069106"/>
        </a:xfrm>
        <a:prstGeom xmlns:a="http://schemas.openxmlformats.org/drawingml/2006/main" prst="rect">
          <a:avLst/>
        </a:prstGeom>
      </cdr:spPr>
    </cdr:pic>
  </cdr:relSizeAnchor>
  <cdr:relSizeAnchor xmlns:cdr="http://schemas.openxmlformats.org/drawingml/2006/chartDrawing">
    <cdr:from>
      <cdr:x>0</cdr:x>
      <cdr:y>0.88363</cdr:y>
    </cdr:from>
    <cdr:to>
      <cdr:x>0.55051</cdr:x>
      <cdr:y>0.95231</cdr:y>
    </cdr:to>
    <cdr:sp macro="" textlink="">
      <cdr:nvSpPr>
        <cdr:cNvPr id="6"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0" y="5362850"/>
          <a:ext cx="5112826" cy="41682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CCS Financial</a:t>
          </a:r>
          <a:r>
            <a:rPr lang="en-GB" sz="1100" b="0" i="0" baseline="0">
              <a:solidFill>
                <a:sysClr val="windowText" lastClr="000000"/>
              </a:solidFill>
              <a:effectLst/>
              <a:latin typeface="Arial" panose="020B0604020202020204" pitchFamily="34" charset="0"/>
              <a:ea typeface="+mn-ea"/>
              <a:cs typeface="Arial" panose="020B0604020202020204" pitchFamily="34" charset="0"/>
            </a:rPr>
            <a:t> Viability Risk Assessment Tool (FVRA) v1.1</a:t>
          </a:r>
          <a:endParaRPr lang="en-GB" sz="1100" b="0" i="0">
            <a:solidFill>
              <a:sysClr val="windowText" lastClr="000000"/>
            </a:solidFill>
            <a:effectLst/>
            <a:latin typeface="Arial" panose="020B0604020202020204" pitchFamily="34" charset="0"/>
            <a:ea typeface="+mn-ea"/>
            <a:cs typeface="Arial" panose="020B0604020202020204" pitchFamily="34" charset="0"/>
          </a:endParaRPr>
        </a:p>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Adapted from The Sourcing</a:t>
          </a:r>
          <a:r>
            <a:rPr lang="en-GB" sz="1100" b="0" i="0" baseline="0">
              <a:solidFill>
                <a:sysClr val="windowText" lastClr="000000"/>
              </a:solidFill>
              <a:effectLst/>
              <a:latin typeface="Arial" panose="020B0604020202020204" pitchFamily="34" charset="0"/>
              <a:ea typeface="+mn-ea"/>
              <a:cs typeface="Arial" panose="020B0604020202020204" pitchFamily="34" charset="0"/>
            </a:rPr>
            <a:t> Prgramme FVRA </a:t>
          </a:r>
          <a:r>
            <a:rPr lang="en-GB" sz="1100" b="0" i="0">
              <a:solidFill>
                <a:sysClr val="windowText" lastClr="000000"/>
              </a:solidFill>
              <a:effectLst/>
              <a:latin typeface="Arial" panose="020B0604020202020204" pitchFamily="34" charset="0"/>
              <a:ea typeface="+mn-ea"/>
              <a:cs typeface="Arial" panose="020B0604020202020204" pitchFamily="34" charset="0"/>
            </a:rPr>
            <a:t>Version: v4.3.1</a:t>
          </a:r>
          <a:endParaRPr lang="en-US" sz="1100">
            <a:solidFill>
              <a:sysClr val="windowText" lastClr="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0.03962</cdr:x>
      <cdr:y>0.88912</cdr:y>
    </cdr:from>
    <cdr:to>
      <cdr:x>0.99122</cdr:x>
      <cdr:y>0.99372</cdr:y>
    </cdr:to>
    <cdr:sp macro="" textlink="">
      <cdr:nvSpPr>
        <cdr:cNvPr id="5" name="TextBox 4"/>
        <cdr:cNvSpPr txBox="1"/>
      </cdr:nvSpPr>
      <cdr:spPr>
        <a:xfrm xmlns:a="http://schemas.openxmlformats.org/drawingml/2006/main">
          <a:off x="245477" y="3597252"/>
          <a:ext cx="5895880" cy="4231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spcAft>
              <a:spcPts val="1200"/>
            </a:spcAft>
          </a:pPr>
          <a:r>
            <a:rPr lang="en-GB" sz="1100" b="0" i="1">
              <a:solidFill>
                <a:srgbClr val="FF0000"/>
              </a:solidFill>
              <a:effectLst/>
              <a:latin typeface="Arial" panose="020B0604020202020204" pitchFamily="34" charset="0"/>
              <a:ea typeface="Arial" panose="020B0604020202020204" pitchFamily="34" charset="0"/>
              <a:cs typeface="Times New Roman" panose="02020603050405020304" pitchFamily="18" charset="0"/>
            </a:rPr>
            <a:t>.</a:t>
          </a:r>
          <a:endParaRPr lang="en-GB" sz="1100"/>
        </a:p>
      </cdr:txBody>
    </cdr:sp>
  </cdr:relSizeAnchor>
  <cdr:relSizeAnchor xmlns:cdr="http://schemas.openxmlformats.org/drawingml/2006/chartDrawing">
    <cdr:from>
      <cdr:x>0.04359</cdr:x>
      <cdr:y>0.6881</cdr:y>
    </cdr:from>
    <cdr:to>
      <cdr:x>0.41019</cdr:x>
      <cdr:y>0.77492</cdr:y>
    </cdr:to>
    <cdr:sp macro="" textlink="">
      <cdr:nvSpPr>
        <cdr:cNvPr id="9" name="TextBox 8"/>
        <cdr:cNvSpPr txBox="1"/>
      </cdr:nvSpPr>
      <cdr:spPr>
        <a:xfrm xmlns:a="http://schemas.openxmlformats.org/drawingml/2006/main">
          <a:off x="405423" y="4181231"/>
          <a:ext cx="3409462" cy="5275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0.33939</cdr:x>
      <cdr:y>0.01349</cdr:y>
    </cdr:from>
    <cdr:to>
      <cdr:x>0.63237</cdr:x>
      <cdr:y>0.05968</cdr:y>
    </cdr:to>
    <cdr:sp macro="" textlink="[0]!cstProtectiveMarking">
      <cdr:nvSpPr>
        <cdr:cNvPr id="11" name="TextBox 1">
          <a:extLst xmlns:a="http://schemas.openxmlformats.org/drawingml/2006/main">
            <a:ext uri="{FF2B5EF4-FFF2-40B4-BE49-F238E27FC236}">
              <a16:creationId xmlns:a16="http://schemas.microsoft.com/office/drawing/2014/main" id="{F0323009-8D2E-124A-8A6E-AD92FBF6BFA4}"/>
            </a:ext>
          </a:extLst>
        </cdr:cNvPr>
        <cdr:cNvSpPr txBox="1"/>
      </cdr:nvSpPr>
      <cdr:spPr>
        <a:xfrm xmlns:a="http://schemas.openxmlformats.org/drawingml/2006/main">
          <a:off x="3152043" y="81882"/>
          <a:ext cx="2721033" cy="28033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rtl="0"/>
          <a:fld id="{163AC149-9748-4507-B590-79FC605D33F1}" type="TxLink">
            <a:rPr lang="en-US" sz="1200" b="0" i="0" u="none" strike="noStrike">
              <a:solidFill>
                <a:schemeClr val="bg1"/>
              </a:solidFill>
              <a:effectLst/>
              <a:latin typeface="+mn-lt"/>
              <a:cs typeface="Arial"/>
            </a:rPr>
            <a:pPr algn="ctr" rtl="0"/>
            <a:t>OFFICIAL</a:t>
          </a:fld>
          <a:r>
            <a:rPr lang="en-US" sz="1200" b="0" i="0" u="none" strike="noStrike">
              <a:solidFill>
                <a:schemeClr val="bg1"/>
              </a:solidFill>
              <a:effectLst/>
              <a:latin typeface="+mn-lt"/>
              <a:cs typeface="Arial"/>
            </a:rPr>
            <a:t>  </a:t>
          </a:r>
          <a:endParaRPr lang="en-US" sz="2000" b="1">
            <a:solidFill>
              <a:schemeClr val="bg1"/>
            </a:solidFill>
            <a:effectLst/>
            <a:latin typeface="+mn-lt"/>
            <a:cs typeface="Arial" panose="020B0604020202020204" pitchFamily="34" charset="0"/>
          </a:endParaRPr>
        </a:p>
      </cdr:txBody>
    </cdr:sp>
  </cdr:relSizeAnchor>
  <cdr:relSizeAnchor xmlns:cdr="http://schemas.openxmlformats.org/drawingml/2006/chartDrawing">
    <cdr:from>
      <cdr:x>0.02477</cdr:x>
      <cdr:y>0.38946</cdr:y>
    </cdr:from>
    <cdr:to>
      <cdr:x>0.92444</cdr:x>
      <cdr:y>0.63916</cdr:y>
    </cdr:to>
    <cdr:sp macro="" textlink="">
      <cdr:nvSpPr>
        <cdr:cNvPr id="12"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230199" y="2362510"/>
          <a:ext cx="8360978" cy="151471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US" sz="3200" b="0" i="0" u="none" strike="noStrike">
              <a:solidFill>
                <a:schemeClr val="bg1"/>
              </a:solidFill>
              <a:effectLst/>
              <a:latin typeface="Arial"/>
              <a:cs typeface="Arial"/>
            </a:rPr>
            <a:t>CCS</a:t>
          </a:r>
          <a:r>
            <a:rPr lang="en-US" sz="3200" b="0" i="0" u="none" strike="noStrike" baseline="0">
              <a:solidFill>
                <a:schemeClr val="bg1"/>
              </a:solidFill>
              <a:effectLst/>
              <a:latin typeface="Arial"/>
              <a:cs typeface="Arial"/>
            </a:rPr>
            <a:t> FVRA</a:t>
          </a:r>
          <a:r>
            <a:rPr lang="en-US" sz="3200" b="0" i="0" u="none" strike="noStrike">
              <a:solidFill>
                <a:schemeClr val="bg1"/>
              </a:solidFill>
              <a:effectLst/>
              <a:latin typeface="Arial"/>
              <a:cs typeface="Arial"/>
            </a:rPr>
            <a:t> for RM6283</a:t>
          </a:r>
          <a:r>
            <a:rPr lang="en-US" sz="3200" b="0" i="0" u="none" strike="noStrike" baseline="0">
              <a:solidFill>
                <a:schemeClr val="bg1"/>
              </a:solidFill>
              <a:effectLst/>
              <a:latin typeface="Arial"/>
              <a:cs typeface="Arial"/>
            </a:rPr>
            <a:t> Front Office Counter Services (Gold)</a:t>
          </a:r>
          <a:endParaRPr lang="en-US" sz="3200">
            <a:solidFill>
              <a:schemeClr val="bg1"/>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0.01544</cdr:x>
      <cdr:y>0.04579</cdr:y>
    </cdr:from>
    <cdr:to>
      <cdr:x>0.24037</cdr:x>
      <cdr:y>0.08218</cdr:y>
    </cdr:to>
    <cdr:pic>
      <cdr:nvPicPr>
        <cdr:cNvPr id="21" name="Google Shape;271;p37" descr="Image">
          <a:extLst xmlns:a="http://schemas.openxmlformats.org/drawingml/2006/main">
            <a:ext uri="{FF2B5EF4-FFF2-40B4-BE49-F238E27FC236}">
              <a16:creationId xmlns:a16="http://schemas.microsoft.com/office/drawing/2014/main" id="{16158C2E-6714-4616-90EB-424C68A03A65}"/>
            </a:ext>
          </a:extLst>
        </cdr:cNvPr>
        <cdr:cNvPicPr preferRelativeResize="0"/>
      </cdr:nvPicPr>
      <cdr:blipFill rotWithShape="1">
        <a:blip xmlns:a="http://schemas.openxmlformats.org/drawingml/2006/main" xmlns:r="http://schemas.openxmlformats.org/officeDocument/2006/relationships" r:embed="rId2">
          <a:alphaModFix/>
        </a:blip>
        <a:srcRect xmlns:a="http://schemas.openxmlformats.org/drawingml/2006/main"/>
        <a:stretch xmlns:a="http://schemas.openxmlformats.org/drawingml/2006/main"/>
      </cdr:blipFill>
      <cdr:spPr>
        <a:xfrm xmlns:a="http://schemas.openxmlformats.org/drawingml/2006/main">
          <a:off x="143435" y="277906"/>
          <a:ext cx="2089020" cy="220879"/>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0.86345</cdr:x>
      <cdr:y>0.82344</cdr:y>
    </cdr:from>
    <cdr:to>
      <cdr:x>0.9778</cdr:x>
      <cdr:y>0.96898</cdr:y>
    </cdr:to>
    <cdr:pic>
      <cdr:nvPicPr>
        <cdr:cNvPr id="27" name="Google Shape;269;p37" descr="Image">
          <a:extLst xmlns:a="http://schemas.openxmlformats.org/drawingml/2006/main">
            <a:ext uri="{FF2B5EF4-FFF2-40B4-BE49-F238E27FC236}">
              <a16:creationId xmlns:a16="http://schemas.microsoft.com/office/drawing/2014/main" id="{25A0B5FE-1292-4ACD-93F3-E04B25207DFF}"/>
            </a:ext>
          </a:extLst>
        </cdr:cNvPr>
        <cdr:cNvPicPr preferRelativeResize="0"/>
      </cdr:nvPicPr>
      <cdr:blipFill rotWithShape="1">
        <a:blip xmlns:a="http://schemas.openxmlformats.org/drawingml/2006/main" xmlns:r="http://schemas.openxmlformats.org/officeDocument/2006/relationships" r:embed="rId3">
          <a:alphaModFix/>
        </a:blip>
        <a:srcRect xmlns:a="http://schemas.openxmlformats.org/drawingml/2006/main"/>
        <a:stretch xmlns:a="http://schemas.openxmlformats.org/drawingml/2006/main"/>
      </cdr:blipFill>
      <cdr:spPr>
        <a:xfrm xmlns:a="http://schemas.openxmlformats.org/drawingml/2006/main">
          <a:off x="8019202" y="4997550"/>
          <a:ext cx="1062045" cy="883296"/>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0.01319</cdr:x>
      <cdr:y>0.9547</cdr:y>
    </cdr:from>
    <cdr:to>
      <cdr:x>0.42455</cdr:x>
      <cdr:y>0.99626</cdr:y>
    </cdr:to>
    <cdr:grpSp>
      <cdr:nvGrpSpPr>
        <cdr:cNvPr id="32" name="Group 31">
          <a:extLst xmlns:a="http://schemas.openxmlformats.org/drawingml/2006/main">
            <a:ext uri="{FF2B5EF4-FFF2-40B4-BE49-F238E27FC236}">
              <a16:creationId xmlns:a16="http://schemas.microsoft.com/office/drawing/2014/main" id="{373624EA-2834-43AB-8707-0A3B5B8FB1AA}"/>
            </a:ext>
          </a:extLst>
        </cdr:cNvPr>
        <cdr:cNvGrpSpPr/>
      </cdr:nvGrpSpPr>
      <cdr:grpSpPr>
        <a:xfrm xmlns:a="http://schemas.openxmlformats.org/drawingml/2006/main">
          <a:off x="122580" y="5791323"/>
          <a:ext cx="3822938" cy="252108"/>
          <a:chOff x="3179433" y="5068013"/>
          <a:chExt cx="3820493" cy="252267"/>
        </a:xfrm>
      </cdr:grpSpPr>
      <cdr:sp macro="" textlink="">
        <cdr:nvSpPr>
          <cdr:cNvPr id="28" name="Google Shape;273;p37"/>
          <cdr:cNvSpPr txBox="1"/>
        </cdr:nvSpPr>
        <cdr:spPr>
          <a:xfrm xmlns:a="http://schemas.openxmlformats.org/drawingml/2006/main">
            <a:off x="3503027" y="5137536"/>
            <a:ext cx="12618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@gov_procurement</a:t>
            </a:r>
            <a:endParaRPr dirty="0"/>
          </a:p>
        </cdr:txBody>
      </cdr:sp>
      <cdr:sp macro="" textlink="">
        <cdr:nvSpPr>
          <cdr:cNvPr id="29" name="Google Shape;274;p37"/>
          <cdr:cNvSpPr txBox="1"/>
        </cdr:nvSpPr>
        <cdr:spPr>
          <a:xfrm xmlns:a="http://schemas.openxmlformats.org/drawingml/2006/main">
            <a:off x="5272226" y="5137536"/>
            <a:ext cx="17277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Crown Commercial Service</a:t>
            </a:r>
            <a:endParaRPr dirty="0"/>
          </a:p>
        </cdr:txBody>
      </cdr:sp>
      <cdr:pic>
        <cdr:nvPicPr>
          <cdr:cNvPr id="30" name="Google Shape;275;p37" descr="Image">
            <a:extLst xmlns:a="http://schemas.openxmlformats.org/drawingml/2006/main">
              <a:ext uri="{FF2B5EF4-FFF2-40B4-BE49-F238E27FC236}">
                <a16:creationId xmlns:a16="http://schemas.microsoft.com/office/drawing/2014/main" id="{5205D12E-0012-4CC9-95B6-EDA91F379EB9}"/>
              </a:ext>
            </a:extLst>
          </cdr:cNvPr>
          <cdr:cNvPicPr preferRelativeResize="0"/>
        </cdr:nvPicPr>
        <cdr:blipFill rotWithShape="1">
          <a:blip xmlns:a="http://schemas.openxmlformats.org/drawingml/2006/main" xmlns:r="http://schemas.openxmlformats.org/officeDocument/2006/relationships" r:embed="rId4">
            <a:alphaModFix/>
          </a:blip>
          <a:srcRect xmlns:a="http://schemas.openxmlformats.org/drawingml/2006/main"/>
          <a:stretch xmlns:a="http://schemas.openxmlformats.org/drawingml/2006/main"/>
        </cdr:blipFill>
        <cdr:spPr>
          <a:xfrm xmlns:a="http://schemas.openxmlformats.org/drawingml/2006/main">
            <a:off x="3179433" y="5101190"/>
            <a:ext cx="263062" cy="219090"/>
          </a:xfrm>
          <a:prstGeom xmlns:a="http://schemas.openxmlformats.org/drawingml/2006/main" prst="rect">
            <a:avLst/>
          </a:prstGeom>
          <a:noFill xmlns:a="http://schemas.openxmlformats.org/drawingml/2006/main"/>
          <a:ln xmlns:a="http://schemas.openxmlformats.org/drawingml/2006/main">
            <a:noFill/>
          </a:ln>
        </cdr:spPr>
      </cdr:pic>
      <cdr:pic>
        <cdr:nvPicPr>
          <cdr:cNvPr id="31" name="Google Shape;276;p37" descr="Image">
            <a:extLst xmlns:a="http://schemas.openxmlformats.org/drawingml/2006/main">
              <a:ext uri="{FF2B5EF4-FFF2-40B4-BE49-F238E27FC236}">
                <a16:creationId xmlns:a16="http://schemas.microsoft.com/office/drawing/2014/main" id="{5D14FD71-F72E-442A-9F8E-293A56542496}"/>
              </a:ext>
            </a:extLst>
          </cdr:cNvPr>
          <cdr:cNvPicPr preferRelativeResize="0"/>
        </cdr:nvPicPr>
        <cdr:blipFill rotWithShape="1">
          <a:blip xmlns:a="http://schemas.openxmlformats.org/drawingml/2006/main" xmlns:r="http://schemas.openxmlformats.org/officeDocument/2006/relationships" r:embed="rId5">
            <a:alphaModFix/>
          </a:blip>
          <a:srcRect xmlns:a="http://schemas.openxmlformats.org/drawingml/2006/main"/>
          <a:stretch xmlns:a="http://schemas.openxmlformats.org/drawingml/2006/main"/>
        </cdr:blipFill>
        <cdr:spPr>
          <a:xfrm xmlns:a="http://schemas.openxmlformats.org/drawingml/2006/main">
            <a:off x="4956092" y="5068013"/>
            <a:ext cx="247343" cy="247344"/>
          </a:xfrm>
          <a:prstGeom xmlns:a="http://schemas.openxmlformats.org/drawingml/2006/main" prst="rect">
            <a:avLst/>
          </a:prstGeom>
          <a:noFill xmlns:a="http://schemas.openxmlformats.org/drawingml/2006/main"/>
          <a:ln xmlns:a="http://schemas.openxmlformats.org/drawingml/2006/main">
            <a:noFill/>
          </a:ln>
        </cdr:spPr>
      </cdr:pic>
    </cdr:grpSp>
  </cdr:relSizeAnchor>
</c:userShapes>
</file>

<file path=xl/drawings/drawing3.xml><?xml version="1.0" encoding="utf-8"?>
<xdr:wsDr xmlns:xdr="http://schemas.openxmlformats.org/drawingml/2006/spreadsheetDrawing" xmlns:a="http://schemas.openxmlformats.org/drawingml/2006/main">
  <xdr:twoCellAnchor>
    <xdr:from>
      <xdr:col>6</xdr:col>
      <xdr:colOff>3416300</xdr:colOff>
      <xdr:row>37</xdr:row>
      <xdr:rowOff>119455</xdr:rowOff>
    </xdr:from>
    <xdr:to>
      <xdr:col>6</xdr:col>
      <xdr:colOff>4876800</xdr:colOff>
      <xdr:row>41</xdr:row>
      <xdr:rowOff>113105</xdr:rowOff>
    </xdr:to>
    <xdr:sp macro="" textlink="">
      <xdr:nvSpPr>
        <xdr:cNvPr id="2" name="Rounded Rectangle 7">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426200" y="6113855"/>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3.1 Lead Bidder Assessment</a:t>
          </a:r>
        </a:p>
      </xdr:txBody>
    </xdr:sp>
    <xdr:clientData/>
  </xdr:twoCellAnchor>
  <xdr:twoCellAnchor>
    <xdr:from>
      <xdr:col>6</xdr:col>
      <xdr:colOff>1073150</xdr:colOff>
      <xdr:row>37</xdr:row>
      <xdr:rowOff>63575</xdr:rowOff>
    </xdr:from>
    <xdr:to>
      <xdr:col>6</xdr:col>
      <xdr:colOff>2533650</xdr:colOff>
      <xdr:row>41</xdr:row>
      <xdr:rowOff>57225</xdr:rowOff>
    </xdr:to>
    <xdr:sp macro="" textlink="">
      <xdr:nvSpPr>
        <xdr:cNvPr id="3" name="Rounded Rectangle 8">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4083050" y="59119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1.1a</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4</xdr:col>
      <xdr:colOff>1298687</xdr:colOff>
      <xdr:row>51</xdr:row>
      <xdr:rowOff>29920</xdr:rowOff>
    </xdr:from>
    <xdr:to>
      <xdr:col>6</xdr:col>
      <xdr:colOff>338455</xdr:colOff>
      <xdr:row>55</xdr:row>
      <xdr:rowOff>21665</xdr:rowOff>
    </xdr:to>
    <xdr:sp macro="" textlink="">
      <xdr:nvSpPr>
        <xdr:cNvPr id="4" name="Rounded Rectangle 9">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2362312" y="8062670"/>
          <a:ext cx="1802018" cy="563245"/>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Bidder Instructions</a:t>
          </a:r>
        </a:p>
      </xdr:txBody>
    </xdr:sp>
    <xdr:clientData/>
  </xdr:twoCellAnchor>
  <xdr:twoCellAnchor>
    <xdr:from>
      <xdr:col>6</xdr:col>
      <xdr:colOff>5643880</xdr:colOff>
      <xdr:row>45</xdr:row>
      <xdr:rowOff>17103</xdr:rowOff>
    </xdr:from>
    <xdr:to>
      <xdr:col>7</xdr:col>
      <xdr:colOff>119380</xdr:colOff>
      <xdr:row>49</xdr:row>
      <xdr:rowOff>10754</xdr:rowOff>
    </xdr:to>
    <xdr:sp macro="" textlink="">
      <xdr:nvSpPr>
        <xdr:cNvPr id="7" name="Rounded Rectangle 10">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8653780" y="7033853"/>
          <a:ext cx="1460500" cy="5778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Contents</a:t>
          </a:r>
        </a:p>
      </xdr:txBody>
    </xdr:sp>
    <xdr:clientData/>
  </xdr:twoCellAnchor>
  <xdr:twoCellAnchor>
    <xdr:from>
      <xdr:col>6</xdr:col>
      <xdr:colOff>5650230</xdr:colOff>
      <xdr:row>55</xdr:row>
      <xdr:rowOff>16953</xdr:rowOff>
    </xdr:from>
    <xdr:to>
      <xdr:col>7</xdr:col>
      <xdr:colOff>125730</xdr:colOff>
      <xdr:row>59</xdr:row>
      <xdr:rowOff>10604</xdr:rowOff>
    </xdr:to>
    <xdr:sp macro="" textlink="">
      <xdr:nvSpPr>
        <xdr:cNvPr id="10" name="Rounded Rectangle 15">
          <a:hlinkClick xmlns:r="http://schemas.openxmlformats.org/officeDocument/2006/relationships" r:id="rId5"/>
          <a:extLst>
            <a:ext uri="{FF2B5EF4-FFF2-40B4-BE49-F238E27FC236}">
              <a16:creationId xmlns:a16="http://schemas.microsoft.com/office/drawing/2014/main" id="{00000000-0008-0000-0100-00000A000000}"/>
            </a:ext>
          </a:extLst>
        </xdr:cNvPr>
        <xdr:cNvSpPr/>
      </xdr:nvSpPr>
      <xdr:spPr>
        <a:xfrm>
          <a:off x="9476105" y="94784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SysConfig</a:t>
          </a:r>
        </a:p>
      </xdr:txBody>
    </xdr:sp>
    <xdr:clientData/>
  </xdr:twoCellAnchor>
  <xdr:twoCellAnchor>
    <xdr:from>
      <xdr:col>6</xdr:col>
      <xdr:colOff>5643880</xdr:colOff>
      <xdr:row>60</xdr:row>
      <xdr:rowOff>5712</xdr:rowOff>
    </xdr:from>
    <xdr:to>
      <xdr:col>7</xdr:col>
      <xdr:colOff>119380</xdr:colOff>
      <xdr:row>63</xdr:row>
      <xdr:rowOff>158111</xdr:rowOff>
    </xdr:to>
    <xdr:sp macro="" textlink="">
      <xdr:nvSpPr>
        <xdr:cNvPr id="11" name="Rounded Rectangle 16">
          <a:hlinkClick xmlns:r="http://schemas.openxmlformats.org/officeDocument/2006/relationships" r:id="rId6"/>
          <a:extLst>
            <a:ext uri="{FF2B5EF4-FFF2-40B4-BE49-F238E27FC236}">
              <a16:creationId xmlns:a16="http://schemas.microsoft.com/office/drawing/2014/main" id="{00000000-0008-0000-0100-00000B000000}"/>
            </a:ext>
          </a:extLst>
        </xdr:cNvPr>
        <xdr:cNvSpPr/>
      </xdr:nvSpPr>
      <xdr:spPr>
        <a:xfrm>
          <a:off x="9469755" y="10260962"/>
          <a:ext cx="1460500" cy="628649"/>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Metric Definitions</a:t>
          </a:r>
        </a:p>
      </xdr:txBody>
    </xdr:sp>
    <xdr:clientData/>
  </xdr:twoCellAnchor>
  <xdr:twoCellAnchor>
    <xdr:from>
      <xdr:col>4</xdr:col>
      <xdr:colOff>1293737</xdr:colOff>
      <xdr:row>55</xdr:row>
      <xdr:rowOff>129857</xdr:rowOff>
    </xdr:from>
    <xdr:to>
      <xdr:col>6</xdr:col>
      <xdr:colOff>339406</xdr:colOff>
      <xdr:row>59</xdr:row>
      <xdr:rowOff>131127</xdr:rowOff>
    </xdr:to>
    <xdr:sp macro="" textlink="">
      <xdr:nvSpPr>
        <xdr:cNvPr id="14" name="Rounded Rectangle 9">
          <a:hlinkClick xmlns:r="http://schemas.openxmlformats.org/officeDocument/2006/relationships" r:id="rId7"/>
          <a:extLst>
            <a:ext uri="{FF2B5EF4-FFF2-40B4-BE49-F238E27FC236}">
              <a16:creationId xmlns:a16="http://schemas.microsoft.com/office/drawing/2014/main" id="{00000000-0008-0000-0100-00000E000000}"/>
            </a:ext>
          </a:extLst>
        </xdr:cNvPr>
        <xdr:cNvSpPr/>
      </xdr:nvSpPr>
      <xdr:spPr>
        <a:xfrm>
          <a:off x="2357362" y="8734107"/>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RAG Thresholds</a:t>
          </a:r>
          <a:endParaRPr lang="en-GB" sz="1100" b="1">
            <a:solidFill>
              <a:sysClr val="windowText" lastClr="000000"/>
            </a:solidFill>
          </a:endParaRPr>
        </a:p>
      </xdr:txBody>
    </xdr:sp>
    <xdr:clientData/>
  </xdr:twoCellAnchor>
  <xdr:twoCellAnchor>
    <xdr:from>
      <xdr:col>6</xdr:col>
      <xdr:colOff>1066800</xdr:colOff>
      <xdr:row>42</xdr:row>
      <xdr:rowOff>57225</xdr:rowOff>
    </xdr:from>
    <xdr:to>
      <xdr:col>6</xdr:col>
      <xdr:colOff>2527300</xdr:colOff>
      <xdr:row>46</xdr:row>
      <xdr:rowOff>50875</xdr:rowOff>
    </xdr:to>
    <xdr:sp macro="" textlink="">
      <xdr:nvSpPr>
        <xdr:cNvPr id="15" name="Rounded Rectangle 8">
          <a:hlinkClick xmlns:r="http://schemas.openxmlformats.org/officeDocument/2006/relationships" r:id="rId8"/>
          <a:extLst>
            <a:ext uri="{FF2B5EF4-FFF2-40B4-BE49-F238E27FC236}">
              <a16:creationId xmlns:a16="http://schemas.microsoft.com/office/drawing/2014/main" id="{00000000-0008-0000-0100-00000F000000}"/>
            </a:ext>
          </a:extLst>
        </xdr:cNvPr>
        <xdr:cNvSpPr/>
      </xdr:nvSpPr>
      <xdr:spPr>
        <a:xfrm>
          <a:off x="4076700" y="66358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1.1b</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6</xdr:col>
      <xdr:colOff>1073150</xdr:colOff>
      <xdr:row>47</xdr:row>
      <xdr:rowOff>48260</xdr:rowOff>
    </xdr:from>
    <xdr:to>
      <xdr:col>6</xdr:col>
      <xdr:colOff>2533650</xdr:colOff>
      <xdr:row>51</xdr:row>
      <xdr:rowOff>41910</xdr:rowOff>
    </xdr:to>
    <xdr:sp macro="" textlink="">
      <xdr:nvSpPr>
        <xdr:cNvPr id="16" name="Rounded Rectangle 8">
          <a:hlinkClick xmlns:r="http://schemas.openxmlformats.org/officeDocument/2006/relationships" r:id="rId9"/>
          <a:extLst>
            <a:ext uri="{FF2B5EF4-FFF2-40B4-BE49-F238E27FC236}">
              <a16:creationId xmlns:a16="http://schemas.microsoft.com/office/drawing/2014/main" id="{00000000-0008-0000-0100-000010000000}"/>
            </a:ext>
          </a:extLst>
        </xdr:cNvPr>
        <xdr:cNvSpPr/>
      </xdr:nvSpPr>
      <xdr:spPr>
        <a:xfrm>
          <a:off x="4083050" y="735711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1.2a Subcontractor Input</a:t>
          </a:r>
        </a:p>
      </xdr:txBody>
    </xdr:sp>
    <xdr:clientData/>
  </xdr:twoCellAnchor>
  <xdr:twoCellAnchor>
    <xdr:from>
      <xdr:col>6</xdr:col>
      <xdr:colOff>1066800</xdr:colOff>
      <xdr:row>52</xdr:row>
      <xdr:rowOff>35560</xdr:rowOff>
    </xdr:from>
    <xdr:to>
      <xdr:col>6</xdr:col>
      <xdr:colOff>2527300</xdr:colOff>
      <xdr:row>56</xdr:row>
      <xdr:rowOff>29210</xdr:rowOff>
    </xdr:to>
    <xdr:sp macro="" textlink="">
      <xdr:nvSpPr>
        <xdr:cNvPr id="17" name="Rounded Rectangle 8">
          <a:hlinkClick xmlns:r="http://schemas.openxmlformats.org/officeDocument/2006/relationships" r:id="rId10"/>
          <a:extLst>
            <a:ext uri="{FF2B5EF4-FFF2-40B4-BE49-F238E27FC236}">
              <a16:creationId xmlns:a16="http://schemas.microsoft.com/office/drawing/2014/main" id="{00000000-0008-0000-0100-000011000000}"/>
            </a:ext>
          </a:extLst>
        </xdr:cNvPr>
        <xdr:cNvSpPr/>
      </xdr:nvSpPr>
      <xdr:spPr>
        <a:xfrm>
          <a:off x="4076700" y="807466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1.2b Subcontractor Input</a:t>
          </a:r>
        </a:p>
      </xdr:txBody>
    </xdr:sp>
    <xdr:clientData/>
  </xdr:twoCellAnchor>
  <xdr:twoCellAnchor>
    <xdr:from>
      <xdr:col>6</xdr:col>
      <xdr:colOff>1047750</xdr:colOff>
      <xdr:row>57</xdr:row>
      <xdr:rowOff>41910</xdr:rowOff>
    </xdr:from>
    <xdr:to>
      <xdr:col>6</xdr:col>
      <xdr:colOff>2508250</xdr:colOff>
      <xdr:row>61</xdr:row>
      <xdr:rowOff>35560</xdr:rowOff>
    </xdr:to>
    <xdr:sp macro="" textlink="">
      <xdr:nvSpPr>
        <xdr:cNvPr id="18" name="Rounded Rectangle 8">
          <a:hlinkClick xmlns:r="http://schemas.openxmlformats.org/officeDocument/2006/relationships" r:id="rId11"/>
          <a:extLst>
            <a:ext uri="{FF2B5EF4-FFF2-40B4-BE49-F238E27FC236}">
              <a16:creationId xmlns:a16="http://schemas.microsoft.com/office/drawing/2014/main" id="{00000000-0008-0000-0100-000012000000}"/>
            </a:ext>
          </a:extLst>
        </xdr:cNvPr>
        <xdr:cNvSpPr/>
      </xdr:nvSpPr>
      <xdr:spPr>
        <a:xfrm>
          <a:off x="4057650" y="88112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2.1 Lead Ancillary Input </a:t>
          </a:r>
        </a:p>
      </xdr:txBody>
    </xdr:sp>
    <xdr:clientData/>
  </xdr:twoCellAnchor>
  <xdr:twoCellAnchor>
    <xdr:from>
      <xdr:col>6</xdr:col>
      <xdr:colOff>1752600</xdr:colOff>
      <xdr:row>73</xdr:row>
      <xdr:rowOff>111760</xdr:rowOff>
    </xdr:from>
    <xdr:to>
      <xdr:col>6</xdr:col>
      <xdr:colOff>3213100</xdr:colOff>
      <xdr:row>77</xdr:row>
      <xdr:rowOff>105410</xdr:rowOff>
    </xdr:to>
    <xdr:sp macro="" textlink="">
      <xdr:nvSpPr>
        <xdr:cNvPr id="19" name="Rounded Rectangle 8">
          <a:hlinkClick xmlns:r="http://schemas.openxmlformats.org/officeDocument/2006/relationships" r:id="rId12"/>
          <a:extLst>
            <a:ext uri="{FF2B5EF4-FFF2-40B4-BE49-F238E27FC236}">
              <a16:creationId xmlns:a16="http://schemas.microsoft.com/office/drawing/2014/main" id="{00000000-0008-0000-0100-000013000000}"/>
            </a:ext>
          </a:extLst>
        </xdr:cNvPr>
        <xdr:cNvSpPr/>
      </xdr:nvSpPr>
      <xdr:spPr>
        <a:xfrm>
          <a:off x="4762500" y="105384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2.2 Sub-Supplier Ancillary Inpu</a:t>
          </a:r>
        </a:p>
      </xdr:txBody>
    </xdr:sp>
    <xdr:clientData/>
  </xdr:twoCellAnchor>
  <xdr:twoCellAnchor>
    <xdr:from>
      <xdr:col>6</xdr:col>
      <xdr:colOff>3422650</xdr:colOff>
      <xdr:row>42</xdr:row>
      <xdr:rowOff>116840</xdr:rowOff>
    </xdr:from>
    <xdr:to>
      <xdr:col>6</xdr:col>
      <xdr:colOff>4883150</xdr:colOff>
      <xdr:row>46</xdr:row>
      <xdr:rowOff>110490</xdr:rowOff>
    </xdr:to>
    <xdr:sp macro="" textlink="">
      <xdr:nvSpPr>
        <xdr:cNvPr id="20" name="Rounded Rectangle 7">
          <a:hlinkClick xmlns:r="http://schemas.openxmlformats.org/officeDocument/2006/relationships" r:id="rId13"/>
          <a:extLst>
            <a:ext uri="{FF2B5EF4-FFF2-40B4-BE49-F238E27FC236}">
              <a16:creationId xmlns:a16="http://schemas.microsoft.com/office/drawing/2014/main" id="{00000000-0008-0000-0100-000014000000}"/>
            </a:ext>
          </a:extLst>
        </xdr:cNvPr>
        <xdr:cNvSpPr/>
      </xdr:nvSpPr>
      <xdr:spPr>
        <a:xfrm>
          <a:off x="6432550" y="68414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3.2 Immediate Parent Assmt</a:t>
          </a:r>
        </a:p>
      </xdr:txBody>
    </xdr:sp>
    <xdr:clientData/>
  </xdr:twoCellAnchor>
  <xdr:twoCellAnchor>
    <xdr:from>
      <xdr:col>6</xdr:col>
      <xdr:colOff>3429000</xdr:colOff>
      <xdr:row>47</xdr:row>
      <xdr:rowOff>104140</xdr:rowOff>
    </xdr:from>
    <xdr:to>
      <xdr:col>6</xdr:col>
      <xdr:colOff>4889500</xdr:colOff>
      <xdr:row>51</xdr:row>
      <xdr:rowOff>97790</xdr:rowOff>
    </xdr:to>
    <xdr:sp macro="" textlink="">
      <xdr:nvSpPr>
        <xdr:cNvPr id="21" name="Rounded Rectangle 7">
          <a:hlinkClick xmlns:r="http://schemas.openxmlformats.org/officeDocument/2006/relationships" r:id="rId14"/>
          <a:extLst>
            <a:ext uri="{FF2B5EF4-FFF2-40B4-BE49-F238E27FC236}">
              <a16:creationId xmlns:a16="http://schemas.microsoft.com/office/drawing/2014/main" id="{00000000-0008-0000-0100-000015000000}"/>
            </a:ext>
          </a:extLst>
        </xdr:cNvPr>
        <xdr:cNvSpPr/>
      </xdr:nvSpPr>
      <xdr:spPr>
        <a:xfrm>
          <a:off x="6438900" y="75590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3.3 Ultimate Parent Assmt</a:t>
          </a:r>
        </a:p>
      </xdr:txBody>
    </xdr:sp>
    <xdr:clientData/>
  </xdr:twoCellAnchor>
  <xdr:twoCellAnchor>
    <xdr:from>
      <xdr:col>6</xdr:col>
      <xdr:colOff>3422650</xdr:colOff>
      <xdr:row>52</xdr:row>
      <xdr:rowOff>116840</xdr:rowOff>
    </xdr:from>
    <xdr:to>
      <xdr:col>6</xdr:col>
      <xdr:colOff>4883150</xdr:colOff>
      <xdr:row>56</xdr:row>
      <xdr:rowOff>110490</xdr:rowOff>
    </xdr:to>
    <xdr:sp macro="" textlink="">
      <xdr:nvSpPr>
        <xdr:cNvPr id="22" name="Rounded Rectangle 7">
          <a:hlinkClick xmlns:r="http://schemas.openxmlformats.org/officeDocument/2006/relationships" r:id="rId15"/>
          <a:extLst>
            <a:ext uri="{FF2B5EF4-FFF2-40B4-BE49-F238E27FC236}">
              <a16:creationId xmlns:a16="http://schemas.microsoft.com/office/drawing/2014/main" id="{00000000-0008-0000-0100-000016000000}"/>
            </a:ext>
          </a:extLst>
        </xdr:cNvPr>
        <xdr:cNvSpPr/>
      </xdr:nvSpPr>
      <xdr:spPr>
        <a:xfrm>
          <a:off x="6432550" y="83019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3.4 Subcontractor #1 Assmt</a:t>
          </a:r>
        </a:p>
      </xdr:txBody>
    </xdr:sp>
    <xdr:clientData/>
  </xdr:twoCellAnchor>
  <xdr:twoCellAnchor>
    <xdr:from>
      <xdr:col>6</xdr:col>
      <xdr:colOff>3594100</xdr:colOff>
      <xdr:row>74</xdr:row>
      <xdr:rowOff>21590</xdr:rowOff>
    </xdr:from>
    <xdr:to>
      <xdr:col>6</xdr:col>
      <xdr:colOff>5054600</xdr:colOff>
      <xdr:row>78</xdr:row>
      <xdr:rowOff>15240</xdr:rowOff>
    </xdr:to>
    <xdr:sp macro="" textlink="">
      <xdr:nvSpPr>
        <xdr:cNvPr id="24" name="Rounded Rectangle 7">
          <a:hlinkClick xmlns:r="http://schemas.openxmlformats.org/officeDocument/2006/relationships" r:id="rId16"/>
          <a:extLst>
            <a:ext uri="{FF2B5EF4-FFF2-40B4-BE49-F238E27FC236}">
              <a16:creationId xmlns:a16="http://schemas.microsoft.com/office/drawing/2014/main" id="{00000000-0008-0000-0100-000018000000}"/>
            </a:ext>
          </a:extLst>
        </xdr:cNvPr>
        <xdr:cNvSpPr/>
      </xdr:nvSpPr>
      <xdr:spPr>
        <a:xfrm>
          <a:off x="6604000" y="105943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3.6 Sub-Supplier #3 Assmt</a:t>
          </a:r>
        </a:p>
      </xdr:txBody>
    </xdr:sp>
    <xdr:clientData/>
  </xdr:twoCellAnchor>
  <xdr:twoCellAnchor>
    <xdr:from>
      <xdr:col>6</xdr:col>
      <xdr:colOff>5486400</xdr:colOff>
      <xdr:row>43</xdr:row>
      <xdr:rowOff>107950</xdr:rowOff>
    </xdr:from>
    <xdr:to>
      <xdr:col>7</xdr:col>
      <xdr:colOff>317500</xdr:colOff>
      <xdr:row>65</xdr:row>
      <xdr:rowOff>47625</xdr:rowOff>
    </xdr:to>
    <xdr:sp macro="" textlink="">
      <xdr:nvSpPr>
        <xdr:cNvPr id="5" name="Rectangle: Rounded Corners 4">
          <a:extLst>
            <a:ext uri="{FF2B5EF4-FFF2-40B4-BE49-F238E27FC236}">
              <a16:creationId xmlns:a16="http://schemas.microsoft.com/office/drawing/2014/main" id="{00000000-0008-0000-0100-000005000000}"/>
            </a:ext>
          </a:extLst>
        </xdr:cNvPr>
        <xdr:cNvSpPr/>
      </xdr:nvSpPr>
      <xdr:spPr>
        <a:xfrm>
          <a:off x="9312275" y="7664450"/>
          <a:ext cx="1816100" cy="34321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5342266</xdr:colOff>
      <xdr:row>40</xdr:row>
      <xdr:rowOff>35227</xdr:rowOff>
    </xdr:from>
    <xdr:to>
      <xdr:col>8</xdr:col>
      <xdr:colOff>123350</xdr:colOff>
      <xdr:row>43</xdr:row>
      <xdr:rowOff>65739</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8973672" y="6452696"/>
          <a:ext cx="1865303" cy="471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Navigation/Template Settings</a:t>
          </a:r>
        </a:p>
      </xdr:txBody>
    </xdr:sp>
    <xdr:clientData/>
  </xdr:twoCellAnchor>
  <xdr:twoCellAnchor>
    <xdr:from>
      <xdr:col>6</xdr:col>
      <xdr:colOff>3238500</xdr:colOff>
      <xdr:row>36</xdr:row>
      <xdr:rowOff>31750</xdr:rowOff>
    </xdr:from>
    <xdr:to>
      <xdr:col>6</xdr:col>
      <xdr:colOff>5054600</xdr:colOff>
      <xdr:row>58</xdr:row>
      <xdr:rowOff>28575</xdr:rowOff>
    </xdr:to>
    <xdr:sp macro="" textlink="">
      <xdr:nvSpPr>
        <xdr:cNvPr id="26" name="Rectangle: Rounded Corners 25">
          <a:extLst>
            <a:ext uri="{FF2B5EF4-FFF2-40B4-BE49-F238E27FC236}">
              <a16:creationId xmlns:a16="http://schemas.microsoft.com/office/drawing/2014/main" id="{00000000-0008-0000-0100-00001A000000}"/>
            </a:ext>
          </a:extLst>
        </xdr:cNvPr>
        <xdr:cNvSpPr/>
      </xdr:nvSpPr>
      <xdr:spPr>
        <a:xfrm>
          <a:off x="6905625" y="5584825"/>
          <a:ext cx="1816100" cy="3149600"/>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3285557</xdr:colOff>
      <xdr:row>33</xdr:row>
      <xdr:rowOff>50800</xdr:rowOff>
    </xdr:from>
    <xdr:to>
      <xdr:col>6</xdr:col>
      <xdr:colOff>5051994</xdr:colOff>
      <xdr:row>35</xdr:row>
      <xdr:rowOff>76200</xdr:rowOff>
    </xdr:to>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6295457" y="54610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Assessment</a:t>
          </a:r>
        </a:p>
      </xdr:txBody>
    </xdr:sp>
    <xdr:clientData/>
  </xdr:twoCellAnchor>
  <xdr:twoCellAnchor>
    <xdr:from>
      <xdr:col>6</xdr:col>
      <xdr:colOff>895350</xdr:colOff>
      <xdr:row>36</xdr:row>
      <xdr:rowOff>25400</xdr:rowOff>
    </xdr:from>
    <xdr:to>
      <xdr:col>6</xdr:col>
      <xdr:colOff>2711450</xdr:colOff>
      <xdr:row>62</xdr:row>
      <xdr:rowOff>0</xdr:rowOff>
    </xdr:to>
    <xdr:sp macro="" textlink="">
      <xdr:nvSpPr>
        <xdr:cNvPr id="28" name="Rectangle: Rounded Corners 27">
          <a:extLst>
            <a:ext uri="{FF2B5EF4-FFF2-40B4-BE49-F238E27FC236}">
              <a16:creationId xmlns:a16="http://schemas.microsoft.com/office/drawing/2014/main" id="{00000000-0008-0000-0100-00001C000000}"/>
            </a:ext>
          </a:extLst>
        </xdr:cNvPr>
        <xdr:cNvSpPr/>
      </xdr:nvSpPr>
      <xdr:spPr>
        <a:xfrm>
          <a:off x="4562475" y="5578475"/>
          <a:ext cx="1816100" cy="36988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942407</xdr:colOff>
      <xdr:row>33</xdr:row>
      <xdr:rowOff>44450</xdr:rowOff>
    </xdr:from>
    <xdr:to>
      <xdr:col>6</xdr:col>
      <xdr:colOff>2708844</xdr:colOff>
      <xdr:row>35</xdr:row>
      <xdr:rowOff>69850</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3952307" y="53086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Inputs</a:t>
          </a:r>
        </a:p>
      </xdr:txBody>
    </xdr:sp>
    <xdr:clientData/>
  </xdr:twoCellAnchor>
  <xdr:twoCellAnchor>
    <xdr:from>
      <xdr:col>4</xdr:col>
      <xdr:colOff>1178718</xdr:colOff>
      <xdr:row>45</xdr:row>
      <xdr:rowOff>25515</xdr:rowOff>
    </xdr:from>
    <xdr:to>
      <xdr:col>6</xdr:col>
      <xdr:colOff>495300</xdr:colOff>
      <xdr:row>61</xdr:row>
      <xdr:rowOff>55563</xdr:rowOff>
    </xdr:to>
    <xdr:sp macro="" textlink="">
      <xdr:nvSpPr>
        <xdr:cNvPr id="30" name="Rectangle: Rounded Corners 29">
          <a:extLst>
            <a:ext uri="{FF2B5EF4-FFF2-40B4-BE49-F238E27FC236}">
              <a16:creationId xmlns:a16="http://schemas.microsoft.com/office/drawing/2014/main" id="{00000000-0008-0000-0100-00001E000000}"/>
            </a:ext>
          </a:extLst>
        </xdr:cNvPr>
        <xdr:cNvSpPr/>
      </xdr:nvSpPr>
      <xdr:spPr>
        <a:xfrm>
          <a:off x="2242343" y="7201015"/>
          <a:ext cx="2078832" cy="2316048"/>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664221</xdr:colOff>
      <xdr:row>41</xdr:row>
      <xdr:rowOff>35966</xdr:rowOff>
    </xdr:from>
    <xdr:to>
      <xdr:col>6</xdr:col>
      <xdr:colOff>866765</xdr:colOff>
      <xdr:row>44</xdr:row>
      <xdr:rowOff>76139</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1688159" y="6608216"/>
          <a:ext cx="2810012" cy="468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Instructions/Evaluation</a:t>
          </a:r>
          <a:r>
            <a:rPr lang="en-GB" sz="1200" b="1" baseline="0">
              <a:solidFill>
                <a:schemeClr val="bg1">
                  <a:lumMod val="50000"/>
                </a:schemeClr>
              </a:solidFill>
              <a:latin typeface="Arial" panose="020B0604020202020204" pitchFamily="34" charset="0"/>
              <a:cs typeface="Arial" panose="020B0604020202020204" pitchFamily="34" charset="0"/>
            </a:rPr>
            <a:t> criteria</a:t>
          </a:r>
          <a:endParaRPr lang="en-GB" sz="1200" b="1">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6</xdr:col>
      <xdr:colOff>5643880</xdr:colOff>
      <xdr:row>50</xdr:row>
      <xdr:rowOff>10603</xdr:rowOff>
    </xdr:from>
    <xdr:to>
      <xdr:col>7</xdr:col>
      <xdr:colOff>119380</xdr:colOff>
      <xdr:row>54</xdr:row>
      <xdr:rowOff>4254</xdr:rowOff>
    </xdr:to>
    <xdr:sp macro="" textlink="">
      <xdr:nvSpPr>
        <xdr:cNvPr id="33" name="Rounded Rectangle 15">
          <a:hlinkClick xmlns:r="http://schemas.openxmlformats.org/officeDocument/2006/relationships" r:id="rId17"/>
          <a:extLst>
            <a:ext uri="{FF2B5EF4-FFF2-40B4-BE49-F238E27FC236}">
              <a16:creationId xmlns:a16="http://schemas.microsoft.com/office/drawing/2014/main" id="{00000000-0008-0000-0100-000021000000}"/>
            </a:ext>
          </a:extLst>
        </xdr:cNvPr>
        <xdr:cNvSpPr/>
      </xdr:nvSpPr>
      <xdr:spPr>
        <a:xfrm>
          <a:off x="9469755" y="86783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Setup</a:t>
          </a:r>
        </a:p>
      </xdr:txBody>
    </xdr:sp>
    <xdr:clientData/>
  </xdr:twoCellAnchor>
  <xdr:twoCellAnchor>
    <xdr:from>
      <xdr:col>4</xdr:col>
      <xdr:colOff>1295324</xdr:colOff>
      <xdr:row>46</xdr:row>
      <xdr:rowOff>52069</xdr:rowOff>
    </xdr:from>
    <xdr:to>
      <xdr:col>6</xdr:col>
      <xdr:colOff>340993</xdr:colOff>
      <xdr:row>50</xdr:row>
      <xdr:rowOff>53339</xdr:rowOff>
    </xdr:to>
    <xdr:sp macro="" textlink="">
      <xdr:nvSpPr>
        <xdr:cNvPr id="34" name="Rounded Rectangle 9">
          <a:hlinkClick xmlns:r="http://schemas.openxmlformats.org/officeDocument/2006/relationships" r:id="rId18"/>
          <a:extLst>
            <a:ext uri="{FF2B5EF4-FFF2-40B4-BE49-F238E27FC236}">
              <a16:creationId xmlns:a16="http://schemas.microsoft.com/office/drawing/2014/main" id="{00000000-0008-0000-0100-000022000000}"/>
            </a:ext>
          </a:extLst>
        </xdr:cNvPr>
        <xdr:cNvSpPr/>
      </xdr:nvSpPr>
      <xdr:spPr>
        <a:xfrm>
          <a:off x="2358949" y="7370444"/>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Instructions</a:t>
          </a:r>
          <a:endParaRPr lang="en-GB"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392907</xdr:colOff>
      <xdr:row>15</xdr:row>
      <xdr:rowOff>202405</xdr:rowOff>
    </xdr:from>
    <xdr:to>
      <xdr:col>10</xdr:col>
      <xdr:colOff>1301594</xdr:colOff>
      <xdr:row>18</xdr:row>
      <xdr:rowOff>107155</xdr:rowOff>
    </xdr:to>
    <xdr:graphicFrame macro="">
      <xdr:nvGraphicFramePr>
        <xdr:cNvPr id="2" name="Diagra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57151</xdr:colOff>
      <xdr:row>12</xdr:row>
      <xdr:rowOff>15602</xdr:rowOff>
    </xdr:from>
    <xdr:to>
      <xdr:col>20</xdr:col>
      <xdr:colOff>266701</xdr:colOff>
      <xdr:row>19</xdr:row>
      <xdr:rowOff>63500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19116222" y="1975031"/>
          <a:ext cx="4146550" cy="14086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solidFill>
                <a:srgbClr val="0070C0"/>
              </a:solidFill>
              <a:latin typeface="Arial" panose="020B0604020202020204" pitchFamily="34" charset="0"/>
              <a:cs typeface="Arial" panose="020B0604020202020204" pitchFamily="34" charset="0"/>
            </a:rPr>
            <a:t>RAG Thresholds</a:t>
          </a:r>
        </a:p>
        <a:p>
          <a:r>
            <a:rPr lang="en-GB" sz="1200" b="0" u="sng">
              <a:solidFill>
                <a:srgbClr val="0070C0"/>
              </a:solidFill>
              <a:latin typeface="Arial" panose="020B0604020202020204" pitchFamily="34" charset="0"/>
              <a:cs typeface="Arial" panose="020B0604020202020204" pitchFamily="34" charset="0"/>
            </a:rPr>
            <a:t>The RAG thresholds in the table opposite set</a:t>
          </a:r>
          <a:r>
            <a:rPr lang="en-GB" sz="1200" b="0" u="sng" baseline="0">
              <a:solidFill>
                <a:srgbClr val="0070C0"/>
              </a:solidFill>
              <a:latin typeface="Arial" panose="020B0604020202020204" pitchFamily="34" charset="0"/>
              <a:cs typeface="Arial" panose="020B0604020202020204" pitchFamily="34" charset="0"/>
            </a:rPr>
            <a:t> the boundaries of the RAG ratings as defined in Appendix 2 of the Assessing and Monitoring the Economic and Financial Standing of Bidders and Suppliers Guidance Note.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278246</xdr:colOff>
      <xdr:row>27</xdr:row>
      <xdr:rowOff>163204</xdr:rowOff>
    </xdr:from>
    <xdr:to>
      <xdr:col>6</xdr:col>
      <xdr:colOff>4301297</xdr:colOff>
      <xdr:row>27</xdr:row>
      <xdr:rowOff>1534227</xdr:rowOff>
    </xdr:to>
    <xdr:pic>
      <xdr:nvPicPr>
        <xdr:cNvPr id="15" name="Picture 14">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1"/>
        <a:stretch>
          <a:fillRect/>
        </a:stretch>
      </xdr:blipFill>
      <xdr:spPr>
        <a:xfrm>
          <a:off x="4503882" y="17897022"/>
          <a:ext cx="4023051" cy="1371023"/>
        </a:xfrm>
        <a:prstGeom prst="rect">
          <a:avLst/>
        </a:prstGeom>
      </xdr:spPr>
    </xdr:pic>
    <xdr:clientData/>
  </xdr:twoCellAnchor>
  <xdr:twoCellAnchor editAs="oneCell">
    <xdr:from>
      <xdr:col>6</xdr:col>
      <xdr:colOff>161223</xdr:colOff>
      <xdr:row>23</xdr:row>
      <xdr:rowOff>135988</xdr:rowOff>
    </xdr:from>
    <xdr:to>
      <xdr:col>6</xdr:col>
      <xdr:colOff>4410941</xdr:colOff>
      <xdr:row>23</xdr:row>
      <xdr:rowOff>1813087</xdr:rowOff>
    </xdr:to>
    <xdr:pic>
      <xdr:nvPicPr>
        <xdr:cNvPr id="37" name="Picture 36">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2"/>
        <a:stretch>
          <a:fillRect/>
        </a:stretch>
      </xdr:blipFill>
      <xdr:spPr>
        <a:xfrm>
          <a:off x="4386859" y="10792443"/>
          <a:ext cx="4249718" cy="1677099"/>
        </a:xfrm>
        <a:prstGeom prst="rect">
          <a:avLst/>
        </a:prstGeom>
      </xdr:spPr>
    </xdr:pic>
    <xdr:clientData/>
  </xdr:twoCellAnchor>
  <xdr:twoCellAnchor editAs="oneCell">
    <xdr:from>
      <xdr:col>6</xdr:col>
      <xdr:colOff>165265</xdr:colOff>
      <xdr:row>24</xdr:row>
      <xdr:rowOff>242207</xdr:rowOff>
    </xdr:from>
    <xdr:to>
      <xdr:col>6</xdr:col>
      <xdr:colOff>4446732</xdr:colOff>
      <xdr:row>24</xdr:row>
      <xdr:rowOff>1631309</xdr:rowOff>
    </xdr:to>
    <xdr:pic>
      <xdr:nvPicPr>
        <xdr:cNvPr id="38" name="Picture 37">
          <a:extLst>
            <a:ext uri="{FF2B5EF4-FFF2-40B4-BE49-F238E27FC236}">
              <a16:creationId xmlns:a16="http://schemas.microsoft.com/office/drawing/2014/main" id="{00000000-0008-0000-0C00-000026000000}"/>
            </a:ext>
          </a:extLst>
        </xdr:cNvPr>
        <xdr:cNvPicPr>
          <a:picLocks noChangeAspect="1"/>
        </xdr:cNvPicPr>
      </xdr:nvPicPr>
      <xdr:blipFill>
        <a:blip xmlns:r="http://schemas.openxmlformats.org/officeDocument/2006/relationships" r:embed="rId3"/>
        <a:stretch>
          <a:fillRect/>
        </a:stretch>
      </xdr:blipFill>
      <xdr:spPr>
        <a:xfrm>
          <a:off x="4021447" y="11591389"/>
          <a:ext cx="4281467" cy="1389102"/>
        </a:xfrm>
        <a:prstGeom prst="rect">
          <a:avLst/>
        </a:prstGeom>
      </xdr:spPr>
    </xdr:pic>
    <xdr:clientData/>
  </xdr:twoCellAnchor>
  <xdr:twoCellAnchor editAs="oneCell">
    <xdr:from>
      <xdr:col>6</xdr:col>
      <xdr:colOff>287070</xdr:colOff>
      <xdr:row>25</xdr:row>
      <xdr:rowOff>420005</xdr:rowOff>
    </xdr:from>
    <xdr:to>
      <xdr:col>6</xdr:col>
      <xdr:colOff>3999924</xdr:colOff>
      <xdr:row>25</xdr:row>
      <xdr:rowOff>1221400</xdr:rowOff>
    </xdr:to>
    <xdr:pic>
      <xdr:nvPicPr>
        <xdr:cNvPr id="39" name="Picture 38">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4"/>
        <a:stretch>
          <a:fillRect/>
        </a:stretch>
      </xdr:blipFill>
      <xdr:spPr>
        <a:xfrm>
          <a:off x="4512706" y="14967278"/>
          <a:ext cx="3712854" cy="801395"/>
        </a:xfrm>
        <a:prstGeom prst="rect">
          <a:avLst/>
        </a:prstGeom>
      </xdr:spPr>
    </xdr:pic>
    <xdr:clientData/>
  </xdr:twoCellAnchor>
  <xdr:twoCellAnchor editAs="oneCell">
    <xdr:from>
      <xdr:col>6</xdr:col>
      <xdr:colOff>344798</xdr:colOff>
      <xdr:row>26</xdr:row>
      <xdr:rowOff>399802</xdr:rowOff>
    </xdr:from>
    <xdr:to>
      <xdr:col>6</xdr:col>
      <xdr:colOff>2738090</xdr:colOff>
      <xdr:row>26</xdr:row>
      <xdr:rowOff>1017289</xdr:rowOff>
    </xdr:to>
    <xdr:pic>
      <xdr:nvPicPr>
        <xdr:cNvPr id="40" name="Picture 39">
          <a:extLst>
            <a:ext uri="{FF2B5EF4-FFF2-40B4-BE49-F238E27FC236}">
              <a16:creationId xmlns:a16="http://schemas.microsoft.com/office/drawing/2014/main" id="{00000000-0008-0000-0C00-000028000000}"/>
            </a:ext>
          </a:extLst>
        </xdr:cNvPr>
        <xdr:cNvPicPr>
          <a:picLocks noChangeAspect="1"/>
        </xdr:cNvPicPr>
      </xdr:nvPicPr>
      <xdr:blipFill>
        <a:blip xmlns:r="http://schemas.openxmlformats.org/officeDocument/2006/relationships" r:embed="rId5"/>
        <a:stretch>
          <a:fillRect/>
        </a:stretch>
      </xdr:blipFill>
      <xdr:spPr>
        <a:xfrm>
          <a:off x="4570434" y="16540347"/>
          <a:ext cx="2393292" cy="617487"/>
        </a:xfrm>
        <a:prstGeom prst="rect">
          <a:avLst/>
        </a:prstGeom>
      </xdr:spPr>
    </xdr:pic>
    <xdr:clientData/>
  </xdr:twoCellAnchor>
  <xdr:twoCellAnchor editAs="oneCell">
    <xdr:from>
      <xdr:col>6</xdr:col>
      <xdr:colOff>182748</xdr:colOff>
      <xdr:row>22</xdr:row>
      <xdr:rowOff>152564</xdr:rowOff>
    </xdr:from>
    <xdr:to>
      <xdr:col>6</xdr:col>
      <xdr:colOff>4413415</xdr:colOff>
      <xdr:row>22</xdr:row>
      <xdr:rowOff>1881812</xdr:rowOff>
    </xdr:to>
    <xdr:pic>
      <xdr:nvPicPr>
        <xdr:cNvPr id="41" name="Picture 40">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6"/>
        <a:stretch>
          <a:fillRect/>
        </a:stretch>
      </xdr:blipFill>
      <xdr:spPr>
        <a:xfrm>
          <a:off x="4408384" y="8684655"/>
          <a:ext cx="4230667" cy="1729248"/>
        </a:xfrm>
        <a:prstGeom prst="rect">
          <a:avLst/>
        </a:prstGeom>
      </xdr:spPr>
    </xdr:pic>
    <xdr:clientData/>
  </xdr:twoCellAnchor>
  <xdr:twoCellAnchor editAs="oneCell">
    <xdr:from>
      <xdr:col>6</xdr:col>
      <xdr:colOff>232560</xdr:colOff>
      <xdr:row>21</xdr:row>
      <xdr:rowOff>231568</xdr:rowOff>
    </xdr:from>
    <xdr:to>
      <xdr:col>6</xdr:col>
      <xdr:colOff>4447805</xdr:colOff>
      <xdr:row>21</xdr:row>
      <xdr:rowOff>2304533</xdr:rowOff>
    </xdr:to>
    <xdr:pic>
      <xdr:nvPicPr>
        <xdr:cNvPr id="42" name="Picture 41">
          <a:extLst>
            <a:ext uri="{FF2B5EF4-FFF2-40B4-BE49-F238E27FC236}">
              <a16:creationId xmlns:a16="http://schemas.microsoft.com/office/drawing/2014/main" id="{00000000-0008-0000-0C00-00002A000000}"/>
            </a:ext>
          </a:extLst>
        </xdr:cNvPr>
        <xdr:cNvPicPr>
          <a:picLocks noChangeAspect="1"/>
        </xdr:cNvPicPr>
      </xdr:nvPicPr>
      <xdr:blipFill>
        <a:blip xmlns:r="http://schemas.openxmlformats.org/officeDocument/2006/relationships" r:embed="rId7"/>
        <a:stretch>
          <a:fillRect/>
        </a:stretch>
      </xdr:blipFill>
      <xdr:spPr>
        <a:xfrm>
          <a:off x="4458196" y="6385295"/>
          <a:ext cx="4215245" cy="2072965"/>
        </a:xfrm>
        <a:prstGeom prst="rect">
          <a:avLst/>
        </a:prstGeom>
      </xdr:spPr>
    </xdr:pic>
    <xdr:clientData/>
  </xdr:twoCellAnchor>
  <xdr:twoCellAnchor editAs="oneCell">
    <xdr:from>
      <xdr:col>6</xdr:col>
      <xdr:colOff>329707</xdr:colOff>
      <xdr:row>19</xdr:row>
      <xdr:rowOff>474270</xdr:rowOff>
    </xdr:from>
    <xdr:to>
      <xdr:col>6</xdr:col>
      <xdr:colOff>5258544</xdr:colOff>
      <xdr:row>19</xdr:row>
      <xdr:rowOff>1213590</xdr:rowOff>
    </xdr:to>
    <xdr:pic>
      <xdr:nvPicPr>
        <xdr:cNvPr id="43" name="Picture 42">
          <a:extLst>
            <a:ext uri="{FF2B5EF4-FFF2-40B4-BE49-F238E27FC236}">
              <a16:creationId xmlns:a16="http://schemas.microsoft.com/office/drawing/2014/main" id="{00000000-0008-0000-0C00-00002B000000}"/>
            </a:ext>
          </a:extLst>
        </xdr:cNvPr>
        <xdr:cNvPicPr>
          <a:picLocks noChangeAspect="1"/>
        </xdr:cNvPicPr>
      </xdr:nvPicPr>
      <xdr:blipFill rotWithShape="1">
        <a:blip xmlns:r="http://schemas.openxmlformats.org/officeDocument/2006/relationships" r:embed="rId8"/>
        <a:srcRect b="46514"/>
        <a:stretch/>
      </xdr:blipFill>
      <xdr:spPr>
        <a:xfrm>
          <a:off x="4555343" y="3441452"/>
          <a:ext cx="4928837" cy="739320"/>
        </a:xfrm>
        <a:prstGeom prst="rect">
          <a:avLst/>
        </a:prstGeom>
      </xdr:spPr>
    </xdr:pic>
    <xdr:clientData/>
  </xdr:twoCellAnchor>
  <xdr:twoCellAnchor editAs="oneCell">
    <xdr:from>
      <xdr:col>6</xdr:col>
      <xdr:colOff>291441</xdr:colOff>
      <xdr:row>20</xdr:row>
      <xdr:rowOff>362526</xdr:rowOff>
    </xdr:from>
    <xdr:to>
      <xdr:col>6</xdr:col>
      <xdr:colOff>3496459</xdr:colOff>
      <xdr:row>20</xdr:row>
      <xdr:rowOff>1174153</xdr:rowOff>
    </xdr:to>
    <xdr:pic>
      <xdr:nvPicPr>
        <xdr:cNvPr id="44" name="Picture 43">
          <a:extLst>
            <a:ext uri="{FF2B5EF4-FFF2-40B4-BE49-F238E27FC236}">
              <a16:creationId xmlns:a16="http://schemas.microsoft.com/office/drawing/2014/main" id="{00000000-0008-0000-0C00-00002C000000}"/>
            </a:ext>
          </a:extLst>
        </xdr:cNvPr>
        <xdr:cNvPicPr>
          <a:picLocks noChangeAspect="1"/>
        </xdr:cNvPicPr>
      </xdr:nvPicPr>
      <xdr:blipFill>
        <a:blip xmlns:r="http://schemas.openxmlformats.org/officeDocument/2006/relationships" r:embed="rId9"/>
        <a:stretch>
          <a:fillRect/>
        </a:stretch>
      </xdr:blipFill>
      <xdr:spPr>
        <a:xfrm>
          <a:off x="4517077" y="4922981"/>
          <a:ext cx="3205018" cy="8116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Contents">
    <tabColor rgb="FF5E6D75"/>
    <pageSetUpPr fitToPage="1"/>
  </sheetPr>
  <dimension ref="A1:K103"/>
  <sheetViews>
    <sheetView showGridLines="0" zoomScale="80" zoomScaleNormal="80" workbookViewId="0">
      <pane ySplit="9" topLeftCell="A10" activePane="bottomLeft" state="frozen"/>
      <selection activeCell="A9" sqref="A9"/>
      <selection pane="bottomLeft" activeCell="E12" sqref="E12"/>
    </sheetView>
  </sheetViews>
  <sheetFormatPr defaultColWidth="0" defaultRowHeight="11.5" customHeight="1" zeroHeight="1" x14ac:dyDescent="0.25"/>
  <cols>
    <col min="1" max="2" width="5.69921875" customWidth="1"/>
    <col min="3" max="3" width="2.19921875" bestFit="1" customWidth="1"/>
    <col min="4" max="4" width="3" customWidth="1"/>
    <col min="5" max="5" width="33.19921875" customWidth="1"/>
    <col min="6" max="6" width="4.69921875" customWidth="1"/>
    <col min="7" max="7" width="114.8984375" customWidth="1"/>
    <col min="8" max="8" width="6.19921875" bestFit="1" customWidth="1"/>
    <col min="9" max="9" width="9.19921875" bestFit="1" customWidth="1"/>
    <col min="10" max="11" width="9.19921875" customWidth="1"/>
    <col min="12" max="16384" width="9.19921875" hidden="1"/>
  </cols>
  <sheetData>
    <row r="1" spans="1:11" x14ac:dyDescent="0.25">
      <c r="A1" s="109"/>
      <c r="B1" s="109"/>
      <c r="C1" s="110"/>
      <c r="D1" s="109"/>
      <c r="E1" s="109"/>
      <c r="F1" s="109"/>
      <c r="G1" s="109"/>
      <c r="H1" s="109"/>
      <c r="I1" s="109"/>
      <c r="J1" s="109"/>
      <c r="K1" s="109"/>
    </row>
    <row r="2" spans="1:11" ht="13" x14ac:dyDescent="0.25">
      <c r="A2" s="109"/>
      <c r="B2" s="109"/>
      <c r="C2" s="111" t="str">
        <f>cstProjectName</f>
        <v>RM 6283 Front Office Counter Services</v>
      </c>
      <c r="D2" s="109"/>
      <c r="E2" s="109"/>
      <c r="F2" s="109"/>
      <c r="G2" s="109"/>
      <c r="H2" s="109"/>
      <c r="I2" s="109"/>
      <c r="J2" s="109"/>
      <c r="K2" s="109"/>
    </row>
    <row r="3" spans="1:11" ht="12.5" x14ac:dyDescent="0.25">
      <c r="A3" s="109"/>
      <c r="B3" s="109"/>
      <c r="C3" s="112" t="str">
        <f ca="1">MID(CELL("filename",A1),FIND("]",CELL("filename",A1))+1,256)&amp;" Sheet"</f>
        <v>Contents Sheet</v>
      </c>
      <c r="D3" s="109"/>
      <c r="E3" s="109"/>
      <c r="F3" s="109"/>
      <c r="G3" s="109"/>
      <c r="H3" s="109"/>
      <c r="I3" s="109"/>
      <c r="J3" s="109"/>
      <c r="K3" s="109"/>
    </row>
    <row r="4" spans="1:11" x14ac:dyDescent="0.25">
      <c r="A4" s="109"/>
      <c r="B4" s="109"/>
      <c r="C4" s="110" t="str">
        <f>IF(ISBLANK(cstProtectiveMarking),"",cstProtectiveMarking)</f>
        <v>OFFICIAL</v>
      </c>
      <c r="D4" s="109"/>
      <c r="E4" s="109"/>
      <c r="F4" s="109"/>
      <c r="G4" s="109"/>
      <c r="H4" s="109"/>
      <c r="I4" s="109"/>
      <c r="J4" s="109"/>
      <c r="K4" s="109"/>
    </row>
    <row r="5" spans="1:11" x14ac:dyDescent="0.25">
      <c r="A5" s="109"/>
      <c r="B5" s="109"/>
      <c r="C5" s="244" t="str">
        <f>HYPERLINK("#'Contents'!A1",sysChkWord)</f>
        <v>All Checks OK</v>
      </c>
      <c r="D5" s="244"/>
      <c r="E5" s="244"/>
      <c r="F5" s="109"/>
      <c r="G5" s="109"/>
      <c r="H5" s="109"/>
      <c r="I5" s="109"/>
      <c r="J5" s="109"/>
      <c r="K5" s="109"/>
    </row>
    <row r="6" spans="1:11" ht="12.5" x14ac:dyDescent="0.25">
      <c r="A6" s="109"/>
      <c r="B6" s="114"/>
      <c r="C6" s="243" t="str">
        <f>HYPERLINK("#'Contents'!A1","Click for Contents")</f>
        <v>Click for Contents</v>
      </c>
      <c r="D6" s="243"/>
      <c r="E6" s="243"/>
      <c r="F6" s="113"/>
      <c r="G6" s="109"/>
      <c r="H6" s="109"/>
      <c r="I6" s="109"/>
      <c r="J6" s="109"/>
      <c r="K6" s="109"/>
    </row>
    <row r="7" spans="1:11" x14ac:dyDescent="0.25">
      <c r="A7" s="109"/>
      <c r="B7" s="109"/>
      <c r="C7" s="109"/>
      <c r="D7" s="109"/>
      <c r="E7" s="109"/>
      <c r="F7" s="109"/>
      <c r="G7" s="109"/>
      <c r="H7" s="109"/>
      <c r="I7" s="109"/>
      <c r="J7" s="109"/>
      <c r="K7" s="109"/>
    </row>
    <row r="8" spans="1:11" x14ac:dyDescent="0.25">
      <c r="A8" s="83">
        <f>SUM(A9:A71)</f>
        <v>0</v>
      </c>
      <c r="B8" s="115">
        <f>SUM(B9:B71)</f>
        <v>0</v>
      </c>
      <c r="C8" s="116"/>
      <c r="D8" s="116"/>
      <c r="E8" s="116"/>
      <c r="F8" s="116"/>
      <c r="G8" s="116"/>
      <c r="H8" s="116"/>
      <c r="I8" s="109"/>
      <c r="J8" s="109"/>
      <c r="K8" s="109"/>
    </row>
    <row r="9" spans="1:11" x14ac:dyDescent="0.25">
      <c r="A9" s="27"/>
      <c r="B9" s="27"/>
      <c r="C9" s="27"/>
      <c r="D9" s="27"/>
      <c r="E9" s="27"/>
      <c r="F9" s="27"/>
      <c r="G9" s="27"/>
      <c r="H9" s="27"/>
      <c r="I9" s="27"/>
      <c r="J9" s="27"/>
    </row>
    <row r="10" spans="1:11" ht="15.5" x14ac:dyDescent="0.35">
      <c r="A10" s="117"/>
      <c r="B10" s="117"/>
      <c r="C10" s="117"/>
      <c r="D10" s="117" t="s">
        <v>284</v>
      </c>
      <c r="E10" s="117"/>
      <c r="F10" s="117"/>
      <c r="G10" s="117"/>
      <c r="H10" s="117"/>
      <c r="I10" s="117"/>
      <c r="J10" s="117"/>
    </row>
    <row r="11" spans="1:11" x14ac:dyDescent="0.25">
      <c r="A11" s="91"/>
      <c r="B11" s="91"/>
      <c r="C11" s="91"/>
      <c r="D11" s="91"/>
      <c r="E11" s="91"/>
      <c r="F11" s="91"/>
      <c r="G11" s="91"/>
      <c r="H11" s="91"/>
      <c r="I11" s="91"/>
    </row>
    <row r="12" spans="1:11" x14ac:dyDescent="0.25">
      <c r="A12" s="91"/>
      <c r="B12" s="91"/>
      <c r="C12" s="91"/>
      <c r="D12" s="91"/>
      <c r="E12" s="118" t="s">
        <v>285</v>
      </c>
      <c r="F12" s="118" t="s">
        <v>286</v>
      </c>
      <c r="G12" s="118" t="s">
        <v>287</v>
      </c>
      <c r="H12" s="119" t="s">
        <v>152</v>
      </c>
      <c r="I12" s="119" t="s">
        <v>153</v>
      </c>
    </row>
    <row r="13" spans="1:11" x14ac:dyDescent="0.25">
      <c r="A13" s="91"/>
      <c r="B13" s="91"/>
      <c r="C13" s="91"/>
      <c r="D13" s="91"/>
      <c r="E13" s="91" t="s">
        <v>284</v>
      </c>
      <c r="F13" s="120" t="s">
        <v>286</v>
      </c>
      <c r="G13" s="91" t="s">
        <v>310</v>
      </c>
      <c r="H13" s="121">
        <f>A8</f>
        <v>0</v>
      </c>
      <c r="I13" s="121">
        <f>B8</f>
        <v>0</v>
      </c>
    </row>
    <row r="14" spans="1:11" x14ac:dyDescent="0.25">
      <c r="A14" s="91"/>
      <c r="B14" s="91"/>
      <c r="C14" s="91"/>
      <c r="D14" s="91"/>
      <c r="E14" s="91" t="s">
        <v>365</v>
      </c>
      <c r="F14" s="120" t="s">
        <v>286</v>
      </c>
      <c r="G14" s="91" t="s">
        <v>366</v>
      </c>
      <c r="H14" s="121">
        <f>'Bidder Instructions'!A8</f>
        <v>0</v>
      </c>
      <c r="I14" s="121">
        <f>'Bidder Instructions'!B8</f>
        <v>0</v>
      </c>
    </row>
    <row r="15" spans="1:11" x14ac:dyDescent="0.25">
      <c r="A15" s="91"/>
      <c r="B15" s="91"/>
      <c r="C15" s="91"/>
      <c r="D15" s="91"/>
      <c r="E15" s="93" t="s">
        <v>466</v>
      </c>
      <c r="F15" s="120" t="s">
        <v>286</v>
      </c>
      <c r="G15" s="93" t="s">
        <v>395</v>
      </c>
      <c r="H15" s="121">
        <f>'RAG Thresholds'!A8</f>
        <v>0</v>
      </c>
      <c r="I15" s="121">
        <f>'RAG Thresholds'!B8</f>
        <v>0</v>
      </c>
    </row>
    <row r="16" spans="1:11" x14ac:dyDescent="0.25">
      <c r="A16" s="91"/>
      <c r="B16" s="91"/>
      <c r="C16" s="91"/>
      <c r="D16" s="91"/>
      <c r="E16" s="91" t="s">
        <v>158</v>
      </c>
      <c r="F16" s="120" t="s">
        <v>286</v>
      </c>
      <c r="G16" s="93" t="s">
        <v>415</v>
      </c>
      <c r="H16" s="121">
        <f>'1.1a Lead Financial Input'!A8</f>
        <v>0</v>
      </c>
      <c r="I16" s="121">
        <f>'1.1a Lead Financial Input'!B8</f>
        <v>0</v>
      </c>
    </row>
    <row r="17" spans="1:10" x14ac:dyDescent="0.25">
      <c r="A17" s="91"/>
      <c r="B17" s="91"/>
      <c r="C17" s="91"/>
      <c r="D17" s="91"/>
      <c r="E17" s="91" t="s">
        <v>159</v>
      </c>
      <c r="F17" s="120" t="s">
        <v>286</v>
      </c>
      <c r="G17" s="93" t="s">
        <v>431</v>
      </c>
      <c r="H17" s="121">
        <f>'1.1b Lead Financial Input'!A8</f>
        <v>0</v>
      </c>
      <c r="I17" s="121">
        <f>'1.1b Lead Financial Input'!B8</f>
        <v>0</v>
      </c>
    </row>
    <row r="18" spans="1:10" x14ac:dyDescent="0.25">
      <c r="A18" s="91"/>
      <c r="B18" s="91"/>
      <c r="C18" s="91"/>
      <c r="D18" s="91"/>
      <c r="E18" s="93" t="s">
        <v>447</v>
      </c>
      <c r="F18" s="120" t="s">
        <v>286</v>
      </c>
      <c r="G18" s="93" t="s">
        <v>459</v>
      </c>
      <c r="H18" s="121">
        <f>'1.2a Alternative Guarantor'!A8</f>
        <v>0</v>
      </c>
      <c r="I18" s="121">
        <f>'1.2a Alternative Guarantor'!B8</f>
        <v>0</v>
      </c>
    </row>
    <row r="19" spans="1:10" x14ac:dyDescent="0.25">
      <c r="A19" s="91"/>
      <c r="B19" s="91"/>
      <c r="C19" s="91"/>
      <c r="D19" s="91"/>
      <c r="E19" s="91" t="s">
        <v>290</v>
      </c>
      <c r="F19" s="120" t="s">
        <v>286</v>
      </c>
      <c r="G19" s="93" t="s">
        <v>396</v>
      </c>
      <c r="H19" s="121">
        <f>'2.1 Lead Ancillary Input '!A8</f>
        <v>0</v>
      </c>
      <c r="I19" s="121">
        <f>'2.1 Lead Ancillary Input '!B8</f>
        <v>0</v>
      </c>
    </row>
    <row r="20" spans="1:10" x14ac:dyDescent="0.25">
      <c r="A20" s="91"/>
      <c r="B20" s="91"/>
      <c r="C20" s="91"/>
      <c r="D20" s="91"/>
      <c r="E20" s="91" t="s">
        <v>367</v>
      </c>
      <c r="F20" s="120" t="s">
        <v>286</v>
      </c>
      <c r="G20" s="93" t="s">
        <v>432</v>
      </c>
      <c r="H20" s="121">
        <f>'3.1 Lead Bidder Assessment'!A8</f>
        <v>0</v>
      </c>
      <c r="I20" s="121">
        <f>'3.1 Lead Bidder Assessment'!B8</f>
        <v>0</v>
      </c>
    </row>
    <row r="21" spans="1:10" x14ac:dyDescent="0.25">
      <c r="A21" s="91"/>
      <c r="B21" s="91"/>
      <c r="C21" s="91"/>
      <c r="D21" s="91"/>
      <c r="E21" s="91" t="s">
        <v>291</v>
      </c>
      <c r="F21" s="120" t="s">
        <v>286</v>
      </c>
      <c r="G21" s="93" t="s">
        <v>433</v>
      </c>
      <c r="H21" s="121">
        <f>'3.2 Immediate Parent Assmt'!A8</f>
        <v>0</v>
      </c>
      <c r="I21" s="121">
        <f>'3.2 Immediate Parent Assmt'!B8</f>
        <v>0</v>
      </c>
    </row>
    <row r="22" spans="1:10" x14ac:dyDescent="0.25">
      <c r="A22" s="91"/>
      <c r="B22" s="91"/>
      <c r="C22" s="91"/>
      <c r="D22" s="91"/>
      <c r="E22" s="91" t="s">
        <v>292</v>
      </c>
      <c r="F22" s="120" t="s">
        <v>286</v>
      </c>
      <c r="G22" s="93" t="s">
        <v>434</v>
      </c>
      <c r="H22" s="121">
        <f>'3.3 Ultimate Parent Assmt'!A8</f>
        <v>0</v>
      </c>
      <c r="I22" s="121">
        <f>'3.3 Ultimate Parent Assmt'!B8</f>
        <v>0</v>
      </c>
    </row>
    <row r="23" spans="1:10" x14ac:dyDescent="0.25">
      <c r="A23" s="91"/>
      <c r="B23" s="91"/>
      <c r="C23" s="91"/>
      <c r="D23" s="91"/>
      <c r="E23" s="93" t="s">
        <v>448</v>
      </c>
      <c r="F23" s="120" t="s">
        <v>286</v>
      </c>
      <c r="G23" s="93" t="s">
        <v>435</v>
      </c>
      <c r="H23" s="121">
        <f>'3.4 Alt Guarantor Assmt'!A8</f>
        <v>0</v>
      </c>
      <c r="I23" s="121">
        <f>'3.4 Alt Guarantor Assmt'!B8</f>
        <v>0</v>
      </c>
    </row>
    <row r="24" spans="1:10" x14ac:dyDescent="0.25">
      <c r="A24" s="91"/>
      <c r="B24" s="91"/>
      <c r="C24" s="91"/>
      <c r="D24" s="91"/>
      <c r="E24" s="91" t="s">
        <v>293</v>
      </c>
      <c r="F24" s="120" t="s">
        <v>286</v>
      </c>
      <c r="G24" s="93" t="s">
        <v>311</v>
      </c>
      <c r="H24" s="121">
        <f>'Metric Definitions'!A8</f>
        <v>0</v>
      </c>
      <c r="I24" s="121">
        <f>'Metric Definitions'!B8</f>
        <v>0</v>
      </c>
    </row>
    <row r="25" spans="1:10" s="219" customFormat="1" hidden="1" x14ac:dyDescent="0.25">
      <c r="A25" s="91"/>
      <c r="B25" s="91"/>
      <c r="C25" s="91"/>
      <c r="D25" s="91"/>
      <c r="E25" s="93" t="s">
        <v>412</v>
      </c>
      <c r="F25" s="120" t="s">
        <v>286</v>
      </c>
      <c r="G25" s="93" t="s">
        <v>417</v>
      </c>
      <c r="H25" s="121">
        <f>Setup!A8</f>
        <v>0</v>
      </c>
      <c r="I25" s="121">
        <f>Setup!B8</f>
        <v>0</v>
      </c>
    </row>
    <row r="26" spans="1:10" hidden="1" x14ac:dyDescent="0.25">
      <c r="A26" s="91"/>
      <c r="B26" s="91"/>
      <c r="C26" s="91"/>
      <c r="D26" s="91"/>
      <c r="E26" s="91" t="s">
        <v>288</v>
      </c>
      <c r="F26" s="120" t="s">
        <v>286</v>
      </c>
      <c r="G26" s="93" t="s">
        <v>418</v>
      </c>
      <c r="H26" s="121">
        <f>SysConfig!A8</f>
        <v>0</v>
      </c>
      <c r="I26" s="121">
        <f>SysConfig!B8</f>
        <v>0</v>
      </c>
    </row>
    <row r="27" spans="1:10" hidden="1" x14ac:dyDescent="0.25">
      <c r="A27" s="91"/>
      <c r="B27" s="91"/>
      <c r="C27" s="91"/>
      <c r="D27" s="91"/>
      <c r="E27" s="122" t="s">
        <v>282</v>
      </c>
      <c r="F27" s="123"/>
      <c r="G27" s="123"/>
      <c r="H27" s="123"/>
      <c r="I27" s="123"/>
    </row>
    <row r="28" spans="1:10" x14ac:dyDescent="0.25">
      <c r="A28" s="91"/>
      <c r="B28" s="91"/>
      <c r="C28" s="91"/>
      <c r="D28" s="91"/>
      <c r="E28" s="91"/>
      <c r="F28" s="91"/>
      <c r="G28" s="91"/>
      <c r="H28" s="91"/>
      <c r="I28" s="91"/>
    </row>
    <row r="29" spans="1:10" ht="12" x14ac:dyDescent="0.25">
      <c r="A29" s="91"/>
      <c r="B29" s="91"/>
      <c r="C29" s="91"/>
      <c r="D29" s="91"/>
      <c r="E29" s="124" t="s">
        <v>289</v>
      </c>
      <c r="F29" s="91"/>
      <c r="G29" s="125"/>
      <c r="H29" s="121">
        <f>IFERROR(SUM(H12:H27),1)</f>
        <v>0</v>
      </c>
      <c r="I29" s="98">
        <f>IFERROR(SUM(I12:I27),1)</f>
        <v>0</v>
      </c>
    </row>
    <row r="30" spans="1:10" x14ac:dyDescent="0.25">
      <c r="A30" s="91"/>
      <c r="B30" s="91"/>
      <c r="C30" s="91"/>
      <c r="D30" s="91"/>
      <c r="E30" s="91"/>
      <c r="F30" s="91"/>
      <c r="G30" s="91"/>
      <c r="H30" s="91"/>
      <c r="I30" s="91"/>
    </row>
    <row r="31" spans="1:10" ht="15.5" hidden="1" x14ac:dyDescent="0.35">
      <c r="A31" s="117"/>
      <c r="B31" s="117"/>
      <c r="C31" s="117"/>
      <c r="D31" s="117" t="s">
        <v>309</v>
      </c>
      <c r="E31" s="117"/>
      <c r="F31" s="117"/>
      <c r="G31" s="117"/>
      <c r="H31" s="117"/>
      <c r="I31" s="117"/>
      <c r="J31" s="117"/>
    </row>
    <row r="32" spans="1:10" hidden="1" x14ac:dyDescent="0.25">
      <c r="A32" s="91"/>
      <c r="B32" s="91"/>
      <c r="C32" s="91"/>
      <c r="D32" s="91"/>
      <c r="E32" s="91"/>
      <c r="F32" s="91"/>
      <c r="G32" s="91"/>
      <c r="H32" s="91"/>
      <c r="I32" s="91"/>
      <c r="J32" s="91"/>
    </row>
    <row r="33" spans="1:10" s="27" customFormat="1" hidden="1" x14ac:dyDescent="0.25">
      <c r="A33" s="91"/>
      <c r="B33" s="91"/>
      <c r="C33" s="91"/>
      <c r="D33" s="91"/>
      <c r="E33" s="93" t="s">
        <v>397</v>
      </c>
      <c r="F33" s="91"/>
      <c r="G33" s="91"/>
      <c r="H33" s="91"/>
      <c r="I33" s="91"/>
      <c r="J33" s="91"/>
    </row>
    <row r="34" spans="1:10" hidden="1" x14ac:dyDescent="0.25">
      <c r="A34" s="91"/>
      <c r="B34" s="91"/>
      <c r="C34" s="91"/>
      <c r="D34" s="91"/>
      <c r="E34" s="93"/>
      <c r="F34" s="91"/>
      <c r="G34" s="91"/>
      <c r="H34" s="91"/>
      <c r="I34" s="91"/>
      <c r="J34" s="91"/>
    </row>
    <row r="35" spans="1:10" s="27" customFormat="1" hidden="1" x14ac:dyDescent="0.25">
      <c r="A35" s="91"/>
      <c r="B35" s="91"/>
      <c r="C35" s="91"/>
      <c r="D35" s="91"/>
      <c r="E35" s="93"/>
      <c r="F35" s="91"/>
      <c r="G35" s="91"/>
      <c r="H35" s="91"/>
      <c r="I35" s="91"/>
      <c r="J35" s="91"/>
    </row>
    <row r="36" spans="1:10" s="27" customFormat="1" hidden="1" x14ac:dyDescent="0.25">
      <c r="A36" s="91"/>
      <c r="B36" s="91"/>
      <c r="C36" s="91"/>
      <c r="D36" s="91"/>
      <c r="E36" s="93"/>
      <c r="F36" s="91"/>
      <c r="G36" s="91"/>
      <c r="H36" s="91"/>
      <c r="I36" s="91"/>
      <c r="J36" s="91"/>
    </row>
    <row r="37" spans="1:10" hidden="1" x14ac:dyDescent="0.25">
      <c r="A37" s="91"/>
      <c r="B37" s="91"/>
      <c r="C37" s="91"/>
      <c r="D37" s="91"/>
      <c r="E37" s="91"/>
      <c r="F37" s="91"/>
      <c r="G37" s="91"/>
      <c r="H37" s="91"/>
      <c r="I37" s="91"/>
      <c r="J37" s="91"/>
    </row>
    <row r="38" spans="1:10" hidden="1" x14ac:dyDescent="0.25">
      <c r="A38" s="91"/>
      <c r="B38" s="91"/>
      <c r="C38" s="91"/>
      <c r="D38" s="91"/>
      <c r="E38" s="91"/>
      <c r="F38" s="91"/>
      <c r="G38" s="91"/>
      <c r="H38" s="91"/>
      <c r="I38" s="91"/>
      <c r="J38" s="91"/>
    </row>
    <row r="39" spans="1:10" hidden="1" x14ac:dyDescent="0.25">
      <c r="A39" s="27"/>
      <c r="B39" s="91"/>
      <c r="C39" s="91"/>
      <c r="D39" s="91"/>
      <c r="E39" s="91"/>
      <c r="F39" s="91"/>
      <c r="G39" s="91"/>
      <c r="H39" s="91"/>
      <c r="I39" s="91"/>
      <c r="J39" s="91"/>
    </row>
    <row r="40" spans="1:10" hidden="1" x14ac:dyDescent="0.25">
      <c r="A40" s="91"/>
      <c r="B40" s="91"/>
      <c r="C40" s="91"/>
      <c r="D40" s="91"/>
      <c r="E40" s="91"/>
      <c r="F40" s="91"/>
      <c r="G40" s="91"/>
      <c r="H40" s="91"/>
      <c r="I40" s="91"/>
      <c r="J40" s="91"/>
    </row>
    <row r="41" spans="1:10" hidden="1" x14ac:dyDescent="0.25">
      <c r="A41" s="91"/>
      <c r="B41" s="91"/>
      <c r="C41" s="91"/>
      <c r="D41" s="91"/>
      <c r="E41" s="91"/>
      <c r="F41" s="91"/>
      <c r="G41" s="91"/>
      <c r="H41" s="91"/>
      <c r="I41" s="91"/>
      <c r="J41" s="145"/>
    </row>
    <row r="42" spans="1:10" hidden="1" x14ac:dyDescent="0.25">
      <c r="A42" s="91"/>
      <c r="B42" s="91"/>
      <c r="C42" s="91"/>
      <c r="D42" s="91"/>
      <c r="E42" s="91"/>
      <c r="F42" s="91"/>
      <c r="G42" s="91"/>
      <c r="H42" s="91"/>
      <c r="I42" s="91"/>
      <c r="J42" s="91"/>
    </row>
    <row r="43" spans="1:10" hidden="1" x14ac:dyDescent="0.25">
      <c r="A43" s="91"/>
      <c r="B43" s="91"/>
      <c r="C43" s="91"/>
      <c r="D43" s="91"/>
      <c r="E43" s="91"/>
      <c r="F43" s="91"/>
      <c r="G43" s="91"/>
      <c r="H43" s="91"/>
      <c r="I43" s="91"/>
      <c r="J43" s="91"/>
    </row>
    <row r="44" spans="1:10" hidden="1" x14ac:dyDescent="0.25">
      <c r="A44" s="91"/>
      <c r="B44" s="91"/>
      <c r="C44" s="91"/>
      <c r="D44" s="91"/>
      <c r="E44" s="91"/>
      <c r="F44" s="91"/>
      <c r="G44" s="91"/>
      <c r="H44" s="91"/>
      <c r="I44" s="91"/>
      <c r="J44" s="91"/>
    </row>
    <row r="45" spans="1:10" hidden="1" x14ac:dyDescent="0.25">
      <c r="A45" s="91"/>
      <c r="B45" s="91"/>
      <c r="C45" s="91"/>
      <c r="D45" s="91"/>
      <c r="E45" s="91"/>
      <c r="F45" s="91"/>
      <c r="G45" s="91"/>
      <c r="H45" s="91"/>
      <c r="I45" s="91"/>
      <c r="J45" s="91"/>
    </row>
    <row r="46" spans="1:10" hidden="1" x14ac:dyDescent="0.25">
      <c r="A46" s="91"/>
      <c r="B46" s="91"/>
      <c r="C46" s="91"/>
      <c r="D46" s="91"/>
      <c r="E46" s="91"/>
      <c r="F46" s="91"/>
      <c r="G46" s="91"/>
      <c r="H46" s="91"/>
      <c r="I46" s="91"/>
      <c r="J46" s="91"/>
    </row>
    <row r="47" spans="1:10" hidden="1" x14ac:dyDescent="0.25">
      <c r="A47" s="91"/>
      <c r="B47" s="91"/>
      <c r="C47" s="91"/>
      <c r="D47" s="91"/>
      <c r="E47" s="91"/>
      <c r="F47" s="91"/>
      <c r="G47" s="91"/>
      <c r="H47" s="91"/>
      <c r="I47" s="91"/>
      <c r="J47" s="91"/>
    </row>
    <row r="48" spans="1:10" hidden="1" x14ac:dyDescent="0.25">
      <c r="A48" s="91"/>
      <c r="B48" s="91"/>
      <c r="C48" s="91"/>
      <c r="D48" s="91"/>
      <c r="E48" s="91"/>
      <c r="F48" s="91"/>
      <c r="G48" s="91"/>
      <c r="H48" s="91"/>
      <c r="I48" s="91"/>
      <c r="J48" s="91"/>
    </row>
    <row r="49" spans="1:10" hidden="1" x14ac:dyDescent="0.25">
      <c r="A49" s="91"/>
      <c r="B49" s="91"/>
      <c r="C49" s="91"/>
      <c r="D49" s="91"/>
      <c r="E49" s="91"/>
      <c r="F49" s="91"/>
      <c r="G49" s="91"/>
      <c r="H49" s="91"/>
      <c r="I49" s="91"/>
      <c r="J49" s="91"/>
    </row>
    <row r="50" spans="1:10" hidden="1" x14ac:dyDescent="0.25">
      <c r="A50" s="91"/>
      <c r="B50" s="91"/>
      <c r="C50" s="91"/>
      <c r="D50" s="91"/>
      <c r="E50" s="91"/>
      <c r="F50" s="91"/>
      <c r="G50" s="91"/>
      <c r="H50" s="91"/>
      <c r="I50" s="91"/>
      <c r="J50" s="91"/>
    </row>
    <row r="51" spans="1:10" hidden="1" x14ac:dyDescent="0.25">
      <c r="A51" s="91"/>
      <c r="B51" s="91"/>
      <c r="C51" s="91"/>
      <c r="D51" s="91"/>
      <c r="E51" s="91"/>
      <c r="F51" s="91"/>
      <c r="G51" s="91"/>
      <c r="H51" s="91"/>
      <c r="I51" s="91"/>
      <c r="J51" s="91"/>
    </row>
    <row r="52" spans="1:10" hidden="1" x14ac:dyDescent="0.25">
      <c r="A52" s="91"/>
      <c r="B52" s="91"/>
      <c r="C52" s="91"/>
      <c r="D52" s="91"/>
      <c r="E52" s="91"/>
      <c r="F52" s="91"/>
      <c r="G52" s="91"/>
      <c r="H52" s="91"/>
      <c r="I52" s="91"/>
      <c r="J52" s="91"/>
    </row>
    <row r="53" spans="1:10" hidden="1" x14ac:dyDescent="0.25">
      <c r="A53" s="91"/>
      <c r="B53" s="91"/>
      <c r="C53" s="91"/>
      <c r="D53" s="91"/>
      <c r="E53" s="91"/>
      <c r="F53" s="91"/>
      <c r="G53" s="91"/>
      <c r="H53" s="91"/>
      <c r="I53" s="91"/>
      <c r="J53" s="91"/>
    </row>
    <row r="54" spans="1:10" hidden="1" x14ac:dyDescent="0.25">
      <c r="A54" s="91"/>
      <c r="B54" s="91"/>
      <c r="C54" s="91"/>
      <c r="D54" s="91"/>
      <c r="E54" s="91"/>
      <c r="F54" s="91"/>
      <c r="G54" s="91"/>
      <c r="H54" s="91"/>
      <c r="I54" s="91"/>
      <c r="J54" s="91"/>
    </row>
    <row r="55" spans="1:10" hidden="1" x14ac:dyDescent="0.25">
      <c r="A55" s="91"/>
      <c r="B55" s="91"/>
      <c r="C55" s="91"/>
      <c r="D55" s="91"/>
      <c r="E55" s="91"/>
      <c r="F55" s="91"/>
      <c r="G55" s="91"/>
      <c r="H55" s="91"/>
      <c r="I55" s="91"/>
      <c r="J55" s="91"/>
    </row>
    <row r="56" spans="1:10" hidden="1" x14ac:dyDescent="0.25">
      <c r="A56" s="91"/>
      <c r="B56" s="91"/>
      <c r="C56" s="91"/>
      <c r="D56" s="91"/>
      <c r="E56" s="91"/>
      <c r="F56" s="91"/>
      <c r="G56" s="91"/>
      <c r="H56" s="91"/>
      <c r="I56" s="91"/>
      <c r="J56" s="91"/>
    </row>
    <row r="57" spans="1:10" hidden="1" x14ac:dyDescent="0.25">
      <c r="A57" s="91"/>
      <c r="B57" s="91"/>
      <c r="C57" s="91"/>
      <c r="D57" s="91"/>
      <c r="E57" s="91"/>
      <c r="F57" s="91"/>
      <c r="G57" s="91"/>
      <c r="H57" s="91"/>
      <c r="I57" s="91"/>
      <c r="J57" s="91"/>
    </row>
    <row r="58" spans="1:10" hidden="1" x14ac:dyDescent="0.25">
      <c r="A58" s="91"/>
      <c r="B58" s="91"/>
      <c r="C58" s="91"/>
      <c r="D58" s="91"/>
      <c r="E58" s="91"/>
      <c r="F58" s="91"/>
      <c r="G58" s="91"/>
      <c r="H58" s="91"/>
      <c r="I58" s="91"/>
      <c r="J58" s="91"/>
    </row>
    <row r="59" spans="1:10" hidden="1" x14ac:dyDescent="0.25">
      <c r="A59" s="91"/>
      <c r="B59" s="91"/>
      <c r="C59" s="91"/>
      <c r="D59" s="91"/>
      <c r="E59" s="91"/>
      <c r="F59" s="91"/>
      <c r="G59" s="91"/>
      <c r="H59" s="91"/>
      <c r="I59" s="91"/>
      <c r="J59" s="91"/>
    </row>
    <row r="60" spans="1:10" hidden="1" x14ac:dyDescent="0.25">
      <c r="A60" s="91"/>
      <c r="B60" s="91"/>
      <c r="C60" s="91"/>
      <c r="D60" s="91"/>
      <c r="E60" s="91"/>
      <c r="F60" s="91"/>
      <c r="G60" s="91"/>
      <c r="H60" s="91"/>
      <c r="I60" s="91"/>
      <c r="J60" s="91"/>
    </row>
    <row r="61" spans="1:10" hidden="1" x14ac:dyDescent="0.25">
      <c r="A61" s="91"/>
      <c r="B61" s="91"/>
      <c r="C61" s="91"/>
      <c r="D61" s="91"/>
      <c r="E61" s="91"/>
      <c r="F61" s="91"/>
      <c r="G61" s="91"/>
      <c r="H61" s="91"/>
      <c r="I61" s="91"/>
      <c r="J61" s="91"/>
    </row>
    <row r="62" spans="1:10" hidden="1" x14ac:dyDescent="0.25">
      <c r="A62" s="91"/>
      <c r="B62" s="91"/>
      <c r="C62" s="91"/>
      <c r="D62" s="91"/>
      <c r="E62" s="91"/>
      <c r="F62" s="91"/>
      <c r="G62" s="91"/>
      <c r="H62" s="91"/>
      <c r="I62" s="91"/>
      <c r="J62" s="91"/>
    </row>
    <row r="63" spans="1:10" hidden="1" x14ac:dyDescent="0.25">
      <c r="A63" s="91"/>
      <c r="B63" s="91"/>
      <c r="C63" s="91"/>
      <c r="D63" s="91"/>
      <c r="E63" s="91"/>
      <c r="F63" s="91"/>
      <c r="G63" s="91"/>
      <c r="H63" s="91"/>
      <c r="I63" s="91"/>
      <c r="J63" s="91"/>
    </row>
    <row r="64" spans="1:10" s="27" customFormat="1" hidden="1" x14ac:dyDescent="0.25">
      <c r="A64" s="91"/>
      <c r="B64" s="91"/>
      <c r="C64" s="91"/>
      <c r="D64" s="91"/>
      <c r="E64" s="91"/>
      <c r="F64" s="91"/>
      <c r="G64" s="91"/>
      <c r="H64" s="91"/>
      <c r="I64" s="91"/>
      <c r="J64" s="91"/>
    </row>
    <row r="65" spans="1:11" s="27" customFormat="1" hidden="1" x14ac:dyDescent="0.25">
      <c r="A65" s="91"/>
      <c r="B65" s="91"/>
      <c r="C65" s="91"/>
      <c r="D65" s="91"/>
      <c r="E65" s="91"/>
      <c r="F65" s="91"/>
      <c r="G65" s="91"/>
      <c r="H65" s="91"/>
      <c r="I65" s="91"/>
      <c r="J65" s="91"/>
    </row>
    <row r="66" spans="1:11" hidden="1" x14ac:dyDescent="0.25">
      <c r="A66" s="91"/>
      <c r="B66" s="91"/>
      <c r="C66" s="91"/>
      <c r="D66" s="91"/>
      <c r="E66" s="91"/>
      <c r="F66" s="91"/>
      <c r="G66" s="91"/>
      <c r="H66" s="91"/>
      <c r="I66" s="91"/>
      <c r="J66" s="91"/>
    </row>
    <row r="67" spans="1:11" hidden="1" x14ac:dyDescent="0.25">
      <c r="A67" s="91"/>
      <c r="B67" s="91"/>
      <c r="C67" s="91"/>
      <c r="D67" s="91"/>
      <c r="E67" s="91"/>
      <c r="F67" s="91"/>
      <c r="G67" s="91"/>
      <c r="H67" s="91"/>
      <c r="I67" s="91"/>
      <c r="J67" s="91"/>
    </row>
    <row r="68" spans="1:11" hidden="1" x14ac:dyDescent="0.25">
      <c r="A68" s="91"/>
      <c r="B68" s="91"/>
      <c r="C68" s="91"/>
      <c r="D68" s="91"/>
      <c r="E68" s="91"/>
      <c r="F68" s="91"/>
      <c r="G68" s="91"/>
      <c r="H68" s="91"/>
      <c r="I68" s="91"/>
      <c r="J68" s="91"/>
    </row>
    <row r="69" spans="1:11" hidden="1" x14ac:dyDescent="0.25">
      <c r="A69" s="91"/>
      <c r="B69" s="91"/>
      <c r="C69" s="91"/>
      <c r="D69" s="91"/>
      <c r="E69" s="91"/>
      <c r="F69" s="91"/>
      <c r="G69" s="91"/>
      <c r="H69" s="91"/>
      <c r="I69" s="91"/>
      <c r="J69" s="91"/>
    </row>
    <row r="70" spans="1:11" s="27" customFormat="1" x14ac:dyDescent="0.25">
      <c r="A70" s="91"/>
      <c r="B70" s="91"/>
      <c r="C70" s="91"/>
      <c r="D70" s="91"/>
      <c r="E70" s="91"/>
      <c r="F70" s="91"/>
      <c r="G70" s="91"/>
      <c r="H70" s="91"/>
      <c r="I70" s="91"/>
      <c r="J70" s="91"/>
    </row>
    <row r="71" spans="1:11" ht="15.5" hidden="1" x14ac:dyDescent="0.35">
      <c r="A71" s="117"/>
      <c r="B71" s="117"/>
      <c r="C71" s="117"/>
      <c r="D71" s="117" t="s">
        <v>283</v>
      </c>
      <c r="E71" s="117"/>
      <c r="F71" s="117"/>
      <c r="G71" s="117"/>
      <c r="H71" s="117"/>
      <c r="I71" s="117"/>
      <c r="J71" s="117"/>
      <c r="K71" s="117"/>
    </row>
    <row r="72" spans="1:11" ht="11.5" hidden="1" customHeight="1" x14ac:dyDescent="0.25"/>
    <row r="73" spans="1:11" ht="11.5" hidden="1" customHeight="1" x14ac:dyDescent="0.25"/>
    <row r="74" spans="1:11" ht="11.5" hidden="1" customHeight="1" x14ac:dyDescent="0.25"/>
    <row r="75" spans="1:11" ht="11.5" hidden="1" customHeight="1" x14ac:dyDescent="0.25"/>
    <row r="76" spans="1:11" ht="11.5" hidden="1" customHeight="1" x14ac:dyDescent="0.25"/>
    <row r="77" spans="1:11" ht="11.5" hidden="1" customHeight="1" x14ac:dyDescent="0.25"/>
    <row r="78" spans="1:11" ht="11.5" hidden="1" customHeight="1" x14ac:dyDescent="0.25"/>
    <row r="79" spans="1:11" ht="11.5" hidden="1" customHeight="1" x14ac:dyDescent="0.25"/>
    <row r="80" spans="1:11" ht="11.5" hidden="1" customHeight="1" x14ac:dyDescent="0.25"/>
    <row r="81" ht="11.5" hidden="1" customHeight="1" x14ac:dyDescent="0.25"/>
    <row r="82" ht="11.5" hidden="1" customHeight="1" x14ac:dyDescent="0.25"/>
    <row r="83" ht="11.5" hidden="1"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hidden="1" customHeight="1" x14ac:dyDescent="0.25"/>
    <row r="91" ht="11.5" hidden="1" customHeight="1" x14ac:dyDescent="0.25"/>
    <row r="92" ht="11.5" hidden="1" customHeight="1" x14ac:dyDescent="0.25"/>
    <row r="93" ht="11.5" hidden="1" customHeight="1" x14ac:dyDescent="0.25"/>
    <row r="94" ht="11.5" hidden="1" customHeight="1" x14ac:dyDescent="0.25"/>
    <row r="95" ht="11.5" hidden="1" customHeight="1" x14ac:dyDescent="0.25"/>
    <row r="96" ht="11.5" hidden="1" customHeight="1" x14ac:dyDescent="0.25"/>
    <row r="97" ht="11.5" hidden="1" customHeight="1" x14ac:dyDescent="0.25"/>
    <row r="98" ht="11.5" hidden="1" customHeight="1" x14ac:dyDescent="0.25"/>
    <row r="99" ht="11.5" hidden="1" customHeight="1" x14ac:dyDescent="0.25"/>
    <row r="100" ht="11.5" hidden="1" customHeight="1" x14ac:dyDescent="0.25"/>
    <row r="101" ht="11.5" hidden="1" customHeight="1" x14ac:dyDescent="0.25"/>
    <row r="102" ht="11.5" hidden="1" customHeight="1" x14ac:dyDescent="0.25"/>
    <row r="103" ht="11.5" hidden="1" customHeight="1" x14ac:dyDescent="0.25"/>
  </sheetData>
  <mergeCells count="2">
    <mergeCell ref="C6:E6"/>
    <mergeCell ref="C5:E5"/>
  </mergeCells>
  <conditionalFormatting sqref="C5">
    <cfRule type="expression" dxfId="410" priority="1">
      <formula>IF(AND(sysChk=0,sysWarn=0),1,0)</formula>
    </cfRule>
    <cfRule type="expression" dxfId="409" priority="2">
      <formula>IF(AND(sysChk=0,sysWarn&lt;&gt;0),1,0)</formula>
    </cfRule>
    <cfRule type="expression" dxfId="408" priority="3">
      <formula>IF(sysChk&lt;&gt;0,1,0)</formula>
    </cfRule>
  </conditionalFormatting>
  <hyperlinks>
    <hyperlink ref="F13" location="Contents!C1" display="Link"/>
    <hyperlink ref="F15" location="'Authority RAG Thresholds'!A1" display="Link"/>
    <hyperlink ref="F16" location="'1.1a Lead Financial Input'!A1" display="Link"/>
    <hyperlink ref="F17" location="'1.1b Lead Financial Input'!A1" display="Link"/>
    <hyperlink ref="F18" location="'1.2a Subcontractor Input'!Print_Area" display="Link"/>
    <hyperlink ref="F19" location="'2.1 Lead Ancillary Input '!A1" display="Link"/>
    <hyperlink ref="F20" location="'3.1 Lead Bidder Assessment'!A1" display="Link"/>
    <hyperlink ref="F21" location="'3.2 Immediate Parent Assmt'!C1" display="Link"/>
    <hyperlink ref="F22" location="'3.3 Ultimate Parent Assmt'!A1" display="Link"/>
    <hyperlink ref="F14" location="'Bidder Instructions'!A1" display="Link"/>
    <hyperlink ref="F23" location="'3.4 Subcontractor #1 Assmt'!A1" display="Link"/>
    <hyperlink ref="F24" location="'Metric Definitions'!A1" display="Link"/>
    <hyperlink ref="F26" location="SysConfig!A1" display="Link"/>
    <hyperlink ref="F25" location="Setup!A1" display="Link"/>
  </hyperlinks>
  <pageMargins left="0.70866141732283472" right="0.70866141732283472" top="0.74803149606299213" bottom="0.74803149606299213" header="0.31496062992125984" footer="0.31496062992125984"/>
  <pageSetup paperSize="9" scale="80" fitToHeight="10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1"/>
    <pageSetUpPr fitToPage="1"/>
  </sheetPr>
  <dimension ref="A1:S35"/>
  <sheetViews>
    <sheetView showGridLines="0" zoomScale="40" zoomScaleNormal="40" workbookViewId="0">
      <pane ySplit="8" topLeftCell="A9" activePane="bottomLeft" state="frozen"/>
      <selection activeCell="A9" sqref="A9"/>
      <selection pane="bottomLeft" activeCell="C11" sqref="C11:G11"/>
    </sheetView>
  </sheetViews>
  <sheetFormatPr defaultColWidth="0" defaultRowHeight="14.5" customHeight="1" zeroHeight="1" x14ac:dyDescent="0.25"/>
  <cols>
    <col min="1" max="2" width="4.69921875" customWidth="1"/>
    <col min="3" max="3" width="31.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6283 Front Office Counter Services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3.3 Ultimate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3" t="str">
        <f>HYPERLINK("#'Contents'!A1","Click for Contents")</f>
        <v>Click for Contents</v>
      </c>
      <c r="D6" s="243"/>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SUM(A10:A35)</f>
        <v>0</v>
      </c>
      <c r="B8" s="83">
        <f>SUM(B10:B35)</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77" t="s">
        <v>1</v>
      </c>
      <c r="D10" s="277"/>
      <c r="E10" s="277"/>
      <c r="F10" s="277"/>
      <c r="G10" s="278"/>
      <c r="H10" s="300" t="str">
        <f>CHOOSE('Bidder Instructions'!$E$39,'1.1b Lead Financial Input'!AP$18,'1.1a Lead Financial Input'!X$18)</f>
        <v>Ultimate Parent Name</v>
      </c>
      <c r="I10" s="300"/>
      <c r="J10" s="300"/>
      <c r="K10" s="300"/>
      <c r="L10" s="300"/>
      <c r="M10" s="300"/>
      <c r="N10" s="300"/>
      <c r="O10" s="300"/>
      <c r="P10" s="300"/>
      <c r="Q10" s="300"/>
      <c r="R10" s="300"/>
    </row>
    <row r="11" spans="1:19" ht="15.5" x14ac:dyDescent="0.35">
      <c r="A11" s="3"/>
      <c r="B11" s="3"/>
      <c r="C11" s="277" t="s">
        <v>0</v>
      </c>
      <c r="D11" s="277"/>
      <c r="E11" s="277"/>
      <c r="F11" s="277"/>
      <c r="G11" s="278"/>
      <c r="H11" s="300">
        <f>'2.1 Lead Ancillary Input '!D60</f>
        <v>0</v>
      </c>
      <c r="I11" s="300"/>
      <c r="J11" s="300"/>
      <c r="K11" s="300"/>
      <c r="L11" s="300"/>
      <c r="M11" s="300"/>
      <c r="N11" s="300"/>
      <c r="O11" s="300"/>
      <c r="P11" s="300"/>
      <c r="Q11" s="300"/>
      <c r="R11" s="300"/>
    </row>
    <row r="12" spans="1:19" ht="15.5" x14ac:dyDescent="0.35">
      <c r="A12" s="3"/>
      <c r="B12" s="3"/>
      <c r="C12" s="277" t="s">
        <v>46</v>
      </c>
      <c r="D12" s="277"/>
      <c r="E12" s="277"/>
      <c r="F12" s="277"/>
      <c r="G12" s="278"/>
      <c r="H12" s="300">
        <f>'2.1 Lead Ancillary Input '!D61</f>
        <v>0</v>
      </c>
      <c r="I12" s="300"/>
      <c r="J12" s="300"/>
      <c r="K12" s="300"/>
      <c r="L12" s="300"/>
      <c r="M12" s="300"/>
      <c r="N12" s="300"/>
      <c r="O12" s="300"/>
      <c r="P12" s="300"/>
      <c r="Q12" s="300"/>
      <c r="R12" s="300"/>
    </row>
    <row r="13" spans="1:19" ht="15.5" x14ac:dyDescent="0.35">
      <c r="A13" s="3"/>
      <c r="B13" s="3"/>
      <c r="C13" s="277" t="s">
        <v>47</v>
      </c>
      <c r="D13" s="277"/>
      <c r="E13" s="277"/>
      <c r="F13" s="277"/>
      <c r="G13" s="278"/>
      <c r="H13" s="300">
        <f>'2.1 Lead Ancillary Input '!D62</f>
        <v>0</v>
      </c>
      <c r="I13" s="300"/>
      <c r="J13" s="300"/>
      <c r="K13" s="300"/>
      <c r="L13" s="300"/>
      <c r="M13" s="300"/>
      <c r="N13" s="300"/>
      <c r="O13" s="300"/>
      <c r="P13" s="300"/>
      <c r="Q13" s="300"/>
      <c r="R13" s="300"/>
    </row>
    <row r="14" spans="1:19" ht="15.5" x14ac:dyDescent="0.35">
      <c r="A14" s="3"/>
      <c r="B14" s="3"/>
      <c r="C14" s="277" t="s">
        <v>64</v>
      </c>
      <c r="D14" s="277"/>
      <c r="E14" s="277"/>
      <c r="F14" s="277"/>
      <c r="G14" s="278"/>
      <c r="H14" s="301" t="str">
        <f>CHOOSE('Bidder Instructions'!$E$39,'1.1b Lead Financial Input'!AS$21,'1.1a Lead Financial Input'!AA$21)</f>
        <v>31/XX/20XX</v>
      </c>
      <c r="I14" s="301"/>
      <c r="J14" s="301"/>
      <c r="K14" s="301"/>
      <c r="L14" s="301"/>
      <c r="M14" s="301"/>
      <c r="N14" s="301"/>
      <c r="O14" s="301"/>
      <c r="P14" s="301"/>
      <c r="Q14" s="301"/>
      <c r="R14" s="301"/>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399</v>
      </c>
      <c r="D17" s="3"/>
      <c r="E17" s="5"/>
      <c r="F17" s="5"/>
      <c r="G17" s="5"/>
      <c r="H17" s="4"/>
      <c r="I17" s="4"/>
      <c r="J17" s="4"/>
      <c r="K17" s="4"/>
      <c r="L17" s="4"/>
      <c r="M17" s="4"/>
      <c r="N17" s="4"/>
      <c r="O17" s="6"/>
      <c r="P17" s="6"/>
      <c r="Q17" s="4"/>
      <c r="R17" s="4"/>
    </row>
    <row r="18" spans="1:18" ht="15.5" customHeight="1" x14ac:dyDescent="0.35">
      <c r="A18" s="8"/>
      <c r="B18" s="8"/>
      <c r="C18" s="186" t="s">
        <v>3</v>
      </c>
      <c r="D18" s="186"/>
      <c r="E18" s="7" t="s">
        <v>58</v>
      </c>
      <c r="F18" s="7"/>
      <c r="G18" s="7" t="s">
        <v>57</v>
      </c>
      <c r="H18" s="155" t="s">
        <v>59</v>
      </c>
      <c r="I18" s="155"/>
      <c r="J18" s="155" t="s">
        <v>60</v>
      </c>
      <c r="K18" s="155" t="s">
        <v>61</v>
      </c>
      <c r="L18" s="155"/>
      <c r="M18" s="155" t="s">
        <v>62</v>
      </c>
      <c r="N18" s="298" t="s">
        <v>400</v>
      </c>
      <c r="O18" s="298"/>
      <c r="P18" s="298"/>
      <c r="Q18" s="298"/>
      <c r="R18" s="298"/>
    </row>
    <row r="19" spans="1:18" ht="141" customHeight="1" x14ac:dyDescent="0.35">
      <c r="A19" s="3"/>
      <c r="B19" s="3"/>
      <c r="C19" s="165">
        <v>1</v>
      </c>
      <c r="D19" s="165" t="s">
        <v>163</v>
      </c>
      <c r="E19" s="166">
        <f>CHOOSE('Bidder Instructions'!$E$39,'1.1b Lead Financial Input'!AQ134,'1.1a Lead Financial Input'!Y156)</f>
        <v>0</v>
      </c>
      <c r="F19" s="166">
        <f>CHOOSE('Bidder Instructions'!$E$39,'1.1b Lead Financial Input'!AR134,'1.1a Lead Financial Input'!Z156)</f>
        <v>0</v>
      </c>
      <c r="G19" s="166">
        <f>CHOOSE('Bidder Instructions'!$E$39,'1.1b Lead Financial Input'!AS134,'1.1a Lead Financial Input'!AA156)</f>
        <v>0</v>
      </c>
      <c r="H19" s="168" t="str">
        <f>CHOOSE('Bidder Instructions'!$E$39,'1.1b Lead Financial Input'!AQ146,'1.1a Lead Financial Input'!Y168)</f>
        <v>R</v>
      </c>
      <c r="I19" s="168" t="str">
        <f>CHOOSE('Bidder Instructions'!$E$39,'1.1b Lead Financial Input'!AR146,'1.1a Lead Financial Input'!Z168)</f>
        <v>R</v>
      </c>
      <c r="J19" s="168" t="str">
        <f>CHOOSE('Bidder Instructions'!$E$39,'1.1b Lead Financial Input'!AS146,'1.1a Lead Financial Input'!AA168)</f>
        <v>R</v>
      </c>
      <c r="K19" s="9"/>
      <c r="L19" s="9"/>
      <c r="M19" s="9"/>
      <c r="N19" s="299"/>
      <c r="O19" s="299"/>
      <c r="P19" s="299"/>
      <c r="Q19" s="299"/>
      <c r="R19" s="299"/>
    </row>
    <row r="20" spans="1:18" ht="141" customHeight="1" x14ac:dyDescent="0.35">
      <c r="A20" s="3"/>
      <c r="B20" s="3"/>
      <c r="C20" s="165">
        <v>2</v>
      </c>
      <c r="D20" s="165" t="s">
        <v>67</v>
      </c>
      <c r="E20" s="167">
        <f>CHOOSE('Bidder Instructions'!$E$39,'1.1b Lead Financial Input'!AQ135,'1.1a Lead Financial Input'!Y157)</f>
        <v>0</v>
      </c>
      <c r="F20" s="167">
        <f>CHOOSE('Bidder Instructions'!$E$39,'1.1b Lead Financial Input'!AR135,'1.1a Lead Financial Input'!Z157)</f>
        <v>0</v>
      </c>
      <c r="G20" s="167">
        <f>CHOOSE('Bidder Instructions'!$E$39,'1.1b Lead Financial Input'!AS135,'1.1a Lead Financial Input'!AA157)</f>
        <v>0</v>
      </c>
      <c r="H20" s="168" t="str">
        <f>CHOOSE('Bidder Instructions'!$E$39,'1.1b Lead Financial Input'!AQ147,'1.1a Lead Financial Input'!Y169)</f>
        <v>R</v>
      </c>
      <c r="I20" s="168" t="str">
        <f>CHOOSE('Bidder Instructions'!$E$39,'1.1b Lead Financial Input'!AR147,'1.1a Lead Financial Input'!Z169)</f>
        <v>R</v>
      </c>
      <c r="J20" s="168" t="str">
        <f>CHOOSE('Bidder Instructions'!$E$39,'1.1b Lead Financial Input'!AS147,'1.1a Lead Financial Input'!AA169)</f>
        <v>R</v>
      </c>
      <c r="K20" s="9"/>
      <c r="L20" s="9"/>
      <c r="M20" s="9"/>
      <c r="N20" s="299"/>
      <c r="O20" s="299"/>
      <c r="P20" s="299"/>
      <c r="Q20" s="299"/>
      <c r="R20" s="299"/>
    </row>
    <row r="21" spans="1:18" ht="141" customHeight="1" x14ac:dyDescent="0.35">
      <c r="A21" s="3"/>
      <c r="B21" s="3"/>
      <c r="C21" s="165" t="s">
        <v>68</v>
      </c>
      <c r="D21" s="165" t="s">
        <v>249</v>
      </c>
      <c r="E21" s="167" t="str">
        <f>CHOOSE('Bidder Instructions'!$E$39,'1.1b Lead Financial Input'!AQ136,'1.1a Lead Financial Input'!Y158)</f>
        <v>N/A</v>
      </c>
      <c r="F21" s="167" t="str">
        <f>CHOOSE('Bidder Instructions'!$E$39,'1.1b Lead Financial Input'!AR136,'1.1a Lead Financial Input'!Z158)</f>
        <v>N/A</v>
      </c>
      <c r="G21" s="167" t="str">
        <f>CHOOSE('Bidder Instructions'!$E$39,'1.1b Lead Financial Input'!AS136,'1.1a Lead Financial Input'!AA158)</f>
        <v>N/A</v>
      </c>
      <c r="H21" s="168" t="str">
        <f>CHOOSE('Bidder Instructions'!$E$39,'1.1b Lead Financial Input'!AQ148,'1.1a Lead Financial Input'!Y170)</f>
        <v>N/A</v>
      </c>
      <c r="I21" s="168" t="str">
        <f>CHOOSE('Bidder Instructions'!$E$39,'1.1b Lead Financial Input'!AR148,'1.1a Lead Financial Input'!Z170)</f>
        <v>N/A</v>
      </c>
      <c r="J21" s="168" t="str">
        <f>CHOOSE('Bidder Instructions'!$E$39,'1.1b Lead Financial Input'!AS148,'1.1a Lead Financial Input'!AA170)</f>
        <v>N/A</v>
      </c>
      <c r="K21" s="9"/>
      <c r="L21" s="9"/>
      <c r="M21" s="9"/>
      <c r="N21" s="299"/>
      <c r="O21" s="299"/>
      <c r="P21" s="299"/>
      <c r="Q21" s="299"/>
      <c r="R21" s="299"/>
    </row>
    <row r="22" spans="1:18" ht="141" customHeight="1" x14ac:dyDescent="0.35">
      <c r="A22" s="3"/>
      <c r="B22" s="3"/>
      <c r="C22" s="165" t="s">
        <v>71</v>
      </c>
      <c r="D22" s="165" t="s">
        <v>76</v>
      </c>
      <c r="E22" s="166" t="e">
        <f>CHOOSE('Bidder Instructions'!$E$39,'1.1b Lead Financial Input'!AQ137,'1.1a Lead Financial Input'!Y159)</f>
        <v>#DIV/0!</v>
      </c>
      <c r="F22" s="166" t="e">
        <f>CHOOSE('Bidder Instructions'!$E$39,'1.1b Lead Financial Input'!AR137,'1.1a Lead Financial Input'!Z159)</f>
        <v>#DIV/0!</v>
      </c>
      <c r="G22" s="166" t="e">
        <f>CHOOSE('Bidder Instructions'!$E$39,'1.1b Lead Financial Input'!AS137,'1.1a Lead Financial Input'!AA159)</f>
        <v>#DIV/0!</v>
      </c>
      <c r="H22" s="168" t="e">
        <f>CHOOSE('Bidder Instructions'!$E$39,'1.1b Lead Financial Input'!AQ149,'1.1a Lead Financial Input'!Y171)</f>
        <v>#DIV/0!</v>
      </c>
      <c r="I22" s="168" t="e">
        <f>CHOOSE('Bidder Instructions'!$E$39,'1.1b Lead Financial Input'!AR149,'1.1a Lead Financial Input'!Z171)</f>
        <v>#DIV/0!</v>
      </c>
      <c r="J22" s="168" t="e">
        <f>CHOOSE('Bidder Instructions'!$E$39,'1.1b Lead Financial Input'!AS149,'1.1a Lead Financial Input'!AA171)</f>
        <v>#DIV/0!</v>
      </c>
      <c r="K22" s="9"/>
      <c r="L22" s="9"/>
      <c r="M22" s="9"/>
      <c r="N22" s="299"/>
      <c r="O22" s="299"/>
      <c r="P22" s="299"/>
      <c r="Q22" s="299"/>
      <c r="R22" s="299"/>
    </row>
    <row r="23" spans="1:18" ht="141" customHeight="1" x14ac:dyDescent="0.35">
      <c r="A23" s="3"/>
      <c r="B23" s="3"/>
      <c r="C23" s="165">
        <v>4</v>
      </c>
      <c r="D23" s="165" t="s">
        <v>80</v>
      </c>
      <c r="E23" s="166" t="e">
        <f>CHOOSE('Bidder Instructions'!$E$39,'1.1b Lead Financial Input'!AQ138,'1.1a Lead Financial Input'!Y160)</f>
        <v>#DIV/0!</v>
      </c>
      <c r="F23" s="166" t="e">
        <f>CHOOSE('Bidder Instructions'!$E$39,'1.1b Lead Financial Input'!AR138,'1.1a Lead Financial Input'!Z160)</f>
        <v>#DIV/0!</v>
      </c>
      <c r="G23" s="166" t="e">
        <f>CHOOSE('Bidder Instructions'!$E$39,'1.1b Lead Financial Input'!AS138,'1.1a Lead Financial Input'!AA160)</f>
        <v>#DIV/0!</v>
      </c>
      <c r="H23" s="168" t="e">
        <f>CHOOSE('Bidder Instructions'!$E$39,'1.1b Lead Financial Input'!AQ150,'1.1a Lead Financial Input'!Y172)</f>
        <v>#DIV/0!</v>
      </c>
      <c r="I23" s="168" t="e">
        <f>CHOOSE('Bidder Instructions'!$E$39,'1.1b Lead Financial Input'!AR150,'1.1a Lead Financial Input'!Z172)</f>
        <v>#DIV/0!</v>
      </c>
      <c r="J23" s="170" t="e">
        <f>CHOOSE('Bidder Instructions'!$E$39,'1.1b Lead Financial Input'!AS150,'1.1a Lead Financial Input'!AA172)</f>
        <v>#DIV/0!</v>
      </c>
      <c r="K23" s="169"/>
      <c r="L23" s="9"/>
      <c r="M23" s="171"/>
      <c r="N23" s="296"/>
      <c r="O23" s="296"/>
      <c r="P23" s="296"/>
      <c r="Q23" s="296"/>
      <c r="R23" s="297"/>
    </row>
    <row r="24" spans="1:18" ht="141" customHeight="1" x14ac:dyDescent="0.35">
      <c r="A24" s="3"/>
      <c r="B24" s="3"/>
      <c r="C24" s="165">
        <v>5</v>
      </c>
      <c r="D24" s="165" t="s">
        <v>74</v>
      </c>
      <c r="E24" s="166" t="e">
        <f>CHOOSE('Bidder Instructions'!$E$39,'1.1b Lead Financial Input'!AQ139,'1.1a Lead Financial Input'!Y161)</f>
        <v>#DIV/0!</v>
      </c>
      <c r="F24" s="166" t="e">
        <f>CHOOSE('Bidder Instructions'!$E$39,'1.1b Lead Financial Input'!AR139,'1.1a Lead Financial Input'!Z161)</f>
        <v>#DIV/0!</v>
      </c>
      <c r="G24" s="166" t="e">
        <f>CHOOSE('Bidder Instructions'!$E$39,'1.1b Lead Financial Input'!AS139,'1.1a Lead Financial Input'!AA161)</f>
        <v>#DIV/0!</v>
      </c>
      <c r="H24" s="168" t="str">
        <f>CHOOSE('Bidder Instructions'!$E$39,'1.1b Lead Financial Input'!AQ151,'1.1a Lead Financial Input'!Y173)</f>
        <v>G</v>
      </c>
      <c r="I24" s="168" t="str">
        <f>CHOOSE('Bidder Instructions'!$E$39,'1.1b Lead Financial Input'!AR151,'1.1a Lead Financial Input'!Z173)</f>
        <v>G</v>
      </c>
      <c r="J24" s="170" t="str">
        <f>CHOOSE('Bidder Instructions'!$E$39,'1.1b Lead Financial Input'!AS151,'1.1a Lead Financial Input'!AA173)</f>
        <v>G</v>
      </c>
      <c r="K24" s="169"/>
      <c r="L24" s="9"/>
      <c r="M24" s="171"/>
      <c r="N24" s="296"/>
      <c r="O24" s="296"/>
      <c r="P24" s="296"/>
      <c r="Q24" s="296"/>
      <c r="R24" s="297"/>
    </row>
    <row r="25" spans="1:18" ht="141" customHeight="1" x14ac:dyDescent="0.35">
      <c r="A25" s="3"/>
      <c r="B25" s="3"/>
      <c r="C25" s="165">
        <v>6</v>
      </c>
      <c r="D25" s="165" t="s">
        <v>77</v>
      </c>
      <c r="E25" s="166" t="e">
        <f>CHOOSE('Bidder Instructions'!$E$39,'1.1b Lead Financial Input'!AQ140,'1.1a Lead Financial Input'!Y162)</f>
        <v>#DIV/0!</v>
      </c>
      <c r="F25" s="166" t="e">
        <f>CHOOSE('Bidder Instructions'!$E$39,'1.1b Lead Financial Input'!AR140,'1.1a Lead Financial Input'!Z162)</f>
        <v>#DIV/0!</v>
      </c>
      <c r="G25" s="166" t="e">
        <f>CHOOSE('Bidder Instructions'!$E$39,'1.1b Lead Financial Input'!AS140,'1.1a Lead Financial Input'!AA162)</f>
        <v>#DIV/0!</v>
      </c>
      <c r="H25" s="168" t="e">
        <f>CHOOSE('Bidder Instructions'!$E$39,'1.1b Lead Financial Input'!AQ152,'1.1a Lead Financial Input'!Y174)</f>
        <v>#DIV/0!</v>
      </c>
      <c r="I25" s="168" t="e">
        <f>CHOOSE('Bidder Instructions'!$E$39,'1.1b Lead Financial Input'!AR152,'1.1a Lead Financial Input'!Z174)</f>
        <v>#DIV/0!</v>
      </c>
      <c r="J25" s="170" t="e">
        <f>CHOOSE('Bidder Instructions'!$E$39,'1.1b Lead Financial Input'!AS152,'1.1a Lead Financial Input'!AA174)</f>
        <v>#DIV/0!</v>
      </c>
      <c r="K25" s="169"/>
      <c r="L25" s="9"/>
      <c r="M25" s="171"/>
      <c r="N25" s="296"/>
      <c r="O25" s="296"/>
      <c r="P25" s="296"/>
      <c r="Q25" s="296"/>
      <c r="R25" s="297"/>
    </row>
    <row r="26" spans="1:18" ht="141" customHeight="1" x14ac:dyDescent="0.35">
      <c r="A26" s="3"/>
      <c r="B26" s="3"/>
      <c r="C26" s="165">
        <v>7</v>
      </c>
      <c r="D26" s="165" t="s">
        <v>78</v>
      </c>
      <c r="E26" s="166">
        <f>CHOOSE('Bidder Instructions'!$E$39,'1.1b Lead Financial Input'!AQ141,'1.1a Lead Financial Input'!Y163)</f>
        <v>0</v>
      </c>
      <c r="F26" s="166">
        <f>CHOOSE('Bidder Instructions'!$E$39,'1.1b Lead Financial Input'!AR141,'1.1a Lead Financial Input'!Z163)</f>
        <v>0</v>
      </c>
      <c r="G26" s="166">
        <f>CHOOSE('Bidder Instructions'!$E$39,'1.1b Lead Financial Input'!AS141,'1.1a Lead Financial Input'!AA163)</f>
        <v>0</v>
      </c>
      <c r="H26" s="168" t="str">
        <f>CHOOSE('Bidder Instructions'!$E$39,'1.1b Lead Financial Input'!AQ153,'1.1a Lead Financial Input'!Y175)</f>
        <v>R</v>
      </c>
      <c r="I26" s="168" t="str">
        <f>CHOOSE('Bidder Instructions'!$E$39,'1.1b Lead Financial Input'!AR153,'1.1a Lead Financial Input'!Z175)</f>
        <v>R</v>
      </c>
      <c r="J26" s="168" t="str">
        <f>CHOOSE('Bidder Instructions'!$E$39,'1.1b Lead Financial Input'!AS153,'1.1a Lead Financial Input'!AA175)</f>
        <v>R</v>
      </c>
      <c r="K26" s="9"/>
      <c r="L26" s="9"/>
      <c r="M26" s="9"/>
      <c r="N26" s="299"/>
      <c r="O26" s="299"/>
      <c r="P26" s="299"/>
      <c r="Q26" s="299"/>
      <c r="R26" s="299"/>
    </row>
    <row r="27" spans="1:18" ht="141" customHeight="1" x14ac:dyDescent="0.35">
      <c r="A27" s="3"/>
      <c r="B27" s="3"/>
      <c r="C27" s="165">
        <v>8</v>
      </c>
      <c r="D27" s="165" t="s">
        <v>79</v>
      </c>
      <c r="E27" s="167" t="e">
        <f>CHOOSE('Bidder Instructions'!$E$39,'1.1b Lead Financial Input'!AQ142,'1.1a Lead Financial Input'!Y164)</f>
        <v>#DIV/0!</v>
      </c>
      <c r="F27" s="167" t="e">
        <f>CHOOSE('Bidder Instructions'!$E$39,'1.1b Lead Financial Input'!AR142,'1.1a Lead Financial Input'!Z164)</f>
        <v>#DIV/0!</v>
      </c>
      <c r="G27" s="167" t="e">
        <f>CHOOSE('Bidder Instructions'!$E$39,'1.1b Lead Financial Input'!AS142,'1.1a Lead Financial Input'!AA164)</f>
        <v>#DIV/0!</v>
      </c>
      <c r="H27" s="223" t="e">
        <f>CHOOSE('Bidder Instructions'!$E$39,'1.1b Lead Financial Input'!AQ154,'1.1a Lead Financial Input'!Y176)</f>
        <v>#DIV/0!</v>
      </c>
      <c r="I27" s="223" t="e">
        <f>CHOOSE('Bidder Instructions'!$E$39,'1.1b Lead Financial Input'!AR154,'1.1a Lead Financial Input'!Z176)</f>
        <v>#DIV/0!</v>
      </c>
      <c r="J27" s="223" t="e">
        <f>CHOOSE('Bidder Instructions'!$E$39,'1.1b Lead Financial Input'!AS154,'1.1a Lead Financial Input'!AA176)</f>
        <v>#DIV/0!</v>
      </c>
      <c r="K27" s="10"/>
      <c r="L27" s="10"/>
      <c r="M27" s="10"/>
      <c r="N27" s="299"/>
      <c r="O27" s="299"/>
      <c r="P27" s="299"/>
      <c r="Q27" s="299"/>
      <c r="R27" s="299"/>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90" t="s">
        <v>154</v>
      </c>
      <c r="B34" s="90"/>
      <c r="C34" s="90"/>
      <c r="D34" s="90"/>
      <c r="E34" s="90"/>
      <c r="F34" s="90"/>
      <c r="G34" s="90"/>
      <c r="H34" s="90"/>
      <c r="I34" s="90"/>
      <c r="J34" s="90"/>
      <c r="K34" s="90"/>
      <c r="L34" s="90"/>
      <c r="M34" s="90"/>
      <c r="N34" s="90"/>
      <c r="O34" s="90"/>
      <c r="P34" s="90"/>
      <c r="Q34" s="90"/>
      <c r="R34" s="90"/>
      <c r="S34" s="90"/>
    </row>
    <row r="35" spans="1:19" ht="14.5" customHeight="1" x14ac:dyDescent="0.25"/>
  </sheetData>
  <protectedRanges>
    <protectedRange sqref="N19:R27" name="Ultimate Parent Assessment"/>
  </protectedRanges>
  <mergeCells count="21">
    <mergeCell ref="C6:D6"/>
    <mergeCell ref="C13:G13"/>
    <mergeCell ref="H10:R10"/>
    <mergeCell ref="H11:R11"/>
    <mergeCell ref="H12:R12"/>
    <mergeCell ref="C10:G10"/>
    <mergeCell ref="C11:G11"/>
    <mergeCell ref="C12:G12"/>
    <mergeCell ref="H13:R13"/>
    <mergeCell ref="H14:R14"/>
    <mergeCell ref="N23:R23"/>
    <mergeCell ref="N24:R24"/>
    <mergeCell ref="N25:R25"/>
    <mergeCell ref="C14:G14"/>
    <mergeCell ref="N18:R18"/>
    <mergeCell ref="N19:R19"/>
    <mergeCell ref="N27:R27"/>
    <mergeCell ref="N22:R22"/>
    <mergeCell ref="N26:R26"/>
    <mergeCell ref="N20:R20"/>
    <mergeCell ref="N21:R21"/>
  </mergeCells>
  <conditionalFormatting sqref="H19">
    <cfRule type="expression" dxfId="26" priority="5" stopIfTrue="1">
      <formula>H19="R"</formula>
    </cfRule>
    <cfRule type="expression" dxfId="25" priority="6" stopIfTrue="1">
      <formula>H19="A"</formula>
    </cfRule>
    <cfRule type="expression" dxfId="24" priority="7" stopIfTrue="1">
      <formula>H19="G"</formula>
    </cfRule>
  </conditionalFormatting>
  <conditionalFormatting sqref="H20:M27 I19:M19">
    <cfRule type="expression" dxfId="23" priority="8" stopIfTrue="1">
      <formula>H19="R"</formula>
    </cfRule>
    <cfRule type="expression" dxfId="22" priority="9" stopIfTrue="1">
      <formula>H19="A"</formula>
    </cfRule>
    <cfRule type="expression" dxfId="21" priority="10" stopIfTrue="1">
      <formula>H19="G"</formula>
    </cfRule>
  </conditionalFormatting>
  <conditionalFormatting sqref="C5">
    <cfRule type="expression" dxfId="20" priority="2">
      <formula>IF(AND(sysChk=0,sysWarn=0),1,0)</formula>
    </cfRule>
    <cfRule type="expression" dxfId="19" priority="3">
      <formula>IF(AND(sysChk=0,sysWarn&lt;&gt;0),1,0)</formula>
    </cfRule>
    <cfRule type="expression" dxfId="18" priority="4">
      <formula>IF(sysChk&lt;&gt;0,1,0)</formula>
    </cfRule>
  </conditionalFormatting>
  <pageMargins left="0.17" right="0.25" top="0.5" bottom="0.17" header="0.23" footer="0.18"/>
  <pageSetup paperSize="8" scale="59" orientation="landscape" r:id="rId1"/>
  <headerFooter alignWithMargins="0"/>
  <colBreaks count="1" manualBreakCount="1">
    <brk id="1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1"/>
    <pageSetUpPr fitToPage="1"/>
  </sheetPr>
  <dimension ref="A1:S35"/>
  <sheetViews>
    <sheetView showGridLines="0" zoomScale="55" zoomScaleNormal="55" workbookViewId="0">
      <pane ySplit="8" topLeftCell="A9" activePane="bottomLeft" state="frozen"/>
      <selection activeCell="A9" sqref="A9"/>
      <selection pane="bottomLeft" activeCell="E14" sqref="E14"/>
    </sheetView>
  </sheetViews>
  <sheetFormatPr defaultColWidth="0" defaultRowHeight="14.5" customHeight="1" zeroHeight="1" x14ac:dyDescent="0.25"/>
  <cols>
    <col min="1" max="2" width="4.19921875" customWidth="1"/>
    <col min="3" max="3" width="32.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6283 Front Office Counter Services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3.4 Alt Guarantor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3" t="str">
        <f>HYPERLINK("#'Contents'!A1","Click for Contents")</f>
        <v>Click for Contents</v>
      </c>
      <c r="D6" s="243"/>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SUM(A9:A33)</f>
        <v>0</v>
      </c>
      <c r="B8" s="83">
        <f>SUM(B9:B33)</f>
        <v>0</v>
      </c>
      <c r="C8" s="116"/>
      <c r="D8" s="116"/>
      <c r="E8" s="116"/>
      <c r="F8" s="116"/>
      <c r="G8" s="116"/>
      <c r="H8" s="116"/>
      <c r="I8" s="116"/>
      <c r="J8" s="116"/>
      <c r="K8" s="116"/>
      <c r="L8" s="116"/>
      <c r="M8" s="116"/>
      <c r="N8" s="116"/>
      <c r="O8" s="116"/>
      <c r="P8" s="116"/>
      <c r="Q8" s="116"/>
      <c r="R8" s="116"/>
      <c r="S8" s="116"/>
    </row>
    <row r="9" spans="1:19" ht="14.5" customHeight="1" x14ac:dyDescent="0.25">
      <c r="A9" s="27"/>
      <c r="B9" s="27"/>
      <c r="C9" s="27"/>
      <c r="D9" s="27"/>
      <c r="E9" s="27"/>
      <c r="F9" s="27"/>
      <c r="G9" s="27"/>
      <c r="H9" s="27"/>
      <c r="I9" s="27"/>
      <c r="J9" s="27"/>
      <c r="K9" s="27"/>
      <c r="L9" s="27"/>
      <c r="M9" s="27"/>
      <c r="N9" s="27"/>
      <c r="O9" s="27"/>
      <c r="P9" s="27"/>
      <c r="Q9" s="27"/>
      <c r="R9" s="27"/>
    </row>
    <row r="10" spans="1:19" ht="15.5" x14ac:dyDescent="0.35">
      <c r="A10" s="3"/>
      <c r="B10" s="3"/>
      <c r="C10" s="303" t="s">
        <v>1</v>
      </c>
      <c r="D10" s="303"/>
      <c r="E10" s="303"/>
      <c r="F10" s="303"/>
      <c r="G10" s="303"/>
      <c r="H10" s="300" t="e">
        <f>'1.2a Alternative Guarantor'!E15:G15</f>
        <v>#VALUE!</v>
      </c>
      <c r="I10" s="300"/>
      <c r="J10" s="300"/>
      <c r="K10" s="300"/>
      <c r="L10" s="300"/>
      <c r="M10" s="300"/>
      <c r="N10" s="300"/>
      <c r="O10" s="300"/>
      <c r="P10" s="300"/>
      <c r="Q10" s="300"/>
      <c r="R10" s="300"/>
    </row>
    <row r="11" spans="1:19" ht="15.5" x14ac:dyDescent="0.35">
      <c r="A11" s="3"/>
      <c r="B11" s="3"/>
      <c r="C11" s="303" t="s">
        <v>46</v>
      </c>
      <c r="D11" s="303"/>
      <c r="E11" s="303"/>
      <c r="F11" s="303"/>
      <c r="G11" s="303"/>
      <c r="H11" s="300">
        <f>'1.2a Alternative Guarantor'!E16</f>
        <v>0</v>
      </c>
      <c r="I11" s="300"/>
      <c r="J11" s="300"/>
      <c r="K11" s="300"/>
      <c r="L11" s="300"/>
      <c r="M11" s="300"/>
      <c r="N11" s="300"/>
      <c r="O11" s="300"/>
      <c r="P11" s="300"/>
      <c r="Q11" s="300"/>
      <c r="R11" s="300"/>
    </row>
    <row r="12" spans="1:19" ht="15.5" x14ac:dyDescent="0.35">
      <c r="A12" s="3"/>
      <c r="B12" s="3"/>
      <c r="C12" s="303" t="s">
        <v>47</v>
      </c>
      <c r="D12" s="303"/>
      <c r="E12" s="303"/>
      <c r="F12" s="303"/>
      <c r="G12" s="303"/>
      <c r="H12" s="300">
        <f>'1.2a Alternative Guarantor'!E17</f>
        <v>0</v>
      </c>
      <c r="I12" s="300"/>
      <c r="J12" s="300"/>
      <c r="K12" s="300"/>
      <c r="L12" s="300"/>
      <c r="M12" s="300"/>
      <c r="N12" s="300"/>
      <c r="O12" s="300"/>
      <c r="P12" s="300"/>
      <c r="Q12" s="300"/>
      <c r="R12" s="300"/>
    </row>
    <row r="13" spans="1:19" ht="15.5" x14ac:dyDescent="0.35">
      <c r="A13" s="3"/>
      <c r="B13" s="3"/>
      <c r="C13" s="303" t="s">
        <v>64</v>
      </c>
      <c r="D13" s="303"/>
      <c r="E13" s="303"/>
      <c r="F13" s="303"/>
      <c r="G13" s="303"/>
      <c r="H13" s="301" t="str">
        <f>'1.2a Alternative Guarantor'!G21</f>
        <v>31/XX/20XX</v>
      </c>
      <c r="I13" s="301"/>
      <c r="J13" s="301"/>
      <c r="K13" s="301"/>
      <c r="L13" s="301"/>
      <c r="M13" s="301"/>
      <c r="N13" s="301"/>
      <c r="O13" s="301"/>
      <c r="P13" s="301"/>
      <c r="Q13" s="301"/>
      <c r="R13" s="301"/>
    </row>
    <row r="14" spans="1:19" ht="15.5" x14ac:dyDescent="0.35">
      <c r="A14" s="3"/>
      <c r="B14" s="3"/>
      <c r="C14" s="2"/>
      <c r="D14" s="4"/>
      <c r="E14" s="4"/>
      <c r="F14" s="4"/>
      <c r="G14" s="4"/>
      <c r="H14" s="4"/>
      <c r="I14" s="4"/>
      <c r="J14" s="4"/>
      <c r="K14" s="4"/>
      <c r="L14" s="4"/>
      <c r="M14" s="4"/>
      <c r="N14" s="4"/>
      <c r="O14" s="4"/>
      <c r="P14" s="4"/>
      <c r="Q14" s="4"/>
      <c r="R14" s="4"/>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97" t="s">
        <v>399</v>
      </c>
      <c r="D16" s="3"/>
      <c r="E16" s="5"/>
      <c r="F16" s="5"/>
      <c r="G16" s="5"/>
      <c r="H16" s="4"/>
      <c r="I16" s="4"/>
      <c r="J16" s="4"/>
      <c r="K16" s="4"/>
      <c r="L16" s="4"/>
      <c r="M16" s="4"/>
      <c r="N16" s="4"/>
      <c r="O16" s="6"/>
      <c r="P16" s="6"/>
      <c r="Q16" s="4"/>
      <c r="R16" s="4"/>
    </row>
    <row r="17" spans="1:18" ht="15.5" customHeight="1" x14ac:dyDescent="0.35">
      <c r="A17" s="8"/>
      <c r="B17" s="8"/>
      <c r="C17" s="302" t="s">
        <v>3</v>
      </c>
      <c r="D17" s="302"/>
      <c r="E17" s="7" t="s">
        <v>58</v>
      </c>
      <c r="F17" s="7"/>
      <c r="G17" s="7" t="s">
        <v>57</v>
      </c>
      <c r="H17" s="155" t="s">
        <v>59</v>
      </c>
      <c r="I17" s="155"/>
      <c r="J17" s="155" t="s">
        <v>60</v>
      </c>
      <c r="K17" s="155" t="s">
        <v>61</v>
      </c>
      <c r="L17" s="155"/>
      <c r="M17" s="155" t="s">
        <v>62</v>
      </c>
      <c r="N17" s="298" t="s">
        <v>400</v>
      </c>
      <c r="O17" s="298"/>
      <c r="P17" s="298"/>
      <c r="Q17" s="298"/>
      <c r="R17" s="298"/>
    </row>
    <row r="18" spans="1:18" ht="141" customHeight="1" x14ac:dyDescent="0.35">
      <c r="A18" s="3"/>
      <c r="B18" s="3"/>
      <c r="C18" s="165">
        <v>1</v>
      </c>
      <c r="D18" s="165" t="s">
        <v>163</v>
      </c>
      <c r="E18" s="166">
        <f>'1.2a Alternative Guarantor'!E156</f>
        <v>0</v>
      </c>
      <c r="F18" s="166">
        <f>'1.2a Alternative Guarantor'!F156</f>
        <v>0</v>
      </c>
      <c r="G18" s="166">
        <f>'1.2a Alternative Guarantor'!G156</f>
        <v>0</v>
      </c>
      <c r="H18" s="223" t="str">
        <f>'1.2a Alternative Guarantor'!E168</f>
        <v>R</v>
      </c>
      <c r="I18" s="235" t="str">
        <f>'1.2a Alternative Guarantor'!F168</f>
        <v>R</v>
      </c>
      <c r="J18" s="235" t="str">
        <f>'1.2a Alternative Guarantor'!G168</f>
        <v>R</v>
      </c>
      <c r="K18" s="9"/>
      <c r="L18" s="9"/>
      <c r="M18" s="9"/>
      <c r="N18" s="299"/>
      <c r="O18" s="299"/>
      <c r="P18" s="299"/>
      <c r="Q18" s="299"/>
      <c r="R18" s="299"/>
    </row>
    <row r="19" spans="1:18" ht="141" customHeight="1" x14ac:dyDescent="0.35">
      <c r="A19" s="3"/>
      <c r="B19" s="3"/>
      <c r="C19" s="165">
        <v>2</v>
      </c>
      <c r="D19" s="165" t="s">
        <v>67</v>
      </c>
      <c r="E19" s="166">
        <f>'1.2a Alternative Guarantor'!E157</f>
        <v>0</v>
      </c>
      <c r="F19" s="166">
        <f>'1.2a Alternative Guarantor'!F157</f>
        <v>0</v>
      </c>
      <c r="G19" s="166">
        <f>'1.2a Alternative Guarantor'!G157</f>
        <v>0</v>
      </c>
      <c r="H19" s="235" t="str">
        <f>'1.2a Alternative Guarantor'!E169</f>
        <v>R</v>
      </c>
      <c r="I19" s="235" t="str">
        <f>'1.2a Alternative Guarantor'!F169</f>
        <v>R</v>
      </c>
      <c r="J19" s="235" t="str">
        <f>'1.2a Alternative Guarantor'!G169</f>
        <v>R</v>
      </c>
      <c r="K19" s="9"/>
      <c r="L19" s="9"/>
      <c r="M19" s="9"/>
      <c r="N19" s="299"/>
      <c r="O19" s="299"/>
      <c r="P19" s="299"/>
      <c r="Q19" s="299"/>
      <c r="R19" s="299"/>
    </row>
    <row r="20" spans="1:18" ht="141" customHeight="1" x14ac:dyDescent="0.35">
      <c r="A20" s="3"/>
      <c r="B20" s="3"/>
      <c r="C20" s="165" t="s">
        <v>68</v>
      </c>
      <c r="D20" s="165" t="s">
        <v>249</v>
      </c>
      <c r="E20" s="166" t="str">
        <f>'1.2a Alternative Guarantor'!E158</f>
        <v>N/A</v>
      </c>
      <c r="F20" s="166" t="str">
        <f>'1.2a Alternative Guarantor'!F158</f>
        <v>N/A</v>
      </c>
      <c r="G20" s="166" t="str">
        <f>'1.2a Alternative Guarantor'!G158</f>
        <v>N/A</v>
      </c>
      <c r="H20" s="235" t="str">
        <f>'1.2a Alternative Guarantor'!E170</f>
        <v>N/A</v>
      </c>
      <c r="I20" s="235" t="str">
        <f>'1.2a Alternative Guarantor'!F170</f>
        <v>N/A</v>
      </c>
      <c r="J20" s="235" t="str">
        <f>'1.2a Alternative Guarantor'!G170</f>
        <v>N/A</v>
      </c>
      <c r="K20" s="9"/>
      <c r="L20" s="9"/>
      <c r="M20" s="9"/>
      <c r="N20" s="299"/>
      <c r="O20" s="299"/>
      <c r="P20" s="299"/>
      <c r="Q20" s="299"/>
      <c r="R20" s="299"/>
    </row>
    <row r="21" spans="1:18" ht="141" customHeight="1" x14ac:dyDescent="0.35">
      <c r="A21" s="3"/>
      <c r="B21" s="3"/>
      <c r="C21" s="165" t="s">
        <v>71</v>
      </c>
      <c r="D21" s="165" t="s">
        <v>72</v>
      </c>
      <c r="E21" s="166" t="e">
        <f>'1.2a Alternative Guarantor'!E159</f>
        <v>#DIV/0!</v>
      </c>
      <c r="F21" s="166" t="e">
        <f>'1.2a Alternative Guarantor'!F159</f>
        <v>#DIV/0!</v>
      </c>
      <c r="G21" s="166" t="e">
        <f>'1.2a Alternative Guarantor'!G159</f>
        <v>#DIV/0!</v>
      </c>
      <c r="H21" s="235" t="e">
        <f>'1.2a Alternative Guarantor'!E171</f>
        <v>#DIV/0!</v>
      </c>
      <c r="I21" s="235" t="e">
        <f>'1.2a Alternative Guarantor'!F171</f>
        <v>#DIV/0!</v>
      </c>
      <c r="J21" s="235" t="e">
        <f>'1.2a Alternative Guarantor'!G171</f>
        <v>#DIV/0!</v>
      </c>
      <c r="K21" s="9"/>
      <c r="L21" s="9"/>
      <c r="M21" s="9"/>
      <c r="N21" s="299"/>
      <c r="O21" s="299"/>
      <c r="P21" s="299"/>
      <c r="Q21" s="299"/>
      <c r="R21" s="299"/>
    </row>
    <row r="22" spans="1:18" ht="141" customHeight="1" x14ac:dyDescent="0.35">
      <c r="A22" s="3"/>
      <c r="B22" s="3"/>
      <c r="C22" s="165">
        <v>4</v>
      </c>
      <c r="D22" s="165" t="s">
        <v>80</v>
      </c>
      <c r="E22" s="166" t="e">
        <f>'1.2a Alternative Guarantor'!E160</f>
        <v>#DIV/0!</v>
      </c>
      <c r="F22" s="166" t="e">
        <f>'1.2a Alternative Guarantor'!F160</f>
        <v>#DIV/0!</v>
      </c>
      <c r="G22" s="166" t="e">
        <f>'1.2a Alternative Guarantor'!G160</f>
        <v>#DIV/0!</v>
      </c>
      <c r="H22" s="235" t="e">
        <f>'1.2a Alternative Guarantor'!E172</f>
        <v>#DIV/0!</v>
      </c>
      <c r="I22" s="235" t="e">
        <f>'1.2a Alternative Guarantor'!F172</f>
        <v>#DIV/0!</v>
      </c>
      <c r="J22" s="235" t="e">
        <f>'1.2a Alternative Guarantor'!G172</f>
        <v>#DIV/0!</v>
      </c>
      <c r="K22" s="169"/>
      <c r="L22" s="9"/>
      <c r="M22" s="171"/>
      <c r="N22" s="296"/>
      <c r="O22" s="296"/>
      <c r="P22" s="296"/>
      <c r="Q22" s="296"/>
      <c r="R22" s="297"/>
    </row>
    <row r="23" spans="1:18" ht="141" customHeight="1" x14ac:dyDescent="0.35">
      <c r="A23" s="3"/>
      <c r="B23" s="3"/>
      <c r="C23" s="165">
        <v>5</v>
      </c>
      <c r="D23" s="165" t="s">
        <v>74</v>
      </c>
      <c r="E23" s="166" t="e">
        <f>'1.2a Alternative Guarantor'!E161</f>
        <v>#DIV/0!</v>
      </c>
      <c r="F23" s="166" t="e">
        <f>'1.2a Alternative Guarantor'!F161</f>
        <v>#DIV/0!</v>
      </c>
      <c r="G23" s="166" t="e">
        <f>'1.2a Alternative Guarantor'!G161</f>
        <v>#DIV/0!</v>
      </c>
      <c r="H23" s="235" t="str">
        <f>'1.2a Alternative Guarantor'!E173</f>
        <v>G</v>
      </c>
      <c r="I23" s="235" t="str">
        <f>'1.2a Alternative Guarantor'!F173</f>
        <v>G</v>
      </c>
      <c r="J23" s="235" t="str">
        <f>'1.2a Alternative Guarantor'!G173</f>
        <v>G</v>
      </c>
      <c r="K23" s="169"/>
      <c r="L23" s="9"/>
      <c r="M23" s="171"/>
      <c r="N23" s="296"/>
      <c r="O23" s="296"/>
      <c r="P23" s="296"/>
      <c r="Q23" s="296"/>
      <c r="R23" s="297"/>
    </row>
    <row r="24" spans="1:18" ht="141" customHeight="1" x14ac:dyDescent="0.35">
      <c r="A24" s="3"/>
      <c r="B24" s="3"/>
      <c r="C24" s="165">
        <v>6</v>
      </c>
      <c r="D24" s="165" t="s">
        <v>77</v>
      </c>
      <c r="E24" s="166" t="e">
        <f>'1.2a Alternative Guarantor'!E162</f>
        <v>#DIV/0!</v>
      </c>
      <c r="F24" s="166" t="e">
        <f>'1.2a Alternative Guarantor'!F162</f>
        <v>#DIV/0!</v>
      </c>
      <c r="G24" s="166" t="e">
        <f>'1.2a Alternative Guarantor'!G162</f>
        <v>#DIV/0!</v>
      </c>
      <c r="H24" s="235" t="e">
        <f>'1.2a Alternative Guarantor'!E174</f>
        <v>#DIV/0!</v>
      </c>
      <c r="I24" s="235" t="e">
        <f>'1.2a Alternative Guarantor'!F174</f>
        <v>#DIV/0!</v>
      </c>
      <c r="J24" s="235" t="e">
        <f>'1.2a Alternative Guarantor'!G174</f>
        <v>#DIV/0!</v>
      </c>
      <c r="K24" s="169"/>
      <c r="L24" s="9"/>
      <c r="M24" s="171"/>
      <c r="N24" s="296"/>
      <c r="O24" s="296"/>
      <c r="P24" s="296"/>
      <c r="Q24" s="296"/>
      <c r="R24" s="297"/>
    </row>
    <row r="25" spans="1:18" ht="141" customHeight="1" x14ac:dyDescent="0.35">
      <c r="A25" s="3"/>
      <c r="B25" s="3"/>
      <c r="C25" s="165">
        <v>7</v>
      </c>
      <c r="D25" s="165" t="s">
        <v>78</v>
      </c>
      <c r="E25" s="166">
        <f>'1.2a Alternative Guarantor'!E163</f>
        <v>0</v>
      </c>
      <c r="F25" s="166">
        <f>'1.2a Alternative Guarantor'!F163</f>
        <v>0</v>
      </c>
      <c r="G25" s="166">
        <f>'1.2a Alternative Guarantor'!G163</f>
        <v>0</v>
      </c>
      <c r="H25" s="235" t="str">
        <f>'1.2a Alternative Guarantor'!E175</f>
        <v>R</v>
      </c>
      <c r="I25" s="235" t="str">
        <f>'1.2a Alternative Guarantor'!F175</f>
        <v>R</v>
      </c>
      <c r="J25" s="235" t="str">
        <f>'1.2a Alternative Guarantor'!G175</f>
        <v>R</v>
      </c>
      <c r="K25" s="9"/>
      <c r="L25" s="9"/>
      <c r="M25" s="9"/>
      <c r="N25" s="299"/>
      <c r="O25" s="299"/>
      <c r="P25" s="299"/>
      <c r="Q25" s="299"/>
      <c r="R25" s="299"/>
    </row>
    <row r="26" spans="1:18" ht="141" customHeight="1" x14ac:dyDescent="0.35">
      <c r="A26" s="3"/>
      <c r="B26" s="3"/>
      <c r="C26" s="165">
        <v>8</v>
      </c>
      <c r="D26" s="165" t="s">
        <v>79</v>
      </c>
      <c r="E26" s="166" t="e">
        <f>'1.2a Alternative Guarantor'!E164</f>
        <v>#DIV/0!</v>
      </c>
      <c r="F26" s="166" t="e">
        <f>'1.2a Alternative Guarantor'!F164</f>
        <v>#DIV/0!</v>
      </c>
      <c r="G26" s="166" t="e">
        <f>'1.2a Alternative Guarantor'!G164</f>
        <v>#DIV/0!</v>
      </c>
      <c r="H26" s="235" t="e">
        <f>'1.2a Alternative Guarantor'!E176</f>
        <v>#DIV/0!</v>
      </c>
      <c r="I26" s="235" t="e">
        <f>'1.2a Alternative Guarantor'!F176</f>
        <v>#DIV/0!</v>
      </c>
      <c r="J26" s="235" t="e">
        <f>'1.2a Alternative Guarantor'!G176</f>
        <v>#DIV/0!</v>
      </c>
      <c r="K26" s="10"/>
      <c r="L26" s="10"/>
      <c r="M26" s="10"/>
      <c r="N26" s="299"/>
      <c r="O26" s="299"/>
      <c r="P26" s="299"/>
      <c r="Q26" s="299"/>
      <c r="R26" s="299"/>
    </row>
    <row r="27" spans="1:18" ht="15.5" x14ac:dyDescent="0.35">
      <c r="A27" s="3"/>
      <c r="B27" s="3"/>
      <c r="C27" s="2"/>
      <c r="D27" s="2"/>
      <c r="E27" s="4"/>
      <c r="F27" s="4"/>
      <c r="G27" s="4"/>
      <c r="H27" s="4"/>
      <c r="I27" s="4"/>
      <c r="J27" s="4"/>
      <c r="K27" s="4"/>
      <c r="L27" s="4"/>
      <c r="M27" s="4"/>
      <c r="N27" s="4"/>
      <c r="O27" s="4"/>
      <c r="P27" s="4"/>
      <c r="Q27" s="4"/>
      <c r="R27" s="4"/>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117" t="s">
        <v>154</v>
      </c>
      <c r="B33" s="117"/>
      <c r="C33" s="117"/>
      <c r="D33" s="117"/>
      <c r="E33" s="117"/>
      <c r="F33" s="117"/>
      <c r="G33" s="117"/>
      <c r="H33" s="117"/>
      <c r="I33" s="117"/>
      <c r="J33" s="117"/>
      <c r="K33" s="117"/>
      <c r="L33" s="117"/>
      <c r="M33" s="117"/>
      <c r="N33" s="117"/>
      <c r="O33" s="117"/>
      <c r="P33" s="117"/>
      <c r="Q33" s="117"/>
      <c r="R33" s="117"/>
      <c r="S33" s="117"/>
    </row>
    <row r="34" spans="1:19" ht="14.5" customHeight="1" x14ac:dyDescent="0.25"/>
    <row r="35" spans="1:19" ht="14.5" customHeight="1" x14ac:dyDescent="0.25"/>
  </sheetData>
  <protectedRanges>
    <protectedRange sqref="N18:R26" name="Sub Supplier Assessment 1"/>
  </protectedRanges>
  <mergeCells count="20">
    <mergeCell ref="C6:D6"/>
    <mergeCell ref="H10:R10"/>
    <mergeCell ref="H11:R11"/>
    <mergeCell ref="C10:G10"/>
    <mergeCell ref="C11:G11"/>
    <mergeCell ref="N26:R26"/>
    <mergeCell ref="H12:R12"/>
    <mergeCell ref="H13:R13"/>
    <mergeCell ref="C17:D17"/>
    <mergeCell ref="N17:R17"/>
    <mergeCell ref="C12:G12"/>
    <mergeCell ref="C13:G13"/>
    <mergeCell ref="N18:R18"/>
    <mergeCell ref="N19:R19"/>
    <mergeCell ref="N20:R20"/>
    <mergeCell ref="N21:R21"/>
    <mergeCell ref="N25:R25"/>
    <mergeCell ref="N22:R22"/>
    <mergeCell ref="N23:R23"/>
    <mergeCell ref="N24:R24"/>
  </mergeCells>
  <conditionalFormatting sqref="K18:M26">
    <cfRule type="expression" dxfId="17" priority="14" stopIfTrue="1">
      <formula>K18="R"</formula>
    </cfRule>
    <cfRule type="expression" dxfId="16" priority="15" stopIfTrue="1">
      <formula>K18="A"</formula>
    </cfRule>
    <cfRule type="expression" dxfId="15" priority="16" stopIfTrue="1">
      <formula>K18="G"</formula>
    </cfRule>
  </conditionalFormatting>
  <conditionalFormatting sqref="C5">
    <cfRule type="expression" dxfId="14" priority="8">
      <formula>IF(AND(sysChk=0,sysWarn=0),1,0)</formula>
    </cfRule>
    <cfRule type="expression" dxfId="13" priority="9">
      <formula>IF(AND(sysChk=0,sysWarn&lt;&gt;0),1,0)</formula>
    </cfRule>
    <cfRule type="expression" dxfId="12" priority="10">
      <formula>IF(sysChk&lt;&gt;0,1,0)</formula>
    </cfRule>
  </conditionalFormatting>
  <conditionalFormatting sqref="H18:J26">
    <cfRule type="expression" dxfId="11" priority="1" stopIfTrue="1">
      <formula>H18="R"</formula>
    </cfRule>
    <cfRule type="expression" dxfId="10" priority="2" stopIfTrue="1">
      <formula>H18="A"</formula>
    </cfRule>
    <cfRule type="expression" dxfId="9" priority="3" stopIfTrue="1">
      <formula>H18="G"</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XFC32"/>
  <sheetViews>
    <sheetView showGridLines="0" zoomScale="70" zoomScaleNormal="70" workbookViewId="0">
      <pane ySplit="8" topLeftCell="A9" activePane="bottomLeft" state="frozen"/>
      <selection activeCell="A9" sqref="A9"/>
      <selection pane="bottomLeft" activeCell="D6" sqref="D6"/>
    </sheetView>
  </sheetViews>
  <sheetFormatPr defaultColWidth="0" defaultRowHeight="14.5" customHeight="1" zeroHeight="1" x14ac:dyDescent="0.25"/>
  <cols>
    <col min="1" max="2" width="3.69921875" customWidth="1"/>
    <col min="3" max="3" width="1.69921875" customWidth="1"/>
    <col min="4" max="4" width="13" customWidth="1"/>
    <col min="5" max="6" width="20.3984375" customWidth="1"/>
    <col min="7" max="7" width="93.69921875" customWidth="1"/>
    <col min="8" max="8" width="128.69921875" customWidth="1"/>
    <col min="9" max="9" width="130.3984375" bestFit="1" customWidth="1"/>
    <col min="10" max="10" width="9.19921875" customWidth="1"/>
  </cols>
  <sheetData>
    <row r="1" spans="1:18" s="27" customFormat="1" ht="11.5" x14ac:dyDescent="0.25">
      <c r="A1" s="109"/>
      <c r="B1" s="109"/>
      <c r="C1" s="109"/>
      <c r="D1" s="109"/>
      <c r="E1" s="109"/>
      <c r="F1" s="109"/>
      <c r="G1" s="109"/>
      <c r="H1" s="109"/>
      <c r="I1" s="109"/>
      <c r="J1" s="109"/>
      <c r="K1"/>
      <c r="L1"/>
      <c r="M1"/>
      <c r="N1"/>
      <c r="O1"/>
      <c r="P1"/>
      <c r="Q1"/>
      <c r="R1"/>
    </row>
    <row r="2" spans="1:18" s="27" customFormat="1" ht="13" x14ac:dyDescent="0.25">
      <c r="A2" s="109"/>
      <c r="B2" s="109"/>
      <c r="C2" s="109"/>
      <c r="D2" s="111" t="str">
        <f>cstProjectName</f>
        <v>RM 6283 Front Office Counter Services</v>
      </c>
      <c r="E2" s="109"/>
      <c r="F2" s="109"/>
      <c r="G2" s="109"/>
      <c r="H2" s="109"/>
      <c r="I2" s="109"/>
      <c r="J2" s="109"/>
      <c r="K2"/>
      <c r="L2"/>
      <c r="M2"/>
      <c r="N2"/>
      <c r="O2"/>
      <c r="P2"/>
      <c r="Q2"/>
      <c r="R2"/>
    </row>
    <row r="3" spans="1:18" s="27" customFormat="1" ht="12.5" x14ac:dyDescent="0.25">
      <c r="A3" s="109"/>
      <c r="B3" s="109"/>
      <c r="C3" s="109"/>
      <c r="D3" s="112" t="str">
        <f ca="1">MID(CELL("filename",A1),FIND("]",CELL("filename",A1))+1,256)&amp;" Sheet"</f>
        <v>Metric Definitions Sheet</v>
      </c>
      <c r="E3" s="109"/>
      <c r="F3" s="109"/>
      <c r="G3" s="109"/>
      <c r="H3" s="109"/>
      <c r="I3" s="109"/>
      <c r="J3" s="109"/>
      <c r="K3"/>
      <c r="L3"/>
      <c r="M3"/>
      <c r="N3"/>
      <c r="O3"/>
      <c r="P3"/>
      <c r="Q3"/>
      <c r="R3"/>
    </row>
    <row r="4" spans="1:18" s="27" customFormat="1" ht="11.5" x14ac:dyDescent="0.25">
      <c r="A4" s="109"/>
      <c r="B4" s="109"/>
      <c r="C4" s="109"/>
      <c r="D4" s="110" t="str">
        <f>IF(ISBLANK(cstProtectiveMarking),"",cstProtectiveMarking)</f>
        <v>OFFICIAL</v>
      </c>
      <c r="E4" s="109"/>
      <c r="F4" s="109"/>
      <c r="G4" s="109"/>
      <c r="H4" s="109"/>
      <c r="I4" s="109"/>
      <c r="J4" s="109"/>
      <c r="K4"/>
      <c r="L4"/>
      <c r="M4"/>
      <c r="N4"/>
      <c r="O4"/>
      <c r="P4"/>
      <c r="Q4"/>
      <c r="R4"/>
    </row>
    <row r="5" spans="1:18" s="27" customFormat="1" ht="11.5" x14ac:dyDescent="0.25">
      <c r="A5" s="109"/>
      <c r="B5" s="109"/>
      <c r="C5" s="109"/>
      <c r="D5" s="113" t="str">
        <f>HYPERLINK("#'Contents'!A1",sysChkWord)</f>
        <v>All Checks OK</v>
      </c>
      <c r="E5" s="109"/>
      <c r="F5" s="109"/>
      <c r="G5" s="109"/>
      <c r="H5" s="109"/>
      <c r="I5" s="109"/>
      <c r="J5" s="109"/>
      <c r="K5"/>
      <c r="L5"/>
      <c r="M5"/>
      <c r="N5"/>
      <c r="O5"/>
      <c r="P5"/>
      <c r="Q5"/>
      <c r="R5"/>
    </row>
    <row r="6" spans="1:18" s="27" customFormat="1" ht="12.5" x14ac:dyDescent="0.25">
      <c r="A6" s="109"/>
      <c r="B6" s="114"/>
      <c r="C6" s="240"/>
      <c r="D6" s="240" t="str">
        <f>HYPERLINK("#'Contents'!A1","Click for Contents")</f>
        <v>Click for Contents</v>
      </c>
      <c r="E6" s="113"/>
      <c r="F6" s="113"/>
      <c r="G6" s="113"/>
      <c r="H6" s="113"/>
      <c r="I6" s="113"/>
      <c r="J6" s="113"/>
      <c r="K6"/>
      <c r="L6"/>
      <c r="M6"/>
      <c r="N6"/>
      <c r="O6"/>
      <c r="P6"/>
      <c r="Q6"/>
      <c r="R6"/>
    </row>
    <row r="7" spans="1:18" s="27" customFormat="1" ht="11.5" x14ac:dyDescent="0.25">
      <c r="A7" s="109"/>
      <c r="B7" s="109"/>
      <c r="C7" s="109"/>
      <c r="D7" s="109"/>
      <c r="E7" s="109"/>
      <c r="F7" s="109"/>
      <c r="G7" s="109"/>
      <c r="H7" s="109"/>
      <c r="I7" s="109"/>
      <c r="J7" s="109"/>
      <c r="K7"/>
      <c r="L7"/>
      <c r="M7"/>
      <c r="N7"/>
      <c r="O7"/>
      <c r="P7"/>
      <c r="Q7"/>
      <c r="R7"/>
    </row>
    <row r="8" spans="1:18" s="27" customFormat="1" ht="11.5" x14ac:dyDescent="0.25">
      <c r="A8" s="83">
        <f>SUM(A9:A31)</f>
        <v>0</v>
      </c>
      <c r="B8" s="83">
        <f>SUM(B9:B31)</f>
        <v>0</v>
      </c>
      <c r="C8" s="116"/>
      <c r="D8" s="116"/>
      <c r="E8" s="116"/>
      <c r="F8" s="116"/>
      <c r="G8" s="116"/>
      <c r="H8" s="116"/>
      <c r="I8" s="116"/>
      <c r="J8" s="116"/>
      <c r="K8"/>
      <c r="L8"/>
      <c r="M8"/>
      <c r="N8"/>
      <c r="O8"/>
      <c r="P8"/>
      <c r="Q8"/>
      <c r="R8"/>
    </row>
    <row r="9" spans="1:18" s="27" customFormat="1" ht="11.5" x14ac:dyDescent="0.25">
      <c r="J9"/>
      <c r="K9"/>
      <c r="L9"/>
      <c r="M9"/>
      <c r="N9"/>
      <c r="O9"/>
      <c r="P9"/>
      <c r="Q9"/>
      <c r="R9"/>
    </row>
    <row r="10" spans="1:18" ht="34" customHeight="1" x14ac:dyDescent="0.25">
      <c r="A10" s="27"/>
      <c r="B10" s="27"/>
      <c r="C10" s="27"/>
      <c r="E10" s="177" t="s">
        <v>388</v>
      </c>
      <c r="F10" s="179"/>
      <c r="G10" s="179"/>
      <c r="H10" s="176"/>
      <c r="I10" s="77"/>
    </row>
    <row r="11" spans="1:18" ht="15.5" x14ac:dyDescent="0.25">
      <c r="A11" s="27"/>
      <c r="B11" s="27"/>
      <c r="C11" s="27"/>
      <c r="E11" s="177" t="s">
        <v>391</v>
      </c>
      <c r="F11" s="176"/>
      <c r="G11" s="176"/>
      <c r="H11" s="178" t="s">
        <v>286</v>
      </c>
      <c r="I11" s="77"/>
    </row>
    <row r="12" spans="1:18" ht="15.5" x14ac:dyDescent="0.25">
      <c r="A12" s="27"/>
      <c r="B12" s="27"/>
      <c r="C12" s="27"/>
      <c r="D12" s="27"/>
      <c r="E12" s="187"/>
      <c r="F12" s="52"/>
      <c r="G12" s="52"/>
      <c r="H12" s="52"/>
      <c r="I12" s="52"/>
    </row>
    <row r="13" spans="1:18" s="27" customFormat="1" ht="15.5" x14ac:dyDescent="0.25">
      <c r="E13" s="187"/>
      <c r="F13" s="52"/>
      <c r="G13" s="52"/>
      <c r="H13" s="52"/>
      <c r="I13" s="52"/>
      <c r="J13"/>
      <c r="K13"/>
      <c r="L13"/>
      <c r="M13"/>
      <c r="N13"/>
      <c r="O13"/>
      <c r="P13"/>
      <c r="Q13"/>
      <c r="R13"/>
    </row>
    <row r="14" spans="1:18" s="27" customFormat="1" ht="15.5" x14ac:dyDescent="0.25">
      <c r="E14" s="177" t="s">
        <v>392</v>
      </c>
      <c r="F14" s="52"/>
      <c r="G14" s="52"/>
      <c r="H14" s="52"/>
      <c r="I14" s="52"/>
      <c r="J14"/>
      <c r="K14"/>
      <c r="L14"/>
      <c r="M14"/>
      <c r="N14"/>
      <c r="O14"/>
      <c r="P14"/>
      <c r="Q14"/>
      <c r="R14"/>
    </row>
    <row r="15" spans="1:18" s="27" customFormat="1" ht="11.5" x14ac:dyDescent="0.25">
      <c r="E15" s="52"/>
      <c r="F15" s="52"/>
      <c r="G15" s="52"/>
      <c r="H15" s="52"/>
      <c r="I15" s="52"/>
      <c r="J15"/>
      <c r="K15"/>
      <c r="L15"/>
      <c r="M15"/>
      <c r="N15"/>
      <c r="O15"/>
      <c r="P15"/>
      <c r="Q15"/>
      <c r="R15"/>
    </row>
    <row r="16" spans="1:18" s="27" customFormat="1" ht="11.5" x14ac:dyDescent="0.25">
      <c r="E16" s="52"/>
      <c r="F16" s="52"/>
      <c r="G16" s="52"/>
      <c r="H16" s="52"/>
      <c r="I16" s="52"/>
      <c r="J16"/>
      <c r="K16"/>
      <c r="L16"/>
      <c r="M16"/>
      <c r="N16"/>
      <c r="O16"/>
      <c r="P16"/>
      <c r="Q16"/>
      <c r="R16"/>
    </row>
    <row r="17" spans="1:16383" s="27" customFormat="1" ht="11.5" x14ac:dyDescent="0.25">
      <c r="E17" s="52"/>
      <c r="F17" s="52"/>
      <c r="G17" s="52"/>
      <c r="H17" s="52"/>
      <c r="I17" s="52"/>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c r="AMQ17"/>
      <c r="AMR17"/>
      <c r="AMS17"/>
      <c r="AMT17"/>
      <c r="AMU17"/>
      <c r="AMV17"/>
      <c r="AMW17"/>
      <c r="AMX17"/>
      <c r="AMY17"/>
      <c r="AMZ17"/>
      <c r="ANA17"/>
      <c r="ANB17"/>
      <c r="ANC17"/>
      <c r="AND17"/>
      <c r="ANE17"/>
      <c r="ANF17"/>
      <c r="ANG17"/>
      <c r="ANH17"/>
      <c r="ANI17"/>
      <c r="ANJ17"/>
      <c r="ANK17"/>
      <c r="ANL17"/>
      <c r="ANM17"/>
      <c r="ANN17"/>
      <c r="ANO17"/>
      <c r="ANP17"/>
      <c r="ANQ17"/>
      <c r="ANR17"/>
      <c r="ANS17"/>
      <c r="ANT17"/>
      <c r="ANU17"/>
      <c r="ANV17"/>
      <c r="ANW17"/>
      <c r="ANX17"/>
      <c r="ANY17"/>
      <c r="ANZ17"/>
      <c r="AOA17"/>
      <c r="AOB17"/>
      <c r="AOC17"/>
      <c r="AOD17"/>
      <c r="AOE17"/>
      <c r="AOF17"/>
      <c r="AOG17"/>
      <c r="AOH17"/>
      <c r="AOI17"/>
      <c r="AOJ17"/>
      <c r="AOK17"/>
      <c r="AOL17"/>
      <c r="AOM17"/>
      <c r="AON17"/>
      <c r="AOO17"/>
      <c r="AOP17"/>
      <c r="AOQ17"/>
      <c r="AOR17"/>
      <c r="AOS17"/>
      <c r="AOT17"/>
      <c r="AOU17"/>
      <c r="AOV17"/>
      <c r="AOW17"/>
      <c r="AOX17"/>
      <c r="AOY17"/>
      <c r="AOZ17"/>
      <c r="APA17"/>
      <c r="APB17"/>
      <c r="APC17"/>
      <c r="APD17"/>
      <c r="APE17"/>
      <c r="APF17"/>
      <c r="APG17"/>
      <c r="APH17"/>
      <c r="API17"/>
      <c r="APJ17"/>
      <c r="APK17"/>
      <c r="APL17"/>
      <c r="APM17"/>
      <c r="APN17"/>
      <c r="APO17"/>
      <c r="APP17"/>
      <c r="APQ17"/>
      <c r="APR17"/>
      <c r="APS17"/>
      <c r="APT17"/>
      <c r="APU17"/>
      <c r="APV17"/>
      <c r="APW17"/>
      <c r="APX17"/>
      <c r="APY17"/>
      <c r="APZ17"/>
      <c r="AQA17"/>
      <c r="AQB17"/>
      <c r="AQC17"/>
      <c r="AQD17"/>
      <c r="AQE17"/>
      <c r="AQF17"/>
      <c r="AQG17"/>
      <c r="AQH17"/>
      <c r="AQI17"/>
      <c r="AQJ17"/>
      <c r="AQK17"/>
      <c r="AQL17"/>
      <c r="AQM17"/>
      <c r="AQN17"/>
      <c r="AQO17"/>
      <c r="AQP17"/>
      <c r="AQQ17"/>
      <c r="AQR17"/>
      <c r="AQS17"/>
      <c r="AQT17"/>
      <c r="AQU17"/>
      <c r="AQV17"/>
      <c r="AQW17"/>
      <c r="AQX17"/>
      <c r="AQY17"/>
      <c r="AQZ17"/>
      <c r="ARA17"/>
      <c r="ARB17"/>
      <c r="ARC17"/>
      <c r="ARD17"/>
      <c r="ARE17"/>
      <c r="ARF17"/>
      <c r="ARG17"/>
      <c r="ARH17"/>
      <c r="ARI17"/>
      <c r="ARJ17"/>
      <c r="ARK17"/>
      <c r="ARL17"/>
      <c r="ARM17"/>
      <c r="ARN17"/>
      <c r="ARO17"/>
      <c r="ARP17"/>
      <c r="ARQ17"/>
      <c r="ARR17"/>
      <c r="ARS17"/>
      <c r="ART17"/>
      <c r="ARU17"/>
      <c r="ARV17"/>
      <c r="ARW17"/>
      <c r="ARX17"/>
      <c r="ARY17"/>
      <c r="ARZ17"/>
      <c r="ASA17"/>
      <c r="ASB17"/>
      <c r="ASC17"/>
      <c r="ASD17"/>
      <c r="ASE17"/>
      <c r="ASF17"/>
      <c r="ASG17"/>
      <c r="ASH17"/>
      <c r="ASI17"/>
      <c r="ASJ17"/>
      <c r="ASK17"/>
      <c r="ASL17"/>
      <c r="ASM17"/>
      <c r="ASN17"/>
      <c r="ASO17"/>
      <c r="ASP17"/>
      <c r="ASQ17"/>
      <c r="ASR17"/>
      <c r="ASS17"/>
      <c r="AST17"/>
      <c r="ASU17"/>
      <c r="ASV17"/>
      <c r="ASW17"/>
      <c r="ASX17"/>
      <c r="ASY17"/>
      <c r="ASZ17"/>
      <c r="ATA17"/>
      <c r="ATB17"/>
      <c r="ATC17"/>
      <c r="ATD17"/>
      <c r="ATE17"/>
      <c r="ATF17"/>
      <c r="ATG17"/>
      <c r="ATH17"/>
      <c r="ATI17"/>
      <c r="ATJ17"/>
      <c r="ATK17"/>
      <c r="ATL17"/>
      <c r="ATM17"/>
      <c r="ATN17"/>
      <c r="ATO17"/>
      <c r="ATP17"/>
      <c r="ATQ17"/>
      <c r="ATR17"/>
      <c r="ATS17"/>
      <c r="ATT17"/>
      <c r="ATU17"/>
      <c r="ATV17"/>
      <c r="ATW17"/>
      <c r="ATX17"/>
      <c r="ATY17"/>
      <c r="ATZ17"/>
      <c r="AUA17"/>
      <c r="AUB17"/>
      <c r="AUC17"/>
      <c r="AUD17"/>
      <c r="AUE17"/>
      <c r="AUF17"/>
      <c r="AUG17"/>
      <c r="AUH17"/>
      <c r="AUI17"/>
      <c r="AUJ17"/>
      <c r="AUK17"/>
      <c r="AUL17"/>
      <c r="AUM17"/>
      <c r="AUN17"/>
      <c r="AUO17"/>
      <c r="AUP17"/>
      <c r="AUQ17"/>
      <c r="AUR17"/>
      <c r="AUS17"/>
      <c r="AUT17"/>
      <c r="AUU17"/>
      <c r="AUV17"/>
      <c r="AUW17"/>
      <c r="AUX17"/>
      <c r="AUY17"/>
      <c r="AUZ17"/>
      <c r="AVA17"/>
      <c r="AVB17"/>
      <c r="AVC17"/>
      <c r="AVD17"/>
      <c r="AVE17"/>
      <c r="AVF17"/>
      <c r="AVG17"/>
      <c r="AVH17"/>
      <c r="AVI17"/>
      <c r="AVJ17"/>
      <c r="AVK17"/>
      <c r="AVL17"/>
      <c r="AVM17"/>
      <c r="AVN17"/>
      <c r="AVO17"/>
      <c r="AVP17"/>
      <c r="AVQ17"/>
      <c r="AVR17"/>
      <c r="AVS17"/>
      <c r="AVT17"/>
      <c r="AVU17"/>
      <c r="AVV17"/>
      <c r="AVW17"/>
      <c r="AVX17"/>
      <c r="AVY17"/>
      <c r="AVZ17"/>
      <c r="AWA17"/>
      <c r="AWB17"/>
      <c r="AWC17"/>
      <c r="AWD17"/>
      <c r="AWE17"/>
      <c r="AWF17"/>
      <c r="AWG17"/>
      <c r="AWH17"/>
      <c r="AWI17"/>
      <c r="AWJ17"/>
      <c r="AWK17"/>
      <c r="AWL17"/>
      <c r="AWM17"/>
      <c r="AWN17"/>
      <c r="AWO17"/>
      <c r="AWP17"/>
      <c r="AWQ17"/>
      <c r="AWR17"/>
      <c r="AWS17"/>
      <c r="AWT17"/>
      <c r="AWU17"/>
      <c r="AWV17"/>
      <c r="AWW17"/>
      <c r="AWX17"/>
      <c r="AWY17"/>
      <c r="AWZ17"/>
      <c r="AXA17"/>
      <c r="AXB17"/>
      <c r="AXC17"/>
      <c r="AXD17"/>
      <c r="AXE17"/>
      <c r="AXF17"/>
      <c r="AXG17"/>
      <c r="AXH17"/>
      <c r="AXI17"/>
      <c r="AXJ17"/>
      <c r="AXK17"/>
      <c r="AXL17"/>
      <c r="AXM17"/>
      <c r="AXN17"/>
      <c r="AXO17"/>
      <c r="AXP17"/>
      <c r="AXQ17"/>
      <c r="AXR17"/>
      <c r="AXS17"/>
      <c r="AXT17"/>
      <c r="AXU17"/>
      <c r="AXV17"/>
      <c r="AXW17"/>
      <c r="AXX17"/>
      <c r="AXY17"/>
      <c r="AXZ17"/>
      <c r="AYA17"/>
      <c r="AYB17"/>
      <c r="AYC17"/>
      <c r="AYD17"/>
      <c r="AYE17"/>
      <c r="AYF17"/>
      <c r="AYG17"/>
      <c r="AYH17"/>
      <c r="AYI17"/>
      <c r="AYJ17"/>
      <c r="AYK17"/>
      <c r="AYL17"/>
      <c r="AYM17"/>
      <c r="AYN17"/>
      <c r="AYO17"/>
      <c r="AYP17"/>
      <c r="AYQ17"/>
      <c r="AYR17"/>
      <c r="AYS17"/>
      <c r="AYT17"/>
      <c r="AYU17"/>
      <c r="AYV17"/>
      <c r="AYW17"/>
      <c r="AYX17"/>
      <c r="AYY17"/>
      <c r="AYZ17"/>
      <c r="AZA17"/>
      <c r="AZB17"/>
      <c r="AZC17"/>
      <c r="AZD17"/>
      <c r="AZE17"/>
      <c r="AZF17"/>
      <c r="AZG17"/>
      <c r="AZH17"/>
      <c r="AZI17"/>
      <c r="AZJ17"/>
      <c r="AZK17"/>
      <c r="AZL17"/>
      <c r="AZM17"/>
      <c r="AZN17"/>
      <c r="AZO17"/>
      <c r="AZP17"/>
      <c r="AZQ17"/>
      <c r="AZR17"/>
      <c r="AZS17"/>
      <c r="AZT17"/>
      <c r="AZU17"/>
      <c r="AZV17"/>
      <c r="AZW17"/>
      <c r="AZX17"/>
      <c r="AZY17"/>
      <c r="AZZ17"/>
      <c r="BAA17"/>
      <c r="BAB17"/>
      <c r="BAC17"/>
      <c r="BAD17"/>
      <c r="BAE17"/>
      <c r="BAF17"/>
      <c r="BAG17"/>
      <c r="BAH17"/>
      <c r="BAI17"/>
      <c r="BAJ17"/>
      <c r="BAK17"/>
      <c r="BAL17"/>
      <c r="BAM17"/>
      <c r="BAN17"/>
      <c r="BAO17"/>
      <c r="BAP17"/>
      <c r="BAQ17"/>
      <c r="BAR17"/>
      <c r="BAS17"/>
      <c r="BAT17"/>
      <c r="BAU17"/>
      <c r="BAV17"/>
      <c r="BAW17"/>
      <c r="BAX17"/>
      <c r="BAY17"/>
      <c r="BAZ17"/>
      <c r="BBA17"/>
      <c r="BBB17"/>
      <c r="BBC17"/>
      <c r="BBD17"/>
      <c r="BBE17"/>
      <c r="BBF17"/>
      <c r="BBG17"/>
      <c r="BBH17"/>
      <c r="BBI17"/>
      <c r="BBJ17"/>
      <c r="BBK17"/>
      <c r="BBL17"/>
      <c r="BBM17"/>
      <c r="BBN17"/>
      <c r="BBO17"/>
      <c r="BBP17"/>
      <c r="BBQ17"/>
      <c r="BBR17"/>
      <c r="BBS17"/>
      <c r="BBT17"/>
      <c r="BBU17"/>
      <c r="BBV17"/>
      <c r="BBW17"/>
      <c r="BBX17"/>
      <c r="BBY17"/>
      <c r="BBZ17"/>
      <c r="BCA17"/>
      <c r="BCB17"/>
      <c r="BCC17"/>
      <c r="BCD17"/>
      <c r="BCE17"/>
      <c r="BCF17"/>
      <c r="BCG17"/>
      <c r="BCH17"/>
      <c r="BCI17"/>
      <c r="BCJ17"/>
      <c r="BCK17"/>
      <c r="BCL17"/>
      <c r="BCM17"/>
      <c r="BCN17"/>
      <c r="BCO17"/>
      <c r="BCP17"/>
      <c r="BCQ17"/>
      <c r="BCR17"/>
      <c r="BCS17"/>
      <c r="BCT17"/>
      <c r="BCU17"/>
      <c r="BCV17"/>
      <c r="BCW17"/>
      <c r="BCX17"/>
      <c r="BCY17"/>
      <c r="BCZ17"/>
      <c r="BDA17"/>
      <c r="BDB17"/>
      <c r="BDC17"/>
      <c r="BDD17"/>
      <c r="BDE17"/>
      <c r="BDF17"/>
      <c r="BDG17"/>
      <c r="BDH17"/>
      <c r="BDI17"/>
      <c r="BDJ17"/>
      <c r="BDK17"/>
      <c r="BDL17"/>
      <c r="BDM17"/>
      <c r="BDN17"/>
      <c r="BDO17"/>
      <c r="BDP17"/>
      <c r="BDQ17"/>
      <c r="BDR17"/>
      <c r="BDS17"/>
      <c r="BDT17"/>
      <c r="BDU17"/>
      <c r="BDV17"/>
      <c r="BDW17"/>
      <c r="BDX17"/>
      <c r="BDY17"/>
      <c r="BDZ17"/>
      <c r="BEA17"/>
      <c r="BEB17"/>
      <c r="BEC17"/>
      <c r="BED17"/>
      <c r="BEE17"/>
      <c r="BEF17"/>
      <c r="BEG17"/>
      <c r="BEH17"/>
      <c r="BEI17"/>
      <c r="BEJ17"/>
      <c r="BEK17"/>
      <c r="BEL17"/>
      <c r="BEM17"/>
      <c r="BEN17"/>
      <c r="BEO17"/>
      <c r="BEP17"/>
      <c r="BEQ17"/>
      <c r="BER17"/>
      <c r="BES17"/>
      <c r="BET17"/>
      <c r="BEU17"/>
      <c r="BEV17"/>
      <c r="BEW17"/>
      <c r="BEX17"/>
      <c r="BEY17"/>
      <c r="BEZ17"/>
      <c r="BFA17"/>
      <c r="BFB17"/>
      <c r="BFC17"/>
      <c r="BFD17"/>
      <c r="BFE17"/>
      <c r="BFF17"/>
      <c r="BFG17"/>
      <c r="BFH17"/>
      <c r="BFI17"/>
      <c r="BFJ17"/>
      <c r="BFK17"/>
      <c r="BFL17"/>
      <c r="BFM17"/>
      <c r="BFN17"/>
      <c r="BFO17"/>
      <c r="BFP17"/>
      <c r="BFQ17"/>
      <c r="BFR17"/>
      <c r="BFS17"/>
      <c r="BFT17"/>
      <c r="BFU17"/>
      <c r="BFV17"/>
      <c r="BFW17"/>
      <c r="BFX17"/>
      <c r="BFY17"/>
      <c r="BFZ17"/>
      <c r="BGA17"/>
      <c r="BGB17"/>
      <c r="BGC17"/>
      <c r="BGD17"/>
      <c r="BGE17"/>
      <c r="BGF17"/>
      <c r="BGG17"/>
      <c r="BGH17"/>
      <c r="BGI17"/>
      <c r="BGJ17"/>
      <c r="BGK17"/>
      <c r="BGL17"/>
      <c r="BGM17"/>
      <c r="BGN17"/>
      <c r="BGO17"/>
      <c r="BGP17"/>
      <c r="BGQ17"/>
      <c r="BGR17"/>
      <c r="BGS17"/>
      <c r="BGT17"/>
      <c r="BGU17"/>
      <c r="BGV17"/>
      <c r="BGW17"/>
      <c r="BGX17"/>
      <c r="BGY17"/>
      <c r="BGZ17"/>
      <c r="BHA17"/>
      <c r="BHB17"/>
      <c r="BHC17"/>
      <c r="BHD17"/>
      <c r="BHE17"/>
      <c r="BHF17"/>
      <c r="BHG17"/>
      <c r="BHH17"/>
      <c r="BHI17"/>
      <c r="BHJ17"/>
      <c r="BHK17"/>
      <c r="BHL17"/>
      <c r="BHM17"/>
      <c r="BHN17"/>
      <c r="BHO17"/>
      <c r="BHP17"/>
      <c r="BHQ17"/>
      <c r="BHR17"/>
      <c r="BHS17"/>
      <c r="BHT17"/>
      <c r="BHU17"/>
      <c r="BHV17"/>
      <c r="BHW17"/>
      <c r="BHX17"/>
      <c r="BHY17"/>
      <c r="BHZ17"/>
      <c r="BIA17"/>
      <c r="BIB17"/>
      <c r="BIC17"/>
      <c r="BID17"/>
      <c r="BIE17"/>
      <c r="BIF17"/>
      <c r="BIG17"/>
      <c r="BIH17"/>
      <c r="BII17"/>
      <c r="BIJ17"/>
      <c r="BIK17"/>
      <c r="BIL17"/>
      <c r="BIM17"/>
      <c r="BIN17"/>
      <c r="BIO17"/>
      <c r="BIP17"/>
      <c r="BIQ17"/>
      <c r="BIR17"/>
      <c r="BIS17"/>
      <c r="BIT17"/>
      <c r="BIU17"/>
      <c r="BIV17"/>
      <c r="BIW17"/>
      <c r="BIX17"/>
      <c r="BIY17"/>
      <c r="BIZ17"/>
      <c r="BJA17"/>
      <c r="BJB17"/>
      <c r="BJC17"/>
      <c r="BJD17"/>
      <c r="BJE17"/>
      <c r="BJF17"/>
      <c r="BJG17"/>
      <c r="BJH17"/>
      <c r="BJI17"/>
      <c r="BJJ17"/>
      <c r="BJK17"/>
      <c r="BJL17"/>
      <c r="BJM17"/>
      <c r="BJN17"/>
      <c r="BJO17"/>
      <c r="BJP17"/>
      <c r="BJQ17"/>
      <c r="BJR17"/>
      <c r="BJS17"/>
      <c r="BJT17"/>
      <c r="BJU17"/>
      <c r="BJV17"/>
      <c r="BJW17"/>
      <c r="BJX17"/>
      <c r="BJY17"/>
      <c r="BJZ17"/>
      <c r="BKA17"/>
      <c r="BKB17"/>
      <c r="BKC17"/>
      <c r="BKD17"/>
      <c r="BKE17"/>
      <c r="BKF17"/>
      <c r="BKG17"/>
      <c r="BKH17"/>
      <c r="BKI17"/>
      <c r="BKJ17"/>
      <c r="BKK17"/>
      <c r="BKL17"/>
      <c r="BKM17"/>
      <c r="BKN17"/>
      <c r="BKO17"/>
      <c r="BKP17"/>
      <c r="BKQ17"/>
      <c r="BKR17"/>
      <c r="BKS17"/>
      <c r="BKT17"/>
      <c r="BKU17"/>
      <c r="BKV17"/>
      <c r="BKW17"/>
      <c r="BKX17"/>
      <c r="BKY17"/>
      <c r="BKZ17"/>
      <c r="BLA17"/>
      <c r="BLB17"/>
      <c r="BLC17"/>
      <c r="BLD17"/>
      <c r="BLE17"/>
      <c r="BLF17"/>
      <c r="BLG17"/>
      <c r="BLH17"/>
      <c r="BLI17"/>
      <c r="BLJ17"/>
      <c r="BLK17"/>
      <c r="BLL17"/>
      <c r="BLM17"/>
      <c r="BLN17"/>
      <c r="BLO17"/>
      <c r="BLP17"/>
      <c r="BLQ17"/>
      <c r="BLR17"/>
      <c r="BLS17"/>
      <c r="BLT17"/>
      <c r="BLU17"/>
      <c r="BLV17"/>
      <c r="BLW17"/>
      <c r="BLX17"/>
      <c r="BLY17"/>
      <c r="BLZ17"/>
      <c r="BMA17"/>
      <c r="BMB17"/>
      <c r="BMC17"/>
      <c r="BMD17"/>
      <c r="BME17"/>
      <c r="BMF17"/>
      <c r="BMG17"/>
      <c r="BMH17"/>
      <c r="BMI17"/>
      <c r="BMJ17"/>
      <c r="BMK17"/>
      <c r="BML17"/>
      <c r="BMM17"/>
      <c r="BMN17"/>
      <c r="BMO17"/>
      <c r="BMP17"/>
      <c r="BMQ17"/>
      <c r="BMR17"/>
      <c r="BMS17"/>
      <c r="BMT17"/>
      <c r="BMU17"/>
      <c r="BMV17"/>
      <c r="BMW17"/>
      <c r="BMX17"/>
      <c r="BMY17"/>
      <c r="BMZ17"/>
      <c r="BNA17"/>
      <c r="BNB17"/>
      <c r="BNC17"/>
      <c r="BND17"/>
      <c r="BNE17"/>
      <c r="BNF17"/>
      <c r="BNG17"/>
      <c r="BNH17"/>
      <c r="BNI17"/>
      <c r="BNJ17"/>
      <c r="BNK17"/>
      <c r="BNL17"/>
      <c r="BNM17"/>
      <c r="BNN17"/>
      <c r="BNO17"/>
      <c r="BNP17"/>
      <c r="BNQ17"/>
      <c r="BNR17"/>
      <c r="BNS17"/>
      <c r="BNT17"/>
      <c r="BNU17"/>
      <c r="BNV17"/>
      <c r="BNW17"/>
      <c r="BNX17"/>
      <c r="BNY17"/>
      <c r="BNZ17"/>
      <c r="BOA17"/>
      <c r="BOB17"/>
      <c r="BOC17"/>
      <c r="BOD17"/>
      <c r="BOE17"/>
      <c r="BOF17"/>
      <c r="BOG17"/>
      <c r="BOH17"/>
      <c r="BOI17"/>
      <c r="BOJ17"/>
      <c r="BOK17"/>
      <c r="BOL17"/>
      <c r="BOM17"/>
      <c r="BON17"/>
      <c r="BOO17"/>
      <c r="BOP17"/>
      <c r="BOQ17"/>
      <c r="BOR17"/>
      <c r="BOS17"/>
      <c r="BOT17"/>
      <c r="BOU17"/>
      <c r="BOV17"/>
      <c r="BOW17"/>
      <c r="BOX17"/>
      <c r="BOY17"/>
      <c r="BOZ17"/>
      <c r="BPA17"/>
      <c r="BPB17"/>
      <c r="BPC17"/>
      <c r="BPD17"/>
      <c r="BPE17"/>
      <c r="BPF17"/>
      <c r="BPG17"/>
      <c r="BPH17"/>
      <c r="BPI17"/>
      <c r="BPJ17"/>
      <c r="BPK17"/>
      <c r="BPL17"/>
      <c r="BPM17"/>
      <c r="BPN17"/>
      <c r="BPO17"/>
      <c r="BPP17"/>
      <c r="BPQ17"/>
      <c r="BPR17"/>
      <c r="BPS17"/>
      <c r="BPT17"/>
      <c r="BPU17"/>
      <c r="BPV17"/>
      <c r="BPW17"/>
      <c r="BPX17"/>
      <c r="BPY17"/>
      <c r="BPZ17"/>
      <c r="BQA17"/>
      <c r="BQB17"/>
      <c r="BQC17"/>
      <c r="BQD17"/>
      <c r="BQE17"/>
      <c r="BQF17"/>
      <c r="BQG17"/>
      <c r="BQH17"/>
      <c r="BQI17"/>
      <c r="BQJ17"/>
      <c r="BQK17"/>
      <c r="BQL17"/>
      <c r="BQM17"/>
      <c r="BQN17"/>
      <c r="BQO17"/>
      <c r="BQP17"/>
      <c r="BQQ17"/>
      <c r="BQR17"/>
      <c r="BQS17"/>
      <c r="BQT17"/>
      <c r="BQU17"/>
      <c r="BQV17"/>
      <c r="BQW17"/>
      <c r="BQX17"/>
      <c r="BQY17"/>
      <c r="BQZ17"/>
      <c r="BRA17"/>
      <c r="BRB17"/>
      <c r="BRC17"/>
      <c r="BRD17"/>
      <c r="BRE17"/>
      <c r="BRF17"/>
      <c r="BRG17"/>
      <c r="BRH17"/>
      <c r="BRI17"/>
      <c r="BRJ17"/>
      <c r="BRK17"/>
      <c r="BRL17"/>
      <c r="BRM17"/>
      <c r="BRN17"/>
      <c r="BRO17"/>
      <c r="BRP17"/>
      <c r="BRQ17"/>
      <c r="BRR17"/>
      <c r="BRS17"/>
      <c r="BRT17"/>
      <c r="BRU17"/>
      <c r="BRV17"/>
      <c r="BRW17"/>
      <c r="BRX17"/>
      <c r="BRY17"/>
      <c r="BRZ17"/>
      <c r="BSA17"/>
      <c r="BSB17"/>
      <c r="BSC17"/>
      <c r="BSD17"/>
      <c r="BSE17"/>
      <c r="BSF17"/>
      <c r="BSG17"/>
      <c r="BSH17"/>
      <c r="BSI17"/>
      <c r="BSJ17"/>
      <c r="BSK17"/>
      <c r="BSL17"/>
      <c r="BSM17"/>
      <c r="BSN17"/>
      <c r="BSO17"/>
      <c r="BSP17"/>
      <c r="BSQ17"/>
      <c r="BSR17"/>
      <c r="BSS17"/>
      <c r="BST17"/>
      <c r="BSU17"/>
      <c r="BSV17"/>
      <c r="BSW17"/>
      <c r="BSX17"/>
      <c r="BSY17"/>
      <c r="BSZ17"/>
      <c r="BTA17"/>
      <c r="BTB17"/>
      <c r="BTC17"/>
      <c r="BTD17"/>
      <c r="BTE17"/>
      <c r="BTF17"/>
      <c r="BTG17"/>
      <c r="BTH17"/>
      <c r="BTI17"/>
      <c r="BTJ17"/>
      <c r="BTK17"/>
      <c r="BTL17"/>
      <c r="BTM17"/>
      <c r="BTN17"/>
      <c r="BTO17"/>
      <c r="BTP17"/>
      <c r="BTQ17"/>
      <c r="BTR17"/>
      <c r="BTS17"/>
      <c r="BTT17"/>
      <c r="BTU17"/>
      <c r="BTV17"/>
      <c r="BTW17"/>
      <c r="BTX17"/>
      <c r="BTY17"/>
      <c r="BTZ17"/>
      <c r="BUA17"/>
      <c r="BUB17"/>
      <c r="BUC17"/>
      <c r="BUD17"/>
      <c r="BUE17"/>
      <c r="BUF17"/>
      <c r="BUG17"/>
      <c r="BUH17"/>
      <c r="BUI17"/>
      <c r="BUJ17"/>
      <c r="BUK17"/>
      <c r="BUL17"/>
      <c r="BUM17"/>
      <c r="BUN17"/>
      <c r="BUO17"/>
      <c r="BUP17"/>
      <c r="BUQ17"/>
      <c r="BUR17"/>
      <c r="BUS17"/>
      <c r="BUT17"/>
      <c r="BUU17"/>
      <c r="BUV17"/>
      <c r="BUW17"/>
      <c r="BUX17"/>
      <c r="BUY17"/>
      <c r="BUZ17"/>
      <c r="BVA17"/>
      <c r="BVB17"/>
      <c r="BVC17"/>
      <c r="BVD17"/>
      <c r="BVE17"/>
      <c r="BVF17"/>
      <c r="BVG17"/>
      <c r="BVH17"/>
      <c r="BVI17"/>
      <c r="BVJ17"/>
      <c r="BVK17"/>
      <c r="BVL17"/>
      <c r="BVM17"/>
      <c r="BVN17"/>
      <c r="BVO17"/>
      <c r="BVP17"/>
      <c r="BVQ17"/>
      <c r="BVR17"/>
      <c r="BVS17"/>
      <c r="BVT17"/>
      <c r="BVU17"/>
      <c r="BVV17"/>
      <c r="BVW17"/>
      <c r="BVX17"/>
      <c r="BVY17"/>
      <c r="BVZ17"/>
      <c r="BWA17"/>
      <c r="BWB17"/>
      <c r="BWC17"/>
      <c r="BWD17"/>
      <c r="BWE17"/>
      <c r="BWF17"/>
      <c r="BWG17"/>
      <c r="BWH17"/>
      <c r="BWI17"/>
      <c r="BWJ17"/>
      <c r="BWK17"/>
      <c r="BWL17"/>
      <c r="BWM17"/>
      <c r="BWN17"/>
      <c r="BWO17"/>
      <c r="BWP17"/>
      <c r="BWQ17"/>
      <c r="BWR17"/>
      <c r="BWS17"/>
      <c r="BWT17"/>
      <c r="BWU17"/>
      <c r="BWV17"/>
      <c r="BWW17"/>
      <c r="BWX17"/>
      <c r="BWY17"/>
      <c r="BWZ17"/>
      <c r="BXA17"/>
      <c r="BXB17"/>
      <c r="BXC17"/>
      <c r="BXD17"/>
      <c r="BXE17"/>
      <c r="BXF17"/>
      <c r="BXG17"/>
      <c r="BXH17"/>
      <c r="BXI17"/>
      <c r="BXJ17"/>
      <c r="BXK17"/>
      <c r="BXL17"/>
      <c r="BXM17"/>
      <c r="BXN17"/>
      <c r="BXO17"/>
      <c r="BXP17"/>
      <c r="BXQ17"/>
      <c r="BXR17"/>
      <c r="BXS17"/>
      <c r="BXT17"/>
      <c r="BXU17"/>
      <c r="BXV17"/>
      <c r="BXW17"/>
      <c r="BXX17"/>
      <c r="BXY17"/>
      <c r="BXZ17"/>
      <c r="BYA17"/>
      <c r="BYB17"/>
      <c r="BYC17"/>
      <c r="BYD17"/>
      <c r="BYE17"/>
      <c r="BYF17"/>
      <c r="BYG17"/>
      <c r="BYH17"/>
      <c r="BYI17"/>
      <c r="BYJ17"/>
      <c r="BYK17"/>
      <c r="BYL17"/>
      <c r="BYM17"/>
      <c r="BYN17"/>
      <c r="BYO17"/>
      <c r="BYP17"/>
      <c r="BYQ17"/>
      <c r="BYR17"/>
      <c r="BYS17"/>
      <c r="BYT17"/>
      <c r="BYU17"/>
      <c r="BYV17"/>
      <c r="BYW17"/>
      <c r="BYX17"/>
      <c r="BYY17"/>
      <c r="BYZ17"/>
      <c r="BZA17"/>
      <c r="BZB17"/>
      <c r="BZC17"/>
      <c r="BZD17"/>
      <c r="BZE17"/>
      <c r="BZF17"/>
      <c r="BZG17"/>
      <c r="BZH17"/>
      <c r="BZI17"/>
      <c r="BZJ17"/>
      <c r="BZK17"/>
      <c r="BZL17"/>
      <c r="BZM17"/>
      <c r="BZN17"/>
      <c r="BZO17"/>
      <c r="BZP17"/>
      <c r="BZQ17"/>
      <c r="BZR17"/>
      <c r="BZS17"/>
      <c r="BZT17"/>
      <c r="BZU17"/>
      <c r="BZV17"/>
      <c r="BZW17"/>
      <c r="BZX17"/>
      <c r="BZY17"/>
      <c r="BZZ17"/>
      <c r="CAA17"/>
      <c r="CAB17"/>
      <c r="CAC17"/>
      <c r="CAD17"/>
      <c r="CAE17"/>
      <c r="CAF17"/>
      <c r="CAG17"/>
      <c r="CAH17"/>
      <c r="CAI17"/>
      <c r="CAJ17"/>
      <c r="CAK17"/>
      <c r="CAL17"/>
      <c r="CAM17"/>
      <c r="CAN17"/>
      <c r="CAO17"/>
      <c r="CAP17"/>
      <c r="CAQ17"/>
      <c r="CAR17"/>
      <c r="CAS17"/>
      <c r="CAT17"/>
      <c r="CAU17"/>
      <c r="CAV17"/>
      <c r="CAW17"/>
      <c r="CAX17"/>
      <c r="CAY17"/>
      <c r="CAZ17"/>
      <c r="CBA17"/>
      <c r="CBB17"/>
      <c r="CBC17"/>
      <c r="CBD17"/>
      <c r="CBE17"/>
      <c r="CBF17"/>
      <c r="CBG17"/>
      <c r="CBH17"/>
      <c r="CBI17"/>
      <c r="CBJ17"/>
      <c r="CBK17"/>
      <c r="CBL17"/>
      <c r="CBM17"/>
      <c r="CBN17"/>
      <c r="CBO17"/>
      <c r="CBP17"/>
      <c r="CBQ17"/>
      <c r="CBR17"/>
      <c r="CBS17"/>
      <c r="CBT17"/>
      <c r="CBU17"/>
      <c r="CBV17"/>
      <c r="CBW17"/>
      <c r="CBX17"/>
      <c r="CBY17"/>
      <c r="CBZ17"/>
      <c r="CCA17"/>
      <c r="CCB17"/>
      <c r="CCC17"/>
      <c r="CCD17"/>
      <c r="CCE17"/>
      <c r="CCF17"/>
      <c r="CCG17"/>
      <c r="CCH17"/>
      <c r="CCI17"/>
      <c r="CCJ17"/>
      <c r="CCK17"/>
      <c r="CCL17"/>
      <c r="CCM17"/>
      <c r="CCN17"/>
      <c r="CCO17"/>
      <c r="CCP17"/>
      <c r="CCQ17"/>
      <c r="CCR17"/>
      <c r="CCS17"/>
      <c r="CCT17"/>
      <c r="CCU17"/>
      <c r="CCV17"/>
      <c r="CCW17"/>
      <c r="CCX17"/>
      <c r="CCY17"/>
      <c r="CCZ17"/>
      <c r="CDA17"/>
      <c r="CDB17"/>
      <c r="CDC17"/>
      <c r="CDD17"/>
      <c r="CDE17"/>
      <c r="CDF17"/>
      <c r="CDG17"/>
      <c r="CDH17"/>
      <c r="CDI17"/>
      <c r="CDJ17"/>
      <c r="CDK17"/>
      <c r="CDL17"/>
      <c r="CDM17"/>
      <c r="CDN17"/>
      <c r="CDO17"/>
      <c r="CDP17"/>
      <c r="CDQ17"/>
      <c r="CDR17"/>
      <c r="CDS17"/>
      <c r="CDT17"/>
      <c r="CDU17"/>
      <c r="CDV17"/>
      <c r="CDW17"/>
      <c r="CDX17"/>
      <c r="CDY17"/>
      <c r="CDZ17"/>
      <c r="CEA17"/>
      <c r="CEB17"/>
      <c r="CEC17"/>
      <c r="CED17"/>
      <c r="CEE17"/>
      <c r="CEF17"/>
      <c r="CEG17"/>
      <c r="CEH17"/>
      <c r="CEI17"/>
      <c r="CEJ17"/>
      <c r="CEK17"/>
      <c r="CEL17"/>
      <c r="CEM17"/>
      <c r="CEN17"/>
      <c r="CEO17"/>
      <c r="CEP17"/>
      <c r="CEQ17"/>
      <c r="CER17"/>
      <c r="CES17"/>
      <c r="CET17"/>
      <c r="CEU17"/>
      <c r="CEV17"/>
      <c r="CEW17"/>
      <c r="CEX17"/>
      <c r="CEY17"/>
      <c r="CEZ17"/>
      <c r="CFA17"/>
      <c r="CFB17"/>
      <c r="CFC17"/>
      <c r="CFD17"/>
      <c r="CFE17"/>
      <c r="CFF17"/>
      <c r="CFG17"/>
      <c r="CFH17"/>
      <c r="CFI17"/>
      <c r="CFJ17"/>
      <c r="CFK17"/>
      <c r="CFL17"/>
      <c r="CFM17"/>
      <c r="CFN17"/>
      <c r="CFO17"/>
      <c r="CFP17"/>
      <c r="CFQ17"/>
      <c r="CFR17"/>
      <c r="CFS17"/>
      <c r="CFT17"/>
      <c r="CFU17"/>
      <c r="CFV17"/>
      <c r="CFW17"/>
      <c r="CFX17"/>
      <c r="CFY17"/>
      <c r="CFZ17"/>
      <c r="CGA17"/>
      <c r="CGB17"/>
      <c r="CGC17"/>
      <c r="CGD17"/>
      <c r="CGE17"/>
      <c r="CGF17"/>
      <c r="CGG17"/>
      <c r="CGH17"/>
      <c r="CGI17"/>
      <c r="CGJ17"/>
      <c r="CGK17"/>
      <c r="CGL17"/>
      <c r="CGM17"/>
      <c r="CGN17"/>
      <c r="CGO17"/>
      <c r="CGP17"/>
      <c r="CGQ17"/>
      <c r="CGR17"/>
      <c r="CGS17"/>
      <c r="CGT17"/>
      <c r="CGU17"/>
      <c r="CGV17"/>
      <c r="CGW17"/>
      <c r="CGX17"/>
      <c r="CGY17"/>
      <c r="CGZ17"/>
      <c r="CHA17"/>
      <c r="CHB17"/>
      <c r="CHC17"/>
      <c r="CHD17"/>
      <c r="CHE17"/>
      <c r="CHF17"/>
      <c r="CHG17"/>
      <c r="CHH17"/>
      <c r="CHI17"/>
      <c r="CHJ17"/>
      <c r="CHK17"/>
      <c r="CHL17"/>
      <c r="CHM17"/>
      <c r="CHN17"/>
      <c r="CHO17"/>
      <c r="CHP17"/>
      <c r="CHQ17"/>
      <c r="CHR17"/>
      <c r="CHS17"/>
      <c r="CHT17"/>
      <c r="CHU17"/>
      <c r="CHV17"/>
      <c r="CHW17"/>
      <c r="CHX17"/>
      <c r="CHY17"/>
      <c r="CHZ17"/>
      <c r="CIA17"/>
      <c r="CIB17"/>
      <c r="CIC17"/>
      <c r="CID17"/>
      <c r="CIE17"/>
      <c r="CIF17"/>
      <c r="CIG17"/>
      <c r="CIH17"/>
      <c r="CII17"/>
      <c r="CIJ17"/>
      <c r="CIK17"/>
      <c r="CIL17"/>
      <c r="CIM17"/>
      <c r="CIN17"/>
      <c r="CIO17"/>
      <c r="CIP17"/>
      <c r="CIQ17"/>
      <c r="CIR17"/>
      <c r="CIS17"/>
      <c r="CIT17"/>
      <c r="CIU17"/>
      <c r="CIV17"/>
      <c r="CIW17"/>
      <c r="CIX17"/>
      <c r="CIY17"/>
      <c r="CIZ17"/>
      <c r="CJA17"/>
      <c r="CJB17"/>
      <c r="CJC17"/>
      <c r="CJD17"/>
      <c r="CJE17"/>
      <c r="CJF17"/>
      <c r="CJG17"/>
      <c r="CJH17"/>
      <c r="CJI17"/>
      <c r="CJJ17"/>
      <c r="CJK17"/>
      <c r="CJL17"/>
      <c r="CJM17"/>
      <c r="CJN17"/>
      <c r="CJO17"/>
      <c r="CJP17"/>
      <c r="CJQ17"/>
      <c r="CJR17"/>
      <c r="CJS17"/>
      <c r="CJT17"/>
      <c r="CJU17"/>
      <c r="CJV17"/>
      <c r="CJW17"/>
      <c r="CJX17"/>
      <c r="CJY17"/>
      <c r="CJZ17"/>
      <c r="CKA17"/>
      <c r="CKB17"/>
      <c r="CKC17"/>
      <c r="CKD17"/>
      <c r="CKE17"/>
      <c r="CKF17"/>
      <c r="CKG17"/>
      <c r="CKH17"/>
      <c r="CKI17"/>
      <c r="CKJ17"/>
      <c r="CKK17"/>
      <c r="CKL17"/>
      <c r="CKM17"/>
      <c r="CKN17"/>
      <c r="CKO17"/>
      <c r="CKP17"/>
      <c r="CKQ17"/>
      <c r="CKR17"/>
      <c r="CKS17"/>
      <c r="CKT17"/>
      <c r="CKU17"/>
      <c r="CKV17"/>
      <c r="CKW17"/>
      <c r="CKX17"/>
      <c r="CKY17"/>
      <c r="CKZ17"/>
      <c r="CLA17"/>
      <c r="CLB17"/>
      <c r="CLC17"/>
      <c r="CLD17"/>
      <c r="CLE17"/>
      <c r="CLF17"/>
      <c r="CLG17"/>
      <c r="CLH17"/>
      <c r="CLI17"/>
      <c r="CLJ17"/>
      <c r="CLK17"/>
      <c r="CLL17"/>
      <c r="CLM17"/>
      <c r="CLN17"/>
      <c r="CLO17"/>
      <c r="CLP17"/>
      <c r="CLQ17"/>
      <c r="CLR17"/>
      <c r="CLS17"/>
      <c r="CLT17"/>
      <c r="CLU17"/>
      <c r="CLV17"/>
      <c r="CLW17"/>
      <c r="CLX17"/>
      <c r="CLY17"/>
      <c r="CLZ17"/>
      <c r="CMA17"/>
      <c r="CMB17"/>
      <c r="CMC17"/>
      <c r="CMD17"/>
      <c r="CME17"/>
      <c r="CMF17"/>
      <c r="CMG17"/>
      <c r="CMH17"/>
      <c r="CMI17"/>
      <c r="CMJ17"/>
      <c r="CMK17"/>
      <c r="CML17"/>
      <c r="CMM17"/>
      <c r="CMN17"/>
      <c r="CMO17"/>
      <c r="CMP17"/>
      <c r="CMQ17"/>
      <c r="CMR17"/>
      <c r="CMS17"/>
      <c r="CMT17"/>
      <c r="CMU17"/>
      <c r="CMV17"/>
      <c r="CMW17"/>
      <c r="CMX17"/>
      <c r="CMY17"/>
      <c r="CMZ17"/>
      <c r="CNA17"/>
      <c r="CNB17"/>
      <c r="CNC17"/>
      <c r="CND17"/>
      <c r="CNE17"/>
      <c r="CNF17"/>
      <c r="CNG17"/>
      <c r="CNH17"/>
      <c r="CNI17"/>
      <c r="CNJ17"/>
      <c r="CNK17"/>
      <c r="CNL17"/>
      <c r="CNM17"/>
      <c r="CNN17"/>
      <c r="CNO17"/>
      <c r="CNP17"/>
      <c r="CNQ17"/>
      <c r="CNR17"/>
      <c r="CNS17"/>
      <c r="CNT17"/>
      <c r="CNU17"/>
      <c r="CNV17"/>
      <c r="CNW17"/>
      <c r="CNX17"/>
      <c r="CNY17"/>
      <c r="CNZ17"/>
      <c r="COA17"/>
      <c r="COB17"/>
      <c r="COC17"/>
      <c r="COD17"/>
      <c r="COE17"/>
      <c r="COF17"/>
      <c r="COG17"/>
      <c r="COH17"/>
      <c r="COI17"/>
      <c r="COJ17"/>
      <c r="COK17"/>
      <c r="COL17"/>
      <c r="COM17"/>
      <c r="CON17"/>
      <c r="COO17"/>
      <c r="COP17"/>
      <c r="COQ17"/>
      <c r="COR17"/>
      <c r="COS17"/>
      <c r="COT17"/>
      <c r="COU17"/>
      <c r="COV17"/>
      <c r="COW17"/>
      <c r="COX17"/>
      <c r="COY17"/>
      <c r="COZ17"/>
      <c r="CPA17"/>
      <c r="CPB17"/>
      <c r="CPC17"/>
      <c r="CPD17"/>
      <c r="CPE17"/>
      <c r="CPF17"/>
      <c r="CPG17"/>
      <c r="CPH17"/>
      <c r="CPI17"/>
      <c r="CPJ17"/>
      <c r="CPK17"/>
      <c r="CPL17"/>
      <c r="CPM17"/>
      <c r="CPN17"/>
      <c r="CPO17"/>
      <c r="CPP17"/>
      <c r="CPQ17"/>
      <c r="CPR17"/>
      <c r="CPS17"/>
      <c r="CPT17"/>
      <c r="CPU17"/>
      <c r="CPV17"/>
      <c r="CPW17"/>
      <c r="CPX17"/>
      <c r="CPY17"/>
      <c r="CPZ17"/>
      <c r="CQA17"/>
      <c r="CQB17"/>
      <c r="CQC17"/>
      <c r="CQD17"/>
      <c r="CQE17"/>
      <c r="CQF17"/>
      <c r="CQG17"/>
      <c r="CQH17"/>
      <c r="CQI17"/>
      <c r="CQJ17"/>
      <c r="CQK17"/>
      <c r="CQL17"/>
      <c r="CQM17"/>
      <c r="CQN17"/>
      <c r="CQO17"/>
      <c r="CQP17"/>
      <c r="CQQ17"/>
      <c r="CQR17"/>
      <c r="CQS17"/>
      <c r="CQT17"/>
      <c r="CQU17"/>
      <c r="CQV17"/>
      <c r="CQW17"/>
      <c r="CQX17"/>
      <c r="CQY17"/>
      <c r="CQZ17"/>
      <c r="CRA17"/>
      <c r="CRB17"/>
      <c r="CRC17"/>
      <c r="CRD17"/>
      <c r="CRE17"/>
      <c r="CRF17"/>
      <c r="CRG17"/>
      <c r="CRH17"/>
      <c r="CRI17"/>
      <c r="CRJ17"/>
      <c r="CRK17"/>
      <c r="CRL17"/>
      <c r="CRM17"/>
      <c r="CRN17"/>
      <c r="CRO17"/>
      <c r="CRP17"/>
      <c r="CRQ17"/>
      <c r="CRR17"/>
      <c r="CRS17"/>
      <c r="CRT17"/>
      <c r="CRU17"/>
      <c r="CRV17"/>
      <c r="CRW17"/>
      <c r="CRX17"/>
      <c r="CRY17"/>
      <c r="CRZ17"/>
      <c r="CSA17"/>
      <c r="CSB17"/>
      <c r="CSC17"/>
      <c r="CSD17"/>
      <c r="CSE17"/>
      <c r="CSF17"/>
      <c r="CSG17"/>
      <c r="CSH17"/>
      <c r="CSI17"/>
      <c r="CSJ17"/>
      <c r="CSK17"/>
      <c r="CSL17"/>
      <c r="CSM17"/>
      <c r="CSN17"/>
      <c r="CSO17"/>
      <c r="CSP17"/>
      <c r="CSQ17"/>
      <c r="CSR17"/>
      <c r="CSS17"/>
      <c r="CST17"/>
      <c r="CSU17"/>
      <c r="CSV17"/>
      <c r="CSW17"/>
      <c r="CSX17"/>
      <c r="CSY17"/>
      <c r="CSZ17"/>
      <c r="CTA17"/>
      <c r="CTB17"/>
      <c r="CTC17"/>
      <c r="CTD17"/>
      <c r="CTE17"/>
      <c r="CTF17"/>
      <c r="CTG17"/>
      <c r="CTH17"/>
      <c r="CTI17"/>
      <c r="CTJ17"/>
      <c r="CTK17"/>
      <c r="CTL17"/>
      <c r="CTM17"/>
      <c r="CTN17"/>
      <c r="CTO17"/>
      <c r="CTP17"/>
      <c r="CTQ17"/>
      <c r="CTR17"/>
      <c r="CTS17"/>
      <c r="CTT17"/>
      <c r="CTU17"/>
      <c r="CTV17"/>
      <c r="CTW17"/>
      <c r="CTX17"/>
      <c r="CTY17"/>
      <c r="CTZ17"/>
      <c r="CUA17"/>
      <c r="CUB17"/>
      <c r="CUC17"/>
      <c r="CUD17"/>
      <c r="CUE17"/>
      <c r="CUF17"/>
      <c r="CUG17"/>
      <c r="CUH17"/>
      <c r="CUI17"/>
      <c r="CUJ17"/>
      <c r="CUK17"/>
      <c r="CUL17"/>
      <c r="CUM17"/>
      <c r="CUN17"/>
      <c r="CUO17"/>
      <c r="CUP17"/>
      <c r="CUQ17"/>
      <c r="CUR17"/>
      <c r="CUS17"/>
      <c r="CUT17"/>
      <c r="CUU17"/>
      <c r="CUV17"/>
      <c r="CUW17"/>
      <c r="CUX17"/>
      <c r="CUY17"/>
      <c r="CUZ17"/>
      <c r="CVA17"/>
      <c r="CVB17"/>
      <c r="CVC17"/>
      <c r="CVD17"/>
      <c r="CVE17"/>
      <c r="CVF17"/>
      <c r="CVG17"/>
      <c r="CVH17"/>
      <c r="CVI17"/>
      <c r="CVJ17"/>
      <c r="CVK17"/>
      <c r="CVL17"/>
      <c r="CVM17"/>
      <c r="CVN17"/>
      <c r="CVO17"/>
      <c r="CVP17"/>
      <c r="CVQ17"/>
      <c r="CVR17"/>
      <c r="CVS17"/>
      <c r="CVT17"/>
      <c r="CVU17"/>
      <c r="CVV17"/>
      <c r="CVW17"/>
      <c r="CVX17"/>
      <c r="CVY17"/>
      <c r="CVZ17"/>
      <c r="CWA17"/>
      <c r="CWB17"/>
      <c r="CWC17"/>
      <c r="CWD17"/>
      <c r="CWE17"/>
      <c r="CWF17"/>
      <c r="CWG17"/>
      <c r="CWH17"/>
      <c r="CWI17"/>
      <c r="CWJ17"/>
      <c r="CWK17"/>
      <c r="CWL17"/>
      <c r="CWM17"/>
      <c r="CWN17"/>
      <c r="CWO17"/>
      <c r="CWP17"/>
      <c r="CWQ17"/>
      <c r="CWR17"/>
      <c r="CWS17"/>
      <c r="CWT17"/>
      <c r="CWU17"/>
      <c r="CWV17"/>
      <c r="CWW17"/>
      <c r="CWX17"/>
      <c r="CWY17"/>
      <c r="CWZ17"/>
      <c r="CXA17"/>
      <c r="CXB17"/>
      <c r="CXC17"/>
      <c r="CXD17"/>
      <c r="CXE17"/>
      <c r="CXF17"/>
      <c r="CXG17"/>
      <c r="CXH17"/>
      <c r="CXI17"/>
      <c r="CXJ17"/>
      <c r="CXK17"/>
      <c r="CXL17"/>
      <c r="CXM17"/>
      <c r="CXN17"/>
      <c r="CXO17"/>
      <c r="CXP17"/>
      <c r="CXQ17"/>
      <c r="CXR17"/>
      <c r="CXS17"/>
      <c r="CXT17"/>
      <c r="CXU17"/>
      <c r="CXV17"/>
      <c r="CXW17"/>
      <c r="CXX17"/>
      <c r="CXY17"/>
      <c r="CXZ17"/>
      <c r="CYA17"/>
      <c r="CYB17"/>
      <c r="CYC17"/>
      <c r="CYD17"/>
      <c r="CYE17"/>
      <c r="CYF17"/>
      <c r="CYG17"/>
      <c r="CYH17"/>
      <c r="CYI17"/>
      <c r="CYJ17"/>
      <c r="CYK17"/>
      <c r="CYL17"/>
      <c r="CYM17"/>
      <c r="CYN17"/>
      <c r="CYO17"/>
      <c r="CYP17"/>
      <c r="CYQ17"/>
      <c r="CYR17"/>
      <c r="CYS17"/>
      <c r="CYT17"/>
      <c r="CYU17"/>
      <c r="CYV17"/>
      <c r="CYW17"/>
      <c r="CYX17"/>
      <c r="CYY17"/>
      <c r="CYZ17"/>
      <c r="CZA17"/>
      <c r="CZB17"/>
      <c r="CZC17"/>
      <c r="CZD17"/>
      <c r="CZE17"/>
      <c r="CZF17"/>
      <c r="CZG17"/>
      <c r="CZH17"/>
      <c r="CZI17"/>
      <c r="CZJ17"/>
      <c r="CZK17"/>
      <c r="CZL17"/>
      <c r="CZM17"/>
      <c r="CZN17"/>
      <c r="CZO17"/>
      <c r="CZP17"/>
      <c r="CZQ17"/>
      <c r="CZR17"/>
      <c r="CZS17"/>
      <c r="CZT17"/>
      <c r="CZU17"/>
      <c r="CZV17"/>
      <c r="CZW17"/>
      <c r="CZX17"/>
      <c r="CZY17"/>
      <c r="CZZ17"/>
      <c r="DAA17"/>
      <c r="DAB17"/>
      <c r="DAC17"/>
      <c r="DAD17"/>
      <c r="DAE17"/>
      <c r="DAF17"/>
      <c r="DAG17"/>
      <c r="DAH17"/>
      <c r="DAI17"/>
      <c r="DAJ17"/>
      <c r="DAK17"/>
      <c r="DAL17"/>
      <c r="DAM17"/>
      <c r="DAN17"/>
      <c r="DAO17"/>
      <c r="DAP17"/>
      <c r="DAQ17"/>
      <c r="DAR17"/>
      <c r="DAS17"/>
      <c r="DAT17"/>
      <c r="DAU17"/>
      <c r="DAV17"/>
      <c r="DAW17"/>
      <c r="DAX17"/>
      <c r="DAY17"/>
      <c r="DAZ17"/>
      <c r="DBA17"/>
      <c r="DBB17"/>
      <c r="DBC17"/>
      <c r="DBD17"/>
      <c r="DBE17"/>
      <c r="DBF17"/>
      <c r="DBG17"/>
      <c r="DBH17"/>
      <c r="DBI17"/>
      <c r="DBJ17"/>
      <c r="DBK17"/>
      <c r="DBL17"/>
      <c r="DBM17"/>
      <c r="DBN17"/>
      <c r="DBO17"/>
      <c r="DBP17"/>
      <c r="DBQ17"/>
      <c r="DBR17"/>
      <c r="DBS17"/>
      <c r="DBT17"/>
      <c r="DBU17"/>
      <c r="DBV17"/>
      <c r="DBW17"/>
      <c r="DBX17"/>
      <c r="DBY17"/>
      <c r="DBZ17"/>
      <c r="DCA17"/>
      <c r="DCB17"/>
      <c r="DCC17"/>
      <c r="DCD17"/>
      <c r="DCE17"/>
      <c r="DCF17"/>
      <c r="DCG17"/>
      <c r="DCH17"/>
      <c r="DCI17"/>
      <c r="DCJ17"/>
      <c r="DCK17"/>
      <c r="DCL17"/>
      <c r="DCM17"/>
      <c r="DCN17"/>
      <c r="DCO17"/>
      <c r="DCP17"/>
      <c r="DCQ17"/>
      <c r="DCR17"/>
      <c r="DCS17"/>
      <c r="DCT17"/>
      <c r="DCU17"/>
      <c r="DCV17"/>
      <c r="DCW17"/>
      <c r="DCX17"/>
      <c r="DCY17"/>
      <c r="DCZ17"/>
      <c r="DDA17"/>
      <c r="DDB17"/>
      <c r="DDC17"/>
      <c r="DDD17"/>
      <c r="DDE17"/>
      <c r="DDF17"/>
      <c r="DDG17"/>
      <c r="DDH17"/>
      <c r="DDI17"/>
      <c r="DDJ17"/>
      <c r="DDK17"/>
      <c r="DDL17"/>
      <c r="DDM17"/>
      <c r="DDN17"/>
      <c r="DDO17"/>
      <c r="DDP17"/>
      <c r="DDQ17"/>
      <c r="DDR17"/>
      <c r="DDS17"/>
      <c r="DDT17"/>
      <c r="DDU17"/>
      <c r="DDV17"/>
      <c r="DDW17"/>
      <c r="DDX17"/>
      <c r="DDY17"/>
      <c r="DDZ17"/>
      <c r="DEA17"/>
      <c r="DEB17"/>
      <c r="DEC17"/>
      <c r="DED17"/>
      <c r="DEE17"/>
      <c r="DEF17"/>
      <c r="DEG17"/>
      <c r="DEH17"/>
      <c r="DEI17"/>
      <c r="DEJ17"/>
      <c r="DEK17"/>
      <c r="DEL17"/>
      <c r="DEM17"/>
      <c r="DEN17"/>
      <c r="DEO17"/>
      <c r="DEP17"/>
      <c r="DEQ17"/>
      <c r="DER17"/>
      <c r="DES17"/>
      <c r="DET17"/>
      <c r="DEU17"/>
      <c r="DEV17"/>
      <c r="DEW17"/>
      <c r="DEX17"/>
      <c r="DEY17"/>
      <c r="DEZ17"/>
      <c r="DFA17"/>
      <c r="DFB17"/>
      <c r="DFC17"/>
      <c r="DFD17"/>
      <c r="DFE17"/>
      <c r="DFF17"/>
      <c r="DFG17"/>
      <c r="DFH17"/>
      <c r="DFI17"/>
      <c r="DFJ17"/>
      <c r="DFK17"/>
      <c r="DFL17"/>
      <c r="DFM17"/>
      <c r="DFN17"/>
      <c r="DFO17"/>
      <c r="DFP17"/>
      <c r="DFQ17"/>
      <c r="DFR17"/>
      <c r="DFS17"/>
      <c r="DFT17"/>
      <c r="DFU17"/>
      <c r="DFV17"/>
      <c r="DFW17"/>
      <c r="DFX17"/>
      <c r="DFY17"/>
      <c r="DFZ17"/>
      <c r="DGA17"/>
      <c r="DGB17"/>
      <c r="DGC17"/>
      <c r="DGD17"/>
      <c r="DGE17"/>
      <c r="DGF17"/>
      <c r="DGG17"/>
      <c r="DGH17"/>
      <c r="DGI17"/>
      <c r="DGJ17"/>
      <c r="DGK17"/>
      <c r="DGL17"/>
      <c r="DGM17"/>
      <c r="DGN17"/>
      <c r="DGO17"/>
      <c r="DGP17"/>
      <c r="DGQ17"/>
      <c r="DGR17"/>
      <c r="DGS17"/>
      <c r="DGT17"/>
      <c r="DGU17"/>
      <c r="DGV17"/>
      <c r="DGW17"/>
      <c r="DGX17"/>
      <c r="DGY17"/>
      <c r="DGZ17"/>
      <c r="DHA17"/>
      <c r="DHB17"/>
      <c r="DHC17"/>
      <c r="DHD17"/>
      <c r="DHE17"/>
      <c r="DHF17"/>
      <c r="DHG17"/>
      <c r="DHH17"/>
      <c r="DHI17"/>
      <c r="DHJ17"/>
      <c r="DHK17"/>
      <c r="DHL17"/>
      <c r="DHM17"/>
      <c r="DHN17"/>
      <c r="DHO17"/>
      <c r="DHP17"/>
      <c r="DHQ17"/>
      <c r="DHR17"/>
      <c r="DHS17"/>
      <c r="DHT17"/>
      <c r="DHU17"/>
      <c r="DHV17"/>
      <c r="DHW17"/>
      <c r="DHX17"/>
      <c r="DHY17"/>
      <c r="DHZ17"/>
      <c r="DIA17"/>
      <c r="DIB17"/>
      <c r="DIC17"/>
      <c r="DID17"/>
      <c r="DIE17"/>
      <c r="DIF17"/>
      <c r="DIG17"/>
      <c r="DIH17"/>
      <c r="DII17"/>
      <c r="DIJ17"/>
      <c r="DIK17"/>
      <c r="DIL17"/>
      <c r="DIM17"/>
      <c r="DIN17"/>
      <c r="DIO17"/>
      <c r="DIP17"/>
      <c r="DIQ17"/>
      <c r="DIR17"/>
      <c r="DIS17"/>
      <c r="DIT17"/>
      <c r="DIU17"/>
      <c r="DIV17"/>
      <c r="DIW17"/>
      <c r="DIX17"/>
      <c r="DIY17"/>
      <c r="DIZ17"/>
      <c r="DJA17"/>
      <c r="DJB17"/>
      <c r="DJC17"/>
      <c r="DJD17"/>
      <c r="DJE17"/>
      <c r="DJF17"/>
      <c r="DJG17"/>
      <c r="DJH17"/>
      <c r="DJI17"/>
      <c r="DJJ17"/>
      <c r="DJK17"/>
      <c r="DJL17"/>
      <c r="DJM17"/>
      <c r="DJN17"/>
      <c r="DJO17"/>
      <c r="DJP17"/>
      <c r="DJQ17"/>
      <c r="DJR17"/>
      <c r="DJS17"/>
      <c r="DJT17"/>
      <c r="DJU17"/>
      <c r="DJV17"/>
      <c r="DJW17"/>
      <c r="DJX17"/>
      <c r="DJY17"/>
      <c r="DJZ17"/>
      <c r="DKA17"/>
      <c r="DKB17"/>
      <c r="DKC17"/>
      <c r="DKD17"/>
      <c r="DKE17"/>
      <c r="DKF17"/>
      <c r="DKG17"/>
      <c r="DKH17"/>
      <c r="DKI17"/>
      <c r="DKJ17"/>
      <c r="DKK17"/>
      <c r="DKL17"/>
      <c r="DKM17"/>
      <c r="DKN17"/>
      <c r="DKO17"/>
      <c r="DKP17"/>
      <c r="DKQ17"/>
      <c r="DKR17"/>
      <c r="DKS17"/>
      <c r="DKT17"/>
      <c r="DKU17"/>
      <c r="DKV17"/>
      <c r="DKW17"/>
      <c r="DKX17"/>
      <c r="DKY17"/>
      <c r="DKZ17"/>
      <c r="DLA17"/>
      <c r="DLB17"/>
      <c r="DLC17"/>
      <c r="DLD17"/>
      <c r="DLE17"/>
      <c r="DLF17"/>
      <c r="DLG17"/>
      <c r="DLH17"/>
      <c r="DLI17"/>
      <c r="DLJ17"/>
      <c r="DLK17"/>
      <c r="DLL17"/>
      <c r="DLM17"/>
      <c r="DLN17"/>
      <c r="DLO17"/>
      <c r="DLP17"/>
      <c r="DLQ17"/>
      <c r="DLR17"/>
      <c r="DLS17"/>
      <c r="DLT17"/>
      <c r="DLU17"/>
      <c r="DLV17"/>
      <c r="DLW17"/>
      <c r="DLX17"/>
      <c r="DLY17"/>
      <c r="DLZ17"/>
      <c r="DMA17"/>
      <c r="DMB17"/>
      <c r="DMC17"/>
      <c r="DMD17"/>
      <c r="DME17"/>
      <c r="DMF17"/>
      <c r="DMG17"/>
      <c r="DMH17"/>
      <c r="DMI17"/>
      <c r="DMJ17"/>
      <c r="DMK17"/>
      <c r="DML17"/>
      <c r="DMM17"/>
      <c r="DMN17"/>
      <c r="DMO17"/>
      <c r="DMP17"/>
      <c r="DMQ17"/>
      <c r="DMR17"/>
      <c r="DMS17"/>
      <c r="DMT17"/>
      <c r="DMU17"/>
      <c r="DMV17"/>
      <c r="DMW17"/>
      <c r="DMX17"/>
      <c r="DMY17"/>
      <c r="DMZ17"/>
      <c r="DNA17"/>
      <c r="DNB17"/>
      <c r="DNC17"/>
      <c r="DND17"/>
      <c r="DNE17"/>
      <c r="DNF17"/>
      <c r="DNG17"/>
      <c r="DNH17"/>
      <c r="DNI17"/>
      <c r="DNJ17"/>
      <c r="DNK17"/>
      <c r="DNL17"/>
      <c r="DNM17"/>
      <c r="DNN17"/>
      <c r="DNO17"/>
      <c r="DNP17"/>
      <c r="DNQ17"/>
      <c r="DNR17"/>
      <c r="DNS17"/>
      <c r="DNT17"/>
      <c r="DNU17"/>
      <c r="DNV17"/>
      <c r="DNW17"/>
      <c r="DNX17"/>
      <c r="DNY17"/>
      <c r="DNZ17"/>
      <c r="DOA17"/>
      <c r="DOB17"/>
      <c r="DOC17"/>
      <c r="DOD17"/>
      <c r="DOE17"/>
      <c r="DOF17"/>
      <c r="DOG17"/>
      <c r="DOH17"/>
      <c r="DOI17"/>
      <c r="DOJ17"/>
      <c r="DOK17"/>
      <c r="DOL17"/>
      <c r="DOM17"/>
      <c r="DON17"/>
      <c r="DOO17"/>
      <c r="DOP17"/>
      <c r="DOQ17"/>
      <c r="DOR17"/>
      <c r="DOS17"/>
      <c r="DOT17"/>
      <c r="DOU17"/>
      <c r="DOV17"/>
      <c r="DOW17"/>
      <c r="DOX17"/>
      <c r="DOY17"/>
      <c r="DOZ17"/>
      <c r="DPA17"/>
      <c r="DPB17"/>
      <c r="DPC17"/>
      <c r="DPD17"/>
      <c r="DPE17"/>
      <c r="DPF17"/>
      <c r="DPG17"/>
      <c r="DPH17"/>
      <c r="DPI17"/>
      <c r="DPJ17"/>
      <c r="DPK17"/>
      <c r="DPL17"/>
      <c r="DPM17"/>
      <c r="DPN17"/>
      <c r="DPO17"/>
      <c r="DPP17"/>
      <c r="DPQ17"/>
      <c r="DPR17"/>
      <c r="DPS17"/>
      <c r="DPT17"/>
      <c r="DPU17"/>
      <c r="DPV17"/>
      <c r="DPW17"/>
      <c r="DPX17"/>
      <c r="DPY17"/>
      <c r="DPZ17"/>
      <c r="DQA17"/>
      <c r="DQB17"/>
      <c r="DQC17"/>
      <c r="DQD17"/>
      <c r="DQE17"/>
      <c r="DQF17"/>
      <c r="DQG17"/>
      <c r="DQH17"/>
      <c r="DQI17"/>
      <c r="DQJ17"/>
      <c r="DQK17"/>
      <c r="DQL17"/>
      <c r="DQM17"/>
      <c r="DQN17"/>
      <c r="DQO17"/>
      <c r="DQP17"/>
      <c r="DQQ17"/>
      <c r="DQR17"/>
      <c r="DQS17"/>
      <c r="DQT17"/>
      <c r="DQU17"/>
      <c r="DQV17"/>
      <c r="DQW17"/>
      <c r="DQX17"/>
      <c r="DQY17"/>
      <c r="DQZ17"/>
      <c r="DRA17"/>
      <c r="DRB17"/>
      <c r="DRC17"/>
      <c r="DRD17"/>
      <c r="DRE17"/>
      <c r="DRF17"/>
      <c r="DRG17"/>
      <c r="DRH17"/>
      <c r="DRI17"/>
      <c r="DRJ17"/>
      <c r="DRK17"/>
      <c r="DRL17"/>
      <c r="DRM17"/>
      <c r="DRN17"/>
      <c r="DRO17"/>
      <c r="DRP17"/>
      <c r="DRQ17"/>
      <c r="DRR17"/>
      <c r="DRS17"/>
      <c r="DRT17"/>
      <c r="DRU17"/>
      <c r="DRV17"/>
      <c r="DRW17"/>
      <c r="DRX17"/>
      <c r="DRY17"/>
      <c r="DRZ17"/>
      <c r="DSA17"/>
      <c r="DSB17"/>
      <c r="DSC17"/>
      <c r="DSD17"/>
      <c r="DSE17"/>
      <c r="DSF17"/>
      <c r="DSG17"/>
      <c r="DSH17"/>
      <c r="DSI17"/>
      <c r="DSJ17"/>
      <c r="DSK17"/>
      <c r="DSL17"/>
      <c r="DSM17"/>
      <c r="DSN17"/>
      <c r="DSO17"/>
      <c r="DSP17"/>
      <c r="DSQ17"/>
      <c r="DSR17"/>
      <c r="DSS17"/>
      <c r="DST17"/>
      <c r="DSU17"/>
      <c r="DSV17"/>
      <c r="DSW17"/>
      <c r="DSX17"/>
      <c r="DSY17"/>
      <c r="DSZ17"/>
      <c r="DTA17"/>
      <c r="DTB17"/>
      <c r="DTC17"/>
      <c r="DTD17"/>
      <c r="DTE17"/>
      <c r="DTF17"/>
      <c r="DTG17"/>
      <c r="DTH17"/>
      <c r="DTI17"/>
      <c r="DTJ17"/>
      <c r="DTK17"/>
      <c r="DTL17"/>
      <c r="DTM17"/>
      <c r="DTN17"/>
      <c r="DTO17"/>
      <c r="DTP17"/>
      <c r="DTQ17"/>
      <c r="DTR17"/>
      <c r="DTS17"/>
      <c r="DTT17"/>
      <c r="DTU17"/>
      <c r="DTV17"/>
      <c r="DTW17"/>
      <c r="DTX17"/>
      <c r="DTY17"/>
      <c r="DTZ17"/>
      <c r="DUA17"/>
      <c r="DUB17"/>
      <c r="DUC17"/>
      <c r="DUD17"/>
      <c r="DUE17"/>
      <c r="DUF17"/>
      <c r="DUG17"/>
      <c r="DUH17"/>
      <c r="DUI17"/>
      <c r="DUJ17"/>
      <c r="DUK17"/>
      <c r="DUL17"/>
      <c r="DUM17"/>
      <c r="DUN17"/>
      <c r="DUO17"/>
      <c r="DUP17"/>
      <c r="DUQ17"/>
      <c r="DUR17"/>
      <c r="DUS17"/>
      <c r="DUT17"/>
      <c r="DUU17"/>
      <c r="DUV17"/>
      <c r="DUW17"/>
      <c r="DUX17"/>
      <c r="DUY17"/>
      <c r="DUZ17"/>
      <c r="DVA17"/>
      <c r="DVB17"/>
      <c r="DVC17"/>
      <c r="DVD17"/>
      <c r="DVE17"/>
      <c r="DVF17"/>
      <c r="DVG17"/>
      <c r="DVH17"/>
      <c r="DVI17"/>
      <c r="DVJ17"/>
      <c r="DVK17"/>
      <c r="DVL17"/>
      <c r="DVM17"/>
      <c r="DVN17"/>
      <c r="DVO17"/>
      <c r="DVP17"/>
      <c r="DVQ17"/>
      <c r="DVR17"/>
      <c r="DVS17"/>
      <c r="DVT17"/>
      <c r="DVU17"/>
      <c r="DVV17"/>
      <c r="DVW17"/>
      <c r="DVX17"/>
      <c r="DVY17"/>
      <c r="DVZ17"/>
      <c r="DWA17"/>
      <c r="DWB17"/>
      <c r="DWC17"/>
      <c r="DWD17"/>
      <c r="DWE17"/>
      <c r="DWF17"/>
      <c r="DWG17"/>
      <c r="DWH17"/>
      <c r="DWI17"/>
      <c r="DWJ17"/>
      <c r="DWK17"/>
      <c r="DWL17"/>
      <c r="DWM17"/>
      <c r="DWN17"/>
      <c r="DWO17"/>
      <c r="DWP17"/>
      <c r="DWQ17"/>
      <c r="DWR17"/>
      <c r="DWS17"/>
      <c r="DWT17"/>
      <c r="DWU17"/>
      <c r="DWV17"/>
      <c r="DWW17"/>
      <c r="DWX17"/>
      <c r="DWY17"/>
      <c r="DWZ17"/>
      <c r="DXA17"/>
      <c r="DXB17"/>
      <c r="DXC17"/>
      <c r="DXD17"/>
      <c r="DXE17"/>
      <c r="DXF17"/>
      <c r="DXG17"/>
      <c r="DXH17"/>
      <c r="DXI17"/>
      <c r="DXJ17"/>
      <c r="DXK17"/>
      <c r="DXL17"/>
      <c r="DXM17"/>
      <c r="DXN17"/>
      <c r="DXO17"/>
      <c r="DXP17"/>
      <c r="DXQ17"/>
      <c r="DXR17"/>
      <c r="DXS17"/>
      <c r="DXT17"/>
      <c r="DXU17"/>
      <c r="DXV17"/>
      <c r="DXW17"/>
      <c r="DXX17"/>
      <c r="DXY17"/>
      <c r="DXZ17"/>
      <c r="DYA17"/>
      <c r="DYB17"/>
      <c r="DYC17"/>
      <c r="DYD17"/>
      <c r="DYE17"/>
      <c r="DYF17"/>
      <c r="DYG17"/>
      <c r="DYH17"/>
      <c r="DYI17"/>
      <c r="DYJ17"/>
      <c r="DYK17"/>
      <c r="DYL17"/>
      <c r="DYM17"/>
      <c r="DYN17"/>
      <c r="DYO17"/>
      <c r="DYP17"/>
      <c r="DYQ17"/>
      <c r="DYR17"/>
      <c r="DYS17"/>
      <c r="DYT17"/>
      <c r="DYU17"/>
      <c r="DYV17"/>
      <c r="DYW17"/>
      <c r="DYX17"/>
      <c r="DYY17"/>
      <c r="DYZ17"/>
      <c r="DZA17"/>
      <c r="DZB17"/>
      <c r="DZC17"/>
      <c r="DZD17"/>
      <c r="DZE17"/>
      <c r="DZF17"/>
      <c r="DZG17"/>
      <c r="DZH17"/>
      <c r="DZI17"/>
      <c r="DZJ17"/>
      <c r="DZK17"/>
      <c r="DZL17"/>
      <c r="DZM17"/>
      <c r="DZN17"/>
      <c r="DZO17"/>
      <c r="DZP17"/>
      <c r="DZQ17"/>
      <c r="DZR17"/>
      <c r="DZS17"/>
      <c r="DZT17"/>
      <c r="DZU17"/>
      <c r="DZV17"/>
      <c r="DZW17"/>
      <c r="DZX17"/>
      <c r="DZY17"/>
      <c r="DZZ17"/>
      <c r="EAA17"/>
      <c r="EAB17"/>
      <c r="EAC17"/>
      <c r="EAD17"/>
      <c r="EAE17"/>
      <c r="EAF17"/>
      <c r="EAG17"/>
      <c r="EAH17"/>
      <c r="EAI17"/>
      <c r="EAJ17"/>
      <c r="EAK17"/>
      <c r="EAL17"/>
      <c r="EAM17"/>
      <c r="EAN17"/>
      <c r="EAO17"/>
      <c r="EAP17"/>
      <c r="EAQ17"/>
      <c r="EAR17"/>
      <c r="EAS17"/>
      <c r="EAT17"/>
      <c r="EAU17"/>
      <c r="EAV17"/>
      <c r="EAW17"/>
      <c r="EAX17"/>
      <c r="EAY17"/>
      <c r="EAZ17"/>
      <c r="EBA17"/>
      <c r="EBB17"/>
      <c r="EBC17"/>
      <c r="EBD17"/>
      <c r="EBE17"/>
      <c r="EBF17"/>
      <c r="EBG17"/>
      <c r="EBH17"/>
      <c r="EBI17"/>
      <c r="EBJ17"/>
      <c r="EBK17"/>
      <c r="EBL17"/>
      <c r="EBM17"/>
      <c r="EBN17"/>
      <c r="EBO17"/>
      <c r="EBP17"/>
      <c r="EBQ17"/>
      <c r="EBR17"/>
      <c r="EBS17"/>
      <c r="EBT17"/>
      <c r="EBU17"/>
      <c r="EBV17"/>
      <c r="EBW17"/>
      <c r="EBX17"/>
      <c r="EBY17"/>
      <c r="EBZ17"/>
      <c r="ECA17"/>
      <c r="ECB17"/>
      <c r="ECC17"/>
      <c r="ECD17"/>
      <c r="ECE17"/>
      <c r="ECF17"/>
      <c r="ECG17"/>
      <c r="ECH17"/>
      <c r="ECI17"/>
      <c r="ECJ17"/>
      <c r="ECK17"/>
      <c r="ECL17"/>
      <c r="ECM17"/>
      <c r="ECN17"/>
      <c r="ECO17"/>
      <c r="ECP17"/>
      <c r="ECQ17"/>
      <c r="ECR17"/>
      <c r="ECS17"/>
      <c r="ECT17"/>
      <c r="ECU17"/>
      <c r="ECV17"/>
      <c r="ECW17"/>
      <c r="ECX17"/>
      <c r="ECY17"/>
      <c r="ECZ17"/>
      <c r="EDA17"/>
      <c r="EDB17"/>
      <c r="EDC17"/>
      <c r="EDD17"/>
      <c r="EDE17"/>
      <c r="EDF17"/>
      <c r="EDG17"/>
      <c r="EDH17"/>
      <c r="EDI17"/>
      <c r="EDJ17"/>
      <c r="EDK17"/>
      <c r="EDL17"/>
      <c r="EDM17"/>
      <c r="EDN17"/>
      <c r="EDO17"/>
      <c r="EDP17"/>
      <c r="EDQ17"/>
      <c r="EDR17"/>
      <c r="EDS17"/>
      <c r="EDT17"/>
      <c r="EDU17"/>
      <c r="EDV17"/>
      <c r="EDW17"/>
      <c r="EDX17"/>
      <c r="EDY17"/>
      <c r="EDZ17"/>
      <c r="EEA17"/>
      <c r="EEB17"/>
      <c r="EEC17"/>
      <c r="EED17"/>
      <c r="EEE17"/>
      <c r="EEF17"/>
      <c r="EEG17"/>
      <c r="EEH17"/>
      <c r="EEI17"/>
      <c r="EEJ17"/>
      <c r="EEK17"/>
      <c r="EEL17"/>
      <c r="EEM17"/>
      <c r="EEN17"/>
      <c r="EEO17"/>
      <c r="EEP17"/>
      <c r="EEQ17"/>
      <c r="EER17"/>
      <c r="EES17"/>
      <c r="EET17"/>
      <c r="EEU17"/>
      <c r="EEV17"/>
      <c r="EEW17"/>
      <c r="EEX17"/>
      <c r="EEY17"/>
      <c r="EEZ17"/>
      <c r="EFA17"/>
      <c r="EFB17"/>
      <c r="EFC17"/>
      <c r="EFD17"/>
      <c r="EFE17"/>
      <c r="EFF17"/>
      <c r="EFG17"/>
      <c r="EFH17"/>
      <c r="EFI17"/>
      <c r="EFJ17"/>
      <c r="EFK17"/>
      <c r="EFL17"/>
      <c r="EFM17"/>
      <c r="EFN17"/>
      <c r="EFO17"/>
      <c r="EFP17"/>
      <c r="EFQ17"/>
      <c r="EFR17"/>
      <c r="EFS17"/>
      <c r="EFT17"/>
      <c r="EFU17"/>
      <c r="EFV17"/>
      <c r="EFW17"/>
      <c r="EFX17"/>
      <c r="EFY17"/>
      <c r="EFZ17"/>
      <c r="EGA17"/>
      <c r="EGB17"/>
      <c r="EGC17"/>
      <c r="EGD17"/>
      <c r="EGE17"/>
      <c r="EGF17"/>
      <c r="EGG17"/>
      <c r="EGH17"/>
      <c r="EGI17"/>
      <c r="EGJ17"/>
      <c r="EGK17"/>
      <c r="EGL17"/>
      <c r="EGM17"/>
      <c r="EGN17"/>
      <c r="EGO17"/>
      <c r="EGP17"/>
      <c r="EGQ17"/>
      <c r="EGR17"/>
      <c r="EGS17"/>
      <c r="EGT17"/>
      <c r="EGU17"/>
      <c r="EGV17"/>
      <c r="EGW17"/>
      <c r="EGX17"/>
      <c r="EGY17"/>
      <c r="EGZ17"/>
      <c r="EHA17"/>
      <c r="EHB17"/>
      <c r="EHC17"/>
      <c r="EHD17"/>
      <c r="EHE17"/>
      <c r="EHF17"/>
      <c r="EHG17"/>
      <c r="EHH17"/>
      <c r="EHI17"/>
      <c r="EHJ17"/>
      <c r="EHK17"/>
      <c r="EHL17"/>
      <c r="EHM17"/>
      <c r="EHN17"/>
      <c r="EHO17"/>
      <c r="EHP17"/>
      <c r="EHQ17"/>
      <c r="EHR17"/>
      <c r="EHS17"/>
      <c r="EHT17"/>
      <c r="EHU17"/>
      <c r="EHV17"/>
      <c r="EHW17"/>
      <c r="EHX17"/>
      <c r="EHY17"/>
      <c r="EHZ17"/>
      <c r="EIA17"/>
      <c r="EIB17"/>
      <c r="EIC17"/>
      <c r="EID17"/>
      <c r="EIE17"/>
      <c r="EIF17"/>
      <c r="EIG17"/>
      <c r="EIH17"/>
      <c r="EII17"/>
      <c r="EIJ17"/>
      <c r="EIK17"/>
      <c r="EIL17"/>
      <c r="EIM17"/>
      <c r="EIN17"/>
      <c r="EIO17"/>
      <c r="EIP17"/>
      <c r="EIQ17"/>
      <c r="EIR17"/>
      <c r="EIS17"/>
      <c r="EIT17"/>
      <c r="EIU17"/>
      <c r="EIV17"/>
      <c r="EIW17"/>
      <c r="EIX17"/>
      <c r="EIY17"/>
      <c r="EIZ17"/>
      <c r="EJA17"/>
      <c r="EJB17"/>
      <c r="EJC17"/>
      <c r="EJD17"/>
      <c r="EJE17"/>
      <c r="EJF17"/>
      <c r="EJG17"/>
      <c r="EJH17"/>
      <c r="EJI17"/>
      <c r="EJJ17"/>
      <c r="EJK17"/>
      <c r="EJL17"/>
      <c r="EJM17"/>
      <c r="EJN17"/>
      <c r="EJO17"/>
      <c r="EJP17"/>
      <c r="EJQ17"/>
      <c r="EJR17"/>
      <c r="EJS17"/>
      <c r="EJT17"/>
      <c r="EJU17"/>
      <c r="EJV17"/>
      <c r="EJW17"/>
      <c r="EJX17"/>
      <c r="EJY17"/>
      <c r="EJZ17"/>
      <c r="EKA17"/>
      <c r="EKB17"/>
      <c r="EKC17"/>
      <c r="EKD17"/>
      <c r="EKE17"/>
      <c r="EKF17"/>
      <c r="EKG17"/>
      <c r="EKH17"/>
      <c r="EKI17"/>
      <c r="EKJ17"/>
      <c r="EKK17"/>
      <c r="EKL17"/>
      <c r="EKM17"/>
      <c r="EKN17"/>
      <c r="EKO17"/>
      <c r="EKP17"/>
      <c r="EKQ17"/>
      <c r="EKR17"/>
      <c r="EKS17"/>
      <c r="EKT17"/>
      <c r="EKU17"/>
      <c r="EKV17"/>
      <c r="EKW17"/>
      <c r="EKX17"/>
      <c r="EKY17"/>
      <c r="EKZ17"/>
      <c r="ELA17"/>
      <c r="ELB17"/>
      <c r="ELC17"/>
      <c r="ELD17"/>
      <c r="ELE17"/>
      <c r="ELF17"/>
      <c r="ELG17"/>
      <c r="ELH17"/>
      <c r="ELI17"/>
      <c r="ELJ17"/>
      <c r="ELK17"/>
      <c r="ELL17"/>
      <c r="ELM17"/>
      <c r="ELN17"/>
      <c r="ELO17"/>
      <c r="ELP17"/>
      <c r="ELQ17"/>
      <c r="ELR17"/>
      <c r="ELS17"/>
      <c r="ELT17"/>
      <c r="ELU17"/>
      <c r="ELV17"/>
      <c r="ELW17"/>
      <c r="ELX17"/>
      <c r="ELY17"/>
      <c r="ELZ17"/>
      <c r="EMA17"/>
      <c r="EMB17"/>
      <c r="EMC17"/>
      <c r="EMD17"/>
      <c r="EME17"/>
      <c r="EMF17"/>
      <c r="EMG17"/>
      <c r="EMH17"/>
      <c r="EMI17"/>
      <c r="EMJ17"/>
      <c r="EMK17"/>
      <c r="EML17"/>
      <c r="EMM17"/>
      <c r="EMN17"/>
      <c r="EMO17"/>
      <c r="EMP17"/>
      <c r="EMQ17"/>
      <c r="EMR17"/>
      <c r="EMS17"/>
      <c r="EMT17"/>
      <c r="EMU17"/>
      <c r="EMV17"/>
      <c r="EMW17"/>
      <c r="EMX17"/>
      <c r="EMY17"/>
      <c r="EMZ17"/>
      <c r="ENA17"/>
      <c r="ENB17"/>
      <c r="ENC17"/>
      <c r="END17"/>
      <c r="ENE17"/>
      <c r="ENF17"/>
      <c r="ENG17"/>
      <c r="ENH17"/>
      <c r="ENI17"/>
      <c r="ENJ17"/>
      <c r="ENK17"/>
      <c r="ENL17"/>
      <c r="ENM17"/>
      <c r="ENN17"/>
      <c r="ENO17"/>
      <c r="ENP17"/>
      <c r="ENQ17"/>
      <c r="ENR17"/>
      <c r="ENS17"/>
      <c r="ENT17"/>
      <c r="ENU17"/>
      <c r="ENV17"/>
      <c r="ENW17"/>
      <c r="ENX17"/>
      <c r="ENY17"/>
      <c r="ENZ17"/>
      <c r="EOA17"/>
      <c r="EOB17"/>
      <c r="EOC17"/>
      <c r="EOD17"/>
      <c r="EOE17"/>
      <c r="EOF17"/>
      <c r="EOG17"/>
      <c r="EOH17"/>
      <c r="EOI17"/>
      <c r="EOJ17"/>
      <c r="EOK17"/>
      <c r="EOL17"/>
      <c r="EOM17"/>
      <c r="EON17"/>
      <c r="EOO17"/>
      <c r="EOP17"/>
      <c r="EOQ17"/>
      <c r="EOR17"/>
      <c r="EOS17"/>
      <c r="EOT17"/>
      <c r="EOU17"/>
      <c r="EOV17"/>
      <c r="EOW17"/>
      <c r="EOX17"/>
      <c r="EOY17"/>
      <c r="EOZ17"/>
      <c r="EPA17"/>
      <c r="EPB17"/>
      <c r="EPC17"/>
      <c r="EPD17"/>
      <c r="EPE17"/>
      <c r="EPF17"/>
      <c r="EPG17"/>
      <c r="EPH17"/>
      <c r="EPI17"/>
      <c r="EPJ17"/>
      <c r="EPK17"/>
      <c r="EPL17"/>
      <c r="EPM17"/>
      <c r="EPN17"/>
      <c r="EPO17"/>
      <c r="EPP17"/>
      <c r="EPQ17"/>
      <c r="EPR17"/>
      <c r="EPS17"/>
      <c r="EPT17"/>
      <c r="EPU17"/>
      <c r="EPV17"/>
      <c r="EPW17"/>
      <c r="EPX17"/>
      <c r="EPY17"/>
      <c r="EPZ17"/>
      <c r="EQA17"/>
      <c r="EQB17"/>
      <c r="EQC17"/>
      <c r="EQD17"/>
      <c r="EQE17"/>
      <c r="EQF17"/>
      <c r="EQG17"/>
      <c r="EQH17"/>
      <c r="EQI17"/>
      <c r="EQJ17"/>
      <c r="EQK17"/>
      <c r="EQL17"/>
      <c r="EQM17"/>
      <c r="EQN17"/>
      <c r="EQO17"/>
      <c r="EQP17"/>
      <c r="EQQ17"/>
      <c r="EQR17"/>
      <c r="EQS17"/>
      <c r="EQT17"/>
      <c r="EQU17"/>
      <c r="EQV17"/>
      <c r="EQW17"/>
      <c r="EQX17"/>
      <c r="EQY17"/>
      <c r="EQZ17"/>
      <c r="ERA17"/>
      <c r="ERB17"/>
      <c r="ERC17"/>
      <c r="ERD17"/>
      <c r="ERE17"/>
      <c r="ERF17"/>
      <c r="ERG17"/>
      <c r="ERH17"/>
      <c r="ERI17"/>
      <c r="ERJ17"/>
      <c r="ERK17"/>
      <c r="ERL17"/>
      <c r="ERM17"/>
      <c r="ERN17"/>
      <c r="ERO17"/>
      <c r="ERP17"/>
      <c r="ERQ17"/>
      <c r="ERR17"/>
      <c r="ERS17"/>
      <c r="ERT17"/>
      <c r="ERU17"/>
      <c r="ERV17"/>
      <c r="ERW17"/>
      <c r="ERX17"/>
      <c r="ERY17"/>
      <c r="ERZ17"/>
      <c r="ESA17"/>
      <c r="ESB17"/>
      <c r="ESC17"/>
      <c r="ESD17"/>
      <c r="ESE17"/>
      <c r="ESF17"/>
      <c r="ESG17"/>
      <c r="ESH17"/>
      <c r="ESI17"/>
      <c r="ESJ17"/>
      <c r="ESK17"/>
      <c r="ESL17"/>
      <c r="ESM17"/>
      <c r="ESN17"/>
      <c r="ESO17"/>
      <c r="ESP17"/>
      <c r="ESQ17"/>
      <c r="ESR17"/>
      <c r="ESS17"/>
      <c r="EST17"/>
      <c r="ESU17"/>
      <c r="ESV17"/>
      <c r="ESW17"/>
      <c r="ESX17"/>
      <c r="ESY17"/>
      <c r="ESZ17"/>
      <c r="ETA17"/>
      <c r="ETB17"/>
      <c r="ETC17"/>
      <c r="ETD17"/>
      <c r="ETE17"/>
      <c r="ETF17"/>
      <c r="ETG17"/>
      <c r="ETH17"/>
      <c r="ETI17"/>
      <c r="ETJ17"/>
      <c r="ETK17"/>
      <c r="ETL17"/>
      <c r="ETM17"/>
      <c r="ETN17"/>
      <c r="ETO17"/>
      <c r="ETP17"/>
      <c r="ETQ17"/>
      <c r="ETR17"/>
      <c r="ETS17"/>
      <c r="ETT17"/>
      <c r="ETU17"/>
      <c r="ETV17"/>
      <c r="ETW17"/>
      <c r="ETX17"/>
      <c r="ETY17"/>
      <c r="ETZ17"/>
      <c r="EUA17"/>
      <c r="EUB17"/>
      <c r="EUC17"/>
      <c r="EUD17"/>
      <c r="EUE17"/>
      <c r="EUF17"/>
      <c r="EUG17"/>
      <c r="EUH17"/>
      <c r="EUI17"/>
      <c r="EUJ17"/>
      <c r="EUK17"/>
      <c r="EUL17"/>
      <c r="EUM17"/>
      <c r="EUN17"/>
      <c r="EUO17"/>
      <c r="EUP17"/>
      <c r="EUQ17"/>
      <c r="EUR17"/>
      <c r="EUS17"/>
      <c r="EUT17"/>
      <c r="EUU17"/>
      <c r="EUV17"/>
      <c r="EUW17"/>
      <c r="EUX17"/>
      <c r="EUY17"/>
      <c r="EUZ17"/>
      <c r="EVA17"/>
      <c r="EVB17"/>
      <c r="EVC17"/>
      <c r="EVD17"/>
      <c r="EVE17"/>
      <c r="EVF17"/>
      <c r="EVG17"/>
      <c r="EVH17"/>
      <c r="EVI17"/>
      <c r="EVJ17"/>
      <c r="EVK17"/>
      <c r="EVL17"/>
      <c r="EVM17"/>
      <c r="EVN17"/>
      <c r="EVO17"/>
      <c r="EVP17"/>
      <c r="EVQ17"/>
      <c r="EVR17"/>
      <c r="EVS17"/>
      <c r="EVT17"/>
      <c r="EVU17"/>
      <c r="EVV17"/>
      <c r="EVW17"/>
      <c r="EVX17"/>
      <c r="EVY17"/>
      <c r="EVZ17"/>
      <c r="EWA17"/>
      <c r="EWB17"/>
      <c r="EWC17"/>
      <c r="EWD17"/>
      <c r="EWE17"/>
      <c r="EWF17"/>
      <c r="EWG17"/>
      <c r="EWH17"/>
      <c r="EWI17"/>
      <c r="EWJ17"/>
      <c r="EWK17"/>
      <c r="EWL17"/>
      <c r="EWM17"/>
      <c r="EWN17"/>
      <c r="EWO17"/>
      <c r="EWP17"/>
      <c r="EWQ17"/>
      <c r="EWR17"/>
      <c r="EWS17"/>
      <c r="EWT17"/>
      <c r="EWU17"/>
      <c r="EWV17"/>
      <c r="EWW17"/>
      <c r="EWX17"/>
      <c r="EWY17"/>
      <c r="EWZ17"/>
      <c r="EXA17"/>
      <c r="EXB17"/>
      <c r="EXC17"/>
      <c r="EXD17"/>
      <c r="EXE17"/>
      <c r="EXF17"/>
      <c r="EXG17"/>
      <c r="EXH17"/>
      <c r="EXI17"/>
      <c r="EXJ17"/>
      <c r="EXK17"/>
      <c r="EXL17"/>
      <c r="EXM17"/>
      <c r="EXN17"/>
      <c r="EXO17"/>
      <c r="EXP17"/>
      <c r="EXQ17"/>
      <c r="EXR17"/>
      <c r="EXS17"/>
      <c r="EXT17"/>
      <c r="EXU17"/>
      <c r="EXV17"/>
      <c r="EXW17"/>
      <c r="EXX17"/>
      <c r="EXY17"/>
      <c r="EXZ17"/>
      <c r="EYA17"/>
      <c r="EYB17"/>
      <c r="EYC17"/>
      <c r="EYD17"/>
      <c r="EYE17"/>
      <c r="EYF17"/>
      <c r="EYG17"/>
      <c r="EYH17"/>
      <c r="EYI17"/>
      <c r="EYJ17"/>
      <c r="EYK17"/>
      <c r="EYL17"/>
      <c r="EYM17"/>
      <c r="EYN17"/>
      <c r="EYO17"/>
      <c r="EYP17"/>
      <c r="EYQ17"/>
      <c r="EYR17"/>
      <c r="EYS17"/>
      <c r="EYT17"/>
      <c r="EYU17"/>
      <c r="EYV17"/>
      <c r="EYW17"/>
      <c r="EYX17"/>
      <c r="EYY17"/>
      <c r="EYZ17"/>
      <c r="EZA17"/>
      <c r="EZB17"/>
      <c r="EZC17"/>
      <c r="EZD17"/>
      <c r="EZE17"/>
      <c r="EZF17"/>
      <c r="EZG17"/>
      <c r="EZH17"/>
      <c r="EZI17"/>
      <c r="EZJ17"/>
      <c r="EZK17"/>
      <c r="EZL17"/>
      <c r="EZM17"/>
      <c r="EZN17"/>
      <c r="EZO17"/>
      <c r="EZP17"/>
      <c r="EZQ17"/>
      <c r="EZR17"/>
      <c r="EZS17"/>
      <c r="EZT17"/>
      <c r="EZU17"/>
      <c r="EZV17"/>
      <c r="EZW17"/>
      <c r="EZX17"/>
      <c r="EZY17"/>
      <c r="EZZ17"/>
      <c r="FAA17"/>
      <c r="FAB17"/>
      <c r="FAC17"/>
      <c r="FAD17"/>
      <c r="FAE17"/>
      <c r="FAF17"/>
      <c r="FAG17"/>
      <c r="FAH17"/>
      <c r="FAI17"/>
      <c r="FAJ17"/>
      <c r="FAK17"/>
      <c r="FAL17"/>
      <c r="FAM17"/>
      <c r="FAN17"/>
      <c r="FAO17"/>
      <c r="FAP17"/>
      <c r="FAQ17"/>
      <c r="FAR17"/>
      <c r="FAS17"/>
      <c r="FAT17"/>
      <c r="FAU17"/>
      <c r="FAV17"/>
      <c r="FAW17"/>
      <c r="FAX17"/>
      <c r="FAY17"/>
      <c r="FAZ17"/>
      <c r="FBA17"/>
      <c r="FBB17"/>
      <c r="FBC17"/>
      <c r="FBD17"/>
      <c r="FBE17"/>
      <c r="FBF17"/>
      <c r="FBG17"/>
      <c r="FBH17"/>
      <c r="FBI17"/>
      <c r="FBJ17"/>
      <c r="FBK17"/>
      <c r="FBL17"/>
      <c r="FBM17"/>
      <c r="FBN17"/>
      <c r="FBO17"/>
      <c r="FBP17"/>
      <c r="FBQ17"/>
      <c r="FBR17"/>
      <c r="FBS17"/>
      <c r="FBT17"/>
      <c r="FBU17"/>
      <c r="FBV17"/>
      <c r="FBW17"/>
      <c r="FBX17"/>
      <c r="FBY17"/>
      <c r="FBZ17"/>
      <c r="FCA17"/>
      <c r="FCB17"/>
      <c r="FCC17"/>
      <c r="FCD17"/>
      <c r="FCE17"/>
      <c r="FCF17"/>
      <c r="FCG17"/>
      <c r="FCH17"/>
      <c r="FCI17"/>
      <c r="FCJ17"/>
      <c r="FCK17"/>
      <c r="FCL17"/>
      <c r="FCM17"/>
      <c r="FCN17"/>
      <c r="FCO17"/>
      <c r="FCP17"/>
      <c r="FCQ17"/>
      <c r="FCR17"/>
      <c r="FCS17"/>
      <c r="FCT17"/>
      <c r="FCU17"/>
      <c r="FCV17"/>
      <c r="FCW17"/>
      <c r="FCX17"/>
      <c r="FCY17"/>
      <c r="FCZ17"/>
      <c r="FDA17"/>
      <c r="FDB17"/>
      <c r="FDC17"/>
      <c r="FDD17"/>
      <c r="FDE17"/>
      <c r="FDF17"/>
      <c r="FDG17"/>
      <c r="FDH17"/>
      <c r="FDI17"/>
      <c r="FDJ17"/>
      <c r="FDK17"/>
      <c r="FDL17"/>
      <c r="FDM17"/>
      <c r="FDN17"/>
      <c r="FDO17"/>
      <c r="FDP17"/>
      <c r="FDQ17"/>
      <c r="FDR17"/>
      <c r="FDS17"/>
      <c r="FDT17"/>
      <c r="FDU17"/>
      <c r="FDV17"/>
      <c r="FDW17"/>
      <c r="FDX17"/>
      <c r="FDY17"/>
      <c r="FDZ17"/>
      <c r="FEA17"/>
      <c r="FEB17"/>
      <c r="FEC17"/>
      <c r="FED17"/>
      <c r="FEE17"/>
      <c r="FEF17"/>
      <c r="FEG17"/>
      <c r="FEH17"/>
      <c r="FEI17"/>
      <c r="FEJ17"/>
      <c r="FEK17"/>
      <c r="FEL17"/>
      <c r="FEM17"/>
      <c r="FEN17"/>
      <c r="FEO17"/>
      <c r="FEP17"/>
      <c r="FEQ17"/>
      <c r="FER17"/>
      <c r="FES17"/>
      <c r="FET17"/>
      <c r="FEU17"/>
      <c r="FEV17"/>
      <c r="FEW17"/>
      <c r="FEX17"/>
      <c r="FEY17"/>
      <c r="FEZ17"/>
      <c r="FFA17"/>
      <c r="FFB17"/>
      <c r="FFC17"/>
      <c r="FFD17"/>
      <c r="FFE17"/>
      <c r="FFF17"/>
      <c r="FFG17"/>
      <c r="FFH17"/>
      <c r="FFI17"/>
      <c r="FFJ17"/>
      <c r="FFK17"/>
      <c r="FFL17"/>
      <c r="FFM17"/>
      <c r="FFN17"/>
      <c r="FFO17"/>
      <c r="FFP17"/>
      <c r="FFQ17"/>
      <c r="FFR17"/>
      <c r="FFS17"/>
      <c r="FFT17"/>
      <c r="FFU17"/>
      <c r="FFV17"/>
      <c r="FFW17"/>
      <c r="FFX17"/>
      <c r="FFY17"/>
      <c r="FFZ17"/>
      <c r="FGA17"/>
      <c r="FGB17"/>
      <c r="FGC17"/>
      <c r="FGD17"/>
      <c r="FGE17"/>
      <c r="FGF17"/>
      <c r="FGG17"/>
      <c r="FGH17"/>
      <c r="FGI17"/>
      <c r="FGJ17"/>
      <c r="FGK17"/>
      <c r="FGL17"/>
      <c r="FGM17"/>
      <c r="FGN17"/>
      <c r="FGO17"/>
      <c r="FGP17"/>
      <c r="FGQ17"/>
      <c r="FGR17"/>
      <c r="FGS17"/>
      <c r="FGT17"/>
      <c r="FGU17"/>
      <c r="FGV17"/>
      <c r="FGW17"/>
      <c r="FGX17"/>
      <c r="FGY17"/>
      <c r="FGZ17"/>
      <c r="FHA17"/>
      <c r="FHB17"/>
      <c r="FHC17"/>
      <c r="FHD17"/>
      <c r="FHE17"/>
      <c r="FHF17"/>
      <c r="FHG17"/>
      <c r="FHH17"/>
      <c r="FHI17"/>
      <c r="FHJ17"/>
      <c r="FHK17"/>
      <c r="FHL17"/>
      <c r="FHM17"/>
      <c r="FHN17"/>
      <c r="FHO17"/>
      <c r="FHP17"/>
      <c r="FHQ17"/>
      <c r="FHR17"/>
      <c r="FHS17"/>
      <c r="FHT17"/>
      <c r="FHU17"/>
      <c r="FHV17"/>
      <c r="FHW17"/>
      <c r="FHX17"/>
      <c r="FHY17"/>
      <c r="FHZ17"/>
      <c r="FIA17"/>
      <c r="FIB17"/>
      <c r="FIC17"/>
      <c r="FID17"/>
      <c r="FIE17"/>
      <c r="FIF17"/>
      <c r="FIG17"/>
      <c r="FIH17"/>
      <c r="FII17"/>
      <c r="FIJ17"/>
      <c r="FIK17"/>
      <c r="FIL17"/>
      <c r="FIM17"/>
      <c r="FIN17"/>
      <c r="FIO17"/>
      <c r="FIP17"/>
      <c r="FIQ17"/>
      <c r="FIR17"/>
      <c r="FIS17"/>
      <c r="FIT17"/>
      <c r="FIU17"/>
      <c r="FIV17"/>
      <c r="FIW17"/>
      <c r="FIX17"/>
      <c r="FIY17"/>
      <c r="FIZ17"/>
      <c r="FJA17"/>
      <c r="FJB17"/>
      <c r="FJC17"/>
      <c r="FJD17"/>
      <c r="FJE17"/>
      <c r="FJF17"/>
      <c r="FJG17"/>
      <c r="FJH17"/>
      <c r="FJI17"/>
      <c r="FJJ17"/>
      <c r="FJK17"/>
      <c r="FJL17"/>
      <c r="FJM17"/>
      <c r="FJN17"/>
      <c r="FJO17"/>
      <c r="FJP17"/>
      <c r="FJQ17"/>
      <c r="FJR17"/>
      <c r="FJS17"/>
      <c r="FJT17"/>
      <c r="FJU17"/>
      <c r="FJV17"/>
      <c r="FJW17"/>
      <c r="FJX17"/>
      <c r="FJY17"/>
      <c r="FJZ17"/>
      <c r="FKA17"/>
      <c r="FKB17"/>
      <c r="FKC17"/>
      <c r="FKD17"/>
      <c r="FKE17"/>
      <c r="FKF17"/>
      <c r="FKG17"/>
      <c r="FKH17"/>
      <c r="FKI17"/>
      <c r="FKJ17"/>
      <c r="FKK17"/>
      <c r="FKL17"/>
      <c r="FKM17"/>
      <c r="FKN17"/>
      <c r="FKO17"/>
      <c r="FKP17"/>
      <c r="FKQ17"/>
      <c r="FKR17"/>
      <c r="FKS17"/>
      <c r="FKT17"/>
      <c r="FKU17"/>
      <c r="FKV17"/>
      <c r="FKW17"/>
      <c r="FKX17"/>
      <c r="FKY17"/>
      <c r="FKZ17"/>
      <c r="FLA17"/>
      <c r="FLB17"/>
      <c r="FLC17"/>
      <c r="FLD17"/>
      <c r="FLE17"/>
      <c r="FLF17"/>
      <c r="FLG17"/>
      <c r="FLH17"/>
      <c r="FLI17"/>
      <c r="FLJ17"/>
      <c r="FLK17"/>
      <c r="FLL17"/>
      <c r="FLM17"/>
      <c r="FLN17"/>
      <c r="FLO17"/>
      <c r="FLP17"/>
      <c r="FLQ17"/>
      <c r="FLR17"/>
      <c r="FLS17"/>
      <c r="FLT17"/>
      <c r="FLU17"/>
      <c r="FLV17"/>
      <c r="FLW17"/>
      <c r="FLX17"/>
      <c r="FLY17"/>
      <c r="FLZ17"/>
      <c r="FMA17"/>
      <c r="FMB17"/>
      <c r="FMC17"/>
      <c r="FMD17"/>
      <c r="FME17"/>
      <c r="FMF17"/>
      <c r="FMG17"/>
      <c r="FMH17"/>
      <c r="FMI17"/>
      <c r="FMJ17"/>
      <c r="FMK17"/>
      <c r="FML17"/>
      <c r="FMM17"/>
      <c r="FMN17"/>
      <c r="FMO17"/>
      <c r="FMP17"/>
      <c r="FMQ17"/>
      <c r="FMR17"/>
      <c r="FMS17"/>
      <c r="FMT17"/>
      <c r="FMU17"/>
      <c r="FMV17"/>
      <c r="FMW17"/>
      <c r="FMX17"/>
      <c r="FMY17"/>
      <c r="FMZ17"/>
      <c r="FNA17"/>
      <c r="FNB17"/>
      <c r="FNC17"/>
      <c r="FND17"/>
      <c r="FNE17"/>
      <c r="FNF17"/>
      <c r="FNG17"/>
      <c r="FNH17"/>
      <c r="FNI17"/>
      <c r="FNJ17"/>
      <c r="FNK17"/>
      <c r="FNL17"/>
      <c r="FNM17"/>
      <c r="FNN17"/>
      <c r="FNO17"/>
      <c r="FNP17"/>
      <c r="FNQ17"/>
      <c r="FNR17"/>
      <c r="FNS17"/>
      <c r="FNT17"/>
      <c r="FNU17"/>
      <c r="FNV17"/>
      <c r="FNW17"/>
      <c r="FNX17"/>
      <c r="FNY17"/>
      <c r="FNZ17"/>
      <c r="FOA17"/>
      <c r="FOB17"/>
      <c r="FOC17"/>
      <c r="FOD17"/>
      <c r="FOE17"/>
      <c r="FOF17"/>
      <c r="FOG17"/>
      <c r="FOH17"/>
      <c r="FOI17"/>
      <c r="FOJ17"/>
      <c r="FOK17"/>
      <c r="FOL17"/>
      <c r="FOM17"/>
      <c r="FON17"/>
      <c r="FOO17"/>
      <c r="FOP17"/>
      <c r="FOQ17"/>
      <c r="FOR17"/>
      <c r="FOS17"/>
      <c r="FOT17"/>
      <c r="FOU17"/>
      <c r="FOV17"/>
      <c r="FOW17"/>
      <c r="FOX17"/>
      <c r="FOY17"/>
      <c r="FOZ17"/>
      <c r="FPA17"/>
      <c r="FPB17"/>
      <c r="FPC17"/>
      <c r="FPD17"/>
      <c r="FPE17"/>
      <c r="FPF17"/>
      <c r="FPG17"/>
      <c r="FPH17"/>
      <c r="FPI17"/>
      <c r="FPJ17"/>
      <c r="FPK17"/>
      <c r="FPL17"/>
      <c r="FPM17"/>
      <c r="FPN17"/>
      <c r="FPO17"/>
      <c r="FPP17"/>
      <c r="FPQ17"/>
      <c r="FPR17"/>
      <c r="FPS17"/>
      <c r="FPT17"/>
      <c r="FPU17"/>
      <c r="FPV17"/>
      <c r="FPW17"/>
      <c r="FPX17"/>
      <c r="FPY17"/>
      <c r="FPZ17"/>
      <c r="FQA17"/>
      <c r="FQB17"/>
      <c r="FQC17"/>
      <c r="FQD17"/>
      <c r="FQE17"/>
      <c r="FQF17"/>
      <c r="FQG17"/>
      <c r="FQH17"/>
      <c r="FQI17"/>
      <c r="FQJ17"/>
      <c r="FQK17"/>
      <c r="FQL17"/>
      <c r="FQM17"/>
      <c r="FQN17"/>
      <c r="FQO17"/>
      <c r="FQP17"/>
      <c r="FQQ17"/>
      <c r="FQR17"/>
      <c r="FQS17"/>
      <c r="FQT17"/>
      <c r="FQU17"/>
      <c r="FQV17"/>
      <c r="FQW17"/>
      <c r="FQX17"/>
      <c r="FQY17"/>
      <c r="FQZ17"/>
      <c r="FRA17"/>
      <c r="FRB17"/>
      <c r="FRC17"/>
      <c r="FRD17"/>
      <c r="FRE17"/>
      <c r="FRF17"/>
      <c r="FRG17"/>
      <c r="FRH17"/>
      <c r="FRI17"/>
      <c r="FRJ17"/>
      <c r="FRK17"/>
      <c r="FRL17"/>
      <c r="FRM17"/>
      <c r="FRN17"/>
      <c r="FRO17"/>
      <c r="FRP17"/>
      <c r="FRQ17"/>
      <c r="FRR17"/>
      <c r="FRS17"/>
      <c r="FRT17"/>
      <c r="FRU17"/>
      <c r="FRV17"/>
      <c r="FRW17"/>
      <c r="FRX17"/>
      <c r="FRY17"/>
      <c r="FRZ17"/>
      <c r="FSA17"/>
      <c r="FSB17"/>
      <c r="FSC17"/>
      <c r="FSD17"/>
      <c r="FSE17"/>
      <c r="FSF17"/>
      <c r="FSG17"/>
      <c r="FSH17"/>
      <c r="FSI17"/>
      <c r="FSJ17"/>
      <c r="FSK17"/>
      <c r="FSL17"/>
      <c r="FSM17"/>
      <c r="FSN17"/>
      <c r="FSO17"/>
      <c r="FSP17"/>
      <c r="FSQ17"/>
      <c r="FSR17"/>
      <c r="FSS17"/>
      <c r="FST17"/>
      <c r="FSU17"/>
      <c r="FSV17"/>
      <c r="FSW17"/>
      <c r="FSX17"/>
      <c r="FSY17"/>
      <c r="FSZ17"/>
      <c r="FTA17"/>
      <c r="FTB17"/>
      <c r="FTC17"/>
      <c r="FTD17"/>
      <c r="FTE17"/>
      <c r="FTF17"/>
      <c r="FTG17"/>
      <c r="FTH17"/>
      <c r="FTI17"/>
      <c r="FTJ17"/>
      <c r="FTK17"/>
      <c r="FTL17"/>
      <c r="FTM17"/>
      <c r="FTN17"/>
      <c r="FTO17"/>
      <c r="FTP17"/>
      <c r="FTQ17"/>
      <c r="FTR17"/>
      <c r="FTS17"/>
      <c r="FTT17"/>
      <c r="FTU17"/>
      <c r="FTV17"/>
      <c r="FTW17"/>
      <c r="FTX17"/>
      <c r="FTY17"/>
      <c r="FTZ17"/>
      <c r="FUA17"/>
      <c r="FUB17"/>
      <c r="FUC17"/>
      <c r="FUD17"/>
      <c r="FUE17"/>
      <c r="FUF17"/>
      <c r="FUG17"/>
      <c r="FUH17"/>
      <c r="FUI17"/>
      <c r="FUJ17"/>
      <c r="FUK17"/>
      <c r="FUL17"/>
      <c r="FUM17"/>
      <c r="FUN17"/>
      <c r="FUO17"/>
      <c r="FUP17"/>
      <c r="FUQ17"/>
      <c r="FUR17"/>
      <c r="FUS17"/>
      <c r="FUT17"/>
      <c r="FUU17"/>
      <c r="FUV17"/>
      <c r="FUW17"/>
      <c r="FUX17"/>
      <c r="FUY17"/>
      <c r="FUZ17"/>
      <c r="FVA17"/>
      <c r="FVB17"/>
      <c r="FVC17"/>
      <c r="FVD17"/>
      <c r="FVE17"/>
      <c r="FVF17"/>
      <c r="FVG17"/>
      <c r="FVH17"/>
      <c r="FVI17"/>
      <c r="FVJ17"/>
      <c r="FVK17"/>
      <c r="FVL17"/>
      <c r="FVM17"/>
      <c r="FVN17"/>
      <c r="FVO17"/>
      <c r="FVP17"/>
      <c r="FVQ17"/>
      <c r="FVR17"/>
      <c r="FVS17"/>
      <c r="FVT17"/>
      <c r="FVU17"/>
      <c r="FVV17"/>
      <c r="FVW17"/>
      <c r="FVX17"/>
      <c r="FVY17"/>
      <c r="FVZ17"/>
      <c r="FWA17"/>
      <c r="FWB17"/>
      <c r="FWC17"/>
      <c r="FWD17"/>
      <c r="FWE17"/>
      <c r="FWF17"/>
      <c r="FWG17"/>
      <c r="FWH17"/>
      <c r="FWI17"/>
      <c r="FWJ17"/>
      <c r="FWK17"/>
      <c r="FWL17"/>
      <c r="FWM17"/>
      <c r="FWN17"/>
      <c r="FWO17"/>
      <c r="FWP17"/>
      <c r="FWQ17"/>
      <c r="FWR17"/>
      <c r="FWS17"/>
      <c r="FWT17"/>
      <c r="FWU17"/>
      <c r="FWV17"/>
      <c r="FWW17"/>
      <c r="FWX17"/>
      <c r="FWY17"/>
      <c r="FWZ17"/>
      <c r="FXA17"/>
      <c r="FXB17"/>
      <c r="FXC17"/>
      <c r="FXD17"/>
      <c r="FXE17"/>
      <c r="FXF17"/>
      <c r="FXG17"/>
      <c r="FXH17"/>
      <c r="FXI17"/>
      <c r="FXJ17"/>
      <c r="FXK17"/>
      <c r="FXL17"/>
      <c r="FXM17"/>
      <c r="FXN17"/>
      <c r="FXO17"/>
      <c r="FXP17"/>
      <c r="FXQ17"/>
      <c r="FXR17"/>
      <c r="FXS17"/>
      <c r="FXT17"/>
      <c r="FXU17"/>
      <c r="FXV17"/>
      <c r="FXW17"/>
      <c r="FXX17"/>
      <c r="FXY17"/>
      <c r="FXZ17"/>
      <c r="FYA17"/>
      <c r="FYB17"/>
      <c r="FYC17"/>
      <c r="FYD17"/>
      <c r="FYE17"/>
      <c r="FYF17"/>
      <c r="FYG17"/>
      <c r="FYH17"/>
      <c r="FYI17"/>
      <c r="FYJ17"/>
      <c r="FYK17"/>
      <c r="FYL17"/>
      <c r="FYM17"/>
      <c r="FYN17"/>
      <c r="FYO17"/>
      <c r="FYP17"/>
      <c r="FYQ17"/>
      <c r="FYR17"/>
      <c r="FYS17"/>
      <c r="FYT17"/>
      <c r="FYU17"/>
      <c r="FYV17"/>
      <c r="FYW17"/>
      <c r="FYX17"/>
      <c r="FYY17"/>
      <c r="FYZ17"/>
      <c r="FZA17"/>
      <c r="FZB17"/>
      <c r="FZC17"/>
      <c r="FZD17"/>
      <c r="FZE17"/>
      <c r="FZF17"/>
      <c r="FZG17"/>
      <c r="FZH17"/>
      <c r="FZI17"/>
      <c r="FZJ17"/>
      <c r="FZK17"/>
      <c r="FZL17"/>
      <c r="FZM17"/>
      <c r="FZN17"/>
      <c r="FZO17"/>
      <c r="FZP17"/>
      <c r="FZQ17"/>
      <c r="FZR17"/>
      <c r="FZS17"/>
      <c r="FZT17"/>
      <c r="FZU17"/>
      <c r="FZV17"/>
      <c r="FZW17"/>
      <c r="FZX17"/>
      <c r="FZY17"/>
      <c r="FZZ17"/>
      <c r="GAA17"/>
      <c r="GAB17"/>
      <c r="GAC17"/>
      <c r="GAD17"/>
      <c r="GAE17"/>
      <c r="GAF17"/>
      <c r="GAG17"/>
      <c r="GAH17"/>
      <c r="GAI17"/>
      <c r="GAJ17"/>
      <c r="GAK17"/>
      <c r="GAL17"/>
      <c r="GAM17"/>
      <c r="GAN17"/>
      <c r="GAO17"/>
      <c r="GAP17"/>
      <c r="GAQ17"/>
      <c r="GAR17"/>
      <c r="GAS17"/>
      <c r="GAT17"/>
      <c r="GAU17"/>
      <c r="GAV17"/>
      <c r="GAW17"/>
      <c r="GAX17"/>
      <c r="GAY17"/>
      <c r="GAZ17"/>
      <c r="GBA17"/>
      <c r="GBB17"/>
      <c r="GBC17"/>
      <c r="GBD17"/>
      <c r="GBE17"/>
      <c r="GBF17"/>
      <c r="GBG17"/>
      <c r="GBH17"/>
      <c r="GBI17"/>
      <c r="GBJ17"/>
      <c r="GBK17"/>
      <c r="GBL17"/>
      <c r="GBM17"/>
      <c r="GBN17"/>
      <c r="GBO17"/>
      <c r="GBP17"/>
      <c r="GBQ17"/>
      <c r="GBR17"/>
      <c r="GBS17"/>
      <c r="GBT17"/>
      <c r="GBU17"/>
      <c r="GBV17"/>
      <c r="GBW17"/>
      <c r="GBX17"/>
      <c r="GBY17"/>
      <c r="GBZ17"/>
      <c r="GCA17"/>
      <c r="GCB17"/>
      <c r="GCC17"/>
      <c r="GCD17"/>
      <c r="GCE17"/>
      <c r="GCF17"/>
      <c r="GCG17"/>
      <c r="GCH17"/>
      <c r="GCI17"/>
      <c r="GCJ17"/>
      <c r="GCK17"/>
      <c r="GCL17"/>
      <c r="GCM17"/>
      <c r="GCN17"/>
      <c r="GCO17"/>
      <c r="GCP17"/>
      <c r="GCQ17"/>
      <c r="GCR17"/>
      <c r="GCS17"/>
      <c r="GCT17"/>
      <c r="GCU17"/>
      <c r="GCV17"/>
      <c r="GCW17"/>
      <c r="GCX17"/>
      <c r="GCY17"/>
      <c r="GCZ17"/>
      <c r="GDA17"/>
      <c r="GDB17"/>
      <c r="GDC17"/>
      <c r="GDD17"/>
      <c r="GDE17"/>
      <c r="GDF17"/>
      <c r="GDG17"/>
      <c r="GDH17"/>
      <c r="GDI17"/>
      <c r="GDJ17"/>
      <c r="GDK17"/>
      <c r="GDL17"/>
      <c r="GDM17"/>
      <c r="GDN17"/>
      <c r="GDO17"/>
      <c r="GDP17"/>
      <c r="GDQ17"/>
      <c r="GDR17"/>
      <c r="GDS17"/>
      <c r="GDT17"/>
      <c r="GDU17"/>
      <c r="GDV17"/>
      <c r="GDW17"/>
      <c r="GDX17"/>
      <c r="GDY17"/>
      <c r="GDZ17"/>
      <c r="GEA17"/>
      <c r="GEB17"/>
      <c r="GEC17"/>
      <c r="GED17"/>
      <c r="GEE17"/>
      <c r="GEF17"/>
      <c r="GEG17"/>
      <c r="GEH17"/>
      <c r="GEI17"/>
      <c r="GEJ17"/>
      <c r="GEK17"/>
      <c r="GEL17"/>
      <c r="GEM17"/>
      <c r="GEN17"/>
      <c r="GEO17"/>
      <c r="GEP17"/>
      <c r="GEQ17"/>
      <c r="GER17"/>
      <c r="GES17"/>
      <c r="GET17"/>
      <c r="GEU17"/>
      <c r="GEV17"/>
      <c r="GEW17"/>
      <c r="GEX17"/>
      <c r="GEY17"/>
      <c r="GEZ17"/>
      <c r="GFA17"/>
      <c r="GFB17"/>
      <c r="GFC17"/>
      <c r="GFD17"/>
      <c r="GFE17"/>
      <c r="GFF17"/>
      <c r="GFG17"/>
      <c r="GFH17"/>
      <c r="GFI17"/>
      <c r="GFJ17"/>
      <c r="GFK17"/>
      <c r="GFL17"/>
      <c r="GFM17"/>
      <c r="GFN17"/>
      <c r="GFO17"/>
      <c r="GFP17"/>
      <c r="GFQ17"/>
      <c r="GFR17"/>
      <c r="GFS17"/>
      <c r="GFT17"/>
      <c r="GFU17"/>
      <c r="GFV17"/>
      <c r="GFW17"/>
      <c r="GFX17"/>
      <c r="GFY17"/>
      <c r="GFZ17"/>
      <c r="GGA17"/>
      <c r="GGB17"/>
      <c r="GGC17"/>
      <c r="GGD17"/>
      <c r="GGE17"/>
      <c r="GGF17"/>
      <c r="GGG17"/>
      <c r="GGH17"/>
      <c r="GGI17"/>
      <c r="GGJ17"/>
      <c r="GGK17"/>
      <c r="GGL17"/>
      <c r="GGM17"/>
      <c r="GGN17"/>
      <c r="GGO17"/>
      <c r="GGP17"/>
      <c r="GGQ17"/>
      <c r="GGR17"/>
      <c r="GGS17"/>
      <c r="GGT17"/>
      <c r="GGU17"/>
      <c r="GGV17"/>
      <c r="GGW17"/>
      <c r="GGX17"/>
      <c r="GGY17"/>
      <c r="GGZ17"/>
      <c r="GHA17"/>
      <c r="GHB17"/>
      <c r="GHC17"/>
      <c r="GHD17"/>
      <c r="GHE17"/>
      <c r="GHF17"/>
      <c r="GHG17"/>
      <c r="GHH17"/>
      <c r="GHI17"/>
      <c r="GHJ17"/>
      <c r="GHK17"/>
      <c r="GHL17"/>
      <c r="GHM17"/>
      <c r="GHN17"/>
      <c r="GHO17"/>
      <c r="GHP17"/>
      <c r="GHQ17"/>
      <c r="GHR17"/>
      <c r="GHS17"/>
      <c r="GHT17"/>
      <c r="GHU17"/>
      <c r="GHV17"/>
      <c r="GHW17"/>
      <c r="GHX17"/>
      <c r="GHY17"/>
      <c r="GHZ17"/>
      <c r="GIA17"/>
      <c r="GIB17"/>
      <c r="GIC17"/>
      <c r="GID17"/>
      <c r="GIE17"/>
      <c r="GIF17"/>
      <c r="GIG17"/>
      <c r="GIH17"/>
      <c r="GII17"/>
      <c r="GIJ17"/>
      <c r="GIK17"/>
      <c r="GIL17"/>
      <c r="GIM17"/>
      <c r="GIN17"/>
      <c r="GIO17"/>
      <c r="GIP17"/>
      <c r="GIQ17"/>
      <c r="GIR17"/>
      <c r="GIS17"/>
      <c r="GIT17"/>
      <c r="GIU17"/>
      <c r="GIV17"/>
      <c r="GIW17"/>
      <c r="GIX17"/>
      <c r="GIY17"/>
      <c r="GIZ17"/>
      <c r="GJA17"/>
      <c r="GJB17"/>
      <c r="GJC17"/>
      <c r="GJD17"/>
      <c r="GJE17"/>
      <c r="GJF17"/>
      <c r="GJG17"/>
      <c r="GJH17"/>
      <c r="GJI17"/>
      <c r="GJJ17"/>
      <c r="GJK17"/>
      <c r="GJL17"/>
      <c r="GJM17"/>
      <c r="GJN17"/>
      <c r="GJO17"/>
      <c r="GJP17"/>
      <c r="GJQ17"/>
      <c r="GJR17"/>
      <c r="GJS17"/>
      <c r="GJT17"/>
      <c r="GJU17"/>
      <c r="GJV17"/>
      <c r="GJW17"/>
      <c r="GJX17"/>
      <c r="GJY17"/>
      <c r="GJZ17"/>
      <c r="GKA17"/>
      <c r="GKB17"/>
      <c r="GKC17"/>
      <c r="GKD17"/>
      <c r="GKE17"/>
      <c r="GKF17"/>
      <c r="GKG17"/>
      <c r="GKH17"/>
      <c r="GKI17"/>
      <c r="GKJ17"/>
      <c r="GKK17"/>
      <c r="GKL17"/>
      <c r="GKM17"/>
      <c r="GKN17"/>
      <c r="GKO17"/>
      <c r="GKP17"/>
      <c r="GKQ17"/>
      <c r="GKR17"/>
      <c r="GKS17"/>
      <c r="GKT17"/>
      <c r="GKU17"/>
      <c r="GKV17"/>
      <c r="GKW17"/>
      <c r="GKX17"/>
      <c r="GKY17"/>
      <c r="GKZ17"/>
      <c r="GLA17"/>
      <c r="GLB17"/>
      <c r="GLC17"/>
      <c r="GLD17"/>
      <c r="GLE17"/>
      <c r="GLF17"/>
      <c r="GLG17"/>
      <c r="GLH17"/>
      <c r="GLI17"/>
      <c r="GLJ17"/>
      <c r="GLK17"/>
      <c r="GLL17"/>
      <c r="GLM17"/>
      <c r="GLN17"/>
      <c r="GLO17"/>
      <c r="GLP17"/>
      <c r="GLQ17"/>
      <c r="GLR17"/>
      <c r="GLS17"/>
      <c r="GLT17"/>
      <c r="GLU17"/>
      <c r="GLV17"/>
      <c r="GLW17"/>
      <c r="GLX17"/>
      <c r="GLY17"/>
      <c r="GLZ17"/>
      <c r="GMA17"/>
      <c r="GMB17"/>
      <c r="GMC17"/>
      <c r="GMD17"/>
      <c r="GME17"/>
      <c r="GMF17"/>
      <c r="GMG17"/>
      <c r="GMH17"/>
      <c r="GMI17"/>
      <c r="GMJ17"/>
      <c r="GMK17"/>
      <c r="GML17"/>
      <c r="GMM17"/>
      <c r="GMN17"/>
      <c r="GMO17"/>
      <c r="GMP17"/>
      <c r="GMQ17"/>
      <c r="GMR17"/>
      <c r="GMS17"/>
      <c r="GMT17"/>
      <c r="GMU17"/>
      <c r="GMV17"/>
      <c r="GMW17"/>
      <c r="GMX17"/>
      <c r="GMY17"/>
      <c r="GMZ17"/>
      <c r="GNA17"/>
      <c r="GNB17"/>
      <c r="GNC17"/>
      <c r="GND17"/>
      <c r="GNE17"/>
      <c r="GNF17"/>
      <c r="GNG17"/>
      <c r="GNH17"/>
      <c r="GNI17"/>
      <c r="GNJ17"/>
      <c r="GNK17"/>
      <c r="GNL17"/>
      <c r="GNM17"/>
      <c r="GNN17"/>
      <c r="GNO17"/>
      <c r="GNP17"/>
      <c r="GNQ17"/>
      <c r="GNR17"/>
      <c r="GNS17"/>
      <c r="GNT17"/>
      <c r="GNU17"/>
      <c r="GNV17"/>
      <c r="GNW17"/>
      <c r="GNX17"/>
      <c r="GNY17"/>
      <c r="GNZ17"/>
      <c r="GOA17"/>
      <c r="GOB17"/>
      <c r="GOC17"/>
      <c r="GOD17"/>
      <c r="GOE17"/>
      <c r="GOF17"/>
      <c r="GOG17"/>
      <c r="GOH17"/>
      <c r="GOI17"/>
      <c r="GOJ17"/>
      <c r="GOK17"/>
      <c r="GOL17"/>
      <c r="GOM17"/>
      <c r="GON17"/>
      <c r="GOO17"/>
      <c r="GOP17"/>
      <c r="GOQ17"/>
      <c r="GOR17"/>
      <c r="GOS17"/>
      <c r="GOT17"/>
      <c r="GOU17"/>
      <c r="GOV17"/>
      <c r="GOW17"/>
      <c r="GOX17"/>
      <c r="GOY17"/>
      <c r="GOZ17"/>
      <c r="GPA17"/>
      <c r="GPB17"/>
      <c r="GPC17"/>
      <c r="GPD17"/>
      <c r="GPE17"/>
      <c r="GPF17"/>
      <c r="GPG17"/>
      <c r="GPH17"/>
      <c r="GPI17"/>
      <c r="GPJ17"/>
      <c r="GPK17"/>
      <c r="GPL17"/>
      <c r="GPM17"/>
      <c r="GPN17"/>
      <c r="GPO17"/>
      <c r="GPP17"/>
      <c r="GPQ17"/>
      <c r="GPR17"/>
      <c r="GPS17"/>
      <c r="GPT17"/>
      <c r="GPU17"/>
      <c r="GPV17"/>
      <c r="GPW17"/>
      <c r="GPX17"/>
      <c r="GPY17"/>
      <c r="GPZ17"/>
      <c r="GQA17"/>
      <c r="GQB17"/>
      <c r="GQC17"/>
      <c r="GQD17"/>
      <c r="GQE17"/>
      <c r="GQF17"/>
      <c r="GQG17"/>
      <c r="GQH17"/>
      <c r="GQI17"/>
      <c r="GQJ17"/>
      <c r="GQK17"/>
      <c r="GQL17"/>
      <c r="GQM17"/>
      <c r="GQN17"/>
      <c r="GQO17"/>
      <c r="GQP17"/>
      <c r="GQQ17"/>
      <c r="GQR17"/>
      <c r="GQS17"/>
      <c r="GQT17"/>
      <c r="GQU17"/>
      <c r="GQV17"/>
      <c r="GQW17"/>
      <c r="GQX17"/>
      <c r="GQY17"/>
      <c r="GQZ17"/>
      <c r="GRA17"/>
      <c r="GRB17"/>
      <c r="GRC17"/>
      <c r="GRD17"/>
      <c r="GRE17"/>
      <c r="GRF17"/>
      <c r="GRG17"/>
      <c r="GRH17"/>
      <c r="GRI17"/>
      <c r="GRJ17"/>
      <c r="GRK17"/>
      <c r="GRL17"/>
      <c r="GRM17"/>
      <c r="GRN17"/>
      <c r="GRO17"/>
      <c r="GRP17"/>
      <c r="GRQ17"/>
      <c r="GRR17"/>
      <c r="GRS17"/>
      <c r="GRT17"/>
      <c r="GRU17"/>
      <c r="GRV17"/>
      <c r="GRW17"/>
      <c r="GRX17"/>
      <c r="GRY17"/>
      <c r="GRZ17"/>
      <c r="GSA17"/>
      <c r="GSB17"/>
      <c r="GSC17"/>
      <c r="GSD17"/>
      <c r="GSE17"/>
      <c r="GSF17"/>
      <c r="GSG17"/>
      <c r="GSH17"/>
      <c r="GSI17"/>
      <c r="GSJ17"/>
      <c r="GSK17"/>
      <c r="GSL17"/>
      <c r="GSM17"/>
      <c r="GSN17"/>
      <c r="GSO17"/>
      <c r="GSP17"/>
      <c r="GSQ17"/>
      <c r="GSR17"/>
      <c r="GSS17"/>
      <c r="GST17"/>
      <c r="GSU17"/>
      <c r="GSV17"/>
      <c r="GSW17"/>
      <c r="GSX17"/>
      <c r="GSY17"/>
      <c r="GSZ17"/>
      <c r="GTA17"/>
      <c r="GTB17"/>
      <c r="GTC17"/>
      <c r="GTD17"/>
      <c r="GTE17"/>
      <c r="GTF17"/>
      <c r="GTG17"/>
      <c r="GTH17"/>
      <c r="GTI17"/>
      <c r="GTJ17"/>
      <c r="GTK17"/>
      <c r="GTL17"/>
      <c r="GTM17"/>
      <c r="GTN17"/>
      <c r="GTO17"/>
      <c r="GTP17"/>
      <c r="GTQ17"/>
      <c r="GTR17"/>
      <c r="GTS17"/>
      <c r="GTT17"/>
      <c r="GTU17"/>
      <c r="GTV17"/>
      <c r="GTW17"/>
      <c r="GTX17"/>
      <c r="GTY17"/>
      <c r="GTZ17"/>
      <c r="GUA17"/>
      <c r="GUB17"/>
      <c r="GUC17"/>
      <c r="GUD17"/>
      <c r="GUE17"/>
      <c r="GUF17"/>
      <c r="GUG17"/>
      <c r="GUH17"/>
      <c r="GUI17"/>
      <c r="GUJ17"/>
      <c r="GUK17"/>
      <c r="GUL17"/>
      <c r="GUM17"/>
      <c r="GUN17"/>
      <c r="GUO17"/>
      <c r="GUP17"/>
      <c r="GUQ17"/>
      <c r="GUR17"/>
      <c r="GUS17"/>
      <c r="GUT17"/>
      <c r="GUU17"/>
      <c r="GUV17"/>
      <c r="GUW17"/>
      <c r="GUX17"/>
      <c r="GUY17"/>
      <c r="GUZ17"/>
      <c r="GVA17"/>
      <c r="GVB17"/>
      <c r="GVC17"/>
      <c r="GVD17"/>
      <c r="GVE17"/>
      <c r="GVF17"/>
      <c r="GVG17"/>
      <c r="GVH17"/>
      <c r="GVI17"/>
      <c r="GVJ17"/>
      <c r="GVK17"/>
      <c r="GVL17"/>
      <c r="GVM17"/>
      <c r="GVN17"/>
      <c r="GVO17"/>
      <c r="GVP17"/>
      <c r="GVQ17"/>
      <c r="GVR17"/>
      <c r="GVS17"/>
      <c r="GVT17"/>
      <c r="GVU17"/>
      <c r="GVV17"/>
      <c r="GVW17"/>
      <c r="GVX17"/>
      <c r="GVY17"/>
      <c r="GVZ17"/>
      <c r="GWA17"/>
      <c r="GWB17"/>
      <c r="GWC17"/>
      <c r="GWD17"/>
      <c r="GWE17"/>
      <c r="GWF17"/>
      <c r="GWG17"/>
      <c r="GWH17"/>
      <c r="GWI17"/>
      <c r="GWJ17"/>
      <c r="GWK17"/>
      <c r="GWL17"/>
      <c r="GWM17"/>
      <c r="GWN17"/>
      <c r="GWO17"/>
      <c r="GWP17"/>
      <c r="GWQ17"/>
      <c r="GWR17"/>
      <c r="GWS17"/>
      <c r="GWT17"/>
      <c r="GWU17"/>
      <c r="GWV17"/>
      <c r="GWW17"/>
      <c r="GWX17"/>
      <c r="GWY17"/>
      <c r="GWZ17"/>
      <c r="GXA17"/>
      <c r="GXB17"/>
      <c r="GXC17"/>
      <c r="GXD17"/>
      <c r="GXE17"/>
      <c r="GXF17"/>
      <c r="GXG17"/>
      <c r="GXH17"/>
      <c r="GXI17"/>
      <c r="GXJ17"/>
      <c r="GXK17"/>
      <c r="GXL17"/>
      <c r="GXM17"/>
      <c r="GXN17"/>
      <c r="GXO17"/>
      <c r="GXP17"/>
      <c r="GXQ17"/>
      <c r="GXR17"/>
      <c r="GXS17"/>
      <c r="GXT17"/>
      <c r="GXU17"/>
      <c r="GXV17"/>
      <c r="GXW17"/>
      <c r="GXX17"/>
      <c r="GXY17"/>
      <c r="GXZ17"/>
      <c r="GYA17"/>
      <c r="GYB17"/>
      <c r="GYC17"/>
      <c r="GYD17"/>
      <c r="GYE17"/>
      <c r="GYF17"/>
      <c r="GYG17"/>
      <c r="GYH17"/>
      <c r="GYI17"/>
      <c r="GYJ17"/>
      <c r="GYK17"/>
      <c r="GYL17"/>
      <c r="GYM17"/>
      <c r="GYN17"/>
      <c r="GYO17"/>
      <c r="GYP17"/>
      <c r="GYQ17"/>
      <c r="GYR17"/>
      <c r="GYS17"/>
      <c r="GYT17"/>
      <c r="GYU17"/>
      <c r="GYV17"/>
      <c r="GYW17"/>
      <c r="GYX17"/>
      <c r="GYY17"/>
      <c r="GYZ17"/>
      <c r="GZA17"/>
      <c r="GZB17"/>
      <c r="GZC17"/>
      <c r="GZD17"/>
      <c r="GZE17"/>
      <c r="GZF17"/>
      <c r="GZG17"/>
      <c r="GZH17"/>
      <c r="GZI17"/>
      <c r="GZJ17"/>
      <c r="GZK17"/>
      <c r="GZL17"/>
      <c r="GZM17"/>
      <c r="GZN17"/>
      <c r="GZO17"/>
      <c r="GZP17"/>
      <c r="GZQ17"/>
      <c r="GZR17"/>
      <c r="GZS17"/>
      <c r="GZT17"/>
      <c r="GZU17"/>
      <c r="GZV17"/>
      <c r="GZW17"/>
      <c r="GZX17"/>
      <c r="GZY17"/>
      <c r="GZZ17"/>
      <c r="HAA17"/>
      <c r="HAB17"/>
      <c r="HAC17"/>
      <c r="HAD17"/>
      <c r="HAE17"/>
      <c r="HAF17"/>
      <c r="HAG17"/>
      <c r="HAH17"/>
      <c r="HAI17"/>
      <c r="HAJ17"/>
      <c r="HAK17"/>
      <c r="HAL17"/>
      <c r="HAM17"/>
      <c r="HAN17"/>
      <c r="HAO17"/>
      <c r="HAP17"/>
      <c r="HAQ17"/>
      <c r="HAR17"/>
      <c r="HAS17"/>
      <c r="HAT17"/>
      <c r="HAU17"/>
      <c r="HAV17"/>
      <c r="HAW17"/>
      <c r="HAX17"/>
      <c r="HAY17"/>
      <c r="HAZ17"/>
      <c r="HBA17"/>
      <c r="HBB17"/>
      <c r="HBC17"/>
      <c r="HBD17"/>
      <c r="HBE17"/>
      <c r="HBF17"/>
      <c r="HBG17"/>
      <c r="HBH17"/>
      <c r="HBI17"/>
      <c r="HBJ17"/>
      <c r="HBK17"/>
      <c r="HBL17"/>
      <c r="HBM17"/>
      <c r="HBN17"/>
      <c r="HBO17"/>
      <c r="HBP17"/>
      <c r="HBQ17"/>
      <c r="HBR17"/>
      <c r="HBS17"/>
      <c r="HBT17"/>
      <c r="HBU17"/>
      <c r="HBV17"/>
      <c r="HBW17"/>
      <c r="HBX17"/>
      <c r="HBY17"/>
      <c r="HBZ17"/>
      <c r="HCA17"/>
      <c r="HCB17"/>
      <c r="HCC17"/>
      <c r="HCD17"/>
      <c r="HCE17"/>
      <c r="HCF17"/>
      <c r="HCG17"/>
      <c r="HCH17"/>
      <c r="HCI17"/>
      <c r="HCJ17"/>
      <c r="HCK17"/>
      <c r="HCL17"/>
      <c r="HCM17"/>
      <c r="HCN17"/>
      <c r="HCO17"/>
      <c r="HCP17"/>
      <c r="HCQ17"/>
      <c r="HCR17"/>
      <c r="HCS17"/>
      <c r="HCT17"/>
      <c r="HCU17"/>
      <c r="HCV17"/>
      <c r="HCW17"/>
      <c r="HCX17"/>
      <c r="HCY17"/>
      <c r="HCZ17"/>
      <c r="HDA17"/>
      <c r="HDB17"/>
      <c r="HDC17"/>
      <c r="HDD17"/>
      <c r="HDE17"/>
      <c r="HDF17"/>
      <c r="HDG17"/>
      <c r="HDH17"/>
      <c r="HDI17"/>
      <c r="HDJ17"/>
      <c r="HDK17"/>
      <c r="HDL17"/>
      <c r="HDM17"/>
      <c r="HDN17"/>
      <c r="HDO17"/>
      <c r="HDP17"/>
      <c r="HDQ17"/>
      <c r="HDR17"/>
      <c r="HDS17"/>
      <c r="HDT17"/>
      <c r="HDU17"/>
      <c r="HDV17"/>
      <c r="HDW17"/>
      <c r="HDX17"/>
      <c r="HDY17"/>
      <c r="HDZ17"/>
      <c r="HEA17"/>
      <c r="HEB17"/>
      <c r="HEC17"/>
      <c r="HED17"/>
      <c r="HEE17"/>
      <c r="HEF17"/>
      <c r="HEG17"/>
      <c r="HEH17"/>
      <c r="HEI17"/>
      <c r="HEJ17"/>
      <c r="HEK17"/>
      <c r="HEL17"/>
      <c r="HEM17"/>
      <c r="HEN17"/>
      <c r="HEO17"/>
      <c r="HEP17"/>
      <c r="HEQ17"/>
      <c r="HER17"/>
      <c r="HES17"/>
      <c r="HET17"/>
      <c r="HEU17"/>
      <c r="HEV17"/>
      <c r="HEW17"/>
      <c r="HEX17"/>
      <c r="HEY17"/>
      <c r="HEZ17"/>
      <c r="HFA17"/>
      <c r="HFB17"/>
      <c r="HFC17"/>
      <c r="HFD17"/>
      <c r="HFE17"/>
      <c r="HFF17"/>
      <c r="HFG17"/>
      <c r="HFH17"/>
      <c r="HFI17"/>
      <c r="HFJ17"/>
      <c r="HFK17"/>
      <c r="HFL17"/>
      <c r="HFM17"/>
      <c r="HFN17"/>
      <c r="HFO17"/>
      <c r="HFP17"/>
      <c r="HFQ17"/>
      <c r="HFR17"/>
      <c r="HFS17"/>
      <c r="HFT17"/>
      <c r="HFU17"/>
      <c r="HFV17"/>
      <c r="HFW17"/>
      <c r="HFX17"/>
      <c r="HFY17"/>
      <c r="HFZ17"/>
      <c r="HGA17"/>
      <c r="HGB17"/>
      <c r="HGC17"/>
      <c r="HGD17"/>
      <c r="HGE17"/>
      <c r="HGF17"/>
      <c r="HGG17"/>
      <c r="HGH17"/>
      <c r="HGI17"/>
      <c r="HGJ17"/>
      <c r="HGK17"/>
      <c r="HGL17"/>
      <c r="HGM17"/>
      <c r="HGN17"/>
      <c r="HGO17"/>
      <c r="HGP17"/>
      <c r="HGQ17"/>
      <c r="HGR17"/>
      <c r="HGS17"/>
      <c r="HGT17"/>
      <c r="HGU17"/>
      <c r="HGV17"/>
      <c r="HGW17"/>
      <c r="HGX17"/>
      <c r="HGY17"/>
      <c r="HGZ17"/>
      <c r="HHA17"/>
      <c r="HHB17"/>
      <c r="HHC17"/>
      <c r="HHD17"/>
      <c r="HHE17"/>
      <c r="HHF17"/>
      <c r="HHG17"/>
      <c r="HHH17"/>
      <c r="HHI17"/>
      <c r="HHJ17"/>
      <c r="HHK17"/>
      <c r="HHL17"/>
      <c r="HHM17"/>
      <c r="HHN17"/>
      <c r="HHO17"/>
      <c r="HHP17"/>
      <c r="HHQ17"/>
      <c r="HHR17"/>
      <c r="HHS17"/>
      <c r="HHT17"/>
      <c r="HHU17"/>
      <c r="HHV17"/>
      <c r="HHW17"/>
      <c r="HHX17"/>
      <c r="HHY17"/>
      <c r="HHZ17"/>
      <c r="HIA17"/>
      <c r="HIB17"/>
      <c r="HIC17"/>
      <c r="HID17"/>
      <c r="HIE17"/>
      <c r="HIF17"/>
      <c r="HIG17"/>
      <c r="HIH17"/>
      <c r="HII17"/>
      <c r="HIJ17"/>
      <c r="HIK17"/>
      <c r="HIL17"/>
      <c r="HIM17"/>
      <c r="HIN17"/>
      <c r="HIO17"/>
      <c r="HIP17"/>
      <c r="HIQ17"/>
      <c r="HIR17"/>
      <c r="HIS17"/>
      <c r="HIT17"/>
      <c r="HIU17"/>
      <c r="HIV17"/>
      <c r="HIW17"/>
      <c r="HIX17"/>
      <c r="HIY17"/>
      <c r="HIZ17"/>
      <c r="HJA17"/>
      <c r="HJB17"/>
      <c r="HJC17"/>
      <c r="HJD17"/>
      <c r="HJE17"/>
      <c r="HJF17"/>
      <c r="HJG17"/>
      <c r="HJH17"/>
      <c r="HJI17"/>
      <c r="HJJ17"/>
      <c r="HJK17"/>
      <c r="HJL17"/>
      <c r="HJM17"/>
      <c r="HJN17"/>
      <c r="HJO17"/>
      <c r="HJP17"/>
      <c r="HJQ17"/>
      <c r="HJR17"/>
      <c r="HJS17"/>
      <c r="HJT17"/>
      <c r="HJU17"/>
      <c r="HJV17"/>
      <c r="HJW17"/>
      <c r="HJX17"/>
      <c r="HJY17"/>
      <c r="HJZ17"/>
      <c r="HKA17"/>
      <c r="HKB17"/>
      <c r="HKC17"/>
      <c r="HKD17"/>
      <c r="HKE17"/>
      <c r="HKF17"/>
      <c r="HKG17"/>
      <c r="HKH17"/>
      <c r="HKI17"/>
      <c r="HKJ17"/>
      <c r="HKK17"/>
      <c r="HKL17"/>
      <c r="HKM17"/>
      <c r="HKN17"/>
      <c r="HKO17"/>
      <c r="HKP17"/>
      <c r="HKQ17"/>
      <c r="HKR17"/>
      <c r="HKS17"/>
      <c r="HKT17"/>
      <c r="HKU17"/>
      <c r="HKV17"/>
      <c r="HKW17"/>
      <c r="HKX17"/>
      <c r="HKY17"/>
      <c r="HKZ17"/>
      <c r="HLA17"/>
      <c r="HLB17"/>
      <c r="HLC17"/>
      <c r="HLD17"/>
      <c r="HLE17"/>
      <c r="HLF17"/>
      <c r="HLG17"/>
      <c r="HLH17"/>
      <c r="HLI17"/>
      <c r="HLJ17"/>
      <c r="HLK17"/>
      <c r="HLL17"/>
      <c r="HLM17"/>
      <c r="HLN17"/>
      <c r="HLO17"/>
      <c r="HLP17"/>
      <c r="HLQ17"/>
      <c r="HLR17"/>
      <c r="HLS17"/>
      <c r="HLT17"/>
      <c r="HLU17"/>
      <c r="HLV17"/>
      <c r="HLW17"/>
      <c r="HLX17"/>
      <c r="HLY17"/>
      <c r="HLZ17"/>
      <c r="HMA17"/>
      <c r="HMB17"/>
      <c r="HMC17"/>
      <c r="HMD17"/>
      <c r="HME17"/>
      <c r="HMF17"/>
      <c r="HMG17"/>
      <c r="HMH17"/>
      <c r="HMI17"/>
      <c r="HMJ17"/>
      <c r="HMK17"/>
      <c r="HML17"/>
      <c r="HMM17"/>
      <c r="HMN17"/>
      <c r="HMO17"/>
      <c r="HMP17"/>
      <c r="HMQ17"/>
      <c r="HMR17"/>
      <c r="HMS17"/>
      <c r="HMT17"/>
      <c r="HMU17"/>
      <c r="HMV17"/>
      <c r="HMW17"/>
      <c r="HMX17"/>
      <c r="HMY17"/>
      <c r="HMZ17"/>
      <c r="HNA17"/>
      <c r="HNB17"/>
      <c r="HNC17"/>
      <c r="HND17"/>
      <c r="HNE17"/>
      <c r="HNF17"/>
      <c r="HNG17"/>
      <c r="HNH17"/>
      <c r="HNI17"/>
      <c r="HNJ17"/>
      <c r="HNK17"/>
      <c r="HNL17"/>
      <c r="HNM17"/>
      <c r="HNN17"/>
      <c r="HNO17"/>
      <c r="HNP17"/>
      <c r="HNQ17"/>
      <c r="HNR17"/>
      <c r="HNS17"/>
      <c r="HNT17"/>
      <c r="HNU17"/>
      <c r="HNV17"/>
      <c r="HNW17"/>
      <c r="HNX17"/>
      <c r="HNY17"/>
      <c r="HNZ17"/>
      <c r="HOA17"/>
      <c r="HOB17"/>
      <c r="HOC17"/>
      <c r="HOD17"/>
      <c r="HOE17"/>
      <c r="HOF17"/>
      <c r="HOG17"/>
      <c r="HOH17"/>
      <c r="HOI17"/>
      <c r="HOJ17"/>
      <c r="HOK17"/>
      <c r="HOL17"/>
      <c r="HOM17"/>
      <c r="HON17"/>
      <c r="HOO17"/>
      <c r="HOP17"/>
      <c r="HOQ17"/>
      <c r="HOR17"/>
      <c r="HOS17"/>
      <c r="HOT17"/>
      <c r="HOU17"/>
      <c r="HOV17"/>
      <c r="HOW17"/>
      <c r="HOX17"/>
      <c r="HOY17"/>
      <c r="HOZ17"/>
      <c r="HPA17"/>
      <c r="HPB17"/>
      <c r="HPC17"/>
      <c r="HPD17"/>
      <c r="HPE17"/>
      <c r="HPF17"/>
      <c r="HPG17"/>
      <c r="HPH17"/>
      <c r="HPI17"/>
      <c r="HPJ17"/>
      <c r="HPK17"/>
      <c r="HPL17"/>
      <c r="HPM17"/>
      <c r="HPN17"/>
      <c r="HPO17"/>
      <c r="HPP17"/>
      <c r="HPQ17"/>
      <c r="HPR17"/>
      <c r="HPS17"/>
      <c r="HPT17"/>
      <c r="HPU17"/>
      <c r="HPV17"/>
      <c r="HPW17"/>
      <c r="HPX17"/>
      <c r="HPY17"/>
      <c r="HPZ17"/>
      <c r="HQA17"/>
      <c r="HQB17"/>
      <c r="HQC17"/>
      <c r="HQD17"/>
      <c r="HQE17"/>
      <c r="HQF17"/>
      <c r="HQG17"/>
      <c r="HQH17"/>
      <c r="HQI17"/>
      <c r="HQJ17"/>
      <c r="HQK17"/>
      <c r="HQL17"/>
      <c r="HQM17"/>
      <c r="HQN17"/>
      <c r="HQO17"/>
      <c r="HQP17"/>
      <c r="HQQ17"/>
      <c r="HQR17"/>
      <c r="HQS17"/>
      <c r="HQT17"/>
      <c r="HQU17"/>
      <c r="HQV17"/>
      <c r="HQW17"/>
      <c r="HQX17"/>
      <c r="HQY17"/>
      <c r="HQZ17"/>
      <c r="HRA17"/>
      <c r="HRB17"/>
      <c r="HRC17"/>
      <c r="HRD17"/>
      <c r="HRE17"/>
      <c r="HRF17"/>
      <c r="HRG17"/>
      <c r="HRH17"/>
      <c r="HRI17"/>
      <c r="HRJ17"/>
      <c r="HRK17"/>
      <c r="HRL17"/>
      <c r="HRM17"/>
      <c r="HRN17"/>
      <c r="HRO17"/>
      <c r="HRP17"/>
      <c r="HRQ17"/>
      <c r="HRR17"/>
      <c r="HRS17"/>
      <c r="HRT17"/>
      <c r="HRU17"/>
      <c r="HRV17"/>
      <c r="HRW17"/>
      <c r="HRX17"/>
      <c r="HRY17"/>
      <c r="HRZ17"/>
      <c r="HSA17"/>
      <c r="HSB17"/>
      <c r="HSC17"/>
      <c r="HSD17"/>
      <c r="HSE17"/>
      <c r="HSF17"/>
      <c r="HSG17"/>
      <c r="HSH17"/>
      <c r="HSI17"/>
      <c r="HSJ17"/>
      <c r="HSK17"/>
      <c r="HSL17"/>
      <c r="HSM17"/>
      <c r="HSN17"/>
      <c r="HSO17"/>
      <c r="HSP17"/>
      <c r="HSQ17"/>
      <c r="HSR17"/>
      <c r="HSS17"/>
      <c r="HST17"/>
      <c r="HSU17"/>
      <c r="HSV17"/>
      <c r="HSW17"/>
      <c r="HSX17"/>
      <c r="HSY17"/>
      <c r="HSZ17"/>
      <c r="HTA17"/>
      <c r="HTB17"/>
      <c r="HTC17"/>
      <c r="HTD17"/>
      <c r="HTE17"/>
      <c r="HTF17"/>
      <c r="HTG17"/>
      <c r="HTH17"/>
      <c r="HTI17"/>
      <c r="HTJ17"/>
      <c r="HTK17"/>
      <c r="HTL17"/>
      <c r="HTM17"/>
      <c r="HTN17"/>
      <c r="HTO17"/>
      <c r="HTP17"/>
      <c r="HTQ17"/>
      <c r="HTR17"/>
      <c r="HTS17"/>
      <c r="HTT17"/>
      <c r="HTU17"/>
      <c r="HTV17"/>
      <c r="HTW17"/>
      <c r="HTX17"/>
      <c r="HTY17"/>
      <c r="HTZ17"/>
      <c r="HUA17"/>
      <c r="HUB17"/>
      <c r="HUC17"/>
      <c r="HUD17"/>
      <c r="HUE17"/>
      <c r="HUF17"/>
      <c r="HUG17"/>
      <c r="HUH17"/>
      <c r="HUI17"/>
      <c r="HUJ17"/>
      <c r="HUK17"/>
      <c r="HUL17"/>
      <c r="HUM17"/>
      <c r="HUN17"/>
      <c r="HUO17"/>
      <c r="HUP17"/>
      <c r="HUQ17"/>
      <c r="HUR17"/>
      <c r="HUS17"/>
      <c r="HUT17"/>
      <c r="HUU17"/>
      <c r="HUV17"/>
      <c r="HUW17"/>
      <c r="HUX17"/>
      <c r="HUY17"/>
      <c r="HUZ17"/>
      <c r="HVA17"/>
      <c r="HVB17"/>
      <c r="HVC17"/>
      <c r="HVD17"/>
      <c r="HVE17"/>
      <c r="HVF17"/>
      <c r="HVG17"/>
      <c r="HVH17"/>
      <c r="HVI17"/>
      <c r="HVJ17"/>
      <c r="HVK17"/>
      <c r="HVL17"/>
      <c r="HVM17"/>
      <c r="HVN17"/>
      <c r="HVO17"/>
      <c r="HVP17"/>
      <c r="HVQ17"/>
      <c r="HVR17"/>
      <c r="HVS17"/>
      <c r="HVT17"/>
      <c r="HVU17"/>
      <c r="HVV17"/>
      <c r="HVW17"/>
      <c r="HVX17"/>
      <c r="HVY17"/>
      <c r="HVZ17"/>
      <c r="HWA17"/>
      <c r="HWB17"/>
      <c r="HWC17"/>
      <c r="HWD17"/>
      <c r="HWE17"/>
      <c r="HWF17"/>
      <c r="HWG17"/>
      <c r="HWH17"/>
      <c r="HWI17"/>
      <c r="HWJ17"/>
      <c r="HWK17"/>
      <c r="HWL17"/>
      <c r="HWM17"/>
      <c r="HWN17"/>
      <c r="HWO17"/>
      <c r="HWP17"/>
      <c r="HWQ17"/>
      <c r="HWR17"/>
      <c r="HWS17"/>
      <c r="HWT17"/>
      <c r="HWU17"/>
      <c r="HWV17"/>
      <c r="HWW17"/>
      <c r="HWX17"/>
      <c r="HWY17"/>
      <c r="HWZ17"/>
      <c r="HXA17"/>
      <c r="HXB17"/>
      <c r="HXC17"/>
      <c r="HXD17"/>
      <c r="HXE17"/>
      <c r="HXF17"/>
      <c r="HXG17"/>
      <c r="HXH17"/>
      <c r="HXI17"/>
      <c r="HXJ17"/>
      <c r="HXK17"/>
      <c r="HXL17"/>
      <c r="HXM17"/>
      <c r="HXN17"/>
      <c r="HXO17"/>
      <c r="HXP17"/>
      <c r="HXQ17"/>
      <c r="HXR17"/>
      <c r="HXS17"/>
      <c r="HXT17"/>
      <c r="HXU17"/>
      <c r="HXV17"/>
      <c r="HXW17"/>
      <c r="HXX17"/>
      <c r="HXY17"/>
      <c r="HXZ17"/>
      <c r="HYA17"/>
      <c r="HYB17"/>
      <c r="HYC17"/>
      <c r="HYD17"/>
      <c r="HYE17"/>
      <c r="HYF17"/>
      <c r="HYG17"/>
      <c r="HYH17"/>
      <c r="HYI17"/>
      <c r="HYJ17"/>
      <c r="HYK17"/>
      <c r="HYL17"/>
      <c r="HYM17"/>
      <c r="HYN17"/>
      <c r="HYO17"/>
      <c r="HYP17"/>
      <c r="HYQ17"/>
      <c r="HYR17"/>
      <c r="HYS17"/>
      <c r="HYT17"/>
      <c r="HYU17"/>
      <c r="HYV17"/>
      <c r="HYW17"/>
      <c r="HYX17"/>
      <c r="HYY17"/>
      <c r="HYZ17"/>
      <c r="HZA17"/>
      <c r="HZB17"/>
      <c r="HZC17"/>
      <c r="HZD17"/>
      <c r="HZE17"/>
      <c r="HZF17"/>
      <c r="HZG17"/>
      <c r="HZH17"/>
      <c r="HZI17"/>
      <c r="HZJ17"/>
      <c r="HZK17"/>
      <c r="HZL17"/>
      <c r="HZM17"/>
      <c r="HZN17"/>
      <c r="HZO17"/>
      <c r="HZP17"/>
      <c r="HZQ17"/>
      <c r="HZR17"/>
      <c r="HZS17"/>
      <c r="HZT17"/>
      <c r="HZU17"/>
      <c r="HZV17"/>
      <c r="HZW17"/>
      <c r="HZX17"/>
      <c r="HZY17"/>
      <c r="HZZ17"/>
      <c r="IAA17"/>
      <c r="IAB17"/>
      <c r="IAC17"/>
      <c r="IAD17"/>
      <c r="IAE17"/>
      <c r="IAF17"/>
      <c r="IAG17"/>
      <c r="IAH17"/>
      <c r="IAI17"/>
      <c r="IAJ17"/>
      <c r="IAK17"/>
      <c r="IAL17"/>
      <c r="IAM17"/>
      <c r="IAN17"/>
      <c r="IAO17"/>
      <c r="IAP17"/>
      <c r="IAQ17"/>
      <c r="IAR17"/>
      <c r="IAS17"/>
      <c r="IAT17"/>
      <c r="IAU17"/>
      <c r="IAV17"/>
      <c r="IAW17"/>
      <c r="IAX17"/>
      <c r="IAY17"/>
      <c r="IAZ17"/>
      <c r="IBA17"/>
      <c r="IBB17"/>
      <c r="IBC17"/>
      <c r="IBD17"/>
      <c r="IBE17"/>
      <c r="IBF17"/>
      <c r="IBG17"/>
      <c r="IBH17"/>
      <c r="IBI17"/>
      <c r="IBJ17"/>
      <c r="IBK17"/>
      <c r="IBL17"/>
      <c r="IBM17"/>
      <c r="IBN17"/>
      <c r="IBO17"/>
      <c r="IBP17"/>
      <c r="IBQ17"/>
      <c r="IBR17"/>
      <c r="IBS17"/>
      <c r="IBT17"/>
      <c r="IBU17"/>
      <c r="IBV17"/>
      <c r="IBW17"/>
      <c r="IBX17"/>
      <c r="IBY17"/>
      <c r="IBZ17"/>
      <c r="ICA17"/>
      <c r="ICB17"/>
      <c r="ICC17"/>
      <c r="ICD17"/>
      <c r="ICE17"/>
      <c r="ICF17"/>
      <c r="ICG17"/>
      <c r="ICH17"/>
      <c r="ICI17"/>
      <c r="ICJ17"/>
      <c r="ICK17"/>
      <c r="ICL17"/>
      <c r="ICM17"/>
      <c r="ICN17"/>
      <c r="ICO17"/>
      <c r="ICP17"/>
      <c r="ICQ17"/>
      <c r="ICR17"/>
      <c r="ICS17"/>
      <c r="ICT17"/>
      <c r="ICU17"/>
      <c r="ICV17"/>
      <c r="ICW17"/>
      <c r="ICX17"/>
      <c r="ICY17"/>
      <c r="ICZ17"/>
      <c r="IDA17"/>
      <c r="IDB17"/>
      <c r="IDC17"/>
      <c r="IDD17"/>
      <c r="IDE17"/>
      <c r="IDF17"/>
      <c r="IDG17"/>
      <c r="IDH17"/>
      <c r="IDI17"/>
      <c r="IDJ17"/>
      <c r="IDK17"/>
      <c r="IDL17"/>
      <c r="IDM17"/>
      <c r="IDN17"/>
      <c r="IDO17"/>
      <c r="IDP17"/>
      <c r="IDQ17"/>
      <c r="IDR17"/>
      <c r="IDS17"/>
      <c r="IDT17"/>
      <c r="IDU17"/>
      <c r="IDV17"/>
      <c r="IDW17"/>
      <c r="IDX17"/>
      <c r="IDY17"/>
      <c r="IDZ17"/>
      <c r="IEA17"/>
      <c r="IEB17"/>
      <c r="IEC17"/>
      <c r="IED17"/>
      <c r="IEE17"/>
      <c r="IEF17"/>
      <c r="IEG17"/>
      <c r="IEH17"/>
      <c r="IEI17"/>
      <c r="IEJ17"/>
      <c r="IEK17"/>
      <c r="IEL17"/>
      <c r="IEM17"/>
      <c r="IEN17"/>
      <c r="IEO17"/>
      <c r="IEP17"/>
      <c r="IEQ17"/>
      <c r="IER17"/>
      <c r="IES17"/>
      <c r="IET17"/>
      <c r="IEU17"/>
      <c r="IEV17"/>
      <c r="IEW17"/>
      <c r="IEX17"/>
      <c r="IEY17"/>
      <c r="IEZ17"/>
      <c r="IFA17"/>
      <c r="IFB17"/>
      <c r="IFC17"/>
      <c r="IFD17"/>
      <c r="IFE17"/>
      <c r="IFF17"/>
      <c r="IFG17"/>
      <c r="IFH17"/>
      <c r="IFI17"/>
      <c r="IFJ17"/>
      <c r="IFK17"/>
      <c r="IFL17"/>
      <c r="IFM17"/>
      <c r="IFN17"/>
      <c r="IFO17"/>
      <c r="IFP17"/>
      <c r="IFQ17"/>
      <c r="IFR17"/>
      <c r="IFS17"/>
      <c r="IFT17"/>
      <c r="IFU17"/>
      <c r="IFV17"/>
      <c r="IFW17"/>
      <c r="IFX17"/>
      <c r="IFY17"/>
      <c r="IFZ17"/>
      <c r="IGA17"/>
      <c r="IGB17"/>
      <c r="IGC17"/>
      <c r="IGD17"/>
      <c r="IGE17"/>
      <c r="IGF17"/>
      <c r="IGG17"/>
      <c r="IGH17"/>
      <c r="IGI17"/>
      <c r="IGJ17"/>
      <c r="IGK17"/>
      <c r="IGL17"/>
      <c r="IGM17"/>
      <c r="IGN17"/>
      <c r="IGO17"/>
      <c r="IGP17"/>
      <c r="IGQ17"/>
      <c r="IGR17"/>
      <c r="IGS17"/>
      <c r="IGT17"/>
      <c r="IGU17"/>
      <c r="IGV17"/>
      <c r="IGW17"/>
      <c r="IGX17"/>
      <c r="IGY17"/>
      <c r="IGZ17"/>
      <c r="IHA17"/>
      <c r="IHB17"/>
      <c r="IHC17"/>
      <c r="IHD17"/>
      <c r="IHE17"/>
      <c r="IHF17"/>
      <c r="IHG17"/>
      <c r="IHH17"/>
      <c r="IHI17"/>
      <c r="IHJ17"/>
      <c r="IHK17"/>
      <c r="IHL17"/>
      <c r="IHM17"/>
      <c r="IHN17"/>
      <c r="IHO17"/>
      <c r="IHP17"/>
      <c r="IHQ17"/>
      <c r="IHR17"/>
      <c r="IHS17"/>
      <c r="IHT17"/>
      <c r="IHU17"/>
      <c r="IHV17"/>
      <c r="IHW17"/>
      <c r="IHX17"/>
      <c r="IHY17"/>
      <c r="IHZ17"/>
      <c r="IIA17"/>
      <c r="IIB17"/>
      <c r="IIC17"/>
      <c r="IID17"/>
      <c r="IIE17"/>
      <c r="IIF17"/>
      <c r="IIG17"/>
      <c r="IIH17"/>
      <c r="III17"/>
      <c r="IIJ17"/>
      <c r="IIK17"/>
      <c r="IIL17"/>
      <c r="IIM17"/>
      <c r="IIN17"/>
      <c r="IIO17"/>
      <c r="IIP17"/>
      <c r="IIQ17"/>
      <c r="IIR17"/>
      <c r="IIS17"/>
      <c r="IIT17"/>
      <c r="IIU17"/>
      <c r="IIV17"/>
      <c r="IIW17"/>
      <c r="IIX17"/>
      <c r="IIY17"/>
      <c r="IIZ17"/>
      <c r="IJA17"/>
      <c r="IJB17"/>
      <c r="IJC17"/>
      <c r="IJD17"/>
      <c r="IJE17"/>
      <c r="IJF17"/>
      <c r="IJG17"/>
      <c r="IJH17"/>
      <c r="IJI17"/>
      <c r="IJJ17"/>
      <c r="IJK17"/>
      <c r="IJL17"/>
      <c r="IJM17"/>
      <c r="IJN17"/>
      <c r="IJO17"/>
      <c r="IJP17"/>
      <c r="IJQ17"/>
      <c r="IJR17"/>
      <c r="IJS17"/>
      <c r="IJT17"/>
      <c r="IJU17"/>
      <c r="IJV17"/>
      <c r="IJW17"/>
      <c r="IJX17"/>
      <c r="IJY17"/>
      <c r="IJZ17"/>
      <c r="IKA17"/>
      <c r="IKB17"/>
      <c r="IKC17"/>
      <c r="IKD17"/>
      <c r="IKE17"/>
      <c r="IKF17"/>
      <c r="IKG17"/>
      <c r="IKH17"/>
      <c r="IKI17"/>
      <c r="IKJ17"/>
      <c r="IKK17"/>
      <c r="IKL17"/>
      <c r="IKM17"/>
      <c r="IKN17"/>
      <c r="IKO17"/>
      <c r="IKP17"/>
      <c r="IKQ17"/>
      <c r="IKR17"/>
      <c r="IKS17"/>
      <c r="IKT17"/>
      <c r="IKU17"/>
      <c r="IKV17"/>
      <c r="IKW17"/>
      <c r="IKX17"/>
      <c r="IKY17"/>
      <c r="IKZ17"/>
      <c r="ILA17"/>
      <c r="ILB17"/>
      <c r="ILC17"/>
      <c r="ILD17"/>
      <c r="ILE17"/>
      <c r="ILF17"/>
      <c r="ILG17"/>
      <c r="ILH17"/>
      <c r="ILI17"/>
      <c r="ILJ17"/>
      <c r="ILK17"/>
      <c r="ILL17"/>
      <c r="ILM17"/>
      <c r="ILN17"/>
      <c r="ILO17"/>
      <c r="ILP17"/>
      <c r="ILQ17"/>
      <c r="ILR17"/>
      <c r="ILS17"/>
      <c r="ILT17"/>
      <c r="ILU17"/>
      <c r="ILV17"/>
      <c r="ILW17"/>
      <c r="ILX17"/>
      <c r="ILY17"/>
      <c r="ILZ17"/>
      <c r="IMA17"/>
      <c r="IMB17"/>
      <c r="IMC17"/>
      <c r="IMD17"/>
      <c r="IME17"/>
      <c r="IMF17"/>
      <c r="IMG17"/>
      <c r="IMH17"/>
      <c r="IMI17"/>
      <c r="IMJ17"/>
      <c r="IMK17"/>
      <c r="IML17"/>
      <c r="IMM17"/>
      <c r="IMN17"/>
      <c r="IMO17"/>
      <c r="IMP17"/>
      <c r="IMQ17"/>
      <c r="IMR17"/>
      <c r="IMS17"/>
      <c r="IMT17"/>
      <c r="IMU17"/>
      <c r="IMV17"/>
      <c r="IMW17"/>
      <c r="IMX17"/>
      <c r="IMY17"/>
      <c r="IMZ17"/>
      <c r="INA17"/>
      <c r="INB17"/>
      <c r="INC17"/>
      <c r="IND17"/>
      <c r="INE17"/>
      <c r="INF17"/>
      <c r="ING17"/>
      <c r="INH17"/>
      <c r="INI17"/>
      <c r="INJ17"/>
      <c r="INK17"/>
      <c r="INL17"/>
      <c r="INM17"/>
      <c r="INN17"/>
      <c r="INO17"/>
      <c r="INP17"/>
      <c r="INQ17"/>
      <c r="INR17"/>
      <c r="INS17"/>
      <c r="INT17"/>
      <c r="INU17"/>
      <c r="INV17"/>
      <c r="INW17"/>
      <c r="INX17"/>
      <c r="INY17"/>
      <c r="INZ17"/>
      <c r="IOA17"/>
      <c r="IOB17"/>
      <c r="IOC17"/>
      <c r="IOD17"/>
      <c r="IOE17"/>
      <c r="IOF17"/>
      <c r="IOG17"/>
      <c r="IOH17"/>
      <c r="IOI17"/>
      <c r="IOJ17"/>
      <c r="IOK17"/>
      <c r="IOL17"/>
      <c r="IOM17"/>
      <c r="ION17"/>
      <c r="IOO17"/>
      <c r="IOP17"/>
      <c r="IOQ17"/>
      <c r="IOR17"/>
      <c r="IOS17"/>
      <c r="IOT17"/>
      <c r="IOU17"/>
      <c r="IOV17"/>
      <c r="IOW17"/>
      <c r="IOX17"/>
      <c r="IOY17"/>
      <c r="IOZ17"/>
      <c r="IPA17"/>
      <c r="IPB17"/>
      <c r="IPC17"/>
      <c r="IPD17"/>
      <c r="IPE17"/>
      <c r="IPF17"/>
      <c r="IPG17"/>
      <c r="IPH17"/>
      <c r="IPI17"/>
      <c r="IPJ17"/>
      <c r="IPK17"/>
      <c r="IPL17"/>
      <c r="IPM17"/>
      <c r="IPN17"/>
      <c r="IPO17"/>
      <c r="IPP17"/>
      <c r="IPQ17"/>
      <c r="IPR17"/>
      <c r="IPS17"/>
      <c r="IPT17"/>
      <c r="IPU17"/>
      <c r="IPV17"/>
      <c r="IPW17"/>
      <c r="IPX17"/>
      <c r="IPY17"/>
      <c r="IPZ17"/>
      <c r="IQA17"/>
      <c r="IQB17"/>
      <c r="IQC17"/>
      <c r="IQD17"/>
      <c r="IQE17"/>
      <c r="IQF17"/>
      <c r="IQG17"/>
      <c r="IQH17"/>
      <c r="IQI17"/>
      <c r="IQJ17"/>
      <c r="IQK17"/>
      <c r="IQL17"/>
      <c r="IQM17"/>
      <c r="IQN17"/>
      <c r="IQO17"/>
      <c r="IQP17"/>
      <c r="IQQ17"/>
      <c r="IQR17"/>
      <c r="IQS17"/>
      <c r="IQT17"/>
      <c r="IQU17"/>
      <c r="IQV17"/>
      <c r="IQW17"/>
      <c r="IQX17"/>
      <c r="IQY17"/>
      <c r="IQZ17"/>
      <c r="IRA17"/>
      <c r="IRB17"/>
      <c r="IRC17"/>
      <c r="IRD17"/>
      <c r="IRE17"/>
      <c r="IRF17"/>
      <c r="IRG17"/>
      <c r="IRH17"/>
      <c r="IRI17"/>
      <c r="IRJ17"/>
      <c r="IRK17"/>
      <c r="IRL17"/>
      <c r="IRM17"/>
      <c r="IRN17"/>
      <c r="IRO17"/>
      <c r="IRP17"/>
      <c r="IRQ17"/>
      <c r="IRR17"/>
      <c r="IRS17"/>
      <c r="IRT17"/>
      <c r="IRU17"/>
      <c r="IRV17"/>
      <c r="IRW17"/>
      <c r="IRX17"/>
      <c r="IRY17"/>
      <c r="IRZ17"/>
      <c r="ISA17"/>
      <c r="ISB17"/>
      <c r="ISC17"/>
      <c r="ISD17"/>
      <c r="ISE17"/>
      <c r="ISF17"/>
      <c r="ISG17"/>
      <c r="ISH17"/>
      <c r="ISI17"/>
      <c r="ISJ17"/>
      <c r="ISK17"/>
      <c r="ISL17"/>
      <c r="ISM17"/>
      <c r="ISN17"/>
      <c r="ISO17"/>
      <c r="ISP17"/>
      <c r="ISQ17"/>
      <c r="ISR17"/>
      <c r="ISS17"/>
      <c r="IST17"/>
      <c r="ISU17"/>
      <c r="ISV17"/>
      <c r="ISW17"/>
      <c r="ISX17"/>
      <c r="ISY17"/>
      <c r="ISZ17"/>
      <c r="ITA17"/>
      <c r="ITB17"/>
      <c r="ITC17"/>
      <c r="ITD17"/>
      <c r="ITE17"/>
      <c r="ITF17"/>
      <c r="ITG17"/>
      <c r="ITH17"/>
      <c r="ITI17"/>
      <c r="ITJ17"/>
      <c r="ITK17"/>
      <c r="ITL17"/>
      <c r="ITM17"/>
      <c r="ITN17"/>
      <c r="ITO17"/>
      <c r="ITP17"/>
      <c r="ITQ17"/>
      <c r="ITR17"/>
      <c r="ITS17"/>
      <c r="ITT17"/>
      <c r="ITU17"/>
      <c r="ITV17"/>
      <c r="ITW17"/>
      <c r="ITX17"/>
      <c r="ITY17"/>
      <c r="ITZ17"/>
      <c r="IUA17"/>
      <c r="IUB17"/>
      <c r="IUC17"/>
      <c r="IUD17"/>
      <c r="IUE17"/>
      <c r="IUF17"/>
      <c r="IUG17"/>
      <c r="IUH17"/>
      <c r="IUI17"/>
      <c r="IUJ17"/>
      <c r="IUK17"/>
      <c r="IUL17"/>
      <c r="IUM17"/>
      <c r="IUN17"/>
      <c r="IUO17"/>
      <c r="IUP17"/>
      <c r="IUQ17"/>
      <c r="IUR17"/>
      <c r="IUS17"/>
      <c r="IUT17"/>
      <c r="IUU17"/>
      <c r="IUV17"/>
      <c r="IUW17"/>
      <c r="IUX17"/>
      <c r="IUY17"/>
      <c r="IUZ17"/>
      <c r="IVA17"/>
      <c r="IVB17"/>
      <c r="IVC17"/>
      <c r="IVD17"/>
      <c r="IVE17"/>
      <c r="IVF17"/>
      <c r="IVG17"/>
      <c r="IVH17"/>
      <c r="IVI17"/>
      <c r="IVJ17"/>
      <c r="IVK17"/>
      <c r="IVL17"/>
      <c r="IVM17"/>
      <c r="IVN17"/>
      <c r="IVO17"/>
      <c r="IVP17"/>
      <c r="IVQ17"/>
      <c r="IVR17"/>
      <c r="IVS17"/>
      <c r="IVT17"/>
      <c r="IVU17"/>
      <c r="IVV17"/>
      <c r="IVW17"/>
      <c r="IVX17"/>
      <c r="IVY17"/>
      <c r="IVZ17"/>
      <c r="IWA17"/>
      <c r="IWB17"/>
      <c r="IWC17"/>
      <c r="IWD17"/>
      <c r="IWE17"/>
      <c r="IWF17"/>
      <c r="IWG17"/>
      <c r="IWH17"/>
      <c r="IWI17"/>
      <c r="IWJ17"/>
      <c r="IWK17"/>
      <c r="IWL17"/>
      <c r="IWM17"/>
      <c r="IWN17"/>
      <c r="IWO17"/>
      <c r="IWP17"/>
      <c r="IWQ17"/>
      <c r="IWR17"/>
      <c r="IWS17"/>
      <c r="IWT17"/>
      <c r="IWU17"/>
      <c r="IWV17"/>
      <c r="IWW17"/>
      <c r="IWX17"/>
      <c r="IWY17"/>
      <c r="IWZ17"/>
      <c r="IXA17"/>
      <c r="IXB17"/>
      <c r="IXC17"/>
      <c r="IXD17"/>
      <c r="IXE17"/>
      <c r="IXF17"/>
      <c r="IXG17"/>
      <c r="IXH17"/>
      <c r="IXI17"/>
      <c r="IXJ17"/>
      <c r="IXK17"/>
      <c r="IXL17"/>
      <c r="IXM17"/>
      <c r="IXN17"/>
      <c r="IXO17"/>
      <c r="IXP17"/>
      <c r="IXQ17"/>
      <c r="IXR17"/>
      <c r="IXS17"/>
      <c r="IXT17"/>
      <c r="IXU17"/>
      <c r="IXV17"/>
      <c r="IXW17"/>
      <c r="IXX17"/>
      <c r="IXY17"/>
      <c r="IXZ17"/>
      <c r="IYA17"/>
      <c r="IYB17"/>
      <c r="IYC17"/>
      <c r="IYD17"/>
      <c r="IYE17"/>
      <c r="IYF17"/>
      <c r="IYG17"/>
      <c r="IYH17"/>
      <c r="IYI17"/>
      <c r="IYJ17"/>
      <c r="IYK17"/>
      <c r="IYL17"/>
      <c r="IYM17"/>
      <c r="IYN17"/>
      <c r="IYO17"/>
      <c r="IYP17"/>
      <c r="IYQ17"/>
      <c r="IYR17"/>
      <c r="IYS17"/>
      <c r="IYT17"/>
      <c r="IYU17"/>
      <c r="IYV17"/>
      <c r="IYW17"/>
      <c r="IYX17"/>
      <c r="IYY17"/>
      <c r="IYZ17"/>
      <c r="IZA17"/>
      <c r="IZB17"/>
      <c r="IZC17"/>
      <c r="IZD17"/>
      <c r="IZE17"/>
      <c r="IZF17"/>
      <c r="IZG17"/>
      <c r="IZH17"/>
      <c r="IZI17"/>
      <c r="IZJ17"/>
      <c r="IZK17"/>
      <c r="IZL17"/>
      <c r="IZM17"/>
      <c r="IZN17"/>
      <c r="IZO17"/>
      <c r="IZP17"/>
      <c r="IZQ17"/>
      <c r="IZR17"/>
      <c r="IZS17"/>
      <c r="IZT17"/>
      <c r="IZU17"/>
      <c r="IZV17"/>
      <c r="IZW17"/>
      <c r="IZX17"/>
      <c r="IZY17"/>
      <c r="IZZ17"/>
      <c r="JAA17"/>
      <c r="JAB17"/>
      <c r="JAC17"/>
      <c r="JAD17"/>
      <c r="JAE17"/>
      <c r="JAF17"/>
      <c r="JAG17"/>
      <c r="JAH17"/>
      <c r="JAI17"/>
      <c r="JAJ17"/>
      <c r="JAK17"/>
      <c r="JAL17"/>
      <c r="JAM17"/>
      <c r="JAN17"/>
      <c r="JAO17"/>
      <c r="JAP17"/>
      <c r="JAQ17"/>
      <c r="JAR17"/>
      <c r="JAS17"/>
      <c r="JAT17"/>
      <c r="JAU17"/>
      <c r="JAV17"/>
      <c r="JAW17"/>
      <c r="JAX17"/>
      <c r="JAY17"/>
      <c r="JAZ17"/>
      <c r="JBA17"/>
      <c r="JBB17"/>
      <c r="JBC17"/>
      <c r="JBD17"/>
      <c r="JBE17"/>
      <c r="JBF17"/>
      <c r="JBG17"/>
      <c r="JBH17"/>
      <c r="JBI17"/>
      <c r="JBJ17"/>
      <c r="JBK17"/>
      <c r="JBL17"/>
      <c r="JBM17"/>
      <c r="JBN17"/>
      <c r="JBO17"/>
      <c r="JBP17"/>
      <c r="JBQ17"/>
      <c r="JBR17"/>
      <c r="JBS17"/>
      <c r="JBT17"/>
      <c r="JBU17"/>
      <c r="JBV17"/>
      <c r="JBW17"/>
      <c r="JBX17"/>
      <c r="JBY17"/>
      <c r="JBZ17"/>
      <c r="JCA17"/>
      <c r="JCB17"/>
      <c r="JCC17"/>
      <c r="JCD17"/>
      <c r="JCE17"/>
      <c r="JCF17"/>
      <c r="JCG17"/>
      <c r="JCH17"/>
      <c r="JCI17"/>
      <c r="JCJ17"/>
      <c r="JCK17"/>
      <c r="JCL17"/>
      <c r="JCM17"/>
      <c r="JCN17"/>
      <c r="JCO17"/>
      <c r="JCP17"/>
      <c r="JCQ17"/>
      <c r="JCR17"/>
      <c r="JCS17"/>
      <c r="JCT17"/>
      <c r="JCU17"/>
      <c r="JCV17"/>
      <c r="JCW17"/>
      <c r="JCX17"/>
      <c r="JCY17"/>
      <c r="JCZ17"/>
      <c r="JDA17"/>
      <c r="JDB17"/>
      <c r="JDC17"/>
      <c r="JDD17"/>
      <c r="JDE17"/>
      <c r="JDF17"/>
      <c r="JDG17"/>
      <c r="JDH17"/>
      <c r="JDI17"/>
      <c r="JDJ17"/>
      <c r="JDK17"/>
      <c r="JDL17"/>
      <c r="JDM17"/>
      <c r="JDN17"/>
      <c r="JDO17"/>
      <c r="JDP17"/>
      <c r="JDQ17"/>
      <c r="JDR17"/>
      <c r="JDS17"/>
      <c r="JDT17"/>
      <c r="JDU17"/>
      <c r="JDV17"/>
      <c r="JDW17"/>
      <c r="JDX17"/>
      <c r="JDY17"/>
      <c r="JDZ17"/>
      <c r="JEA17"/>
      <c r="JEB17"/>
      <c r="JEC17"/>
      <c r="JED17"/>
      <c r="JEE17"/>
      <c r="JEF17"/>
      <c r="JEG17"/>
      <c r="JEH17"/>
      <c r="JEI17"/>
      <c r="JEJ17"/>
      <c r="JEK17"/>
      <c r="JEL17"/>
      <c r="JEM17"/>
      <c r="JEN17"/>
      <c r="JEO17"/>
      <c r="JEP17"/>
      <c r="JEQ17"/>
      <c r="JER17"/>
      <c r="JES17"/>
      <c r="JET17"/>
      <c r="JEU17"/>
      <c r="JEV17"/>
      <c r="JEW17"/>
      <c r="JEX17"/>
      <c r="JEY17"/>
      <c r="JEZ17"/>
      <c r="JFA17"/>
      <c r="JFB17"/>
      <c r="JFC17"/>
      <c r="JFD17"/>
      <c r="JFE17"/>
      <c r="JFF17"/>
      <c r="JFG17"/>
      <c r="JFH17"/>
      <c r="JFI17"/>
      <c r="JFJ17"/>
      <c r="JFK17"/>
      <c r="JFL17"/>
      <c r="JFM17"/>
      <c r="JFN17"/>
      <c r="JFO17"/>
      <c r="JFP17"/>
      <c r="JFQ17"/>
      <c r="JFR17"/>
      <c r="JFS17"/>
      <c r="JFT17"/>
      <c r="JFU17"/>
      <c r="JFV17"/>
      <c r="JFW17"/>
      <c r="JFX17"/>
      <c r="JFY17"/>
      <c r="JFZ17"/>
      <c r="JGA17"/>
      <c r="JGB17"/>
      <c r="JGC17"/>
      <c r="JGD17"/>
      <c r="JGE17"/>
      <c r="JGF17"/>
      <c r="JGG17"/>
      <c r="JGH17"/>
      <c r="JGI17"/>
      <c r="JGJ17"/>
      <c r="JGK17"/>
      <c r="JGL17"/>
      <c r="JGM17"/>
      <c r="JGN17"/>
      <c r="JGO17"/>
      <c r="JGP17"/>
      <c r="JGQ17"/>
      <c r="JGR17"/>
      <c r="JGS17"/>
      <c r="JGT17"/>
      <c r="JGU17"/>
      <c r="JGV17"/>
      <c r="JGW17"/>
      <c r="JGX17"/>
      <c r="JGY17"/>
      <c r="JGZ17"/>
      <c r="JHA17"/>
      <c r="JHB17"/>
      <c r="JHC17"/>
      <c r="JHD17"/>
      <c r="JHE17"/>
      <c r="JHF17"/>
      <c r="JHG17"/>
      <c r="JHH17"/>
      <c r="JHI17"/>
      <c r="JHJ17"/>
      <c r="JHK17"/>
      <c r="JHL17"/>
      <c r="JHM17"/>
      <c r="JHN17"/>
      <c r="JHO17"/>
      <c r="JHP17"/>
      <c r="JHQ17"/>
      <c r="JHR17"/>
      <c r="JHS17"/>
      <c r="JHT17"/>
      <c r="JHU17"/>
      <c r="JHV17"/>
      <c r="JHW17"/>
      <c r="JHX17"/>
      <c r="JHY17"/>
      <c r="JHZ17"/>
      <c r="JIA17"/>
      <c r="JIB17"/>
      <c r="JIC17"/>
      <c r="JID17"/>
      <c r="JIE17"/>
      <c r="JIF17"/>
      <c r="JIG17"/>
      <c r="JIH17"/>
      <c r="JII17"/>
      <c r="JIJ17"/>
      <c r="JIK17"/>
      <c r="JIL17"/>
      <c r="JIM17"/>
      <c r="JIN17"/>
      <c r="JIO17"/>
      <c r="JIP17"/>
      <c r="JIQ17"/>
      <c r="JIR17"/>
      <c r="JIS17"/>
      <c r="JIT17"/>
      <c r="JIU17"/>
      <c r="JIV17"/>
      <c r="JIW17"/>
      <c r="JIX17"/>
      <c r="JIY17"/>
      <c r="JIZ17"/>
      <c r="JJA17"/>
      <c r="JJB17"/>
      <c r="JJC17"/>
      <c r="JJD17"/>
      <c r="JJE17"/>
      <c r="JJF17"/>
      <c r="JJG17"/>
      <c r="JJH17"/>
      <c r="JJI17"/>
      <c r="JJJ17"/>
      <c r="JJK17"/>
      <c r="JJL17"/>
      <c r="JJM17"/>
      <c r="JJN17"/>
      <c r="JJO17"/>
      <c r="JJP17"/>
      <c r="JJQ17"/>
      <c r="JJR17"/>
      <c r="JJS17"/>
      <c r="JJT17"/>
      <c r="JJU17"/>
      <c r="JJV17"/>
      <c r="JJW17"/>
      <c r="JJX17"/>
      <c r="JJY17"/>
      <c r="JJZ17"/>
      <c r="JKA17"/>
      <c r="JKB17"/>
      <c r="JKC17"/>
      <c r="JKD17"/>
      <c r="JKE17"/>
      <c r="JKF17"/>
      <c r="JKG17"/>
      <c r="JKH17"/>
      <c r="JKI17"/>
      <c r="JKJ17"/>
      <c r="JKK17"/>
      <c r="JKL17"/>
      <c r="JKM17"/>
      <c r="JKN17"/>
      <c r="JKO17"/>
      <c r="JKP17"/>
      <c r="JKQ17"/>
      <c r="JKR17"/>
      <c r="JKS17"/>
      <c r="JKT17"/>
      <c r="JKU17"/>
      <c r="JKV17"/>
      <c r="JKW17"/>
      <c r="JKX17"/>
      <c r="JKY17"/>
      <c r="JKZ17"/>
      <c r="JLA17"/>
      <c r="JLB17"/>
      <c r="JLC17"/>
      <c r="JLD17"/>
      <c r="JLE17"/>
      <c r="JLF17"/>
      <c r="JLG17"/>
      <c r="JLH17"/>
      <c r="JLI17"/>
      <c r="JLJ17"/>
      <c r="JLK17"/>
      <c r="JLL17"/>
      <c r="JLM17"/>
      <c r="JLN17"/>
      <c r="JLO17"/>
      <c r="JLP17"/>
      <c r="JLQ17"/>
      <c r="JLR17"/>
      <c r="JLS17"/>
      <c r="JLT17"/>
      <c r="JLU17"/>
      <c r="JLV17"/>
      <c r="JLW17"/>
      <c r="JLX17"/>
      <c r="JLY17"/>
      <c r="JLZ17"/>
      <c r="JMA17"/>
      <c r="JMB17"/>
      <c r="JMC17"/>
      <c r="JMD17"/>
      <c r="JME17"/>
      <c r="JMF17"/>
      <c r="JMG17"/>
      <c r="JMH17"/>
      <c r="JMI17"/>
      <c r="JMJ17"/>
      <c r="JMK17"/>
      <c r="JML17"/>
      <c r="JMM17"/>
      <c r="JMN17"/>
      <c r="JMO17"/>
      <c r="JMP17"/>
      <c r="JMQ17"/>
      <c r="JMR17"/>
      <c r="JMS17"/>
      <c r="JMT17"/>
      <c r="JMU17"/>
      <c r="JMV17"/>
      <c r="JMW17"/>
      <c r="JMX17"/>
      <c r="JMY17"/>
      <c r="JMZ17"/>
      <c r="JNA17"/>
      <c r="JNB17"/>
      <c r="JNC17"/>
      <c r="JND17"/>
      <c r="JNE17"/>
      <c r="JNF17"/>
      <c r="JNG17"/>
      <c r="JNH17"/>
      <c r="JNI17"/>
      <c r="JNJ17"/>
      <c r="JNK17"/>
      <c r="JNL17"/>
      <c r="JNM17"/>
      <c r="JNN17"/>
      <c r="JNO17"/>
      <c r="JNP17"/>
      <c r="JNQ17"/>
      <c r="JNR17"/>
      <c r="JNS17"/>
      <c r="JNT17"/>
      <c r="JNU17"/>
      <c r="JNV17"/>
      <c r="JNW17"/>
      <c r="JNX17"/>
      <c r="JNY17"/>
      <c r="JNZ17"/>
      <c r="JOA17"/>
      <c r="JOB17"/>
      <c r="JOC17"/>
      <c r="JOD17"/>
      <c r="JOE17"/>
      <c r="JOF17"/>
      <c r="JOG17"/>
      <c r="JOH17"/>
      <c r="JOI17"/>
      <c r="JOJ17"/>
      <c r="JOK17"/>
      <c r="JOL17"/>
      <c r="JOM17"/>
      <c r="JON17"/>
      <c r="JOO17"/>
      <c r="JOP17"/>
      <c r="JOQ17"/>
      <c r="JOR17"/>
      <c r="JOS17"/>
      <c r="JOT17"/>
      <c r="JOU17"/>
      <c r="JOV17"/>
      <c r="JOW17"/>
      <c r="JOX17"/>
      <c r="JOY17"/>
      <c r="JOZ17"/>
      <c r="JPA17"/>
      <c r="JPB17"/>
      <c r="JPC17"/>
      <c r="JPD17"/>
      <c r="JPE17"/>
      <c r="JPF17"/>
      <c r="JPG17"/>
      <c r="JPH17"/>
      <c r="JPI17"/>
      <c r="JPJ17"/>
      <c r="JPK17"/>
      <c r="JPL17"/>
      <c r="JPM17"/>
      <c r="JPN17"/>
      <c r="JPO17"/>
      <c r="JPP17"/>
      <c r="JPQ17"/>
      <c r="JPR17"/>
      <c r="JPS17"/>
      <c r="JPT17"/>
      <c r="JPU17"/>
      <c r="JPV17"/>
      <c r="JPW17"/>
      <c r="JPX17"/>
      <c r="JPY17"/>
      <c r="JPZ17"/>
      <c r="JQA17"/>
      <c r="JQB17"/>
      <c r="JQC17"/>
      <c r="JQD17"/>
      <c r="JQE17"/>
      <c r="JQF17"/>
      <c r="JQG17"/>
      <c r="JQH17"/>
      <c r="JQI17"/>
      <c r="JQJ17"/>
      <c r="JQK17"/>
      <c r="JQL17"/>
      <c r="JQM17"/>
      <c r="JQN17"/>
      <c r="JQO17"/>
      <c r="JQP17"/>
      <c r="JQQ17"/>
      <c r="JQR17"/>
      <c r="JQS17"/>
      <c r="JQT17"/>
      <c r="JQU17"/>
      <c r="JQV17"/>
      <c r="JQW17"/>
      <c r="JQX17"/>
      <c r="JQY17"/>
      <c r="JQZ17"/>
      <c r="JRA17"/>
      <c r="JRB17"/>
      <c r="JRC17"/>
      <c r="JRD17"/>
      <c r="JRE17"/>
      <c r="JRF17"/>
      <c r="JRG17"/>
      <c r="JRH17"/>
      <c r="JRI17"/>
      <c r="JRJ17"/>
      <c r="JRK17"/>
      <c r="JRL17"/>
      <c r="JRM17"/>
      <c r="JRN17"/>
      <c r="JRO17"/>
      <c r="JRP17"/>
      <c r="JRQ17"/>
      <c r="JRR17"/>
      <c r="JRS17"/>
      <c r="JRT17"/>
      <c r="JRU17"/>
      <c r="JRV17"/>
      <c r="JRW17"/>
      <c r="JRX17"/>
      <c r="JRY17"/>
      <c r="JRZ17"/>
      <c r="JSA17"/>
      <c r="JSB17"/>
      <c r="JSC17"/>
      <c r="JSD17"/>
      <c r="JSE17"/>
      <c r="JSF17"/>
      <c r="JSG17"/>
      <c r="JSH17"/>
      <c r="JSI17"/>
      <c r="JSJ17"/>
      <c r="JSK17"/>
      <c r="JSL17"/>
      <c r="JSM17"/>
      <c r="JSN17"/>
      <c r="JSO17"/>
      <c r="JSP17"/>
      <c r="JSQ17"/>
      <c r="JSR17"/>
      <c r="JSS17"/>
      <c r="JST17"/>
      <c r="JSU17"/>
      <c r="JSV17"/>
      <c r="JSW17"/>
      <c r="JSX17"/>
      <c r="JSY17"/>
      <c r="JSZ17"/>
      <c r="JTA17"/>
      <c r="JTB17"/>
      <c r="JTC17"/>
      <c r="JTD17"/>
      <c r="JTE17"/>
      <c r="JTF17"/>
      <c r="JTG17"/>
      <c r="JTH17"/>
      <c r="JTI17"/>
      <c r="JTJ17"/>
      <c r="JTK17"/>
      <c r="JTL17"/>
      <c r="JTM17"/>
      <c r="JTN17"/>
      <c r="JTO17"/>
      <c r="JTP17"/>
      <c r="JTQ17"/>
      <c r="JTR17"/>
      <c r="JTS17"/>
      <c r="JTT17"/>
      <c r="JTU17"/>
      <c r="JTV17"/>
      <c r="JTW17"/>
      <c r="JTX17"/>
      <c r="JTY17"/>
      <c r="JTZ17"/>
      <c r="JUA17"/>
      <c r="JUB17"/>
      <c r="JUC17"/>
      <c r="JUD17"/>
      <c r="JUE17"/>
      <c r="JUF17"/>
      <c r="JUG17"/>
      <c r="JUH17"/>
      <c r="JUI17"/>
      <c r="JUJ17"/>
      <c r="JUK17"/>
      <c r="JUL17"/>
      <c r="JUM17"/>
      <c r="JUN17"/>
      <c r="JUO17"/>
      <c r="JUP17"/>
      <c r="JUQ17"/>
      <c r="JUR17"/>
      <c r="JUS17"/>
      <c r="JUT17"/>
      <c r="JUU17"/>
      <c r="JUV17"/>
      <c r="JUW17"/>
      <c r="JUX17"/>
      <c r="JUY17"/>
      <c r="JUZ17"/>
      <c r="JVA17"/>
      <c r="JVB17"/>
      <c r="JVC17"/>
      <c r="JVD17"/>
      <c r="JVE17"/>
      <c r="JVF17"/>
      <c r="JVG17"/>
      <c r="JVH17"/>
      <c r="JVI17"/>
      <c r="JVJ17"/>
      <c r="JVK17"/>
      <c r="JVL17"/>
      <c r="JVM17"/>
      <c r="JVN17"/>
      <c r="JVO17"/>
      <c r="JVP17"/>
      <c r="JVQ17"/>
      <c r="JVR17"/>
      <c r="JVS17"/>
      <c r="JVT17"/>
      <c r="JVU17"/>
      <c r="JVV17"/>
      <c r="JVW17"/>
      <c r="JVX17"/>
      <c r="JVY17"/>
      <c r="JVZ17"/>
      <c r="JWA17"/>
      <c r="JWB17"/>
      <c r="JWC17"/>
      <c r="JWD17"/>
      <c r="JWE17"/>
      <c r="JWF17"/>
      <c r="JWG17"/>
      <c r="JWH17"/>
      <c r="JWI17"/>
      <c r="JWJ17"/>
      <c r="JWK17"/>
      <c r="JWL17"/>
      <c r="JWM17"/>
      <c r="JWN17"/>
      <c r="JWO17"/>
      <c r="JWP17"/>
      <c r="JWQ17"/>
      <c r="JWR17"/>
      <c r="JWS17"/>
      <c r="JWT17"/>
      <c r="JWU17"/>
      <c r="JWV17"/>
      <c r="JWW17"/>
      <c r="JWX17"/>
      <c r="JWY17"/>
      <c r="JWZ17"/>
      <c r="JXA17"/>
      <c r="JXB17"/>
      <c r="JXC17"/>
      <c r="JXD17"/>
      <c r="JXE17"/>
      <c r="JXF17"/>
      <c r="JXG17"/>
      <c r="JXH17"/>
      <c r="JXI17"/>
      <c r="JXJ17"/>
      <c r="JXK17"/>
      <c r="JXL17"/>
      <c r="JXM17"/>
      <c r="JXN17"/>
      <c r="JXO17"/>
      <c r="JXP17"/>
      <c r="JXQ17"/>
      <c r="JXR17"/>
      <c r="JXS17"/>
      <c r="JXT17"/>
      <c r="JXU17"/>
      <c r="JXV17"/>
      <c r="JXW17"/>
      <c r="JXX17"/>
      <c r="JXY17"/>
      <c r="JXZ17"/>
      <c r="JYA17"/>
      <c r="JYB17"/>
      <c r="JYC17"/>
      <c r="JYD17"/>
      <c r="JYE17"/>
      <c r="JYF17"/>
      <c r="JYG17"/>
      <c r="JYH17"/>
      <c r="JYI17"/>
      <c r="JYJ17"/>
      <c r="JYK17"/>
      <c r="JYL17"/>
      <c r="JYM17"/>
      <c r="JYN17"/>
      <c r="JYO17"/>
      <c r="JYP17"/>
      <c r="JYQ17"/>
      <c r="JYR17"/>
      <c r="JYS17"/>
      <c r="JYT17"/>
      <c r="JYU17"/>
      <c r="JYV17"/>
      <c r="JYW17"/>
      <c r="JYX17"/>
      <c r="JYY17"/>
      <c r="JYZ17"/>
      <c r="JZA17"/>
      <c r="JZB17"/>
      <c r="JZC17"/>
      <c r="JZD17"/>
      <c r="JZE17"/>
      <c r="JZF17"/>
      <c r="JZG17"/>
      <c r="JZH17"/>
      <c r="JZI17"/>
      <c r="JZJ17"/>
      <c r="JZK17"/>
      <c r="JZL17"/>
      <c r="JZM17"/>
      <c r="JZN17"/>
      <c r="JZO17"/>
      <c r="JZP17"/>
      <c r="JZQ17"/>
      <c r="JZR17"/>
      <c r="JZS17"/>
      <c r="JZT17"/>
      <c r="JZU17"/>
      <c r="JZV17"/>
      <c r="JZW17"/>
      <c r="JZX17"/>
      <c r="JZY17"/>
      <c r="JZZ17"/>
      <c r="KAA17"/>
      <c r="KAB17"/>
      <c r="KAC17"/>
      <c r="KAD17"/>
      <c r="KAE17"/>
      <c r="KAF17"/>
      <c r="KAG17"/>
      <c r="KAH17"/>
      <c r="KAI17"/>
      <c r="KAJ17"/>
      <c r="KAK17"/>
      <c r="KAL17"/>
      <c r="KAM17"/>
      <c r="KAN17"/>
      <c r="KAO17"/>
      <c r="KAP17"/>
      <c r="KAQ17"/>
      <c r="KAR17"/>
      <c r="KAS17"/>
      <c r="KAT17"/>
      <c r="KAU17"/>
      <c r="KAV17"/>
      <c r="KAW17"/>
      <c r="KAX17"/>
      <c r="KAY17"/>
      <c r="KAZ17"/>
      <c r="KBA17"/>
      <c r="KBB17"/>
      <c r="KBC17"/>
      <c r="KBD17"/>
      <c r="KBE17"/>
      <c r="KBF17"/>
      <c r="KBG17"/>
      <c r="KBH17"/>
      <c r="KBI17"/>
      <c r="KBJ17"/>
      <c r="KBK17"/>
      <c r="KBL17"/>
      <c r="KBM17"/>
      <c r="KBN17"/>
      <c r="KBO17"/>
      <c r="KBP17"/>
      <c r="KBQ17"/>
      <c r="KBR17"/>
      <c r="KBS17"/>
      <c r="KBT17"/>
      <c r="KBU17"/>
      <c r="KBV17"/>
      <c r="KBW17"/>
      <c r="KBX17"/>
      <c r="KBY17"/>
      <c r="KBZ17"/>
      <c r="KCA17"/>
      <c r="KCB17"/>
      <c r="KCC17"/>
      <c r="KCD17"/>
      <c r="KCE17"/>
      <c r="KCF17"/>
      <c r="KCG17"/>
      <c r="KCH17"/>
      <c r="KCI17"/>
      <c r="KCJ17"/>
      <c r="KCK17"/>
      <c r="KCL17"/>
      <c r="KCM17"/>
      <c r="KCN17"/>
      <c r="KCO17"/>
      <c r="KCP17"/>
      <c r="KCQ17"/>
      <c r="KCR17"/>
      <c r="KCS17"/>
      <c r="KCT17"/>
      <c r="KCU17"/>
      <c r="KCV17"/>
      <c r="KCW17"/>
      <c r="KCX17"/>
      <c r="KCY17"/>
      <c r="KCZ17"/>
      <c r="KDA17"/>
      <c r="KDB17"/>
      <c r="KDC17"/>
      <c r="KDD17"/>
      <c r="KDE17"/>
      <c r="KDF17"/>
      <c r="KDG17"/>
      <c r="KDH17"/>
      <c r="KDI17"/>
      <c r="KDJ17"/>
      <c r="KDK17"/>
      <c r="KDL17"/>
      <c r="KDM17"/>
      <c r="KDN17"/>
      <c r="KDO17"/>
      <c r="KDP17"/>
      <c r="KDQ17"/>
      <c r="KDR17"/>
      <c r="KDS17"/>
      <c r="KDT17"/>
      <c r="KDU17"/>
      <c r="KDV17"/>
      <c r="KDW17"/>
      <c r="KDX17"/>
      <c r="KDY17"/>
      <c r="KDZ17"/>
      <c r="KEA17"/>
      <c r="KEB17"/>
      <c r="KEC17"/>
      <c r="KED17"/>
      <c r="KEE17"/>
      <c r="KEF17"/>
      <c r="KEG17"/>
      <c r="KEH17"/>
      <c r="KEI17"/>
      <c r="KEJ17"/>
      <c r="KEK17"/>
      <c r="KEL17"/>
      <c r="KEM17"/>
      <c r="KEN17"/>
      <c r="KEO17"/>
      <c r="KEP17"/>
      <c r="KEQ17"/>
      <c r="KER17"/>
      <c r="KES17"/>
      <c r="KET17"/>
      <c r="KEU17"/>
      <c r="KEV17"/>
      <c r="KEW17"/>
      <c r="KEX17"/>
      <c r="KEY17"/>
      <c r="KEZ17"/>
      <c r="KFA17"/>
      <c r="KFB17"/>
      <c r="KFC17"/>
      <c r="KFD17"/>
      <c r="KFE17"/>
      <c r="KFF17"/>
      <c r="KFG17"/>
      <c r="KFH17"/>
      <c r="KFI17"/>
      <c r="KFJ17"/>
      <c r="KFK17"/>
      <c r="KFL17"/>
      <c r="KFM17"/>
      <c r="KFN17"/>
      <c r="KFO17"/>
      <c r="KFP17"/>
      <c r="KFQ17"/>
      <c r="KFR17"/>
      <c r="KFS17"/>
      <c r="KFT17"/>
      <c r="KFU17"/>
      <c r="KFV17"/>
      <c r="KFW17"/>
      <c r="KFX17"/>
      <c r="KFY17"/>
      <c r="KFZ17"/>
      <c r="KGA17"/>
      <c r="KGB17"/>
      <c r="KGC17"/>
      <c r="KGD17"/>
      <c r="KGE17"/>
      <c r="KGF17"/>
      <c r="KGG17"/>
      <c r="KGH17"/>
      <c r="KGI17"/>
      <c r="KGJ17"/>
      <c r="KGK17"/>
      <c r="KGL17"/>
      <c r="KGM17"/>
      <c r="KGN17"/>
      <c r="KGO17"/>
      <c r="KGP17"/>
      <c r="KGQ17"/>
      <c r="KGR17"/>
      <c r="KGS17"/>
      <c r="KGT17"/>
      <c r="KGU17"/>
      <c r="KGV17"/>
      <c r="KGW17"/>
      <c r="KGX17"/>
      <c r="KGY17"/>
      <c r="KGZ17"/>
      <c r="KHA17"/>
      <c r="KHB17"/>
      <c r="KHC17"/>
      <c r="KHD17"/>
      <c r="KHE17"/>
      <c r="KHF17"/>
      <c r="KHG17"/>
      <c r="KHH17"/>
      <c r="KHI17"/>
      <c r="KHJ17"/>
      <c r="KHK17"/>
      <c r="KHL17"/>
      <c r="KHM17"/>
      <c r="KHN17"/>
      <c r="KHO17"/>
      <c r="KHP17"/>
      <c r="KHQ17"/>
      <c r="KHR17"/>
      <c r="KHS17"/>
      <c r="KHT17"/>
      <c r="KHU17"/>
      <c r="KHV17"/>
      <c r="KHW17"/>
      <c r="KHX17"/>
      <c r="KHY17"/>
      <c r="KHZ17"/>
      <c r="KIA17"/>
      <c r="KIB17"/>
      <c r="KIC17"/>
      <c r="KID17"/>
      <c r="KIE17"/>
      <c r="KIF17"/>
      <c r="KIG17"/>
      <c r="KIH17"/>
      <c r="KII17"/>
      <c r="KIJ17"/>
      <c r="KIK17"/>
      <c r="KIL17"/>
      <c r="KIM17"/>
      <c r="KIN17"/>
      <c r="KIO17"/>
      <c r="KIP17"/>
      <c r="KIQ17"/>
      <c r="KIR17"/>
      <c r="KIS17"/>
      <c r="KIT17"/>
      <c r="KIU17"/>
      <c r="KIV17"/>
      <c r="KIW17"/>
      <c r="KIX17"/>
      <c r="KIY17"/>
      <c r="KIZ17"/>
      <c r="KJA17"/>
      <c r="KJB17"/>
      <c r="KJC17"/>
      <c r="KJD17"/>
      <c r="KJE17"/>
      <c r="KJF17"/>
      <c r="KJG17"/>
      <c r="KJH17"/>
      <c r="KJI17"/>
      <c r="KJJ17"/>
      <c r="KJK17"/>
      <c r="KJL17"/>
      <c r="KJM17"/>
      <c r="KJN17"/>
      <c r="KJO17"/>
      <c r="KJP17"/>
      <c r="KJQ17"/>
      <c r="KJR17"/>
      <c r="KJS17"/>
      <c r="KJT17"/>
      <c r="KJU17"/>
      <c r="KJV17"/>
      <c r="KJW17"/>
      <c r="KJX17"/>
      <c r="KJY17"/>
      <c r="KJZ17"/>
      <c r="KKA17"/>
      <c r="KKB17"/>
      <c r="KKC17"/>
      <c r="KKD17"/>
      <c r="KKE17"/>
      <c r="KKF17"/>
      <c r="KKG17"/>
      <c r="KKH17"/>
      <c r="KKI17"/>
      <c r="KKJ17"/>
      <c r="KKK17"/>
      <c r="KKL17"/>
      <c r="KKM17"/>
      <c r="KKN17"/>
      <c r="KKO17"/>
      <c r="KKP17"/>
      <c r="KKQ17"/>
      <c r="KKR17"/>
      <c r="KKS17"/>
      <c r="KKT17"/>
      <c r="KKU17"/>
      <c r="KKV17"/>
      <c r="KKW17"/>
      <c r="KKX17"/>
      <c r="KKY17"/>
      <c r="KKZ17"/>
      <c r="KLA17"/>
      <c r="KLB17"/>
      <c r="KLC17"/>
      <c r="KLD17"/>
      <c r="KLE17"/>
      <c r="KLF17"/>
      <c r="KLG17"/>
      <c r="KLH17"/>
      <c r="KLI17"/>
      <c r="KLJ17"/>
      <c r="KLK17"/>
      <c r="KLL17"/>
      <c r="KLM17"/>
      <c r="KLN17"/>
      <c r="KLO17"/>
      <c r="KLP17"/>
      <c r="KLQ17"/>
      <c r="KLR17"/>
      <c r="KLS17"/>
      <c r="KLT17"/>
      <c r="KLU17"/>
      <c r="KLV17"/>
      <c r="KLW17"/>
      <c r="KLX17"/>
      <c r="KLY17"/>
      <c r="KLZ17"/>
      <c r="KMA17"/>
      <c r="KMB17"/>
      <c r="KMC17"/>
      <c r="KMD17"/>
      <c r="KME17"/>
      <c r="KMF17"/>
      <c r="KMG17"/>
      <c r="KMH17"/>
      <c r="KMI17"/>
      <c r="KMJ17"/>
      <c r="KMK17"/>
      <c r="KML17"/>
      <c r="KMM17"/>
      <c r="KMN17"/>
      <c r="KMO17"/>
      <c r="KMP17"/>
      <c r="KMQ17"/>
      <c r="KMR17"/>
      <c r="KMS17"/>
      <c r="KMT17"/>
      <c r="KMU17"/>
      <c r="KMV17"/>
      <c r="KMW17"/>
      <c r="KMX17"/>
      <c r="KMY17"/>
      <c r="KMZ17"/>
      <c r="KNA17"/>
      <c r="KNB17"/>
      <c r="KNC17"/>
      <c r="KND17"/>
      <c r="KNE17"/>
      <c r="KNF17"/>
      <c r="KNG17"/>
      <c r="KNH17"/>
      <c r="KNI17"/>
      <c r="KNJ17"/>
      <c r="KNK17"/>
      <c r="KNL17"/>
      <c r="KNM17"/>
      <c r="KNN17"/>
      <c r="KNO17"/>
      <c r="KNP17"/>
      <c r="KNQ17"/>
      <c r="KNR17"/>
      <c r="KNS17"/>
      <c r="KNT17"/>
      <c r="KNU17"/>
      <c r="KNV17"/>
      <c r="KNW17"/>
      <c r="KNX17"/>
      <c r="KNY17"/>
      <c r="KNZ17"/>
      <c r="KOA17"/>
      <c r="KOB17"/>
      <c r="KOC17"/>
      <c r="KOD17"/>
      <c r="KOE17"/>
      <c r="KOF17"/>
      <c r="KOG17"/>
      <c r="KOH17"/>
      <c r="KOI17"/>
      <c r="KOJ17"/>
      <c r="KOK17"/>
      <c r="KOL17"/>
      <c r="KOM17"/>
      <c r="KON17"/>
      <c r="KOO17"/>
      <c r="KOP17"/>
      <c r="KOQ17"/>
      <c r="KOR17"/>
      <c r="KOS17"/>
      <c r="KOT17"/>
      <c r="KOU17"/>
      <c r="KOV17"/>
      <c r="KOW17"/>
      <c r="KOX17"/>
      <c r="KOY17"/>
      <c r="KOZ17"/>
      <c r="KPA17"/>
      <c r="KPB17"/>
      <c r="KPC17"/>
      <c r="KPD17"/>
      <c r="KPE17"/>
      <c r="KPF17"/>
      <c r="KPG17"/>
      <c r="KPH17"/>
      <c r="KPI17"/>
      <c r="KPJ17"/>
      <c r="KPK17"/>
      <c r="KPL17"/>
      <c r="KPM17"/>
      <c r="KPN17"/>
      <c r="KPO17"/>
      <c r="KPP17"/>
      <c r="KPQ17"/>
      <c r="KPR17"/>
      <c r="KPS17"/>
      <c r="KPT17"/>
      <c r="KPU17"/>
      <c r="KPV17"/>
      <c r="KPW17"/>
      <c r="KPX17"/>
      <c r="KPY17"/>
      <c r="KPZ17"/>
      <c r="KQA17"/>
      <c r="KQB17"/>
      <c r="KQC17"/>
      <c r="KQD17"/>
      <c r="KQE17"/>
      <c r="KQF17"/>
      <c r="KQG17"/>
      <c r="KQH17"/>
      <c r="KQI17"/>
      <c r="KQJ17"/>
      <c r="KQK17"/>
      <c r="KQL17"/>
      <c r="KQM17"/>
      <c r="KQN17"/>
      <c r="KQO17"/>
      <c r="KQP17"/>
      <c r="KQQ17"/>
      <c r="KQR17"/>
      <c r="KQS17"/>
      <c r="KQT17"/>
      <c r="KQU17"/>
      <c r="KQV17"/>
      <c r="KQW17"/>
      <c r="KQX17"/>
      <c r="KQY17"/>
      <c r="KQZ17"/>
      <c r="KRA17"/>
      <c r="KRB17"/>
      <c r="KRC17"/>
      <c r="KRD17"/>
      <c r="KRE17"/>
      <c r="KRF17"/>
      <c r="KRG17"/>
      <c r="KRH17"/>
      <c r="KRI17"/>
      <c r="KRJ17"/>
      <c r="KRK17"/>
      <c r="KRL17"/>
      <c r="KRM17"/>
      <c r="KRN17"/>
      <c r="KRO17"/>
      <c r="KRP17"/>
      <c r="KRQ17"/>
      <c r="KRR17"/>
      <c r="KRS17"/>
      <c r="KRT17"/>
      <c r="KRU17"/>
      <c r="KRV17"/>
      <c r="KRW17"/>
      <c r="KRX17"/>
      <c r="KRY17"/>
      <c r="KRZ17"/>
      <c r="KSA17"/>
      <c r="KSB17"/>
      <c r="KSC17"/>
      <c r="KSD17"/>
      <c r="KSE17"/>
      <c r="KSF17"/>
      <c r="KSG17"/>
      <c r="KSH17"/>
      <c r="KSI17"/>
      <c r="KSJ17"/>
      <c r="KSK17"/>
      <c r="KSL17"/>
      <c r="KSM17"/>
      <c r="KSN17"/>
      <c r="KSO17"/>
      <c r="KSP17"/>
      <c r="KSQ17"/>
      <c r="KSR17"/>
      <c r="KSS17"/>
      <c r="KST17"/>
      <c r="KSU17"/>
      <c r="KSV17"/>
      <c r="KSW17"/>
      <c r="KSX17"/>
      <c r="KSY17"/>
      <c r="KSZ17"/>
      <c r="KTA17"/>
      <c r="KTB17"/>
      <c r="KTC17"/>
      <c r="KTD17"/>
      <c r="KTE17"/>
      <c r="KTF17"/>
      <c r="KTG17"/>
      <c r="KTH17"/>
      <c r="KTI17"/>
      <c r="KTJ17"/>
      <c r="KTK17"/>
      <c r="KTL17"/>
      <c r="KTM17"/>
      <c r="KTN17"/>
      <c r="KTO17"/>
      <c r="KTP17"/>
      <c r="KTQ17"/>
      <c r="KTR17"/>
      <c r="KTS17"/>
      <c r="KTT17"/>
      <c r="KTU17"/>
      <c r="KTV17"/>
      <c r="KTW17"/>
      <c r="KTX17"/>
      <c r="KTY17"/>
      <c r="KTZ17"/>
      <c r="KUA17"/>
      <c r="KUB17"/>
      <c r="KUC17"/>
      <c r="KUD17"/>
      <c r="KUE17"/>
      <c r="KUF17"/>
      <c r="KUG17"/>
      <c r="KUH17"/>
      <c r="KUI17"/>
      <c r="KUJ17"/>
      <c r="KUK17"/>
      <c r="KUL17"/>
      <c r="KUM17"/>
      <c r="KUN17"/>
      <c r="KUO17"/>
      <c r="KUP17"/>
      <c r="KUQ17"/>
      <c r="KUR17"/>
      <c r="KUS17"/>
      <c r="KUT17"/>
      <c r="KUU17"/>
      <c r="KUV17"/>
      <c r="KUW17"/>
      <c r="KUX17"/>
      <c r="KUY17"/>
      <c r="KUZ17"/>
      <c r="KVA17"/>
      <c r="KVB17"/>
      <c r="KVC17"/>
      <c r="KVD17"/>
      <c r="KVE17"/>
      <c r="KVF17"/>
      <c r="KVG17"/>
      <c r="KVH17"/>
      <c r="KVI17"/>
      <c r="KVJ17"/>
      <c r="KVK17"/>
      <c r="KVL17"/>
      <c r="KVM17"/>
      <c r="KVN17"/>
      <c r="KVO17"/>
      <c r="KVP17"/>
      <c r="KVQ17"/>
      <c r="KVR17"/>
      <c r="KVS17"/>
      <c r="KVT17"/>
      <c r="KVU17"/>
      <c r="KVV17"/>
      <c r="KVW17"/>
      <c r="KVX17"/>
      <c r="KVY17"/>
      <c r="KVZ17"/>
      <c r="KWA17"/>
      <c r="KWB17"/>
      <c r="KWC17"/>
      <c r="KWD17"/>
      <c r="KWE17"/>
      <c r="KWF17"/>
      <c r="KWG17"/>
      <c r="KWH17"/>
      <c r="KWI17"/>
      <c r="KWJ17"/>
      <c r="KWK17"/>
      <c r="KWL17"/>
      <c r="KWM17"/>
      <c r="KWN17"/>
      <c r="KWO17"/>
      <c r="KWP17"/>
      <c r="KWQ17"/>
      <c r="KWR17"/>
      <c r="KWS17"/>
      <c r="KWT17"/>
      <c r="KWU17"/>
      <c r="KWV17"/>
      <c r="KWW17"/>
      <c r="KWX17"/>
      <c r="KWY17"/>
      <c r="KWZ17"/>
      <c r="KXA17"/>
      <c r="KXB17"/>
      <c r="KXC17"/>
      <c r="KXD17"/>
      <c r="KXE17"/>
      <c r="KXF17"/>
      <c r="KXG17"/>
      <c r="KXH17"/>
      <c r="KXI17"/>
      <c r="KXJ17"/>
      <c r="KXK17"/>
      <c r="KXL17"/>
      <c r="KXM17"/>
      <c r="KXN17"/>
      <c r="KXO17"/>
      <c r="KXP17"/>
      <c r="KXQ17"/>
      <c r="KXR17"/>
      <c r="KXS17"/>
      <c r="KXT17"/>
      <c r="KXU17"/>
      <c r="KXV17"/>
      <c r="KXW17"/>
      <c r="KXX17"/>
      <c r="KXY17"/>
      <c r="KXZ17"/>
      <c r="KYA17"/>
      <c r="KYB17"/>
      <c r="KYC17"/>
      <c r="KYD17"/>
      <c r="KYE17"/>
      <c r="KYF17"/>
      <c r="KYG17"/>
      <c r="KYH17"/>
      <c r="KYI17"/>
      <c r="KYJ17"/>
      <c r="KYK17"/>
      <c r="KYL17"/>
      <c r="KYM17"/>
      <c r="KYN17"/>
      <c r="KYO17"/>
      <c r="KYP17"/>
      <c r="KYQ17"/>
      <c r="KYR17"/>
      <c r="KYS17"/>
      <c r="KYT17"/>
      <c r="KYU17"/>
      <c r="KYV17"/>
      <c r="KYW17"/>
      <c r="KYX17"/>
      <c r="KYY17"/>
      <c r="KYZ17"/>
      <c r="KZA17"/>
      <c r="KZB17"/>
      <c r="KZC17"/>
      <c r="KZD17"/>
      <c r="KZE17"/>
      <c r="KZF17"/>
      <c r="KZG17"/>
      <c r="KZH17"/>
      <c r="KZI17"/>
      <c r="KZJ17"/>
      <c r="KZK17"/>
      <c r="KZL17"/>
      <c r="KZM17"/>
      <c r="KZN17"/>
      <c r="KZO17"/>
      <c r="KZP17"/>
      <c r="KZQ17"/>
      <c r="KZR17"/>
      <c r="KZS17"/>
      <c r="KZT17"/>
      <c r="KZU17"/>
      <c r="KZV17"/>
      <c r="KZW17"/>
      <c r="KZX17"/>
      <c r="KZY17"/>
      <c r="KZZ17"/>
      <c r="LAA17"/>
      <c r="LAB17"/>
      <c r="LAC17"/>
      <c r="LAD17"/>
      <c r="LAE17"/>
      <c r="LAF17"/>
      <c r="LAG17"/>
      <c r="LAH17"/>
      <c r="LAI17"/>
      <c r="LAJ17"/>
      <c r="LAK17"/>
      <c r="LAL17"/>
      <c r="LAM17"/>
      <c r="LAN17"/>
      <c r="LAO17"/>
      <c r="LAP17"/>
      <c r="LAQ17"/>
      <c r="LAR17"/>
      <c r="LAS17"/>
      <c r="LAT17"/>
      <c r="LAU17"/>
      <c r="LAV17"/>
      <c r="LAW17"/>
      <c r="LAX17"/>
      <c r="LAY17"/>
      <c r="LAZ17"/>
      <c r="LBA17"/>
      <c r="LBB17"/>
      <c r="LBC17"/>
      <c r="LBD17"/>
      <c r="LBE17"/>
      <c r="LBF17"/>
      <c r="LBG17"/>
      <c r="LBH17"/>
      <c r="LBI17"/>
      <c r="LBJ17"/>
      <c r="LBK17"/>
      <c r="LBL17"/>
      <c r="LBM17"/>
      <c r="LBN17"/>
      <c r="LBO17"/>
      <c r="LBP17"/>
      <c r="LBQ17"/>
      <c r="LBR17"/>
      <c r="LBS17"/>
      <c r="LBT17"/>
      <c r="LBU17"/>
      <c r="LBV17"/>
      <c r="LBW17"/>
      <c r="LBX17"/>
      <c r="LBY17"/>
      <c r="LBZ17"/>
      <c r="LCA17"/>
      <c r="LCB17"/>
      <c r="LCC17"/>
      <c r="LCD17"/>
      <c r="LCE17"/>
      <c r="LCF17"/>
      <c r="LCG17"/>
      <c r="LCH17"/>
      <c r="LCI17"/>
      <c r="LCJ17"/>
      <c r="LCK17"/>
      <c r="LCL17"/>
      <c r="LCM17"/>
      <c r="LCN17"/>
      <c r="LCO17"/>
      <c r="LCP17"/>
      <c r="LCQ17"/>
      <c r="LCR17"/>
      <c r="LCS17"/>
      <c r="LCT17"/>
      <c r="LCU17"/>
      <c r="LCV17"/>
      <c r="LCW17"/>
      <c r="LCX17"/>
      <c r="LCY17"/>
      <c r="LCZ17"/>
      <c r="LDA17"/>
      <c r="LDB17"/>
      <c r="LDC17"/>
      <c r="LDD17"/>
      <c r="LDE17"/>
      <c r="LDF17"/>
      <c r="LDG17"/>
      <c r="LDH17"/>
      <c r="LDI17"/>
      <c r="LDJ17"/>
      <c r="LDK17"/>
      <c r="LDL17"/>
      <c r="LDM17"/>
      <c r="LDN17"/>
      <c r="LDO17"/>
      <c r="LDP17"/>
      <c r="LDQ17"/>
      <c r="LDR17"/>
      <c r="LDS17"/>
      <c r="LDT17"/>
      <c r="LDU17"/>
      <c r="LDV17"/>
      <c r="LDW17"/>
      <c r="LDX17"/>
      <c r="LDY17"/>
      <c r="LDZ17"/>
      <c r="LEA17"/>
      <c r="LEB17"/>
      <c r="LEC17"/>
      <c r="LED17"/>
      <c r="LEE17"/>
      <c r="LEF17"/>
      <c r="LEG17"/>
      <c r="LEH17"/>
      <c r="LEI17"/>
      <c r="LEJ17"/>
      <c r="LEK17"/>
      <c r="LEL17"/>
      <c r="LEM17"/>
      <c r="LEN17"/>
      <c r="LEO17"/>
      <c r="LEP17"/>
      <c r="LEQ17"/>
      <c r="LER17"/>
      <c r="LES17"/>
      <c r="LET17"/>
      <c r="LEU17"/>
      <c r="LEV17"/>
      <c r="LEW17"/>
      <c r="LEX17"/>
      <c r="LEY17"/>
      <c r="LEZ17"/>
      <c r="LFA17"/>
      <c r="LFB17"/>
      <c r="LFC17"/>
      <c r="LFD17"/>
      <c r="LFE17"/>
      <c r="LFF17"/>
      <c r="LFG17"/>
      <c r="LFH17"/>
      <c r="LFI17"/>
      <c r="LFJ17"/>
      <c r="LFK17"/>
      <c r="LFL17"/>
      <c r="LFM17"/>
      <c r="LFN17"/>
      <c r="LFO17"/>
      <c r="LFP17"/>
      <c r="LFQ17"/>
      <c r="LFR17"/>
      <c r="LFS17"/>
      <c r="LFT17"/>
      <c r="LFU17"/>
      <c r="LFV17"/>
      <c r="LFW17"/>
      <c r="LFX17"/>
      <c r="LFY17"/>
      <c r="LFZ17"/>
      <c r="LGA17"/>
      <c r="LGB17"/>
      <c r="LGC17"/>
      <c r="LGD17"/>
      <c r="LGE17"/>
      <c r="LGF17"/>
      <c r="LGG17"/>
      <c r="LGH17"/>
      <c r="LGI17"/>
      <c r="LGJ17"/>
      <c r="LGK17"/>
      <c r="LGL17"/>
      <c r="LGM17"/>
      <c r="LGN17"/>
      <c r="LGO17"/>
      <c r="LGP17"/>
      <c r="LGQ17"/>
      <c r="LGR17"/>
      <c r="LGS17"/>
      <c r="LGT17"/>
      <c r="LGU17"/>
      <c r="LGV17"/>
      <c r="LGW17"/>
      <c r="LGX17"/>
      <c r="LGY17"/>
      <c r="LGZ17"/>
      <c r="LHA17"/>
      <c r="LHB17"/>
      <c r="LHC17"/>
      <c r="LHD17"/>
      <c r="LHE17"/>
      <c r="LHF17"/>
      <c r="LHG17"/>
      <c r="LHH17"/>
      <c r="LHI17"/>
      <c r="LHJ17"/>
      <c r="LHK17"/>
      <c r="LHL17"/>
      <c r="LHM17"/>
      <c r="LHN17"/>
      <c r="LHO17"/>
      <c r="LHP17"/>
      <c r="LHQ17"/>
      <c r="LHR17"/>
      <c r="LHS17"/>
      <c r="LHT17"/>
      <c r="LHU17"/>
      <c r="LHV17"/>
      <c r="LHW17"/>
      <c r="LHX17"/>
      <c r="LHY17"/>
      <c r="LHZ17"/>
      <c r="LIA17"/>
      <c r="LIB17"/>
      <c r="LIC17"/>
      <c r="LID17"/>
      <c r="LIE17"/>
      <c r="LIF17"/>
      <c r="LIG17"/>
      <c r="LIH17"/>
      <c r="LII17"/>
      <c r="LIJ17"/>
      <c r="LIK17"/>
      <c r="LIL17"/>
      <c r="LIM17"/>
      <c r="LIN17"/>
      <c r="LIO17"/>
      <c r="LIP17"/>
      <c r="LIQ17"/>
      <c r="LIR17"/>
      <c r="LIS17"/>
      <c r="LIT17"/>
      <c r="LIU17"/>
      <c r="LIV17"/>
      <c r="LIW17"/>
      <c r="LIX17"/>
      <c r="LIY17"/>
      <c r="LIZ17"/>
      <c r="LJA17"/>
      <c r="LJB17"/>
      <c r="LJC17"/>
      <c r="LJD17"/>
      <c r="LJE17"/>
      <c r="LJF17"/>
      <c r="LJG17"/>
      <c r="LJH17"/>
      <c r="LJI17"/>
      <c r="LJJ17"/>
      <c r="LJK17"/>
      <c r="LJL17"/>
      <c r="LJM17"/>
      <c r="LJN17"/>
      <c r="LJO17"/>
      <c r="LJP17"/>
      <c r="LJQ17"/>
      <c r="LJR17"/>
      <c r="LJS17"/>
      <c r="LJT17"/>
      <c r="LJU17"/>
      <c r="LJV17"/>
      <c r="LJW17"/>
      <c r="LJX17"/>
      <c r="LJY17"/>
      <c r="LJZ17"/>
      <c r="LKA17"/>
      <c r="LKB17"/>
      <c r="LKC17"/>
      <c r="LKD17"/>
      <c r="LKE17"/>
      <c r="LKF17"/>
      <c r="LKG17"/>
      <c r="LKH17"/>
      <c r="LKI17"/>
      <c r="LKJ17"/>
      <c r="LKK17"/>
      <c r="LKL17"/>
      <c r="LKM17"/>
      <c r="LKN17"/>
      <c r="LKO17"/>
      <c r="LKP17"/>
      <c r="LKQ17"/>
      <c r="LKR17"/>
      <c r="LKS17"/>
      <c r="LKT17"/>
      <c r="LKU17"/>
      <c r="LKV17"/>
      <c r="LKW17"/>
      <c r="LKX17"/>
      <c r="LKY17"/>
      <c r="LKZ17"/>
      <c r="LLA17"/>
      <c r="LLB17"/>
      <c r="LLC17"/>
      <c r="LLD17"/>
      <c r="LLE17"/>
      <c r="LLF17"/>
      <c r="LLG17"/>
      <c r="LLH17"/>
      <c r="LLI17"/>
      <c r="LLJ17"/>
      <c r="LLK17"/>
      <c r="LLL17"/>
      <c r="LLM17"/>
      <c r="LLN17"/>
      <c r="LLO17"/>
      <c r="LLP17"/>
      <c r="LLQ17"/>
      <c r="LLR17"/>
      <c r="LLS17"/>
      <c r="LLT17"/>
      <c r="LLU17"/>
      <c r="LLV17"/>
      <c r="LLW17"/>
      <c r="LLX17"/>
      <c r="LLY17"/>
      <c r="LLZ17"/>
      <c r="LMA17"/>
      <c r="LMB17"/>
      <c r="LMC17"/>
      <c r="LMD17"/>
      <c r="LME17"/>
      <c r="LMF17"/>
      <c r="LMG17"/>
      <c r="LMH17"/>
      <c r="LMI17"/>
      <c r="LMJ17"/>
      <c r="LMK17"/>
      <c r="LML17"/>
      <c r="LMM17"/>
      <c r="LMN17"/>
      <c r="LMO17"/>
      <c r="LMP17"/>
      <c r="LMQ17"/>
      <c r="LMR17"/>
      <c r="LMS17"/>
      <c r="LMT17"/>
      <c r="LMU17"/>
      <c r="LMV17"/>
      <c r="LMW17"/>
      <c r="LMX17"/>
      <c r="LMY17"/>
      <c r="LMZ17"/>
      <c r="LNA17"/>
      <c r="LNB17"/>
      <c r="LNC17"/>
      <c r="LND17"/>
      <c r="LNE17"/>
      <c r="LNF17"/>
      <c r="LNG17"/>
      <c r="LNH17"/>
      <c r="LNI17"/>
      <c r="LNJ17"/>
      <c r="LNK17"/>
      <c r="LNL17"/>
      <c r="LNM17"/>
      <c r="LNN17"/>
      <c r="LNO17"/>
      <c r="LNP17"/>
      <c r="LNQ17"/>
      <c r="LNR17"/>
      <c r="LNS17"/>
      <c r="LNT17"/>
      <c r="LNU17"/>
      <c r="LNV17"/>
      <c r="LNW17"/>
      <c r="LNX17"/>
      <c r="LNY17"/>
      <c r="LNZ17"/>
      <c r="LOA17"/>
      <c r="LOB17"/>
      <c r="LOC17"/>
      <c r="LOD17"/>
      <c r="LOE17"/>
      <c r="LOF17"/>
      <c r="LOG17"/>
      <c r="LOH17"/>
      <c r="LOI17"/>
      <c r="LOJ17"/>
      <c r="LOK17"/>
      <c r="LOL17"/>
      <c r="LOM17"/>
      <c r="LON17"/>
      <c r="LOO17"/>
      <c r="LOP17"/>
      <c r="LOQ17"/>
      <c r="LOR17"/>
      <c r="LOS17"/>
      <c r="LOT17"/>
      <c r="LOU17"/>
      <c r="LOV17"/>
      <c r="LOW17"/>
      <c r="LOX17"/>
      <c r="LOY17"/>
      <c r="LOZ17"/>
      <c r="LPA17"/>
      <c r="LPB17"/>
      <c r="LPC17"/>
      <c r="LPD17"/>
      <c r="LPE17"/>
      <c r="LPF17"/>
      <c r="LPG17"/>
      <c r="LPH17"/>
      <c r="LPI17"/>
      <c r="LPJ17"/>
      <c r="LPK17"/>
      <c r="LPL17"/>
      <c r="LPM17"/>
      <c r="LPN17"/>
      <c r="LPO17"/>
      <c r="LPP17"/>
      <c r="LPQ17"/>
      <c r="LPR17"/>
      <c r="LPS17"/>
      <c r="LPT17"/>
      <c r="LPU17"/>
      <c r="LPV17"/>
      <c r="LPW17"/>
      <c r="LPX17"/>
      <c r="LPY17"/>
      <c r="LPZ17"/>
      <c r="LQA17"/>
      <c r="LQB17"/>
      <c r="LQC17"/>
      <c r="LQD17"/>
      <c r="LQE17"/>
      <c r="LQF17"/>
      <c r="LQG17"/>
      <c r="LQH17"/>
      <c r="LQI17"/>
      <c r="LQJ17"/>
      <c r="LQK17"/>
      <c r="LQL17"/>
      <c r="LQM17"/>
      <c r="LQN17"/>
      <c r="LQO17"/>
      <c r="LQP17"/>
      <c r="LQQ17"/>
      <c r="LQR17"/>
      <c r="LQS17"/>
      <c r="LQT17"/>
      <c r="LQU17"/>
      <c r="LQV17"/>
      <c r="LQW17"/>
      <c r="LQX17"/>
      <c r="LQY17"/>
      <c r="LQZ17"/>
      <c r="LRA17"/>
      <c r="LRB17"/>
      <c r="LRC17"/>
      <c r="LRD17"/>
      <c r="LRE17"/>
      <c r="LRF17"/>
      <c r="LRG17"/>
      <c r="LRH17"/>
      <c r="LRI17"/>
      <c r="LRJ17"/>
      <c r="LRK17"/>
      <c r="LRL17"/>
      <c r="LRM17"/>
      <c r="LRN17"/>
      <c r="LRO17"/>
      <c r="LRP17"/>
      <c r="LRQ17"/>
      <c r="LRR17"/>
      <c r="LRS17"/>
      <c r="LRT17"/>
      <c r="LRU17"/>
      <c r="LRV17"/>
      <c r="LRW17"/>
      <c r="LRX17"/>
      <c r="LRY17"/>
      <c r="LRZ17"/>
      <c r="LSA17"/>
      <c r="LSB17"/>
      <c r="LSC17"/>
      <c r="LSD17"/>
      <c r="LSE17"/>
      <c r="LSF17"/>
      <c r="LSG17"/>
      <c r="LSH17"/>
      <c r="LSI17"/>
      <c r="LSJ17"/>
      <c r="LSK17"/>
      <c r="LSL17"/>
      <c r="LSM17"/>
      <c r="LSN17"/>
      <c r="LSO17"/>
      <c r="LSP17"/>
      <c r="LSQ17"/>
      <c r="LSR17"/>
      <c r="LSS17"/>
      <c r="LST17"/>
      <c r="LSU17"/>
      <c r="LSV17"/>
      <c r="LSW17"/>
      <c r="LSX17"/>
      <c r="LSY17"/>
      <c r="LSZ17"/>
      <c r="LTA17"/>
      <c r="LTB17"/>
      <c r="LTC17"/>
      <c r="LTD17"/>
      <c r="LTE17"/>
      <c r="LTF17"/>
      <c r="LTG17"/>
      <c r="LTH17"/>
      <c r="LTI17"/>
      <c r="LTJ17"/>
      <c r="LTK17"/>
      <c r="LTL17"/>
      <c r="LTM17"/>
      <c r="LTN17"/>
      <c r="LTO17"/>
      <c r="LTP17"/>
      <c r="LTQ17"/>
      <c r="LTR17"/>
      <c r="LTS17"/>
      <c r="LTT17"/>
      <c r="LTU17"/>
      <c r="LTV17"/>
      <c r="LTW17"/>
      <c r="LTX17"/>
      <c r="LTY17"/>
      <c r="LTZ17"/>
      <c r="LUA17"/>
      <c r="LUB17"/>
      <c r="LUC17"/>
      <c r="LUD17"/>
      <c r="LUE17"/>
      <c r="LUF17"/>
      <c r="LUG17"/>
      <c r="LUH17"/>
      <c r="LUI17"/>
      <c r="LUJ17"/>
      <c r="LUK17"/>
      <c r="LUL17"/>
      <c r="LUM17"/>
      <c r="LUN17"/>
      <c r="LUO17"/>
      <c r="LUP17"/>
      <c r="LUQ17"/>
      <c r="LUR17"/>
      <c r="LUS17"/>
      <c r="LUT17"/>
      <c r="LUU17"/>
      <c r="LUV17"/>
      <c r="LUW17"/>
      <c r="LUX17"/>
      <c r="LUY17"/>
      <c r="LUZ17"/>
      <c r="LVA17"/>
      <c r="LVB17"/>
      <c r="LVC17"/>
      <c r="LVD17"/>
      <c r="LVE17"/>
      <c r="LVF17"/>
      <c r="LVG17"/>
      <c r="LVH17"/>
      <c r="LVI17"/>
      <c r="LVJ17"/>
      <c r="LVK17"/>
      <c r="LVL17"/>
      <c r="LVM17"/>
      <c r="LVN17"/>
      <c r="LVO17"/>
      <c r="LVP17"/>
      <c r="LVQ17"/>
      <c r="LVR17"/>
      <c r="LVS17"/>
      <c r="LVT17"/>
      <c r="LVU17"/>
      <c r="LVV17"/>
      <c r="LVW17"/>
      <c r="LVX17"/>
      <c r="LVY17"/>
      <c r="LVZ17"/>
      <c r="LWA17"/>
      <c r="LWB17"/>
      <c r="LWC17"/>
      <c r="LWD17"/>
      <c r="LWE17"/>
      <c r="LWF17"/>
      <c r="LWG17"/>
      <c r="LWH17"/>
      <c r="LWI17"/>
      <c r="LWJ17"/>
      <c r="LWK17"/>
      <c r="LWL17"/>
      <c r="LWM17"/>
      <c r="LWN17"/>
      <c r="LWO17"/>
      <c r="LWP17"/>
      <c r="LWQ17"/>
      <c r="LWR17"/>
      <c r="LWS17"/>
      <c r="LWT17"/>
      <c r="LWU17"/>
      <c r="LWV17"/>
      <c r="LWW17"/>
      <c r="LWX17"/>
      <c r="LWY17"/>
      <c r="LWZ17"/>
      <c r="LXA17"/>
      <c r="LXB17"/>
      <c r="LXC17"/>
      <c r="LXD17"/>
      <c r="LXE17"/>
      <c r="LXF17"/>
      <c r="LXG17"/>
      <c r="LXH17"/>
      <c r="LXI17"/>
      <c r="LXJ17"/>
      <c r="LXK17"/>
      <c r="LXL17"/>
      <c r="LXM17"/>
      <c r="LXN17"/>
      <c r="LXO17"/>
      <c r="LXP17"/>
      <c r="LXQ17"/>
      <c r="LXR17"/>
      <c r="LXS17"/>
      <c r="LXT17"/>
      <c r="LXU17"/>
      <c r="LXV17"/>
      <c r="LXW17"/>
      <c r="LXX17"/>
      <c r="LXY17"/>
      <c r="LXZ17"/>
      <c r="LYA17"/>
      <c r="LYB17"/>
      <c r="LYC17"/>
      <c r="LYD17"/>
      <c r="LYE17"/>
      <c r="LYF17"/>
      <c r="LYG17"/>
      <c r="LYH17"/>
      <c r="LYI17"/>
      <c r="LYJ17"/>
      <c r="LYK17"/>
      <c r="LYL17"/>
      <c r="LYM17"/>
      <c r="LYN17"/>
      <c r="LYO17"/>
      <c r="LYP17"/>
      <c r="LYQ17"/>
      <c r="LYR17"/>
      <c r="LYS17"/>
      <c r="LYT17"/>
      <c r="LYU17"/>
      <c r="LYV17"/>
      <c r="LYW17"/>
      <c r="LYX17"/>
      <c r="LYY17"/>
      <c r="LYZ17"/>
      <c r="LZA17"/>
      <c r="LZB17"/>
      <c r="LZC17"/>
      <c r="LZD17"/>
      <c r="LZE17"/>
      <c r="LZF17"/>
      <c r="LZG17"/>
      <c r="LZH17"/>
      <c r="LZI17"/>
      <c r="LZJ17"/>
      <c r="LZK17"/>
      <c r="LZL17"/>
      <c r="LZM17"/>
      <c r="LZN17"/>
      <c r="LZO17"/>
      <c r="LZP17"/>
      <c r="LZQ17"/>
      <c r="LZR17"/>
      <c r="LZS17"/>
      <c r="LZT17"/>
      <c r="LZU17"/>
      <c r="LZV17"/>
      <c r="LZW17"/>
      <c r="LZX17"/>
      <c r="LZY17"/>
      <c r="LZZ17"/>
      <c r="MAA17"/>
      <c r="MAB17"/>
      <c r="MAC17"/>
      <c r="MAD17"/>
      <c r="MAE17"/>
      <c r="MAF17"/>
      <c r="MAG17"/>
      <c r="MAH17"/>
      <c r="MAI17"/>
      <c r="MAJ17"/>
      <c r="MAK17"/>
      <c r="MAL17"/>
      <c r="MAM17"/>
      <c r="MAN17"/>
      <c r="MAO17"/>
      <c r="MAP17"/>
      <c r="MAQ17"/>
      <c r="MAR17"/>
      <c r="MAS17"/>
      <c r="MAT17"/>
      <c r="MAU17"/>
      <c r="MAV17"/>
      <c r="MAW17"/>
      <c r="MAX17"/>
      <c r="MAY17"/>
      <c r="MAZ17"/>
      <c r="MBA17"/>
      <c r="MBB17"/>
      <c r="MBC17"/>
      <c r="MBD17"/>
      <c r="MBE17"/>
      <c r="MBF17"/>
      <c r="MBG17"/>
      <c r="MBH17"/>
      <c r="MBI17"/>
      <c r="MBJ17"/>
      <c r="MBK17"/>
      <c r="MBL17"/>
      <c r="MBM17"/>
      <c r="MBN17"/>
      <c r="MBO17"/>
      <c r="MBP17"/>
      <c r="MBQ17"/>
      <c r="MBR17"/>
      <c r="MBS17"/>
      <c r="MBT17"/>
      <c r="MBU17"/>
      <c r="MBV17"/>
      <c r="MBW17"/>
      <c r="MBX17"/>
      <c r="MBY17"/>
      <c r="MBZ17"/>
      <c r="MCA17"/>
      <c r="MCB17"/>
      <c r="MCC17"/>
      <c r="MCD17"/>
      <c r="MCE17"/>
      <c r="MCF17"/>
      <c r="MCG17"/>
      <c r="MCH17"/>
      <c r="MCI17"/>
      <c r="MCJ17"/>
      <c r="MCK17"/>
      <c r="MCL17"/>
      <c r="MCM17"/>
      <c r="MCN17"/>
      <c r="MCO17"/>
      <c r="MCP17"/>
      <c r="MCQ17"/>
      <c r="MCR17"/>
      <c r="MCS17"/>
      <c r="MCT17"/>
      <c r="MCU17"/>
      <c r="MCV17"/>
      <c r="MCW17"/>
      <c r="MCX17"/>
      <c r="MCY17"/>
      <c r="MCZ17"/>
      <c r="MDA17"/>
      <c r="MDB17"/>
      <c r="MDC17"/>
      <c r="MDD17"/>
      <c r="MDE17"/>
      <c r="MDF17"/>
      <c r="MDG17"/>
      <c r="MDH17"/>
      <c r="MDI17"/>
      <c r="MDJ17"/>
      <c r="MDK17"/>
      <c r="MDL17"/>
      <c r="MDM17"/>
      <c r="MDN17"/>
      <c r="MDO17"/>
      <c r="MDP17"/>
      <c r="MDQ17"/>
      <c r="MDR17"/>
      <c r="MDS17"/>
      <c r="MDT17"/>
      <c r="MDU17"/>
      <c r="MDV17"/>
      <c r="MDW17"/>
      <c r="MDX17"/>
      <c r="MDY17"/>
      <c r="MDZ17"/>
      <c r="MEA17"/>
      <c r="MEB17"/>
      <c r="MEC17"/>
      <c r="MED17"/>
      <c r="MEE17"/>
      <c r="MEF17"/>
      <c r="MEG17"/>
      <c r="MEH17"/>
      <c r="MEI17"/>
      <c r="MEJ17"/>
      <c r="MEK17"/>
      <c r="MEL17"/>
      <c r="MEM17"/>
      <c r="MEN17"/>
      <c r="MEO17"/>
      <c r="MEP17"/>
      <c r="MEQ17"/>
      <c r="MER17"/>
      <c r="MES17"/>
      <c r="MET17"/>
      <c r="MEU17"/>
      <c r="MEV17"/>
      <c r="MEW17"/>
      <c r="MEX17"/>
      <c r="MEY17"/>
      <c r="MEZ17"/>
      <c r="MFA17"/>
      <c r="MFB17"/>
      <c r="MFC17"/>
      <c r="MFD17"/>
      <c r="MFE17"/>
      <c r="MFF17"/>
      <c r="MFG17"/>
      <c r="MFH17"/>
      <c r="MFI17"/>
      <c r="MFJ17"/>
      <c r="MFK17"/>
      <c r="MFL17"/>
      <c r="MFM17"/>
      <c r="MFN17"/>
      <c r="MFO17"/>
      <c r="MFP17"/>
      <c r="MFQ17"/>
      <c r="MFR17"/>
      <c r="MFS17"/>
      <c r="MFT17"/>
      <c r="MFU17"/>
      <c r="MFV17"/>
      <c r="MFW17"/>
      <c r="MFX17"/>
      <c r="MFY17"/>
      <c r="MFZ17"/>
      <c r="MGA17"/>
      <c r="MGB17"/>
      <c r="MGC17"/>
      <c r="MGD17"/>
      <c r="MGE17"/>
      <c r="MGF17"/>
      <c r="MGG17"/>
      <c r="MGH17"/>
      <c r="MGI17"/>
      <c r="MGJ17"/>
      <c r="MGK17"/>
      <c r="MGL17"/>
      <c r="MGM17"/>
      <c r="MGN17"/>
      <c r="MGO17"/>
      <c r="MGP17"/>
      <c r="MGQ17"/>
      <c r="MGR17"/>
      <c r="MGS17"/>
      <c r="MGT17"/>
      <c r="MGU17"/>
      <c r="MGV17"/>
      <c r="MGW17"/>
      <c r="MGX17"/>
      <c r="MGY17"/>
      <c r="MGZ17"/>
      <c r="MHA17"/>
      <c r="MHB17"/>
      <c r="MHC17"/>
      <c r="MHD17"/>
      <c r="MHE17"/>
      <c r="MHF17"/>
      <c r="MHG17"/>
      <c r="MHH17"/>
      <c r="MHI17"/>
      <c r="MHJ17"/>
      <c r="MHK17"/>
      <c r="MHL17"/>
      <c r="MHM17"/>
      <c r="MHN17"/>
      <c r="MHO17"/>
      <c r="MHP17"/>
      <c r="MHQ17"/>
      <c r="MHR17"/>
      <c r="MHS17"/>
      <c r="MHT17"/>
      <c r="MHU17"/>
      <c r="MHV17"/>
      <c r="MHW17"/>
      <c r="MHX17"/>
      <c r="MHY17"/>
      <c r="MHZ17"/>
      <c r="MIA17"/>
      <c r="MIB17"/>
      <c r="MIC17"/>
      <c r="MID17"/>
      <c r="MIE17"/>
      <c r="MIF17"/>
      <c r="MIG17"/>
      <c r="MIH17"/>
      <c r="MII17"/>
      <c r="MIJ17"/>
      <c r="MIK17"/>
      <c r="MIL17"/>
      <c r="MIM17"/>
      <c r="MIN17"/>
      <c r="MIO17"/>
      <c r="MIP17"/>
      <c r="MIQ17"/>
      <c r="MIR17"/>
      <c r="MIS17"/>
      <c r="MIT17"/>
      <c r="MIU17"/>
      <c r="MIV17"/>
      <c r="MIW17"/>
      <c r="MIX17"/>
      <c r="MIY17"/>
      <c r="MIZ17"/>
      <c r="MJA17"/>
      <c r="MJB17"/>
      <c r="MJC17"/>
      <c r="MJD17"/>
      <c r="MJE17"/>
      <c r="MJF17"/>
      <c r="MJG17"/>
      <c r="MJH17"/>
      <c r="MJI17"/>
      <c r="MJJ17"/>
      <c r="MJK17"/>
      <c r="MJL17"/>
      <c r="MJM17"/>
      <c r="MJN17"/>
      <c r="MJO17"/>
      <c r="MJP17"/>
      <c r="MJQ17"/>
      <c r="MJR17"/>
      <c r="MJS17"/>
      <c r="MJT17"/>
      <c r="MJU17"/>
      <c r="MJV17"/>
      <c r="MJW17"/>
      <c r="MJX17"/>
      <c r="MJY17"/>
      <c r="MJZ17"/>
      <c r="MKA17"/>
      <c r="MKB17"/>
      <c r="MKC17"/>
      <c r="MKD17"/>
      <c r="MKE17"/>
      <c r="MKF17"/>
      <c r="MKG17"/>
      <c r="MKH17"/>
      <c r="MKI17"/>
      <c r="MKJ17"/>
      <c r="MKK17"/>
      <c r="MKL17"/>
      <c r="MKM17"/>
      <c r="MKN17"/>
      <c r="MKO17"/>
      <c r="MKP17"/>
      <c r="MKQ17"/>
      <c r="MKR17"/>
      <c r="MKS17"/>
      <c r="MKT17"/>
      <c r="MKU17"/>
      <c r="MKV17"/>
      <c r="MKW17"/>
      <c r="MKX17"/>
      <c r="MKY17"/>
      <c r="MKZ17"/>
      <c r="MLA17"/>
      <c r="MLB17"/>
      <c r="MLC17"/>
      <c r="MLD17"/>
      <c r="MLE17"/>
      <c r="MLF17"/>
      <c r="MLG17"/>
      <c r="MLH17"/>
      <c r="MLI17"/>
      <c r="MLJ17"/>
      <c r="MLK17"/>
      <c r="MLL17"/>
      <c r="MLM17"/>
      <c r="MLN17"/>
      <c r="MLO17"/>
      <c r="MLP17"/>
      <c r="MLQ17"/>
      <c r="MLR17"/>
      <c r="MLS17"/>
      <c r="MLT17"/>
      <c r="MLU17"/>
      <c r="MLV17"/>
      <c r="MLW17"/>
      <c r="MLX17"/>
      <c r="MLY17"/>
      <c r="MLZ17"/>
      <c r="MMA17"/>
      <c r="MMB17"/>
      <c r="MMC17"/>
      <c r="MMD17"/>
      <c r="MME17"/>
      <c r="MMF17"/>
      <c r="MMG17"/>
      <c r="MMH17"/>
      <c r="MMI17"/>
      <c r="MMJ17"/>
      <c r="MMK17"/>
      <c r="MML17"/>
      <c r="MMM17"/>
      <c r="MMN17"/>
      <c r="MMO17"/>
      <c r="MMP17"/>
      <c r="MMQ17"/>
      <c r="MMR17"/>
      <c r="MMS17"/>
      <c r="MMT17"/>
      <c r="MMU17"/>
      <c r="MMV17"/>
      <c r="MMW17"/>
      <c r="MMX17"/>
      <c r="MMY17"/>
      <c r="MMZ17"/>
      <c r="MNA17"/>
      <c r="MNB17"/>
      <c r="MNC17"/>
      <c r="MND17"/>
      <c r="MNE17"/>
      <c r="MNF17"/>
      <c r="MNG17"/>
      <c r="MNH17"/>
      <c r="MNI17"/>
      <c r="MNJ17"/>
      <c r="MNK17"/>
      <c r="MNL17"/>
      <c r="MNM17"/>
      <c r="MNN17"/>
      <c r="MNO17"/>
      <c r="MNP17"/>
      <c r="MNQ17"/>
      <c r="MNR17"/>
      <c r="MNS17"/>
      <c r="MNT17"/>
      <c r="MNU17"/>
      <c r="MNV17"/>
      <c r="MNW17"/>
      <c r="MNX17"/>
      <c r="MNY17"/>
      <c r="MNZ17"/>
      <c r="MOA17"/>
      <c r="MOB17"/>
      <c r="MOC17"/>
      <c r="MOD17"/>
      <c r="MOE17"/>
      <c r="MOF17"/>
      <c r="MOG17"/>
      <c r="MOH17"/>
      <c r="MOI17"/>
      <c r="MOJ17"/>
      <c r="MOK17"/>
      <c r="MOL17"/>
      <c r="MOM17"/>
      <c r="MON17"/>
      <c r="MOO17"/>
      <c r="MOP17"/>
      <c r="MOQ17"/>
      <c r="MOR17"/>
      <c r="MOS17"/>
      <c r="MOT17"/>
      <c r="MOU17"/>
      <c r="MOV17"/>
      <c r="MOW17"/>
      <c r="MOX17"/>
      <c r="MOY17"/>
      <c r="MOZ17"/>
      <c r="MPA17"/>
      <c r="MPB17"/>
      <c r="MPC17"/>
      <c r="MPD17"/>
      <c r="MPE17"/>
      <c r="MPF17"/>
      <c r="MPG17"/>
      <c r="MPH17"/>
      <c r="MPI17"/>
      <c r="MPJ17"/>
      <c r="MPK17"/>
      <c r="MPL17"/>
      <c r="MPM17"/>
      <c r="MPN17"/>
      <c r="MPO17"/>
      <c r="MPP17"/>
      <c r="MPQ17"/>
      <c r="MPR17"/>
      <c r="MPS17"/>
      <c r="MPT17"/>
      <c r="MPU17"/>
      <c r="MPV17"/>
      <c r="MPW17"/>
      <c r="MPX17"/>
      <c r="MPY17"/>
      <c r="MPZ17"/>
      <c r="MQA17"/>
      <c r="MQB17"/>
      <c r="MQC17"/>
      <c r="MQD17"/>
      <c r="MQE17"/>
      <c r="MQF17"/>
      <c r="MQG17"/>
      <c r="MQH17"/>
      <c r="MQI17"/>
      <c r="MQJ17"/>
      <c r="MQK17"/>
      <c r="MQL17"/>
      <c r="MQM17"/>
      <c r="MQN17"/>
      <c r="MQO17"/>
      <c r="MQP17"/>
      <c r="MQQ17"/>
      <c r="MQR17"/>
      <c r="MQS17"/>
      <c r="MQT17"/>
      <c r="MQU17"/>
      <c r="MQV17"/>
      <c r="MQW17"/>
      <c r="MQX17"/>
      <c r="MQY17"/>
      <c r="MQZ17"/>
      <c r="MRA17"/>
      <c r="MRB17"/>
      <c r="MRC17"/>
      <c r="MRD17"/>
      <c r="MRE17"/>
      <c r="MRF17"/>
      <c r="MRG17"/>
      <c r="MRH17"/>
      <c r="MRI17"/>
      <c r="MRJ17"/>
      <c r="MRK17"/>
      <c r="MRL17"/>
      <c r="MRM17"/>
      <c r="MRN17"/>
      <c r="MRO17"/>
      <c r="MRP17"/>
      <c r="MRQ17"/>
      <c r="MRR17"/>
      <c r="MRS17"/>
      <c r="MRT17"/>
      <c r="MRU17"/>
      <c r="MRV17"/>
      <c r="MRW17"/>
      <c r="MRX17"/>
      <c r="MRY17"/>
      <c r="MRZ17"/>
      <c r="MSA17"/>
      <c r="MSB17"/>
      <c r="MSC17"/>
      <c r="MSD17"/>
      <c r="MSE17"/>
      <c r="MSF17"/>
      <c r="MSG17"/>
      <c r="MSH17"/>
      <c r="MSI17"/>
      <c r="MSJ17"/>
      <c r="MSK17"/>
      <c r="MSL17"/>
      <c r="MSM17"/>
      <c r="MSN17"/>
      <c r="MSO17"/>
      <c r="MSP17"/>
      <c r="MSQ17"/>
      <c r="MSR17"/>
      <c r="MSS17"/>
      <c r="MST17"/>
      <c r="MSU17"/>
      <c r="MSV17"/>
      <c r="MSW17"/>
      <c r="MSX17"/>
      <c r="MSY17"/>
      <c r="MSZ17"/>
      <c r="MTA17"/>
      <c r="MTB17"/>
      <c r="MTC17"/>
      <c r="MTD17"/>
      <c r="MTE17"/>
      <c r="MTF17"/>
      <c r="MTG17"/>
      <c r="MTH17"/>
      <c r="MTI17"/>
      <c r="MTJ17"/>
      <c r="MTK17"/>
      <c r="MTL17"/>
      <c r="MTM17"/>
      <c r="MTN17"/>
      <c r="MTO17"/>
      <c r="MTP17"/>
      <c r="MTQ17"/>
      <c r="MTR17"/>
      <c r="MTS17"/>
      <c r="MTT17"/>
      <c r="MTU17"/>
      <c r="MTV17"/>
      <c r="MTW17"/>
      <c r="MTX17"/>
      <c r="MTY17"/>
      <c r="MTZ17"/>
      <c r="MUA17"/>
      <c r="MUB17"/>
      <c r="MUC17"/>
      <c r="MUD17"/>
      <c r="MUE17"/>
      <c r="MUF17"/>
      <c r="MUG17"/>
      <c r="MUH17"/>
      <c r="MUI17"/>
      <c r="MUJ17"/>
      <c r="MUK17"/>
      <c r="MUL17"/>
      <c r="MUM17"/>
      <c r="MUN17"/>
      <c r="MUO17"/>
      <c r="MUP17"/>
      <c r="MUQ17"/>
      <c r="MUR17"/>
      <c r="MUS17"/>
      <c r="MUT17"/>
      <c r="MUU17"/>
      <c r="MUV17"/>
      <c r="MUW17"/>
      <c r="MUX17"/>
      <c r="MUY17"/>
      <c r="MUZ17"/>
      <c r="MVA17"/>
      <c r="MVB17"/>
      <c r="MVC17"/>
      <c r="MVD17"/>
      <c r="MVE17"/>
      <c r="MVF17"/>
      <c r="MVG17"/>
      <c r="MVH17"/>
      <c r="MVI17"/>
      <c r="MVJ17"/>
      <c r="MVK17"/>
      <c r="MVL17"/>
      <c r="MVM17"/>
      <c r="MVN17"/>
      <c r="MVO17"/>
      <c r="MVP17"/>
      <c r="MVQ17"/>
      <c r="MVR17"/>
      <c r="MVS17"/>
      <c r="MVT17"/>
      <c r="MVU17"/>
      <c r="MVV17"/>
      <c r="MVW17"/>
      <c r="MVX17"/>
      <c r="MVY17"/>
      <c r="MVZ17"/>
      <c r="MWA17"/>
      <c r="MWB17"/>
      <c r="MWC17"/>
      <c r="MWD17"/>
      <c r="MWE17"/>
      <c r="MWF17"/>
      <c r="MWG17"/>
      <c r="MWH17"/>
      <c r="MWI17"/>
      <c r="MWJ17"/>
      <c r="MWK17"/>
      <c r="MWL17"/>
      <c r="MWM17"/>
      <c r="MWN17"/>
      <c r="MWO17"/>
      <c r="MWP17"/>
      <c r="MWQ17"/>
      <c r="MWR17"/>
      <c r="MWS17"/>
      <c r="MWT17"/>
      <c r="MWU17"/>
      <c r="MWV17"/>
      <c r="MWW17"/>
      <c r="MWX17"/>
      <c r="MWY17"/>
      <c r="MWZ17"/>
      <c r="MXA17"/>
      <c r="MXB17"/>
      <c r="MXC17"/>
      <c r="MXD17"/>
      <c r="MXE17"/>
      <c r="MXF17"/>
      <c r="MXG17"/>
      <c r="MXH17"/>
      <c r="MXI17"/>
      <c r="MXJ17"/>
      <c r="MXK17"/>
      <c r="MXL17"/>
      <c r="MXM17"/>
      <c r="MXN17"/>
      <c r="MXO17"/>
      <c r="MXP17"/>
      <c r="MXQ17"/>
      <c r="MXR17"/>
      <c r="MXS17"/>
      <c r="MXT17"/>
      <c r="MXU17"/>
      <c r="MXV17"/>
      <c r="MXW17"/>
      <c r="MXX17"/>
      <c r="MXY17"/>
      <c r="MXZ17"/>
      <c r="MYA17"/>
      <c r="MYB17"/>
      <c r="MYC17"/>
      <c r="MYD17"/>
      <c r="MYE17"/>
      <c r="MYF17"/>
      <c r="MYG17"/>
      <c r="MYH17"/>
      <c r="MYI17"/>
      <c r="MYJ17"/>
      <c r="MYK17"/>
      <c r="MYL17"/>
      <c r="MYM17"/>
      <c r="MYN17"/>
      <c r="MYO17"/>
      <c r="MYP17"/>
      <c r="MYQ17"/>
      <c r="MYR17"/>
      <c r="MYS17"/>
      <c r="MYT17"/>
      <c r="MYU17"/>
      <c r="MYV17"/>
      <c r="MYW17"/>
      <c r="MYX17"/>
      <c r="MYY17"/>
      <c r="MYZ17"/>
      <c r="MZA17"/>
      <c r="MZB17"/>
      <c r="MZC17"/>
      <c r="MZD17"/>
      <c r="MZE17"/>
      <c r="MZF17"/>
      <c r="MZG17"/>
      <c r="MZH17"/>
      <c r="MZI17"/>
      <c r="MZJ17"/>
      <c r="MZK17"/>
      <c r="MZL17"/>
      <c r="MZM17"/>
      <c r="MZN17"/>
      <c r="MZO17"/>
      <c r="MZP17"/>
      <c r="MZQ17"/>
      <c r="MZR17"/>
      <c r="MZS17"/>
      <c r="MZT17"/>
      <c r="MZU17"/>
      <c r="MZV17"/>
      <c r="MZW17"/>
      <c r="MZX17"/>
      <c r="MZY17"/>
      <c r="MZZ17"/>
      <c r="NAA17"/>
      <c r="NAB17"/>
      <c r="NAC17"/>
      <c r="NAD17"/>
      <c r="NAE17"/>
      <c r="NAF17"/>
      <c r="NAG17"/>
      <c r="NAH17"/>
      <c r="NAI17"/>
      <c r="NAJ17"/>
      <c r="NAK17"/>
      <c r="NAL17"/>
      <c r="NAM17"/>
      <c r="NAN17"/>
      <c r="NAO17"/>
      <c r="NAP17"/>
      <c r="NAQ17"/>
      <c r="NAR17"/>
      <c r="NAS17"/>
      <c r="NAT17"/>
      <c r="NAU17"/>
      <c r="NAV17"/>
      <c r="NAW17"/>
      <c r="NAX17"/>
      <c r="NAY17"/>
      <c r="NAZ17"/>
      <c r="NBA17"/>
      <c r="NBB17"/>
      <c r="NBC17"/>
      <c r="NBD17"/>
      <c r="NBE17"/>
      <c r="NBF17"/>
      <c r="NBG17"/>
      <c r="NBH17"/>
      <c r="NBI17"/>
      <c r="NBJ17"/>
      <c r="NBK17"/>
      <c r="NBL17"/>
      <c r="NBM17"/>
      <c r="NBN17"/>
      <c r="NBO17"/>
      <c r="NBP17"/>
      <c r="NBQ17"/>
      <c r="NBR17"/>
      <c r="NBS17"/>
      <c r="NBT17"/>
      <c r="NBU17"/>
      <c r="NBV17"/>
      <c r="NBW17"/>
      <c r="NBX17"/>
      <c r="NBY17"/>
      <c r="NBZ17"/>
      <c r="NCA17"/>
      <c r="NCB17"/>
      <c r="NCC17"/>
      <c r="NCD17"/>
      <c r="NCE17"/>
      <c r="NCF17"/>
      <c r="NCG17"/>
      <c r="NCH17"/>
      <c r="NCI17"/>
      <c r="NCJ17"/>
      <c r="NCK17"/>
      <c r="NCL17"/>
      <c r="NCM17"/>
      <c r="NCN17"/>
      <c r="NCO17"/>
      <c r="NCP17"/>
      <c r="NCQ17"/>
      <c r="NCR17"/>
      <c r="NCS17"/>
      <c r="NCT17"/>
      <c r="NCU17"/>
      <c r="NCV17"/>
      <c r="NCW17"/>
      <c r="NCX17"/>
      <c r="NCY17"/>
      <c r="NCZ17"/>
      <c r="NDA17"/>
      <c r="NDB17"/>
      <c r="NDC17"/>
      <c r="NDD17"/>
      <c r="NDE17"/>
      <c r="NDF17"/>
      <c r="NDG17"/>
      <c r="NDH17"/>
      <c r="NDI17"/>
      <c r="NDJ17"/>
      <c r="NDK17"/>
      <c r="NDL17"/>
      <c r="NDM17"/>
      <c r="NDN17"/>
      <c r="NDO17"/>
      <c r="NDP17"/>
      <c r="NDQ17"/>
      <c r="NDR17"/>
      <c r="NDS17"/>
      <c r="NDT17"/>
      <c r="NDU17"/>
      <c r="NDV17"/>
      <c r="NDW17"/>
      <c r="NDX17"/>
      <c r="NDY17"/>
      <c r="NDZ17"/>
      <c r="NEA17"/>
      <c r="NEB17"/>
      <c r="NEC17"/>
      <c r="NED17"/>
      <c r="NEE17"/>
      <c r="NEF17"/>
      <c r="NEG17"/>
      <c r="NEH17"/>
      <c r="NEI17"/>
      <c r="NEJ17"/>
      <c r="NEK17"/>
      <c r="NEL17"/>
      <c r="NEM17"/>
      <c r="NEN17"/>
      <c r="NEO17"/>
      <c r="NEP17"/>
      <c r="NEQ17"/>
      <c r="NER17"/>
      <c r="NES17"/>
      <c r="NET17"/>
      <c r="NEU17"/>
      <c r="NEV17"/>
      <c r="NEW17"/>
      <c r="NEX17"/>
      <c r="NEY17"/>
      <c r="NEZ17"/>
      <c r="NFA17"/>
      <c r="NFB17"/>
      <c r="NFC17"/>
      <c r="NFD17"/>
      <c r="NFE17"/>
      <c r="NFF17"/>
      <c r="NFG17"/>
      <c r="NFH17"/>
      <c r="NFI17"/>
      <c r="NFJ17"/>
      <c r="NFK17"/>
      <c r="NFL17"/>
      <c r="NFM17"/>
      <c r="NFN17"/>
      <c r="NFO17"/>
      <c r="NFP17"/>
      <c r="NFQ17"/>
      <c r="NFR17"/>
      <c r="NFS17"/>
      <c r="NFT17"/>
      <c r="NFU17"/>
      <c r="NFV17"/>
      <c r="NFW17"/>
      <c r="NFX17"/>
      <c r="NFY17"/>
      <c r="NFZ17"/>
      <c r="NGA17"/>
      <c r="NGB17"/>
      <c r="NGC17"/>
      <c r="NGD17"/>
      <c r="NGE17"/>
      <c r="NGF17"/>
      <c r="NGG17"/>
      <c r="NGH17"/>
      <c r="NGI17"/>
      <c r="NGJ17"/>
      <c r="NGK17"/>
      <c r="NGL17"/>
      <c r="NGM17"/>
      <c r="NGN17"/>
      <c r="NGO17"/>
      <c r="NGP17"/>
      <c r="NGQ17"/>
      <c r="NGR17"/>
      <c r="NGS17"/>
      <c r="NGT17"/>
      <c r="NGU17"/>
      <c r="NGV17"/>
      <c r="NGW17"/>
      <c r="NGX17"/>
      <c r="NGY17"/>
      <c r="NGZ17"/>
      <c r="NHA17"/>
      <c r="NHB17"/>
      <c r="NHC17"/>
      <c r="NHD17"/>
      <c r="NHE17"/>
      <c r="NHF17"/>
      <c r="NHG17"/>
      <c r="NHH17"/>
      <c r="NHI17"/>
      <c r="NHJ17"/>
      <c r="NHK17"/>
      <c r="NHL17"/>
      <c r="NHM17"/>
      <c r="NHN17"/>
      <c r="NHO17"/>
      <c r="NHP17"/>
      <c r="NHQ17"/>
      <c r="NHR17"/>
      <c r="NHS17"/>
      <c r="NHT17"/>
      <c r="NHU17"/>
      <c r="NHV17"/>
      <c r="NHW17"/>
      <c r="NHX17"/>
      <c r="NHY17"/>
      <c r="NHZ17"/>
      <c r="NIA17"/>
      <c r="NIB17"/>
      <c r="NIC17"/>
      <c r="NID17"/>
      <c r="NIE17"/>
      <c r="NIF17"/>
      <c r="NIG17"/>
      <c r="NIH17"/>
      <c r="NII17"/>
      <c r="NIJ17"/>
      <c r="NIK17"/>
      <c r="NIL17"/>
      <c r="NIM17"/>
      <c r="NIN17"/>
      <c r="NIO17"/>
      <c r="NIP17"/>
      <c r="NIQ17"/>
      <c r="NIR17"/>
      <c r="NIS17"/>
      <c r="NIT17"/>
      <c r="NIU17"/>
      <c r="NIV17"/>
      <c r="NIW17"/>
      <c r="NIX17"/>
      <c r="NIY17"/>
      <c r="NIZ17"/>
      <c r="NJA17"/>
      <c r="NJB17"/>
      <c r="NJC17"/>
      <c r="NJD17"/>
      <c r="NJE17"/>
      <c r="NJF17"/>
      <c r="NJG17"/>
      <c r="NJH17"/>
      <c r="NJI17"/>
      <c r="NJJ17"/>
      <c r="NJK17"/>
      <c r="NJL17"/>
      <c r="NJM17"/>
      <c r="NJN17"/>
      <c r="NJO17"/>
      <c r="NJP17"/>
      <c r="NJQ17"/>
      <c r="NJR17"/>
      <c r="NJS17"/>
      <c r="NJT17"/>
      <c r="NJU17"/>
      <c r="NJV17"/>
      <c r="NJW17"/>
      <c r="NJX17"/>
      <c r="NJY17"/>
      <c r="NJZ17"/>
      <c r="NKA17"/>
      <c r="NKB17"/>
      <c r="NKC17"/>
      <c r="NKD17"/>
      <c r="NKE17"/>
      <c r="NKF17"/>
      <c r="NKG17"/>
      <c r="NKH17"/>
      <c r="NKI17"/>
      <c r="NKJ17"/>
      <c r="NKK17"/>
      <c r="NKL17"/>
      <c r="NKM17"/>
      <c r="NKN17"/>
      <c r="NKO17"/>
      <c r="NKP17"/>
      <c r="NKQ17"/>
      <c r="NKR17"/>
      <c r="NKS17"/>
      <c r="NKT17"/>
      <c r="NKU17"/>
      <c r="NKV17"/>
      <c r="NKW17"/>
      <c r="NKX17"/>
      <c r="NKY17"/>
      <c r="NKZ17"/>
      <c r="NLA17"/>
      <c r="NLB17"/>
      <c r="NLC17"/>
      <c r="NLD17"/>
      <c r="NLE17"/>
      <c r="NLF17"/>
      <c r="NLG17"/>
      <c r="NLH17"/>
      <c r="NLI17"/>
      <c r="NLJ17"/>
      <c r="NLK17"/>
      <c r="NLL17"/>
      <c r="NLM17"/>
      <c r="NLN17"/>
      <c r="NLO17"/>
      <c r="NLP17"/>
      <c r="NLQ17"/>
      <c r="NLR17"/>
      <c r="NLS17"/>
      <c r="NLT17"/>
      <c r="NLU17"/>
      <c r="NLV17"/>
      <c r="NLW17"/>
      <c r="NLX17"/>
      <c r="NLY17"/>
      <c r="NLZ17"/>
      <c r="NMA17"/>
      <c r="NMB17"/>
      <c r="NMC17"/>
      <c r="NMD17"/>
      <c r="NME17"/>
      <c r="NMF17"/>
      <c r="NMG17"/>
      <c r="NMH17"/>
      <c r="NMI17"/>
      <c r="NMJ17"/>
      <c r="NMK17"/>
      <c r="NML17"/>
      <c r="NMM17"/>
      <c r="NMN17"/>
      <c r="NMO17"/>
      <c r="NMP17"/>
      <c r="NMQ17"/>
      <c r="NMR17"/>
      <c r="NMS17"/>
      <c r="NMT17"/>
      <c r="NMU17"/>
      <c r="NMV17"/>
      <c r="NMW17"/>
      <c r="NMX17"/>
      <c r="NMY17"/>
      <c r="NMZ17"/>
      <c r="NNA17"/>
      <c r="NNB17"/>
      <c r="NNC17"/>
      <c r="NND17"/>
      <c r="NNE17"/>
      <c r="NNF17"/>
      <c r="NNG17"/>
      <c r="NNH17"/>
      <c r="NNI17"/>
      <c r="NNJ17"/>
      <c r="NNK17"/>
      <c r="NNL17"/>
      <c r="NNM17"/>
      <c r="NNN17"/>
      <c r="NNO17"/>
      <c r="NNP17"/>
      <c r="NNQ17"/>
      <c r="NNR17"/>
      <c r="NNS17"/>
      <c r="NNT17"/>
      <c r="NNU17"/>
      <c r="NNV17"/>
      <c r="NNW17"/>
      <c r="NNX17"/>
      <c r="NNY17"/>
      <c r="NNZ17"/>
      <c r="NOA17"/>
      <c r="NOB17"/>
      <c r="NOC17"/>
      <c r="NOD17"/>
      <c r="NOE17"/>
      <c r="NOF17"/>
      <c r="NOG17"/>
      <c r="NOH17"/>
      <c r="NOI17"/>
      <c r="NOJ17"/>
      <c r="NOK17"/>
      <c r="NOL17"/>
      <c r="NOM17"/>
      <c r="NON17"/>
      <c r="NOO17"/>
      <c r="NOP17"/>
      <c r="NOQ17"/>
      <c r="NOR17"/>
      <c r="NOS17"/>
      <c r="NOT17"/>
      <c r="NOU17"/>
      <c r="NOV17"/>
      <c r="NOW17"/>
      <c r="NOX17"/>
      <c r="NOY17"/>
      <c r="NOZ17"/>
      <c r="NPA17"/>
      <c r="NPB17"/>
      <c r="NPC17"/>
      <c r="NPD17"/>
      <c r="NPE17"/>
      <c r="NPF17"/>
      <c r="NPG17"/>
      <c r="NPH17"/>
      <c r="NPI17"/>
      <c r="NPJ17"/>
      <c r="NPK17"/>
      <c r="NPL17"/>
      <c r="NPM17"/>
      <c r="NPN17"/>
      <c r="NPO17"/>
      <c r="NPP17"/>
      <c r="NPQ17"/>
      <c r="NPR17"/>
      <c r="NPS17"/>
      <c r="NPT17"/>
      <c r="NPU17"/>
      <c r="NPV17"/>
      <c r="NPW17"/>
      <c r="NPX17"/>
      <c r="NPY17"/>
      <c r="NPZ17"/>
      <c r="NQA17"/>
      <c r="NQB17"/>
      <c r="NQC17"/>
      <c r="NQD17"/>
      <c r="NQE17"/>
      <c r="NQF17"/>
      <c r="NQG17"/>
      <c r="NQH17"/>
      <c r="NQI17"/>
      <c r="NQJ17"/>
      <c r="NQK17"/>
      <c r="NQL17"/>
      <c r="NQM17"/>
      <c r="NQN17"/>
      <c r="NQO17"/>
      <c r="NQP17"/>
      <c r="NQQ17"/>
      <c r="NQR17"/>
      <c r="NQS17"/>
      <c r="NQT17"/>
      <c r="NQU17"/>
      <c r="NQV17"/>
      <c r="NQW17"/>
      <c r="NQX17"/>
      <c r="NQY17"/>
      <c r="NQZ17"/>
      <c r="NRA17"/>
      <c r="NRB17"/>
      <c r="NRC17"/>
      <c r="NRD17"/>
      <c r="NRE17"/>
      <c r="NRF17"/>
      <c r="NRG17"/>
      <c r="NRH17"/>
      <c r="NRI17"/>
      <c r="NRJ17"/>
      <c r="NRK17"/>
      <c r="NRL17"/>
      <c r="NRM17"/>
      <c r="NRN17"/>
      <c r="NRO17"/>
      <c r="NRP17"/>
      <c r="NRQ17"/>
      <c r="NRR17"/>
      <c r="NRS17"/>
      <c r="NRT17"/>
      <c r="NRU17"/>
      <c r="NRV17"/>
      <c r="NRW17"/>
      <c r="NRX17"/>
      <c r="NRY17"/>
      <c r="NRZ17"/>
      <c r="NSA17"/>
      <c r="NSB17"/>
      <c r="NSC17"/>
      <c r="NSD17"/>
      <c r="NSE17"/>
      <c r="NSF17"/>
      <c r="NSG17"/>
      <c r="NSH17"/>
      <c r="NSI17"/>
      <c r="NSJ17"/>
      <c r="NSK17"/>
      <c r="NSL17"/>
      <c r="NSM17"/>
      <c r="NSN17"/>
      <c r="NSO17"/>
      <c r="NSP17"/>
      <c r="NSQ17"/>
      <c r="NSR17"/>
      <c r="NSS17"/>
      <c r="NST17"/>
      <c r="NSU17"/>
      <c r="NSV17"/>
      <c r="NSW17"/>
      <c r="NSX17"/>
      <c r="NSY17"/>
      <c r="NSZ17"/>
      <c r="NTA17"/>
      <c r="NTB17"/>
      <c r="NTC17"/>
      <c r="NTD17"/>
      <c r="NTE17"/>
      <c r="NTF17"/>
      <c r="NTG17"/>
      <c r="NTH17"/>
      <c r="NTI17"/>
      <c r="NTJ17"/>
      <c r="NTK17"/>
      <c r="NTL17"/>
      <c r="NTM17"/>
      <c r="NTN17"/>
      <c r="NTO17"/>
      <c r="NTP17"/>
      <c r="NTQ17"/>
      <c r="NTR17"/>
      <c r="NTS17"/>
      <c r="NTT17"/>
      <c r="NTU17"/>
      <c r="NTV17"/>
      <c r="NTW17"/>
      <c r="NTX17"/>
      <c r="NTY17"/>
      <c r="NTZ17"/>
      <c r="NUA17"/>
      <c r="NUB17"/>
      <c r="NUC17"/>
      <c r="NUD17"/>
      <c r="NUE17"/>
      <c r="NUF17"/>
      <c r="NUG17"/>
      <c r="NUH17"/>
      <c r="NUI17"/>
      <c r="NUJ17"/>
      <c r="NUK17"/>
      <c r="NUL17"/>
      <c r="NUM17"/>
      <c r="NUN17"/>
      <c r="NUO17"/>
      <c r="NUP17"/>
      <c r="NUQ17"/>
      <c r="NUR17"/>
      <c r="NUS17"/>
      <c r="NUT17"/>
      <c r="NUU17"/>
      <c r="NUV17"/>
      <c r="NUW17"/>
      <c r="NUX17"/>
      <c r="NUY17"/>
      <c r="NUZ17"/>
      <c r="NVA17"/>
      <c r="NVB17"/>
      <c r="NVC17"/>
      <c r="NVD17"/>
      <c r="NVE17"/>
      <c r="NVF17"/>
      <c r="NVG17"/>
      <c r="NVH17"/>
      <c r="NVI17"/>
      <c r="NVJ17"/>
      <c r="NVK17"/>
      <c r="NVL17"/>
      <c r="NVM17"/>
      <c r="NVN17"/>
      <c r="NVO17"/>
      <c r="NVP17"/>
      <c r="NVQ17"/>
      <c r="NVR17"/>
      <c r="NVS17"/>
      <c r="NVT17"/>
      <c r="NVU17"/>
      <c r="NVV17"/>
      <c r="NVW17"/>
      <c r="NVX17"/>
      <c r="NVY17"/>
      <c r="NVZ17"/>
      <c r="NWA17"/>
      <c r="NWB17"/>
      <c r="NWC17"/>
      <c r="NWD17"/>
      <c r="NWE17"/>
      <c r="NWF17"/>
      <c r="NWG17"/>
      <c r="NWH17"/>
      <c r="NWI17"/>
      <c r="NWJ17"/>
      <c r="NWK17"/>
      <c r="NWL17"/>
      <c r="NWM17"/>
      <c r="NWN17"/>
      <c r="NWO17"/>
      <c r="NWP17"/>
      <c r="NWQ17"/>
      <c r="NWR17"/>
      <c r="NWS17"/>
      <c r="NWT17"/>
      <c r="NWU17"/>
      <c r="NWV17"/>
      <c r="NWW17"/>
      <c r="NWX17"/>
      <c r="NWY17"/>
      <c r="NWZ17"/>
      <c r="NXA17"/>
      <c r="NXB17"/>
      <c r="NXC17"/>
      <c r="NXD17"/>
      <c r="NXE17"/>
      <c r="NXF17"/>
      <c r="NXG17"/>
      <c r="NXH17"/>
      <c r="NXI17"/>
      <c r="NXJ17"/>
      <c r="NXK17"/>
      <c r="NXL17"/>
      <c r="NXM17"/>
      <c r="NXN17"/>
      <c r="NXO17"/>
      <c r="NXP17"/>
      <c r="NXQ17"/>
      <c r="NXR17"/>
      <c r="NXS17"/>
      <c r="NXT17"/>
      <c r="NXU17"/>
      <c r="NXV17"/>
      <c r="NXW17"/>
      <c r="NXX17"/>
      <c r="NXY17"/>
      <c r="NXZ17"/>
      <c r="NYA17"/>
      <c r="NYB17"/>
      <c r="NYC17"/>
      <c r="NYD17"/>
      <c r="NYE17"/>
      <c r="NYF17"/>
      <c r="NYG17"/>
      <c r="NYH17"/>
      <c r="NYI17"/>
      <c r="NYJ17"/>
      <c r="NYK17"/>
      <c r="NYL17"/>
      <c r="NYM17"/>
      <c r="NYN17"/>
      <c r="NYO17"/>
      <c r="NYP17"/>
      <c r="NYQ17"/>
      <c r="NYR17"/>
      <c r="NYS17"/>
      <c r="NYT17"/>
      <c r="NYU17"/>
      <c r="NYV17"/>
      <c r="NYW17"/>
      <c r="NYX17"/>
      <c r="NYY17"/>
      <c r="NYZ17"/>
      <c r="NZA17"/>
      <c r="NZB17"/>
      <c r="NZC17"/>
      <c r="NZD17"/>
      <c r="NZE17"/>
      <c r="NZF17"/>
      <c r="NZG17"/>
      <c r="NZH17"/>
      <c r="NZI17"/>
      <c r="NZJ17"/>
      <c r="NZK17"/>
      <c r="NZL17"/>
      <c r="NZM17"/>
      <c r="NZN17"/>
      <c r="NZO17"/>
      <c r="NZP17"/>
      <c r="NZQ17"/>
      <c r="NZR17"/>
      <c r="NZS17"/>
      <c r="NZT17"/>
      <c r="NZU17"/>
      <c r="NZV17"/>
      <c r="NZW17"/>
      <c r="NZX17"/>
      <c r="NZY17"/>
      <c r="NZZ17"/>
      <c r="OAA17"/>
      <c r="OAB17"/>
      <c r="OAC17"/>
      <c r="OAD17"/>
      <c r="OAE17"/>
      <c r="OAF17"/>
      <c r="OAG17"/>
      <c r="OAH17"/>
      <c r="OAI17"/>
      <c r="OAJ17"/>
      <c r="OAK17"/>
      <c r="OAL17"/>
      <c r="OAM17"/>
      <c r="OAN17"/>
      <c r="OAO17"/>
      <c r="OAP17"/>
      <c r="OAQ17"/>
      <c r="OAR17"/>
      <c r="OAS17"/>
      <c r="OAT17"/>
      <c r="OAU17"/>
      <c r="OAV17"/>
      <c r="OAW17"/>
      <c r="OAX17"/>
      <c r="OAY17"/>
      <c r="OAZ17"/>
      <c r="OBA17"/>
      <c r="OBB17"/>
      <c r="OBC17"/>
      <c r="OBD17"/>
      <c r="OBE17"/>
      <c r="OBF17"/>
      <c r="OBG17"/>
      <c r="OBH17"/>
      <c r="OBI17"/>
      <c r="OBJ17"/>
      <c r="OBK17"/>
      <c r="OBL17"/>
      <c r="OBM17"/>
      <c r="OBN17"/>
      <c r="OBO17"/>
      <c r="OBP17"/>
      <c r="OBQ17"/>
      <c r="OBR17"/>
      <c r="OBS17"/>
      <c r="OBT17"/>
      <c r="OBU17"/>
      <c r="OBV17"/>
      <c r="OBW17"/>
      <c r="OBX17"/>
      <c r="OBY17"/>
      <c r="OBZ17"/>
      <c r="OCA17"/>
      <c r="OCB17"/>
      <c r="OCC17"/>
      <c r="OCD17"/>
      <c r="OCE17"/>
      <c r="OCF17"/>
      <c r="OCG17"/>
      <c r="OCH17"/>
      <c r="OCI17"/>
      <c r="OCJ17"/>
      <c r="OCK17"/>
      <c r="OCL17"/>
      <c r="OCM17"/>
      <c r="OCN17"/>
      <c r="OCO17"/>
      <c r="OCP17"/>
      <c r="OCQ17"/>
      <c r="OCR17"/>
      <c r="OCS17"/>
      <c r="OCT17"/>
      <c r="OCU17"/>
      <c r="OCV17"/>
      <c r="OCW17"/>
      <c r="OCX17"/>
      <c r="OCY17"/>
      <c r="OCZ17"/>
      <c r="ODA17"/>
      <c r="ODB17"/>
      <c r="ODC17"/>
      <c r="ODD17"/>
      <c r="ODE17"/>
      <c r="ODF17"/>
      <c r="ODG17"/>
      <c r="ODH17"/>
      <c r="ODI17"/>
      <c r="ODJ17"/>
      <c r="ODK17"/>
      <c r="ODL17"/>
      <c r="ODM17"/>
      <c r="ODN17"/>
      <c r="ODO17"/>
      <c r="ODP17"/>
      <c r="ODQ17"/>
      <c r="ODR17"/>
      <c r="ODS17"/>
      <c r="ODT17"/>
      <c r="ODU17"/>
      <c r="ODV17"/>
      <c r="ODW17"/>
      <c r="ODX17"/>
      <c r="ODY17"/>
      <c r="ODZ17"/>
      <c r="OEA17"/>
      <c r="OEB17"/>
      <c r="OEC17"/>
      <c r="OED17"/>
      <c r="OEE17"/>
      <c r="OEF17"/>
      <c r="OEG17"/>
      <c r="OEH17"/>
      <c r="OEI17"/>
      <c r="OEJ17"/>
      <c r="OEK17"/>
      <c r="OEL17"/>
      <c r="OEM17"/>
      <c r="OEN17"/>
      <c r="OEO17"/>
      <c r="OEP17"/>
      <c r="OEQ17"/>
      <c r="OER17"/>
      <c r="OES17"/>
      <c r="OET17"/>
      <c r="OEU17"/>
      <c r="OEV17"/>
      <c r="OEW17"/>
      <c r="OEX17"/>
      <c r="OEY17"/>
      <c r="OEZ17"/>
      <c r="OFA17"/>
      <c r="OFB17"/>
      <c r="OFC17"/>
      <c r="OFD17"/>
      <c r="OFE17"/>
      <c r="OFF17"/>
      <c r="OFG17"/>
      <c r="OFH17"/>
      <c r="OFI17"/>
      <c r="OFJ17"/>
      <c r="OFK17"/>
      <c r="OFL17"/>
      <c r="OFM17"/>
      <c r="OFN17"/>
      <c r="OFO17"/>
      <c r="OFP17"/>
      <c r="OFQ17"/>
      <c r="OFR17"/>
      <c r="OFS17"/>
      <c r="OFT17"/>
      <c r="OFU17"/>
      <c r="OFV17"/>
      <c r="OFW17"/>
      <c r="OFX17"/>
      <c r="OFY17"/>
      <c r="OFZ17"/>
      <c r="OGA17"/>
      <c r="OGB17"/>
      <c r="OGC17"/>
      <c r="OGD17"/>
      <c r="OGE17"/>
      <c r="OGF17"/>
      <c r="OGG17"/>
      <c r="OGH17"/>
      <c r="OGI17"/>
      <c r="OGJ17"/>
      <c r="OGK17"/>
      <c r="OGL17"/>
      <c r="OGM17"/>
      <c r="OGN17"/>
      <c r="OGO17"/>
      <c r="OGP17"/>
      <c r="OGQ17"/>
      <c r="OGR17"/>
      <c r="OGS17"/>
      <c r="OGT17"/>
      <c r="OGU17"/>
      <c r="OGV17"/>
      <c r="OGW17"/>
      <c r="OGX17"/>
      <c r="OGY17"/>
      <c r="OGZ17"/>
      <c r="OHA17"/>
      <c r="OHB17"/>
      <c r="OHC17"/>
      <c r="OHD17"/>
      <c r="OHE17"/>
      <c r="OHF17"/>
      <c r="OHG17"/>
      <c r="OHH17"/>
      <c r="OHI17"/>
      <c r="OHJ17"/>
      <c r="OHK17"/>
      <c r="OHL17"/>
      <c r="OHM17"/>
      <c r="OHN17"/>
      <c r="OHO17"/>
      <c r="OHP17"/>
      <c r="OHQ17"/>
      <c r="OHR17"/>
      <c r="OHS17"/>
      <c r="OHT17"/>
      <c r="OHU17"/>
      <c r="OHV17"/>
      <c r="OHW17"/>
      <c r="OHX17"/>
      <c r="OHY17"/>
      <c r="OHZ17"/>
      <c r="OIA17"/>
      <c r="OIB17"/>
      <c r="OIC17"/>
      <c r="OID17"/>
      <c r="OIE17"/>
      <c r="OIF17"/>
      <c r="OIG17"/>
      <c r="OIH17"/>
      <c r="OII17"/>
      <c r="OIJ17"/>
      <c r="OIK17"/>
      <c r="OIL17"/>
      <c r="OIM17"/>
      <c r="OIN17"/>
      <c r="OIO17"/>
      <c r="OIP17"/>
      <c r="OIQ17"/>
      <c r="OIR17"/>
      <c r="OIS17"/>
      <c r="OIT17"/>
      <c r="OIU17"/>
      <c r="OIV17"/>
      <c r="OIW17"/>
      <c r="OIX17"/>
      <c r="OIY17"/>
      <c r="OIZ17"/>
      <c r="OJA17"/>
      <c r="OJB17"/>
      <c r="OJC17"/>
      <c r="OJD17"/>
      <c r="OJE17"/>
      <c r="OJF17"/>
      <c r="OJG17"/>
      <c r="OJH17"/>
      <c r="OJI17"/>
      <c r="OJJ17"/>
      <c r="OJK17"/>
      <c r="OJL17"/>
      <c r="OJM17"/>
      <c r="OJN17"/>
      <c r="OJO17"/>
      <c r="OJP17"/>
      <c r="OJQ17"/>
      <c r="OJR17"/>
      <c r="OJS17"/>
      <c r="OJT17"/>
      <c r="OJU17"/>
      <c r="OJV17"/>
      <c r="OJW17"/>
      <c r="OJX17"/>
      <c r="OJY17"/>
      <c r="OJZ17"/>
      <c r="OKA17"/>
      <c r="OKB17"/>
      <c r="OKC17"/>
      <c r="OKD17"/>
      <c r="OKE17"/>
      <c r="OKF17"/>
      <c r="OKG17"/>
      <c r="OKH17"/>
      <c r="OKI17"/>
      <c r="OKJ17"/>
      <c r="OKK17"/>
      <c r="OKL17"/>
      <c r="OKM17"/>
      <c r="OKN17"/>
      <c r="OKO17"/>
      <c r="OKP17"/>
      <c r="OKQ17"/>
      <c r="OKR17"/>
      <c r="OKS17"/>
      <c r="OKT17"/>
      <c r="OKU17"/>
      <c r="OKV17"/>
      <c r="OKW17"/>
      <c r="OKX17"/>
      <c r="OKY17"/>
      <c r="OKZ17"/>
      <c r="OLA17"/>
      <c r="OLB17"/>
      <c r="OLC17"/>
      <c r="OLD17"/>
      <c r="OLE17"/>
      <c r="OLF17"/>
      <c r="OLG17"/>
      <c r="OLH17"/>
      <c r="OLI17"/>
      <c r="OLJ17"/>
      <c r="OLK17"/>
      <c r="OLL17"/>
      <c r="OLM17"/>
      <c r="OLN17"/>
      <c r="OLO17"/>
      <c r="OLP17"/>
      <c r="OLQ17"/>
      <c r="OLR17"/>
      <c r="OLS17"/>
      <c r="OLT17"/>
      <c r="OLU17"/>
      <c r="OLV17"/>
      <c r="OLW17"/>
      <c r="OLX17"/>
      <c r="OLY17"/>
      <c r="OLZ17"/>
      <c r="OMA17"/>
      <c r="OMB17"/>
      <c r="OMC17"/>
      <c r="OMD17"/>
      <c r="OME17"/>
      <c r="OMF17"/>
      <c r="OMG17"/>
      <c r="OMH17"/>
      <c r="OMI17"/>
      <c r="OMJ17"/>
      <c r="OMK17"/>
      <c r="OML17"/>
      <c r="OMM17"/>
      <c r="OMN17"/>
      <c r="OMO17"/>
      <c r="OMP17"/>
      <c r="OMQ17"/>
      <c r="OMR17"/>
      <c r="OMS17"/>
      <c r="OMT17"/>
      <c r="OMU17"/>
      <c r="OMV17"/>
      <c r="OMW17"/>
      <c r="OMX17"/>
      <c r="OMY17"/>
      <c r="OMZ17"/>
      <c r="ONA17"/>
      <c r="ONB17"/>
      <c r="ONC17"/>
      <c r="OND17"/>
      <c r="ONE17"/>
      <c r="ONF17"/>
      <c r="ONG17"/>
      <c r="ONH17"/>
      <c r="ONI17"/>
      <c r="ONJ17"/>
      <c r="ONK17"/>
      <c r="ONL17"/>
      <c r="ONM17"/>
      <c r="ONN17"/>
      <c r="ONO17"/>
      <c r="ONP17"/>
      <c r="ONQ17"/>
      <c r="ONR17"/>
      <c r="ONS17"/>
      <c r="ONT17"/>
      <c r="ONU17"/>
      <c r="ONV17"/>
      <c r="ONW17"/>
      <c r="ONX17"/>
      <c r="ONY17"/>
      <c r="ONZ17"/>
      <c r="OOA17"/>
      <c r="OOB17"/>
      <c r="OOC17"/>
      <c r="OOD17"/>
      <c r="OOE17"/>
      <c r="OOF17"/>
      <c r="OOG17"/>
      <c r="OOH17"/>
      <c r="OOI17"/>
      <c r="OOJ17"/>
      <c r="OOK17"/>
      <c r="OOL17"/>
      <c r="OOM17"/>
      <c r="OON17"/>
      <c r="OOO17"/>
      <c r="OOP17"/>
      <c r="OOQ17"/>
      <c r="OOR17"/>
      <c r="OOS17"/>
      <c r="OOT17"/>
      <c r="OOU17"/>
      <c r="OOV17"/>
      <c r="OOW17"/>
      <c r="OOX17"/>
      <c r="OOY17"/>
      <c r="OOZ17"/>
      <c r="OPA17"/>
      <c r="OPB17"/>
      <c r="OPC17"/>
      <c r="OPD17"/>
      <c r="OPE17"/>
      <c r="OPF17"/>
      <c r="OPG17"/>
      <c r="OPH17"/>
      <c r="OPI17"/>
      <c r="OPJ17"/>
      <c r="OPK17"/>
      <c r="OPL17"/>
      <c r="OPM17"/>
      <c r="OPN17"/>
      <c r="OPO17"/>
      <c r="OPP17"/>
      <c r="OPQ17"/>
      <c r="OPR17"/>
      <c r="OPS17"/>
      <c r="OPT17"/>
      <c r="OPU17"/>
      <c r="OPV17"/>
      <c r="OPW17"/>
      <c r="OPX17"/>
      <c r="OPY17"/>
      <c r="OPZ17"/>
      <c r="OQA17"/>
      <c r="OQB17"/>
      <c r="OQC17"/>
      <c r="OQD17"/>
      <c r="OQE17"/>
      <c r="OQF17"/>
      <c r="OQG17"/>
      <c r="OQH17"/>
      <c r="OQI17"/>
      <c r="OQJ17"/>
      <c r="OQK17"/>
      <c r="OQL17"/>
      <c r="OQM17"/>
      <c r="OQN17"/>
      <c r="OQO17"/>
      <c r="OQP17"/>
      <c r="OQQ17"/>
      <c r="OQR17"/>
      <c r="OQS17"/>
      <c r="OQT17"/>
      <c r="OQU17"/>
      <c r="OQV17"/>
      <c r="OQW17"/>
      <c r="OQX17"/>
      <c r="OQY17"/>
      <c r="OQZ17"/>
      <c r="ORA17"/>
      <c r="ORB17"/>
      <c r="ORC17"/>
      <c r="ORD17"/>
      <c r="ORE17"/>
      <c r="ORF17"/>
      <c r="ORG17"/>
      <c r="ORH17"/>
      <c r="ORI17"/>
      <c r="ORJ17"/>
      <c r="ORK17"/>
      <c r="ORL17"/>
      <c r="ORM17"/>
      <c r="ORN17"/>
      <c r="ORO17"/>
      <c r="ORP17"/>
      <c r="ORQ17"/>
      <c r="ORR17"/>
      <c r="ORS17"/>
      <c r="ORT17"/>
      <c r="ORU17"/>
      <c r="ORV17"/>
      <c r="ORW17"/>
      <c r="ORX17"/>
      <c r="ORY17"/>
      <c r="ORZ17"/>
      <c r="OSA17"/>
      <c r="OSB17"/>
      <c r="OSC17"/>
      <c r="OSD17"/>
      <c r="OSE17"/>
      <c r="OSF17"/>
      <c r="OSG17"/>
      <c r="OSH17"/>
      <c r="OSI17"/>
      <c r="OSJ17"/>
      <c r="OSK17"/>
      <c r="OSL17"/>
      <c r="OSM17"/>
      <c r="OSN17"/>
      <c r="OSO17"/>
      <c r="OSP17"/>
      <c r="OSQ17"/>
      <c r="OSR17"/>
      <c r="OSS17"/>
      <c r="OST17"/>
      <c r="OSU17"/>
      <c r="OSV17"/>
      <c r="OSW17"/>
      <c r="OSX17"/>
      <c r="OSY17"/>
      <c r="OSZ17"/>
      <c r="OTA17"/>
      <c r="OTB17"/>
      <c r="OTC17"/>
      <c r="OTD17"/>
      <c r="OTE17"/>
      <c r="OTF17"/>
      <c r="OTG17"/>
      <c r="OTH17"/>
      <c r="OTI17"/>
      <c r="OTJ17"/>
      <c r="OTK17"/>
      <c r="OTL17"/>
      <c r="OTM17"/>
      <c r="OTN17"/>
      <c r="OTO17"/>
      <c r="OTP17"/>
      <c r="OTQ17"/>
      <c r="OTR17"/>
      <c r="OTS17"/>
      <c r="OTT17"/>
      <c r="OTU17"/>
      <c r="OTV17"/>
      <c r="OTW17"/>
      <c r="OTX17"/>
      <c r="OTY17"/>
      <c r="OTZ17"/>
      <c r="OUA17"/>
      <c r="OUB17"/>
      <c r="OUC17"/>
      <c r="OUD17"/>
      <c r="OUE17"/>
      <c r="OUF17"/>
      <c r="OUG17"/>
      <c r="OUH17"/>
      <c r="OUI17"/>
      <c r="OUJ17"/>
      <c r="OUK17"/>
      <c r="OUL17"/>
      <c r="OUM17"/>
      <c r="OUN17"/>
      <c r="OUO17"/>
      <c r="OUP17"/>
      <c r="OUQ17"/>
      <c r="OUR17"/>
      <c r="OUS17"/>
      <c r="OUT17"/>
      <c r="OUU17"/>
      <c r="OUV17"/>
      <c r="OUW17"/>
      <c r="OUX17"/>
      <c r="OUY17"/>
      <c r="OUZ17"/>
      <c r="OVA17"/>
      <c r="OVB17"/>
      <c r="OVC17"/>
      <c r="OVD17"/>
      <c r="OVE17"/>
      <c r="OVF17"/>
      <c r="OVG17"/>
      <c r="OVH17"/>
      <c r="OVI17"/>
      <c r="OVJ17"/>
      <c r="OVK17"/>
      <c r="OVL17"/>
      <c r="OVM17"/>
      <c r="OVN17"/>
      <c r="OVO17"/>
      <c r="OVP17"/>
      <c r="OVQ17"/>
      <c r="OVR17"/>
      <c r="OVS17"/>
      <c r="OVT17"/>
      <c r="OVU17"/>
      <c r="OVV17"/>
      <c r="OVW17"/>
      <c r="OVX17"/>
      <c r="OVY17"/>
      <c r="OVZ17"/>
      <c r="OWA17"/>
      <c r="OWB17"/>
      <c r="OWC17"/>
      <c r="OWD17"/>
      <c r="OWE17"/>
      <c r="OWF17"/>
      <c r="OWG17"/>
      <c r="OWH17"/>
      <c r="OWI17"/>
      <c r="OWJ17"/>
      <c r="OWK17"/>
      <c r="OWL17"/>
      <c r="OWM17"/>
      <c r="OWN17"/>
      <c r="OWO17"/>
      <c r="OWP17"/>
      <c r="OWQ17"/>
      <c r="OWR17"/>
      <c r="OWS17"/>
      <c r="OWT17"/>
      <c r="OWU17"/>
      <c r="OWV17"/>
      <c r="OWW17"/>
      <c r="OWX17"/>
      <c r="OWY17"/>
      <c r="OWZ17"/>
      <c r="OXA17"/>
      <c r="OXB17"/>
      <c r="OXC17"/>
      <c r="OXD17"/>
      <c r="OXE17"/>
      <c r="OXF17"/>
      <c r="OXG17"/>
      <c r="OXH17"/>
      <c r="OXI17"/>
      <c r="OXJ17"/>
      <c r="OXK17"/>
      <c r="OXL17"/>
      <c r="OXM17"/>
      <c r="OXN17"/>
      <c r="OXO17"/>
      <c r="OXP17"/>
      <c r="OXQ17"/>
      <c r="OXR17"/>
      <c r="OXS17"/>
      <c r="OXT17"/>
      <c r="OXU17"/>
      <c r="OXV17"/>
      <c r="OXW17"/>
      <c r="OXX17"/>
      <c r="OXY17"/>
      <c r="OXZ17"/>
      <c r="OYA17"/>
      <c r="OYB17"/>
      <c r="OYC17"/>
      <c r="OYD17"/>
      <c r="OYE17"/>
      <c r="OYF17"/>
      <c r="OYG17"/>
      <c r="OYH17"/>
      <c r="OYI17"/>
      <c r="OYJ17"/>
      <c r="OYK17"/>
      <c r="OYL17"/>
      <c r="OYM17"/>
      <c r="OYN17"/>
      <c r="OYO17"/>
      <c r="OYP17"/>
      <c r="OYQ17"/>
      <c r="OYR17"/>
      <c r="OYS17"/>
      <c r="OYT17"/>
      <c r="OYU17"/>
      <c r="OYV17"/>
      <c r="OYW17"/>
      <c r="OYX17"/>
      <c r="OYY17"/>
      <c r="OYZ17"/>
      <c r="OZA17"/>
      <c r="OZB17"/>
      <c r="OZC17"/>
      <c r="OZD17"/>
      <c r="OZE17"/>
      <c r="OZF17"/>
      <c r="OZG17"/>
      <c r="OZH17"/>
      <c r="OZI17"/>
      <c r="OZJ17"/>
      <c r="OZK17"/>
      <c r="OZL17"/>
      <c r="OZM17"/>
      <c r="OZN17"/>
      <c r="OZO17"/>
      <c r="OZP17"/>
      <c r="OZQ17"/>
      <c r="OZR17"/>
      <c r="OZS17"/>
      <c r="OZT17"/>
      <c r="OZU17"/>
      <c r="OZV17"/>
      <c r="OZW17"/>
      <c r="OZX17"/>
      <c r="OZY17"/>
      <c r="OZZ17"/>
      <c r="PAA17"/>
      <c r="PAB17"/>
      <c r="PAC17"/>
      <c r="PAD17"/>
      <c r="PAE17"/>
      <c r="PAF17"/>
      <c r="PAG17"/>
      <c r="PAH17"/>
      <c r="PAI17"/>
      <c r="PAJ17"/>
      <c r="PAK17"/>
      <c r="PAL17"/>
      <c r="PAM17"/>
      <c r="PAN17"/>
      <c r="PAO17"/>
      <c r="PAP17"/>
      <c r="PAQ17"/>
      <c r="PAR17"/>
      <c r="PAS17"/>
      <c r="PAT17"/>
      <c r="PAU17"/>
      <c r="PAV17"/>
      <c r="PAW17"/>
      <c r="PAX17"/>
      <c r="PAY17"/>
      <c r="PAZ17"/>
      <c r="PBA17"/>
      <c r="PBB17"/>
      <c r="PBC17"/>
      <c r="PBD17"/>
      <c r="PBE17"/>
      <c r="PBF17"/>
      <c r="PBG17"/>
      <c r="PBH17"/>
      <c r="PBI17"/>
      <c r="PBJ17"/>
      <c r="PBK17"/>
      <c r="PBL17"/>
      <c r="PBM17"/>
      <c r="PBN17"/>
      <c r="PBO17"/>
      <c r="PBP17"/>
      <c r="PBQ17"/>
      <c r="PBR17"/>
      <c r="PBS17"/>
      <c r="PBT17"/>
      <c r="PBU17"/>
      <c r="PBV17"/>
      <c r="PBW17"/>
      <c r="PBX17"/>
      <c r="PBY17"/>
      <c r="PBZ17"/>
      <c r="PCA17"/>
      <c r="PCB17"/>
      <c r="PCC17"/>
      <c r="PCD17"/>
      <c r="PCE17"/>
      <c r="PCF17"/>
      <c r="PCG17"/>
      <c r="PCH17"/>
      <c r="PCI17"/>
      <c r="PCJ17"/>
      <c r="PCK17"/>
      <c r="PCL17"/>
      <c r="PCM17"/>
      <c r="PCN17"/>
      <c r="PCO17"/>
      <c r="PCP17"/>
      <c r="PCQ17"/>
      <c r="PCR17"/>
      <c r="PCS17"/>
      <c r="PCT17"/>
      <c r="PCU17"/>
      <c r="PCV17"/>
      <c r="PCW17"/>
      <c r="PCX17"/>
      <c r="PCY17"/>
      <c r="PCZ17"/>
      <c r="PDA17"/>
      <c r="PDB17"/>
      <c r="PDC17"/>
      <c r="PDD17"/>
      <c r="PDE17"/>
      <c r="PDF17"/>
      <c r="PDG17"/>
      <c r="PDH17"/>
      <c r="PDI17"/>
      <c r="PDJ17"/>
      <c r="PDK17"/>
      <c r="PDL17"/>
      <c r="PDM17"/>
      <c r="PDN17"/>
      <c r="PDO17"/>
      <c r="PDP17"/>
      <c r="PDQ17"/>
      <c r="PDR17"/>
      <c r="PDS17"/>
      <c r="PDT17"/>
      <c r="PDU17"/>
      <c r="PDV17"/>
      <c r="PDW17"/>
      <c r="PDX17"/>
      <c r="PDY17"/>
      <c r="PDZ17"/>
      <c r="PEA17"/>
      <c r="PEB17"/>
      <c r="PEC17"/>
      <c r="PED17"/>
      <c r="PEE17"/>
      <c r="PEF17"/>
      <c r="PEG17"/>
      <c r="PEH17"/>
      <c r="PEI17"/>
      <c r="PEJ17"/>
      <c r="PEK17"/>
      <c r="PEL17"/>
      <c r="PEM17"/>
      <c r="PEN17"/>
      <c r="PEO17"/>
      <c r="PEP17"/>
      <c r="PEQ17"/>
      <c r="PER17"/>
      <c r="PES17"/>
      <c r="PET17"/>
      <c r="PEU17"/>
      <c r="PEV17"/>
      <c r="PEW17"/>
      <c r="PEX17"/>
      <c r="PEY17"/>
      <c r="PEZ17"/>
      <c r="PFA17"/>
      <c r="PFB17"/>
      <c r="PFC17"/>
      <c r="PFD17"/>
      <c r="PFE17"/>
      <c r="PFF17"/>
      <c r="PFG17"/>
      <c r="PFH17"/>
      <c r="PFI17"/>
      <c r="PFJ17"/>
      <c r="PFK17"/>
      <c r="PFL17"/>
      <c r="PFM17"/>
      <c r="PFN17"/>
      <c r="PFO17"/>
      <c r="PFP17"/>
      <c r="PFQ17"/>
      <c r="PFR17"/>
      <c r="PFS17"/>
      <c r="PFT17"/>
      <c r="PFU17"/>
      <c r="PFV17"/>
      <c r="PFW17"/>
      <c r="PFX17"/>
      <c r="PFY17"/>
      <c r="PFZ17"/>
      <c r="PGA17"/>
      <c r="PGB17"/>
      <c r="PGC17"/>
      <c r="PGD17"/>
      <c r="PGE17"/>
      <c r="PGF17"/>
      <c r="PGG17"/>
      <c r="PGH17"/>
      <c r="PGI17"/>
      <c r="PGJ17"/>
      <c r="PGK17"/>
      <c r="PGL17"/>
      <c r="PGM17"/>
      <c r="PGN17"/>
      <c r="PGO17"/>
      <c r="PGP17"/>
      <c r="PGQ17"/>
      <c r="PGR17"/>
      <c r="PGS17"/>
      <c r="PGT17"/>
      <c r="PGU17"/>
      <c r="PGV17"/>
      <c r="PGW17"/>
      <c r="PGX17"/>
      <c r="PGY17"/>
      <c r="PGZ17"/>
      <c r="PHA17"/>
      <c r="PHB17"/>
      <c r="PHC17"/>
      <c r="PHD17"/>
      <c r="PHE17"/>
      <c r="PHF17"/>
      <c r="PHG17"/>
      <c r="PHH17"/>
      <c r="PHI17"/>
      <c r="PHJ17"/>
      <c r="PHK17"/>
      <c r="PHL17"/>
      <c r="PHM17"/>
      <c r="PHN17"/>
      <c r="PHO17"/>
      <c r="PHP17"/>
      <c r="PHQ17"/>
      <c r="PHR17"/>
      <c r="PHS17"/>
      <c r="PHT17"/>
      <c r="PHU17"/>
      <c r="PHV17"/>
      <c r="PHW17"/>
      <c r="PHX17"/>
      <c r="PHY17"/>
      <c r="PHZ17"/>
      <c r="PIA17"/>
      <c r="PIB17"/>
      <c r="PIC17"/>
      <c r="PID17"/>
      <c r="PIE17"/>
      <c r="PIF17"/>
      <c r="PIG17"/>
      <c r="PIH17"/>
      <c r="PII17"/>
      <c r="PIJ17"/>
      <c r="PIK17"/>
      <c r="PIL17"/>
      <c r="PIM17"/>
      <c r="PIN17"/>
      <c r="PIO17"/>
      <c r="PIP17"/>
      <c r="PIQ17"/>
      <c r="PIR17"/>
      <c r="PIS17"/>
      <c r="PIT17"/>
      <c r="PIU17"/>
      <c r="PIV17"/>
      <c r="PIW17"/>
      <c r="PIX17"/>
      <c r="PIY17"/>
      <c r="PIZ17"/>
      <c r="PJA17"/>
      <c r="PJB17"/>
      <c r="PJC17"/>
      <c r="PJD17"/>
      <c r="PJE17"/>
      <c r="PJF17"/>
      <c r="PJG17"/>
      <c r="PJH17"/>
      <c r="PJI17"/>
      <c r="PJJ17"/>
      <c r="PJK17"/>
      <c r="PJL17"/>
      <c r="PJM17"/>
      <c r="PJN17"/>
      <c r="PJO17"/>
      <c r="PJP17"/>
      <c r="PJQ17"/>
      <c r="PJR17"/>
      <c r="PJS17"/>
      <c r="PJT17"/>
      <c r="PJU17"/>
      <c r="PJV17"/>
      <c r="PJW17"/>
      <c r="PJX17"/>
      <c r="PJY17"/>
      <c r="PJZ17"/>
      <c r="PKA17"/>
      <c r="PKB17"/>
      <c r="PKC17"/>
      <c r="PKD17"/>
      <c r="PKE17"/>
      <c r="PKF17"/>
      <c r="PKG17"/>
      <c r="PKH17"/>
      <c r="PKI17"/>
      <c r="PKJ17"/>
      <c r="PKK17"/>
      <c r="PKL17"/>
      <c r="PKM17"/>
      <c r="PKN17"/>
      <c r="PKO17"/>
      <c r="PKP17"/>
      <c r="PKQ17"/>
      <c r="PKR17"/>
      <c r="PKS17"/>
      <c r="PKT17"/>
      <c r="PKU17"/>
      <c r="PKV17"/>
      <c r="PKW17"/>
      <c r="PKX17"/>
      <c r="PKY17"/>
      <c r="PKZ17"/>
      <c r="PLA17"/>
      <c r="PLB17"/>
      <c r="PLC17"/>
      <c r="PLD17"/>
      <c r="PLE17"/>
      <c r="PLF17"/>
      <c r="PLG17"/>
      <c r="PLH17"/>
      <c r="PLI17"/>
      <c r="PLJ17"/>
      <c r="PLK17"/>
      <c r="PLL17"/>
      <c r="PLM17"/>
      <c r="PLN17"/>
      <c r="PLO17"/>
      <c r="PLP17"/>
      <c r="PLQ17"/>
      <c r="PLR17"/>
      <c r="PLS17"/>
      <c r="PLT17"/>
      <c r="PLU17"/>
      <c r="PLV17"/>
      <c r="PLW17"/>
      <c r="PLX17"/>
      <c r="PLY17"/>
      <c r="PLZ17"/>
      <c r="PMA17"/>
      <c r="PMB17"/>
      <c r="PMC17"/>
      <c r="PMD17"/>
      <c r="PME17"/>
      <c r="PMF17"/>
      <c r="PMG17"/>
      <c r="PMH17"/>
      <c r="PMI17"/>
      <c r="PMJ17"/>
      <c r="PMK17"/>
      <c r="PML17"/>
      <c r="PMM17"/>
      <c r="PMN17"/>
      <c r="PMO17"/>
      <c r="PMP17"/>
      <c r="PMQ17"/>
      <c r="PMR17"/>
      <c r="PMS17"/>
      <c r="PMT17"/>
      <c r="PMU17"/>
      <c r="PMV17"/>
      <c r="PMW17"/>
      <c r="PMX17"/>
      <c r="PMY17"/>
      <c r="PMZ17"/>
      <c r="PNA17"/>
      <c r="PNB17"/>
      <c r="PNC17"/>
      <c r="PND17"/>
      <c r="PNE17"/>
      <c r="PNF17"/>
      <c r="PNG17"/>
      <c r="PNH17"/>
      <c r="PNI17"/>
      <c r="PNJ17"/>
      <c r="PNK17"/>
      <c r="PNL17"/>
      <c r="PNM17"/>
      <c r="PNN17"/>
      <c r="PNO17"/>
      <c r="PNP17"/>
      <c r="PNQ17"/>
      <c r="PNR17"/>
      <c r="PNS17"/>
      <c r="PNT17"/>
      <c r="PNU17"/>
      <c r="PNV17"/>
      <c r="PNW17"/>
      <c r="PNX17"/>
      <c r="PNY17"/>
      <c r="PNZ17"/>
      <c r="POA17"/>
      <c r="POB17"/>
      <c r="POC17"/>
      <c r="POD17"/>
      <c r="POE17"/>
      <c r="POF17"/>
      <c r="POG17"/>
      <c r="POH17"/>
      <c r="POI17"/>
      <c r="POJ17"/>
      <c r="POK17"/>
      <c r="POL17"/>
      <c r="POM17"/>
      <c r="PON17"/>
      <c r="POO17"/>
      <c r="POP17"/>
      <c r="POQ17"/>
      <c r="POR17"/>
      <c r="POS17"/>
      <c r="POT17"/>
      <c r="POU17"/>
      <c r="POV17"/>
      <c r="POW17"/>
      <c r="POX17"/>
      <c r="POY17"/>
      <c r="POZ17"/>
      <c r="PPA17"/>
      <c r="PPB17"/>
      <c r="PPC17"/>
      <c r="PPD17"/>
      <c r="PPE17"/>
      <c r="PPF17"/>
      <c r="PPG17"/>
      <c r="PPH17"/>
      <c r="PPI17"/>
      <c r="PPJ17"/>
      <c r="PPK17"/>
      <c r="PPL17"/>
      <c r="PPM17"/>
      <c r="PPN17"/>
      <c r="PPO17"/>
      <c r="PPP17"/>
      <c r="PPQ17"/>
      <c r="PPR17"/>
      <c r="PPS17"/>
      <c r="PPT17"/>
      <c r="PPU17"/>
      <c r="PPV17"/>
      <c r="PPW17"/>
      <c r="PPX17"/>
      <c r="PPY17"/>
      <c r="PPZ17"/>
      <c r="PQA17"/>
      <c r="PQB17"/>
      <c r="PQC17"/>
      <c r="PQD17"/>
      <c r="PQE17"/>
      <c r="PQF17"/>
      <c r="PQG17"/>
      <c r="PQH17"/>
      <c r="PQI17"/>
      <c r="PQJ17"/>
      <c r="PQK17"/>
      <c r="PQL17"/>
      <c r="PQM17"/>
      <c r="PQN17"/>
      <c r="PQO17"/>
      <c r="PQP17"/>
      <c r="PQQ17"/>
      <c r="PQR17"/>
      <c r="PQS17"/>
      <c r="PQT17"/>
      <c r="PQU17"/>
      <c r="PQV17"/>
      <c r="PQW17"/>
      <c r="PQX17"/>
      <c r="PQY17"/>
      <c r="PQZ17"/>
      <c r="PRA17"/>
      <c r="PRB17"/>
      <c r="PRC17"/>
      <c r="PRD17"/>
      <c r="PRE17"/>
      <c r="PRF17"/>
      <c r="PRG17"/>
      <c r="PRH17"/>
      <c r="PRI17"/>
      <c r="PRJ17"/>
      <c r="PRK17"/>
      <c r="PRL17"/>
      <c r="PRM17"/>
      <c r="PRN17"/>
      <c r="PRO17"/>
      <c r="PRP17"/>
      <c r="PRQ17"/>
      <c r="PRR17"/>
      <c r="PRS17"/>
      <c r="PRT17"/>
      <c r="PRU17"/>
      <c r="PRV17"/>
      <c r="PRW17"/>
      <c r="PRX17"/>
      <c r="PRY17"/>
      <c r="PRZ17"/>
      <c r="PSA17"/>
      <c r="PSB17"/>
      <c r="PSC17"/>
      <c r="PSD17"/>
      <c r="PSE17"/>
      <c r="PSF17"/>
      <c r="PSG17"/>
      <c r="PSH17"/>
      <c r="PSI17"/>
      <c r="PSJ17"/>
      <c r="PSK17"/>
      <c r="PSL17"/>
      <c r="PSM17"/>
      <c r="PSN17"/>
      <c r="PSO17"/>
      <c r="PSP17"/>
      <c r="PSQ17"/>
      <c r="PSR17"/>
      <c r="PSS17"/>
      <c r="PST17"/>
      <c r="PSU17"/>
      <c r="PSV17"/>
      <c r="PSW17"/>
      <c r="PSX17"/>
      <c r="PSY17"/>
      <c r="PSZ17"/>
      <c r="PTA17"/>
      <c r="PTB17"/>
      <c r="PTC17"/>
      <c r="PTD17"/>
      <c r="PTE17"/>
      <c r="PTF17"/>
      <c r="PTG17"/>
      <c r="PTH17"/>
      <c r="PTI17"/>
      <c r="PTJ17"/>
      <c r="PTK17"/>
      <c r="PTL17"/>
      <c r="PTM17"/>
      <c r="PTN17"/>
      <c r="PTO17"/>
      <c r="PTP17"/>
      <c r="PTQ17"/>
      <c r="PTR17"/>
      <c r="PTS17"/>
      <c r="PTT17"/>
      <c r="PTU17"/>
      <c r="PTV17"/>
      <c r="PTW17"/>
      <c r="PTX17"/>
      <c r="PTY17"/>
      <c r="PTZ17"/>
      <c r="PUA17"/>
      <c r="PUB17"/>
      <c r="PUC17"/>
      <c r="PUD17"/>
      <c r="PUE17"/>
      <c r="PUF17"/>
      <c r="PUG17"/>
      <c r="PUH17"/>
      <c r="PUI17"/>
      <c r="PUJ17"/>
      <c r="PUK17"/>
      <c r="PUL17"/>
      <c r="PUM17"/>
      <c r="PUN17"/>
      <c r="PUO17"/>
      <c r="PUP17"/>
      <c r="PUQ17"/>
      <c r="PUR17"/>
      <c r="PUS17"/>
      <c r="PUT17"/>
      <c r="PUU17"/>
      <c r="PUV17"/>
      <c r="PUW17"/>
      <c r="PUX17"/>
      <c r="PUY17"/>
      <c r="PUZ17"/>
      <c r="PVA17"/>
      <c r="PVB17"/>
      <c r="PVC17"/>
      <c r="PVD17"/>
      <c r="PVE17"/>
      <c r="PVF17"/>
      <c r="PVG17"/>
      <c r="PVH17"/>
      <c r="PVI17"/>
      <c r="PVJ17"/>
      <c r="PVK17"/>
      <c r="PVL17"/>
      <c r="PVM17"/>
      <c r="PVN17"/>
      <c r="PVO17"/>
      <c r="PVP17"/>
      <c r="PVQ17"/>
      <c r="PVR17"/>
      <c r="PVS17"/>
      <c r="PVT17"/>
      <c r="PVU17"/>
      <c r="PVV17"/>
      <c r="PVW17"/>
      <c r="PVX17"/>
      <c r="PVY17"/>
      <c r="PVZ17"/>
      <c r="PWA17"/>
      <c r="PWB17"/>
      <c r="PWC17"/>
      <c r="PWD17"/>
      <c r="PWE17"/>
      <c r="PWF17"/>
      <c r="PWG17"/>
      <c r="PWH17"/>
      <c r="PWI17"/>
      <c r="PWJ17"/>
      <c r="PWK17"/>
      <c r="PWL17"/>
      <c r="PWM17"/>
      <c r="PWN17"/>
      <c r="PWO17"/>
      <c r="PWP17"/>
      <c r="PWQ17"/>
      <c r="PWR17"/>
      <c r="PWS17"/>
      <c r="PWT17"/>
      <c r="PWU17"/>
      <c r="PWV17"/>
      <c r="PWW17"/>
      <c r="PWX17"/>
      <c r="PWY17"/>
      <c r="PWZ17"/>
      <c r="PXA17"/>
      <c r="PXB17"/>
      <c r="PXC17"/>
      <c r="PXD17"/>
      <c r="PXE17"/>
      <c r="PXF17"/>
      <c r="PXG17"/>
      <c r="PXH17"/>
      <c r="PXI17"/>
      <c r="PXJ17"/>
      <c r="PXK17"/>
      <c r="PXL17"/>
      <c r="PXM17"/>
      <c r="PXN17"/>
      <c r="PXO17"/>
      <c r="PXP17"/>
      <c r="PXQ17"/>
      <c r="PXR17"/>
      <c r="PXS17"/>
      <c r="PXT17"/>
      <c r="PXU17"/>
      <c r="PXV17"/>
      <c r="PXW17"/>
      <c r="PXX17"/>
      <c r="PXY17"/>
      <c r="PXZ17"/>
      <c r="PYA17"/>
      <c r="PYB17"/>
      <c r="PYC17"/>
      <c r="PYD17"/>
      <c r="PYE17"/>
      <c r="PYF17"/>
      <c r="PYG17"/>
      <c r="PYH17"/>
      <c r="PYI17"/>
      <c r="PYJ17"/>
      <c r="PYK17"/>
      <c r="PYL17"/>
      <c r="PYM17"/>
      <c r="PYN17"/>
      <c r="PYO17"/>
      <c r="PYP17"/>
      <c r="PYQ17"/>
      <c r="PYR17"/>
      <c r="PYS17"/>
      <c r="PYT17"/>
      <c r="PYU17"/>
      <c r="PYV17"/>
      <c r="PYW17"/>
      <c r="PYX17"/>
      <c r="PYY17"/>
      <c r="PYZ17"/>
      <c r="PZA17"/>
      <c r="PZB17"/>
      <c r="PZC17"/>
      <c r="PZD17"/>
      <c r="PZE17"/>
      <c r="PZF17"/>
      <c r="PZG17"/>
      <c r="PZH17"/>
      <c r="PZI17"/>
      <c r="PZJ17"/>
      <c r="PZK17"/>
      <c r="PZL17"/>
      <c r="PZM17"/>
      <c r="PZN17"/>
      <c r="PZO17"/>
      <c r="PZP17"/>
      <c r="PZQ17"/>
      <c r="PZR17"/>
      <c r="PZS17"/>
      <c r="PZT17"/>
      <c r="PZU17"/>
      <c r="PZV17"/>
      <c r="PZW17"/>
      <c r="PZX17"/>
      <c r="PZY17"/>
      <c r="PZZ17"/>
      <c r="QAA17"/>
      <c r="QAB17"/>
      <c r="QAC17"/>
      <c r="QAD17"/>
      <c r="QAE17"/>
      <c r="QAF17"/>
      <c r="QAG17"/>
      <c r="QAH17"/>
      <c r="QAI17"/>
      <c r="QAJ17"/>
      <c r="QAK17"/>
      <c r="QAL17"/>
      <c r="QAM17"/>
      <c r="QAN17"/>
      <c r="QAO17"/>
      <c r="QAP17"/>
      <c r="QAQ17"/>
      <c r="QAR17"/>
      <c r="QAS17"/>
      <c r="QAT17"/>
      <c r="QAU17"/>
      <c r="QAV17"/>
      <c r="QAW17"/>
      <c r="QAX17"/>
      <c r="QAY17"/>
      <c r="QAZ17"/>
      <c r="QBA17"/>
      <c r="QBB17"/>
      <c r="QBC17"/>
      <c r="QBD17"/>
      <c r="QBE17"/>
      <c r="QBF17"/>
      <c r="QBG17"/>
      <c r="QBH17"/>
      <c r="QBI17"/>
      <c r="QBJ17"/>
      <c r="QBK17"/>
      <c r="QBL17"/>
      <c r="QBM17"/>
      <c r="QBN17"/>
      <c r="QBO17"/>
      <c r="QBP17"/>
      <c r="QBQ17"/>
      <c r="QBR17"/>
      <c r="QBS17"/>
      <c r="QBT17"/>
      <c r="QBU17"/>
      <c r="QBV17"/>
      <c r="QBW17"/>
      <c r="QBX17"/>
      <c r="QBY17"/>
      <c r="QBZ17"/>
      <c r="QCA17"/>
      <c r="QCB17"/>
      <c r="QCC17"/>
      <c r="QCD17"/>
      <c r="QCE17"/>
      <c r="QCF17"/>
      <c r="QCG17"/>
      <c r="QCH17"/>
      <c r="QCI17"/>
      <c r="QCJ17"/>
      <c r="QCK17"/>
      <c r="QCL17"/>
      <c r="QCM17"/>
      <c r="QCN17"/>
      <c r="QCO17"/>
      <c r="QCP17"/>
      <c r="QCQ17"/>
      <c r="QCR17"/>
      <c r="QCS17"/>
      <c r="QCT17"/>
      <c r="QCU17"/>
      <c r="QCV17"/>
      <c r="QCW17"/>
      <c r="QCX17"/>
      <c r="QCY17"/>
      <c r="QCZ17"/>
      <c r="QDA17"/>
      <c r="QDB17"/>
      <c r="QDC17"/>
      <c r="QDD17"/>
      <c r="QDE17"/>
      <c r="QDF17"/>
      <c r="QDG17"/>
      <c r="QDH17"/>
      <c r="QDI17"/>
      <c r="QDJ17"/>
      <c r="QDK17"/>
      <c r="QDL17"/>
      <c r="QDM17"/>
      <c r="QDN17"/>
      <c r="QDO17"/>
      <c r="QDP17"/>
      <c r="QDQ17"/>
      <c r="QDR17"/>
      <c r="QDS17"/>
      <c r="QDT17"/>
      <c r="QDU17"/>
      <c r="QDV17"/>
      <c r="QDW17"/>
      <c r="QDX17"/>
      <c r="QDY17"/>
      <c r="QDZ17"/>
      <c r="QEA17"/>
      <c r="QEB17"/>
      <c r="QEC17"/>
      <c r="QED17"/>
      <c r="QEE17"/>
      <c r="QEF17"/>
      <c r="QEG17"/>
      <c r="QEH17"/>
      <c r="QEI17"/>
      <c r="QEJ17"/>
      <c r="QEK17"/>
      <c r="QEL17"/>
      <c r="QEM17"/>
      <c r="QEN17"/>
      <c r="QEO17"/>
      <c r="QEP17"/>
      <c r="QEQ17"/>
      <c r="QER17"/>
      <c r="QES17"/>
      <c r="QET17"/>
      <c r="QEU17"/>
      <c r="QEV17"/>
      <c r="QEW17"/>
      <c r="QEX17"/>
      <c r="QEY17"/>
      <c r="QEZ17"/>
      <c r="QFA17"/>
      <c r="QFB17"/>
      <c r="QFC17"/>
      <c r="QFD17"/>
      <c r="QFE17"/>
      <c r="QFF17"/>
      <c r="QFG17"/>
      <c r="QFH17"/>
      <c r="QFI17"/>
      <c r="QFJ17"/>
      <c r="QFK17"/>
      <c r="QFL17"/>
      <c r="QFM17"/>
      <c r="QFN17"/>
      <c r="QFO17"/>
      <c r="QFP17"/>
      <c r="QFQ17"/>
      <c r="QFR17"/>
      <c r="QFS17"/>
      <c r="QFT17"/>
      <c r="QFU17"/>
      <c r="QFV17"/>
      <c r="QFW17"/>
      <c r="QFX17"/>
      <c r="QFY17"/>
      <c r="QFZ17"/>
      <c r="QGA17"/>
      <c r="QGB17"/>
      <c r="QGC17"/>
      <c r="QGD17"/>
      <c r="QGE17"/>
      <c r="QGF17"/>
      <c r="QGG17"/>
      <c r="QGH17"/>
      <c r="QGI17"/>
      <c r="QGJ17"/>
      <c r="QGK17"/>
      <c r="QGL17"/>
      <c r="QGM17"/>
      <c r="QGN17"/>
      <c r="QGO17"/>
      <c r="QGP17"/>
      <c r="QGQ17"/>
      <c r="QGR17"/>
      <c r="QGS17"/>
      <c r="QGT17"/>
      <c r="QGU17"/>
      <c r="QGV17"/>
      <c r="QGW17"/>
      <c r="QGX17"/>
      <c r="QGY17"/>
      <c r="QGZ17"/>
      <c r="QHA17"/>
      <c r="QHB17"/>
      <c r="QHC17"/>
      <c r="QHD17"/>
      <c r="QHE17"/>
      <c r="QHF17"/>
      <c r="QHG17"/>
      <c r="QHH17"/>
      <c r="QHI17"/>
      <c r="QHJ17"/>
      <c r="QHK17"/>
      <c r="QHL17"/>
      <c r="QHM17"/>
      <c r="QHN17"/>
      <c r="QHO17"/>
      <c r="QHP17"/>
      <c r="QHQ17"/>
      <c r="QHR17"/>
      <c r="QHS17"/>
      <c r="QHT17"/>
      <c r="QHU17"/>
      <c r="QHV17"/>
      <c r="QHW17"/>
      <c r="QHX17"/>
      <c r="QHY17"/>
      <c r="QHZ17"/>
      <c r="QIA17"/>
      <c r="QIB17"/>
      <c r="QIC17"/>
      <c r="QID17"/>
      <c r="QIE17"/>
      <c r="QIF17"/>
      <c r="QIG17"/>
      <c r="QIH17"/>
      <c r="QII17"/>
      <c r="QIJ17"/>
      <c r="QIK17"/>
      <c r="QIL17"/>
      <c r="QIM17"/>
      <c r="QIN17"/>
      <c r="QIO17"/>
      <c r="QIP17"/>
      <c r="QIQ17"/>
      <c r="QIR17"/>
      <c r="QIS17"/>
      <c r="QIT17"/>
      <c r="QIU17"/>
      <c r="QIV17"/>
      <c r="QIW17"/>
      <c r="QIX17"/>
      <c r="QIY17"/>
      <c r="QIZ17"/>
      <c r="QJA17"/>
      <c r="QJB17"/>
      <c r="QJC17"/>
      <c r="QJD17"/>
      <c r="QJE17"/>
      <c r="QJF17"/>
      <c r="QJG17"/>
      <c r="QJH17"/>
      <c r="QJI17"/>
      <c r="QJJ17"/>
      <c r="QJK17"/>
      <c r="QJL17"/>
      <c r="QJM17"/>
      <c r="QJN17"/>
      <c r="QJO17"/>
      <c r="QJP17"/>
      <c r="QJQ17"/>
      <c r="QJR17"/>
      <c r="QJS17"/>
      <c r="QJT17"/>
      <c r="QJU17"/>
      <c r="QJV17"/>
      <c r="QJW17"/>
      <c r="QJX17"/>
      <c r="QJY17"/>
      <c r="QJZ17"/>
      <c r="QKA17"/>
      <c r="QKB17"/>
      <c r="QKC17"/>
      <c r="QKD17"/>
      <c r="QKE17"/>
      <c r="QKF17"/>
      <c r="QKG17"/>
      <c r="QKH17"/>
      <c r="QKI17"/>
      <c r="QKJ17"/>
      <c r="QKK17"/>
      <c r="QKL17"/>
      <c r="QKM17"/>
      <c r="QKN17"/>
      <c r="QKO17"/>
      <c r="QKP17"/>
      <c r="QKQ17"/>
      <c r="QKR17"/>
      <c r="QKS17"/>
      <c r="QKT17"/>
      <c r="QKU17"/>
      <c r="QKV17"/>
      <c r="QKW17"/>
      <c r="QKX17"/>
      <c r="QKY17"/>
      <c r="QKZ17"/>
      <c r="QLA17"/>
      <c r="QLB17"/>
      <c r="QLC17"/>
      <c r="QLD17"/>
      <c r="QLE17"/>
      <c r="QLF17"/>
      <c r="QLG17"/>
      <c r="QLH17"/>
      <c r="QLI17"/>
      <c r="QLJ17"/>
      <c r="QLK17"/>
      <c r="QLL17"/>
      <c r="QLM17"/>
      <c r="QLN17"/>
      <c r="QLO17"/>
      <c r="QLP17"/>
      <c r="QLQ17"/>
      <c r="QLR17"/>
      <c r="QLS17"/>
      <c r="QLT17"/>
      <c r="QLU17"/>
      <c r="QLV17"/>
      <c r="QLW17"/>
      <c r="QLX17"/>
      <c r="QLY17"/>
      <c r="QLZ17"/>
      <c r="QMA17"/>
      <c r="QMB17"/>
      <c r="QMC17"/>
      <c r="QMD17"/>
      <c r="QME17"/>
      <c r="QMF17"/>
      <c r="QMG17"/>
      <c r="QMH17"/>
      <c r="QMI17"/>
      <c r="QMJ17"/>
      <c r="QMK17"/>
      <c r="QML17"/>
      <c r="QMM17"/>
      <c r="QMN17"/>
      <c r="QMO17"/>
      <c r="QMP17"/>
      <c r="QMQ17"/>
      <c r="QMR17"/>
      <c r="QMS17"/>
      <c r="QMT17"/>
      <c r="QMU17"/>
      <c r="QMV17"/>
      <c r="QMW17"/>
      <c r="QMX17"/>
      <c r="QMY17"/>
      <c r="QMZ17"/>
      <c r="QNA17"/>
      <c r="QNB17"/>
      <c r="QNC17"/>
      <c r="QND17"/>
      <c r="QNE17"/>
      <c r="QNF17"/>
      <c r="QNG17"/>
      <c r="QNH17"/>
      <c r="QNI17"/>
      <c r="QNJ17"/>
      <c r="QNK17"/>
      <c r="QNL17"/>
      <c r="QNM17"/>
      <c r="QNN17"/>
      <c r="QNO17"/>
      <c r="QNP17"/>
      <c r="QNQ17"/>
      <c r="QNR17"/>
      <c r="QNS17"/>
      <c r="QNT17"/>
      <c r="QNU17"/>
      <c r="QNV17"/>
      <c r="QNW17"/>
      <c r="QNX17"/>
      <c r="QNY17"/>
      <c r="QNZ17"/>
      <c r="QOA17"/>
      <c r="QOB17"/>
      <c r="QOC17"/>
      <c r="QOD17"/>
      <c r="QOE17"/>
      <c r="QOF17"/>
      <c r="QOG17"/>
      <c r="QOH17"/>
      <c r="QOI17"/>
      <c r="QOJ17"/>
      <c r="QOK17"/>
      <c r="QOL17"/>
      <c r="QOM17"/>
      <c r="QON17"/>
      <c r="QOO17"/>
      <c r="QOP17"/>
      <c r="QOQ17"/>
      <c r="QOR17"/>
      <c r="QOS17"/>
      <c r="QOT17"/>
      <c r="QOU17"/>
      <c r="QOV17"/>
      <c r="QOW17"/>
      <c r="QOX17"/>
      <c r="QOY17"/>
      <c r="QOZ17"/>
      <c r="QPA17"/>
      <c r="QPB17"/>
      <c r="QPC17"/>
      <c r="QPD17"/>
      <c r="QPE17"/>
      <c r="QPF17"/>
      <c r="QPG17"/>
      <c r="QPH17"/>
      <c r="QPI17"/>
      <c r="QPJ17"/>
      <c r="QPK17"/>
      <c r="QPL17"/>
      <c r="QPM17"/>
      <c r="QPN17"/>
      <c r="QPO17"/>
      <c r="QPP17"/>
      <c r="QPQ17"/>
      <c r="QPR17"/>
      <c r="QPS17"/>
      <c r="QPT17"/>
      <c r="QPU17"/>
      <c r="QPV17"/>
      <c r="QPW17"/>
      <c r="QPX17"/>
      <c r="QPY17"/>
      <c r="QPZ17"/>
      <c r="QQA17"/>
      <c r="QQB17"/>
      <c r="QQC17"/>
      <c r="QQD17"/>
      <c r="QQE17"/>
      <c r="QQF17"/>
      <c r="QQG17"/>
      <c r="QQH17"/>
      <c r="QQI17"/>
      <c r="QQJ17"/>
      <c r="QQK17"/>
      <c r="QQL17"/>
      <c r="QQM17"/>
      <c r="QQN17"/>
      <c r="QQO17"/>
      <c r="QQP17"/>
      <c r="QQQ17"/>
      <c r="QQR17"/>
      <c r="QQS17"/>
      <c r="QQT17"/>
      <c r="QQU17"/>
      <c r="QQV17"/>
      <c r="QQW17"/>
      <c r="QQX17"/>
      <c r="QQY17"/>
      <c r="QQZ17"/>
      <c r="QRA17"/>
      <c r="QRB17"/>
      <c r="QRC17"/>
      <c r="QRD17"/>
      <c r="QRE17"/>
      <c r="QRF17"/>
      <c r="QRG17"/>
      <c r="QRH17"/>
      <c r="QRI17"/>
      <c r="QRJ17"/>
      <c r="QRK17"/>
      <c r="QRL17"/>
      <c r="QRM17"/>
      <c r="QRN17"/>
      <c r="QRO17"/>
      <c r="QRP17"/>
      <c r="QRQ17"/>
      <c r="QRR17"/>
      <c r="QRS17"/>
      <c r="QRT17"/>
      <c r="QRU17"/>
      <c r="QRV17"/>
      <c r="QRW17"/>
      <c r="QRX17"/>
      <c r="QRY17"/>
      <c r="QRZ17"/>
      <c r="QSA17"/>
      <c r="QSB17"/>
      <c r="QSC17"/>
      <c r="QSD17"/>
      <c r="QSE17"/>
      <c r="QSF17"/>
      <c r="QSG17"/>
      <c r="QSH17"/>
      <c r="QSI17"/>
      <c r="QSJ17"/>
      <c r="QSK17"/>
      <c r="QSL17"/>
      <c r="QSM17"/>
      <c r="QSN17"/>
      <c r="QSO17"/>
      <c r="QSP17"/>
      <c r="QSQ17"/>
      <c r="QSR17"/>
      <c r="QSS17"/>
      <c r="QST17"/>
      <c r="QSU17"/>
      <c r="QSV17"/>
      <c r="QSW17"/>
      <c r="QSX17"/>
      <c r="QSY17"/>
      <c r="QSZ17"/>
      <c r="QTA17"/>
      <c r="QTB17"/>
      <c r="QTC17"/>
      <c r="QTD17"/>
      <c r="QTE17"/>
      <c r="QTF17"/>
      <c r="QTG17"/>
      <c r="QTH17"/>
      <c r="QTI17"/>
      <c r="QTJ17"/>
      <c r="QTK17"/>
      <c r="QTL17"/>
      <c r="QTM17"/>
      <c r="QTN17"/>
      <c r="QTO17"/>
      <c r="QTP17"/>
      <c r="QTQ17"/>
      <c r="QTR17"/>
      <c r="QTS17"/>
      <c r="QTT17"/>
      <c r="QTU17"/>
      <c r="QTV17"/>
      <c r="QTW17"/>
      <c r="QTX17"/>
      <c r="QTY17"/>
      <c r="QTZ17"/>
      <c r="QUA17"/>
      <c r="QUB17"/>
      <c r="QUC17"/>
      <c r="QUD17"/>
      <c r="QUE17"/>
      <c r="QUF17"/>
      <c r="QUG17"/>
      <c r="QUH17"/>
      <c r="QUI17"/>
      <c r="QUJ17"/>
      <c r="QUK17"/>
      <c r="QUL17"/>
      <c r="QUM17"/>
      <c r="QUN17"/>
      <c r="QUO17"/>
      <c r="QUP17"/>
      <c r="QUQ17"/>
      <c r="QUR17"/>
      <c r="QUS17"/>
      <c r="QUT17"/>
      <c r="QUU17"/>
      <c r="QUV17"/>
      <c r="QUW17"/>
      <c r="QUX17"/>
      <c r="QUY17"/>
      <c r="QUZ17"/>
      <c r="QVA17"/>
      <c r="QVB17"/>
      <c r="QVC17"/>
      <c r="QVD17"/>
      <c r="QVE17"/>
      <c r="QVF17"/>
      <c r="QVG17"/>
      <c r="QVH17"/>
      <c r="QVI17"/>
      <c r="QVJ17"/>
      <c r="QVK17"/>
      <c r="QVL17"/>
      <c r="QVM17"/>
      <c r="QVN17"/>
      <c r="QVO17"/>
      <c r="QVP17"/>
      <c r="QVQ17"/>
      <c r="QVR17"/>
      <c r="QVS17"/>
      <c r="QVT17"/>
      <c r="QVU17"/>
      <c r="QVV17"/>
      <c r="QVW17"/>
      <c r="QVX17"/>
      <c r="QVY17"/>
      <c r="QVZ17"/>
      <c r="QWA17"/>
      <c r="QWB17"/>
      <c r="QWC17"/>
      <c r="QWD17"/>
      <c r="QWE17"/>
      <c r="QWF17"/>
      <c r="QWG17"/>
      <c r="QWH17"/>
      <c r="QWI17"/>
      <c r="QWJ17"/>
      <c r="QWK17"/>
      <c r="QWL17"/>
      <c r="QWM17"/>
      <c r="QWN17"/>
      <c r="QWO17"/>
      <c r="QWP17"/>
      <c r="QWQ17"/>
      <c r="QWR17"/>
      <c r="QWS17"/>
      <c r="QWT17"/>
      <c r="QWU17"/>
      <c r="QWV17"/>
      <c r="QWW17"/>
      <c r="QWX17"/>
      <c r="QWY17"/>
      <c r="QWZ17"/>
      <c r="QXA17"/>
      <c r="QXB17"/>
      <c r="QXC17"/>
      <c r="QXD17"/>
      <c r="QXE17"/>
      <c r="QXF17"/>
      <c r="QXG17"/>
      <c r="QXH17"/>
      <c r="QXI17"/>
      <c r="QXJ17"/>
      <c r="QXK17"/>
      <c r="QXL17"/>
      <c r="QXM17"/>
      <c r="QXN17"/>
      <c r="QXO17"/>
      <c r="QXP17"/>
      <c r="QXQ17"/>
      <c r="QXR17"/>
      <c r="QXS17"/>
      <c r="QXT17"/>
      <c r="QXU17"/>
      <c r="QXV17"/>
      <c r="QXW17"/>
      <c r="QXX17"/>
      <c r="QXY17"/>
      <c r="QXZ17"/>
      <c r="QYA17"/>
      <c r="QYB17"/>
      <c r="QYC17"/>
      <c r="QYD17"/>
      <c r="QYE17"/>
      <c r="QYF17"/>
      <c r="QYG17"/>
      <c r="QYH17"/>
      <c r="QYI17"/>
      <c r="QYJ17"/>
      <c r="QYK17"/>
      <c r="QYL17"/>
      <c r="QYM17"/>
      <c r="QYN17"/>
      <c r="QYO17"/>
      <c r="QYP17"/>
      <c r="QYQ17"/>
      <c r="QYR17"/>
      <c r="QYS17"/>
      <c r="QYT17"/>
      <c r="QYU17"/>
      <c r="QYV17"/>
      <c r="QYW17"/>
      <c r="QYX17"/>
      <c r="QYY17"/>
      <c r="QYZ17"/>
      <c r="QZA17"/>
      <c r="QZB17"/>
      <c r="QZC17"/>
      <c r="QZD17"/>
      <c r="QZE17"/>
      <c r="QZF17"/>
      <c r="QZG17"/>
      <c r="QZH17"/>
      <c r="QZI17"/>
      <c r="QZJ17"/>
      <c r="QZK17"/>
      <c r="QZL17"/>
      <c r="QZM17"/>
      <c r="QZN17"/>
      <c r="QZO17"/>
      <c r="QZP17"/>
      <c r="QZQ17"/>
      <c r="QZR17"/>
      <c r="QZS17"/>
      <c r="QZT17"/>
      <c r="QZU17"/>
      <c r="QZV17"/>
      <c r="QZW17"/>
      <c r="QZX17"/>
      <c r="QZY17"/>
      <c r="QZZ17"/>
      <c r="RAA17"/>
      <c r="RAB17"/>
      <c r="RAC17"/>
      <c r="RAD17"/>
      <c r="RAE17"/>
      <c r="RAF17"/>
      <c r="RAG17"/>
      <c r="RAH17"/>
      <c r="RAI17"/>
      <c r="RAJ17"/>
      <c r="RAK17"/>
      <c r="RAL17"/>
      <c r="RAM17"/>
      <c r="RAN17"/>
      <c r="RAO17"/>
      <c r="RAP17"/>
      <c r="RAQ17"/>
      <c r="RAR17"/>
      <c r="RAS17"/>
      <c r="RAT17"/>
      <c r="RAU17"/>
      <c r="RAV17"/>
      <c r="RAW17"/>
      <c r="RAX17"/>
      <c r="RAY17"/>
      <c r="RAZ17"/>
      <c r="RBA17"/>
      <c r="RBB17"/>
      <c r="RBC17"/>
      <c r="RBD17"/>
      <c r="RBE17"/>
      <c r="RBF17"/>
      <c r="RBG17"/>
      <c r="RBH17"/>
      <c r="RBI17"/>
      <c r="RBJ17"/>
      <c r="RBK17"/>
      <c r="RBL17"/>
      <c r="RBM17"/>
      <c r="RBN17"/>
      <c r="RBO17"/>
      <c r="RBP17"/>
      <c r="RBQ17"/>
      <c r="RBR17"/>
      <c r="RBS17"/>
      <c r="RBT17"/>
      <c r="RBU17"/>
      <c r="RBV17"/>
      <c r="RBW17"/>
      <c r="RBX17"/>
      <c r="RBY17"/>
      <c r="RBZ17"/>
      <c r="RCA17"/>
      <c r="RCB17"/>
      <c r="RCC17"/>
      <c r="RCD17"/>
      <c r="RCE17"/>
      <c r="RCF17"/>
      <c r="RCG17"/>
      <c r="RCH17"/>
      <c r="RCI17"/>
      <c r="RCJ17"/>
      <c r="RCK17"/>
      <c r="RCL17"/>
      <c r="RCM17"/>
      <c r="RCN17"/>
      <c r="RCO17"/>
      <c r="RCP17"/>
      <c r="RCQ17"/>
      <c r="RCR17"/>
      <c r="RCS17"/>
      <c r="RCT17"/>
      <c r="RCU17"/>
      <c r="RCV17"/>
      <c r="RCW17"/>
      <c r="RCX17"/>
      <c r="RCY17"/>
      <c r="RCZ17"/>
      <c r="RDA17"/>
      <c r="RDB17"/>
      <c r="RDC17"/>
      <c r="RDD17"/>
      <c r="RDE17"/>
      <c r="RDF17"/>
      <c r="RDG17"/>
      <c r="RDH17"/>
      <c r="RDI17"/>
      <c r="RDJ17"/>
      <c r="RDK17"/>
      <c r="RDL17"/>
      <c r="RDM17"/>
      <c r="RDN17"/>
      <c r="RDO17"/>
      <c r="RDP17"/>
      <c r="RDQ17"/>
      <c r="RDR17"/>
      <c r="RDS17"/>
      <c r="RDT17"/>
      <c r="RDU17"/>
      <c r="RDV17"/>
      <c r="RDW17"/>
      <c r="RDX17"/>
      <c r="RDY17"/>
      <c r="RDZ17"/>
      <c r="REA17"/>
      <c r="REB17"/>
      <c r="REC17"/>
      <c r="RED17"/>
      <c r="REE17"/>
      <c r="REF17"/>
      <c r="REG17"/>
      <c r="REH17"/>
      <c r="REI17"/>
      <c r="REJ17"/>
      <c r="REK17"/>
      <c r="REL17"/>
      <c r="REM17"/>
      <c r="REN17"/>
      <c r="REO17"/>
      <c r="REP17"/>
      <c r="REQ17"/>
      <c r="RER17"/>
      <c r="RES17"/>
      <c r="RET17"/>
      <c r="REU17"/>
      <c r="REV17"/>
      <c r="REW17"/>
      <c r="REX17"/>
      <c r="REY17"/>
      <c r="REZ17"/>
      <c r="RFA17"/>
      <c r="RFB17"/>
      <c r="RFC17"/>
      <c r="RFD17"/>
      <c r="RFE17"/>
      <c r="RFF17"/>
      <c r="RFG17"/>
      <c r="RFH17"/>
      <c r="RFI17"/>
      <c r="RFJ17"/>
      <c r="RFK17"/>
      <c r="RFL17"/>
      <c r="RFM17"/>
      <c r="RFN17"/>
      <c r="RFO17"/>
      <c r="RFP17"/>
      <c r="RFQ17"/>
      <c r="RFR17"/>
      <c r="RFS17"/>
      <c r="RFT17"/>
      <c r="RFU17"/>
      <c r="RFV17"/>
      <c r="RFW17"/>
      <c r="RFX17"/>
      <c r="RFY17"/>
      <c r="RFZ17"/>
      <c r="RGA17"/>
      <c r="RGB17"/>
      <c r="RGC17"/>
      <c r="RGD17"/>
      <c r="RGE17"/>
      <c r="RGF17"/>
      <c r="RGG17"/>
      <c r="RGH17"/>
      <c r="RGI17"/>
      <c r="RGJ17"/>
      <c r="RGK17"/>
      <c r="RGL17"/>
      <c r="RGM17"/>
      <c r="RGN17"/>
      <c r="RGO17"/>
      <c r="RGP17"/>
      <c r="RGQ17"/>
      <c r="RGR17"/>
      <c r="RGS17"/>
      <c r="RGT17"/>
      <c r="RGU17"/>
      <c r="RGV17"/>
      <c r="RGW17"/>
      <c r="RGX17"/>
      <c r="RGY17"/>
      <c r="RGZ17"/>
      <c r="RHA17"/>
      <c r="RHB17"/>
      <c r="RHC17"/>
      <c r="RHD17"/>
      <c r="RHE17"/>
      <c r="RHF17"/>
      <c r="RHG17"/>
      <c r="RHH17"/>
      <c r="RHI17"/>
      <c r="RHJ17"/>
      <c r="RHK17"/>
      <c r="RHL17"/>
      <c r="RHM17"/>
      <c r="RHN17"/>
      <c r="RHO17"/>
      <c r="RHP17"/>
      <c r="RHQ17"/>
      <c r="RHR17"/>
      <c r="RHS17"/>
      <c r="RHT17"/>
      <c r="RHU17"/>
      <c r="RHV17"/>
      <c r="RHW17"/>
      <c r="RHX17"/>
      <c r="RHY17"/>
      <c r="RHZ17"/>
      <c r="RIA17"/>
      <c r="RIB17"/>
      <c r="RIC17"/>
      <c r="RID17"/>
      <c r="RIE17"/>
      <c r="RIF17"/>
      <c r="RIG17"/>
      <c r="RIH17"/>
      <c r="RII17"/>
      <c r="RIJ17"/>
      <c r="RIK17"/>
      <c r="RIL17"/>
      <c r="RIM17"/>
      <c r="RIN17"/>
      <c r="RIO17"/>
      <c r="RIP17"/>
      <c r="RIQ17"/>
      <c r="RIR17"/>
      <c r="RIS17"/>
      <c r="RIT17"/>
      <c r="RIU17"/>
      <c r="RIV17"/>
      <c r="RIW17"/>
      <c r="RIX17"/>
      <c r="RIY17"/>
      <c r="RIZ17"/>
      <c r="RJA17"/>
      <c r="RJB17"/>
      <c r="RJC17"/>
      <c r="RJD17"/>
      <c r="RJE17"/>
      <c r="RJF17"/>
      <c r="RJG17"/>
      <c r="RJH17"/>
      <c r="RJI17"/>
      <c r="RJJ17"/>
      <c r="RJK17"/>
      <c r="RJL17"/>
      <c r="RJM17"/>
      <c r="RJN17"/>
      <c r="RJO17"/>
      <c r="RJP17"/>
      <c r="RJQ17"/>
      <c r="RJR17"/>
      <c r="RJS17"/>
      <c r="RJT17"/>
      <c r="RJU17"/>
      <c r="RJV17"/>
      <c r="RJW17"/>
      <c r="RJX17"/>
      <c r="RJY17"/>
      <c r="RJZ17"/>
      <c r="RKA17"/>
      <c r="RKB17"/>
      <c r="RKC17"/>
      <c r="RKD17"/>
      <c r="RKE17"/>
      <c r="RKF17"/>
      <c r="RKG17"/>
      <c r="RKH17"/>
      <c r="RKI17"/>
      <c r="RKJ17"/>
      <c r="RKK17"/>
      <c r="RKL17"/>
      <c r="RKM17"/>
      <c r="RKN17"/>
      <c r="RKO17"/>
      <c r="RKP17"/>
      <c r="RKQ17"/>
      <c r="RKR17"/>
      <c r="RKS17"/>
      <c r="RKT17"/>
      <c r="RKU17"/>
      <c r="RKV17"/>
      <c r="RKW17"/>
      <c r="RKX17"/>
      <c r="RKY17"/>
      <c r="RKZ17"/>
      <c r="RLA17"/>
      <c r="RLB17"/>
      <c r="RLC17"/>
      <c r="RLD17"/>
      <c r="RLE17"/>
      <c r="RLF17"/>
      <c r="RLG17"/>
      <c r="RLH17"/>
      <c r="RLI17"/>
      <c r="RLJ17"/>
      <c r="RLK17"/>
      <c r="RLL17"/>
      <c r="RLM17"/>
      <c r="RLN17"/>
      <c r="RLO17"/>
      <c r="RLP17"/>
      <c r="RLQ17"/>
      <c r="RLR17"/>
      <c r="RLS17"/>
      <c r="RLT17"/>
      <c r="RLU17"/>
      <c r="RLV17"/>
      <c r="RLW17"/>
      <c r="RLX17"/>
      <c r="RLY17"/>
      <c r="RLZ17"/>
      <c r="RMA17"/>
      <c r="RMB17"/>
      <c r="RMC17"/>
      <c r="RMD17"/>
      <c r="RME17"/>
      <c r="RMF17"/>
      <c r="RMG17"/>
      <c r="RMH17"/>
      <c r="RMI17"/>
      <c r="RMJ17"/>
      <c r="RMK17"/>
      <c r="RML17"/>
      <c r="RMM17"/>
      <c r="RMN17"/>
      <c r="RMO17"/>
      <c r="RMP17"/>
      <c r="RMQ17"/>
      <c r="RMR17"/>
      <c r="RMS17"/>
      <c r="RMT17"/>
      <c r="RMU17"/>
      <c r="RMV17"/>
      <c r="RMW17"/>
      <c r="RMX17"/>
      <c r="RMY17"/>
      <c r="RMZ17"/>
      <c r="RNA17"/>
      <c r="RNB17"/>
      <c r="RNC17"/>
      <c r="RND17"/>
      <c r="RNE17"/>
      <c r="RNF17"/>
      <c r="RNG17"/>
      <c r="RNH17"/>
      <c r="RNI17"/>
      <c r="RNJ17"/>
      <c r="RNK17"/>
      <c r="RNL17"/>
      <c r="RNM17"/>
      <c r="RNN17"/>
      <c r="RNO17"/>
      <c r="RNP17"/>
      <c r="RNQ17"/>
      <c r="RNR17"/>
      <c r="RNS17"/>
      <c r="RNT17"/>
      <c r="RNU17"/>
      <c r="RNV17"/>
      <c r="RNW17"/>
      <c r="RNX17"/>
      <c r="RNY17"/>
      <c r="RNZ17"/>
      <c r="ROA17"/>
      <c r="ROB17"/>
      <c r="ROC17"/>
      <c r="ROD17"/>
      <c r="ROE17"/>
      <c r="ROF17"/>
      <c r="ROG17"/>
      <c r="ROH17"/>
      <c r="ROI17"/>
      <c r="ROJ17"/>
      <c r="ROK17"/>
      <c r="ROL17"/>
      <c r="ROM17"/>
      <c r="RON17"/>
      <c r="ROO17"/>
      <c r="ROP17"/>
      <c r="ROQ17"/>
      <c r="ROR17"/>
      <c r="ROS17"/>
      <c r="ROT17"/>
      <c r="ROU17"/>
      <c r="ROV17"/>
      <c r="ROW17"/>
      <c r="ROX17"/>
      <c r="ROY17"/>
      <c r="ROZ17"/>
      <c r="RPA17"/>
      <c r="RPB17"/>
      <c r="RPC17"/>
      <c r="RPD17"/>
      <c r="RPE17"/>
      <c r="RPF17"/>
      <c r="RPG17"/>
      <c r="RPH17"/>
      <c r="RPI17"/>
      <c r="RPJ17"/>
      <c r="RPK17"/>
      <c r="RPL17"/>
      <c r="RPM17"/>
      <c r="RPN17"/>
      <c r="RPO17"/>
      <c r="RPP17"/>
      <c r="RPQ17"/>
      <c r="RPR17"/>
      <c r="RPS17"/>
      <c r="RPT17"/>
      <c r="RPU17"/>
      <c r="RPV17"/>
      <c r="RPW17"/>
      <c r="RPX17"/>
      <c r="RPY17"/>
      <c r="RPZ17"/>
      <c r="RQA17"/>
      <c r="RQB17"/>
      <c r="RQC17"/>
      <c r="RQD17"/>
      <c r="RQE17"/>
      <c r="RQF17"/>
      <c r="RQG17"/>
      <c r="RQH17"/>
      <c r="RQI17"/>
      <c r="RQJ17"/>
      <c r="RQK17"/>
      <c r="RQL17"/>
      <c r="RQM17"/>
      <c r="RQN17"/>
      <c r="RQO17"/>
      <c r="RQP17"/>
      <c r="RQQ17"/>
      <c r="RQR17"/>
      <c r="RQS17"/>
      <c r="RQT17"/>
      <c r="RQU17"/>
      <c r="RQV17"/>
      <c r="RQW17"/>
      <c r="RQX17"/>
      <c r="RQY17"/>
      <c r="RQZ17"/>
      <c r="RRA17"/>
      <c r="RRB17"/>
      <c r="RRC17"/>
      <c r="RRD17"/>
      <c r="RRE17"/>
      <c r="RRF17"/>
      <c r="RRG17"/>
      <c r="RRH17"/>
      <c r="RRI17"/>
      <c r="RRJ17"/>
      <c r="RRK17"/>
      <c r="RRL17"/>
      <c r="RRM17"/>
      <c r="RRN17"/>
      <c r="RRO17"/>
      <c r="RRP17"/>
      <c r="RRQ17"/>
      <c r="RRR17"/>
      <c r="RRS17"/>
      <c r="RRT17"/>
      <c r="RRU17"/>
      <c r="RRV17"/>
      <c r="RRW17"/>
      <c r="RRX17"/>
      <c r="RRY17"/>
      <c r="RRZ17"/>
      <c r="RSA17"/>
      <c r="RSB17"/>
      <c r="RSC17"/>
      <c r="RSD17"/>
      <c r="RSE17"/>
      <c r="RSF17"/>
      <c r="RSG17"/>
      <c r="RSH17"/>
      <c r="RSI17"/>
      <c r="RSJ17"/>
      <c r="RSK17"/>
      <c r="RSL17"/>
      <c r="RSM17"/>
      <c r="RSN17"/>
      <c r="RSO17"/>
      <c r="RSP17"/>
      <c r="RSQ17"/>
      <c r="RSR17"/>
      <c r="RSS17"/>
      <c r="RST17"/>
      <c r="RSU17"/>
      <c r="RSV17"/>
      <c r="RSW17"/>
      <c r="RSX17"/>
      <c r="RSY17"/>
      <c r="RSZ17"/>
      <c r="RTA17"/>
      <c r="RTB17"/>
      <c r="RTC17"/>
      <c r="RTD17"/>
      <c r="RTE17"/>
      <c r="RTF17"/>
      <c r="RTG17"/>
      <c r="RTH17"/>
      <c r="RTI17"/>
      <c r="RTJ17"/>
      <c r="RTK17"/>
      <c r="RTL17"/>
      <c r="RTM17"/>
      <c r="RTN17"/>
      <c r="RTO17"/>
      <c r="RTP17"/>
      <c r="RTQ17"/>
      <c r="RTR17"/>
      <c r="RTS17"/>
      <c r="RTT17"/>
      <c r="RTU17"/>
      <c r="RTV17"/>
      <c r="RTW17"/>
      <c r="RTX17"/>
      <c r="RTY17"/>
      <c r="RTZ17"/>
      <c r="RUA17"/>
      <c r="RUB17"/>
      <c r="RUC17"/>
      <c r="RUD17"/>
      <c r="RUE17"/>
      <c r="RUF17"/>
      <c r="RUG17"/>
      <c r="RUH17"/>
      <c r="RUI17"/>
      <c r="RUJ17"/>
      <c r="RUK17"/>
      <c r="RUL17"/>
      <c r="RUM17"/>
      <c r="RUN17"/>
      <c r="RUO17"/>
      <c r="RUP17"/>
      <c r="RUQ17"/>
      <c r="RUR17"/>
      <c r="RUS17"/>
      <c r="RUT17"/>
      <c r="RUU17"/>
      <c r="RUV17"/>
      <c r="RUW17"/>
      <c r="RUX17"/>
      <c r="RUY17"/>
      <c r="RUZ17"/>
      <c r="RVA17"/>
      <c r="RVB17"/>
      <c r="RVC17"/>
      <c r="RVD17"/>
      <c r="RVE17"/>
      <c r="RVF17"/>
      <c r="RVG17"/>
      <c r="RVH17"/>
      <c r="RVI17"/>
      <c r="RVJ17"/>
      <c r="RVK17"/>
      <c r="RVL17"/>
      <c r="RVM17"/>
      <c r="RVN17"/>
      <c r="RVO17"/>
      <c r="RVP17"/>
      <c r="RVQ17"/>
      <c r="RVR17"/>
      <c r="RVS17"/>
      <c r="RVT17"/>
      <c r="RVU17"/>
      <c r="RVV17"/>
      <c r="RVW17"/>
      <c r="RVX17"/>
      <c r="RVY17"/>
      <c r="RVZ17"/>
      <c r="RWA17"/>
      <c r="RWB17"/>
      <c r="RWC17"/>
      <c r="RWD17"/>
      <c r="RWE17"/>
      <c r="RWF17"/>
      <c r="RWG17"/>
      <c r="RWH17"/>
      <c r="RWI17"/>
      <c r="RWJ17"/>
      <c r="RWK17"/>
      <c r="RWL17"/>
      <c r="RWM17"/>
      <c r="RWN17"/>
      <c r="RWO17"/>
      <c r="RWP17"/>
      <c r="RWQ17"/>
      <c r="RWR17"/>
      <c r="RWS17"/>
      <c r="RWT17"/>
      <c r="RWU17"/>
      <c r="RWV17"/>
      <c r="RWW17"/>
      <c r="RWX17"/>
      <c r="RWY17"/>
      <c r="RWZ17"/>
      <c r="RXA17"/>
      <c r="RXB17"/>
      <c r="RXC17"/>
      <c r="RXD17"/>
      <c r="RXE17"/>
      <c r="RXF17"/>
      <c r="RXG17"/>
      <c r="RXH17"/>
      <c r="RXI17"/>
      <c r="RXJ17"/>
      <c r="RXK17"/>
      <c r="RXL17"/>
      <c r="RXM17"/>
      <c r="RXN17"/>
      <c r="RXO17"/>
      <c r="RXP17"/>
      <c r="RXQ17"/>
      <c r="RXR17"/>
      <c r="RXS17"/>
      <c r="RXT17"/>
      <c r="RXU17"/>
      <c r="RXV17"/>
      <c r="RXW17"/>
      <c r="RXX17"/>
      <c r="RXY17"/>
      <c r="RXZ17"/>
      <c r="RYA17"/>
      <c r="RYB17"/>
      <c r="RYC17"/>
      <c r="RYD17"/>
      <c r="RYE17"/>
      <c r="RYF17"/>
      <c r="RYG17"/>
      <c r="RYH17"/>
      <c r="RYI17"/>
      <c r="RYJ17"/>
      <c r="RYK17"/>
      <c r="RYL17"/>
      <c r="RYM17"/>
      <c r="RYN17"/>
      <c r="RYO17"/>
      <c r="RYP17"/>
      <c r="RYQ17"/>
      <c r="RYR17"/>
      <c r="RYS17"/>
      <c r="RYT17"/>
      <c r="RYU17"/>
      <c r="RYV17"/>
      <c r="RYW17"/>
      <c r="RYX17"/>
      <c r="RYY17"/>
      <c r="RYZ17"/>
      <c r="RZA17"/>
      <c r="RZB17"/>
      <c r="RZC17"/>
      <c r="RZD17"/>
      <c r="RZE17"/>
      <c r="RZF17"/>
      <c r="RZG17"/>
      <c r="RZH17"/>
      <c r="RZI17"/>
      <c r="RZJ17"/>
      <c r="RZK17"/>
      <c r="RZL17"/>
      <c r="RZM17"/>
      <c r="RZN17"/>
      <c r="RZO17"/>
      <c r="RZP17"/>
      <c r="RZQ17"/>
      <c r="RZR17"/>
      <c r="RZS17"/>
      <c r="RZT17"/>
      <c r="RZU17"/>
      <c r="RZV17"/>
      <c r="RZW17"/>
      <c r="RZX17"/>
      <c r="RZY17"/>
      <c r="RZZ17"/>
      <c r="SAA17"/>
      <c r="SAB17"/>
      <c r="SAC17"/>
      <c r="SAD17"/>
      <c r="SAE17"/>
      <c r="SAF17"/>
      <c r="SAG17"/>
      <c r="SAH17"/>
      <c r="SAI17"/>
      <c r="SAJ17"/>
      <c r="SAK17"/>
      <c r="SAL17"/>
      <c r="SAM17"/>
      <c r="SAN17"/>
      <c r="SAO17"/>
      <c r="SAP17"/>
      <c r="SAQ17"/>
      <c r="SAR17"/>
      <c r="SAS17"/>
      <c r="SAT17"/>
      <c r="SAU17"/>
      <c r="SAV17"/>
      <c r="SAW17"/>
      <c r="SAX17"/>
      <c r="SAY17"/>
      <c r="SAZ17"/>
      <c r="SBA17"/>
      <c r="SBB17"/>
      <c r="SBC17"/>
      <c r="SBD17"/>
      <c r="SBE17"/>
      <c r="SBF17"/>
      <c r="SBG17"/>
      <c r="SBH17"/>
      <c r="SBI17"/>
      <c r="SBJ17"/>
      <c r="SBK17"/>
      <c r="SBL17"/>
      <c r="SBM17"/>
      <c r="SBN17"/>
      <c r="SBO17"/>
      <c r="SBP17"/>
      <c r="SBQ17"/>
      <c r="SBR17"/>
      <c r="SBS17"/>
      <c r="SBT17"/>
      <c r="SBU17"/>
      <c r="SBV17"/>
      <c r="SBW17"/>
      <c r="SBX17"/>
      <c r="SBY17"/>
      <c r="SBZ17"/>
      <c r="SCA17"/>
      <c r="SCB17"/>
      <c r="SCC17"/>
      <c r="SCD17"/>
      <c r="SCE17"/>
      <c r="SCF17"/>
      <c r="SCG17"/>
      <c r="SCH17"/>
      <c r="SCI17"/>
      <c r="SCJ17"/>
      <c r="SCK17"/>
      <c r="SCL17"/>
      <c r="SCM17"/>
      <c r="SCN17"/>
      <c r="SCO17"/>
      <c r="SCP17"/>
      <c r="SCQ17"/>
      <c r="SCR17"/>
      <c r="SCS17"/>
      <c r="SCT17"/>
      <c r="SCU17"/>
      <c r="SCV17"/>
      <c r="SCW17"/>
      <c r="SCX17"/>
      <c r="SCY17"/>
      <c r="SCZ17"/>
      <c r="SDA17"/>
      <c r="SDB17"/>
      <c r="SDC17"/>
      <c r="SDD17"/>
      <c r="SDE17"/>
      <c r="SDF17"/>
      <c r="SDG17"/>
      <c r="SDH17"/>
      <c r="SDI17"/>
      <c r="SDJ17"/>
      <c r="SDK17"/>
      <c r="SDL17"/>
      <c r="SDM17"/>
      <c r="SDN17"/>
      <c r="SDO17"/>
      <c r="SDP17"/>
      <c r="SDQ17"/>
      <c r="SDR17"/>
      <c r="SDS17"/>
      <c r="SDT17"/>
      <c r="SDU17"/>
      <c r="SDV17"/>
      <c r="SDW17"/>
      <c r="SDX17"/>
      <c r="SDY17"/>
      <c r="SDZ17"/>
      <c r="SEA17"/>
      <c r="SEB17"/>
      <c r="SEC17"/>
      <c r="SED17"/>
      <c r="SEE17"/>
      <c r="SEF17"/>
      <c r="SEG17"/>
      <c r="SEH17"/>
      <c r="SEI17"/>
      <c r="SEJ17"/>
      <c r="SEK17"/>
      <c r="SEL17"/>
      <c r="SEM17"/>
      <c r="SEN17"/>
      <c r="SEO17"/>
      <c r="SEP17"/>
      <c r="SEQ17"/>
      <c r="SER17"/>
      <c r="SES17"/>
      <c r="SET17"/>
      <c r="SEU17"/>
      <c r="SEV17"/>
      <c r="SEW17"/>
      <c r="SEX17"/>
      <c r="SEY17"/>
      <c r="SEZ17"/>
      <c r="SFA17"/>
      <c r="SFB17"/>
      <c r="SFC17"/>
      <c r="SFD17"/>
      <c r="SFE17"/>
      <c r="SFF17"/>
      <c r="SFG17"/>
      <c r="SFH17"/>
      <c r="SFI17"/>
      <c r="SFJ17"/>
      <c r="SFK17"/>
      <c r="SFL17"/>
      <c r="SFM17"/>
      <c r="SFN17"/>
      <c r="SFO17"/>
      <c r="SFP17"/>
      <c r="SFQ17"/>
      <c r="SFR17"/>
      <c r="SFS17"/>
      <c r="SFT17"/>
      <c r="SFU17"/>
      <c r="SFV17"/>
      <c r="SFW17"/>
      <c r="SFX17"/>
      <c r="SFY17"/>
      <c r="SFZ17"/>
      <c r="SGA17"/>
      <c r="SGB17"/>
      <c r="SGC17"/>
      <c r="SGD17"/>
      <c r="SGE17"/>
      <c r="SGF17"/>
      <c r="SGG17"/>
      <c r="SGH17"/>
      <c r="SGI17"/>
      <c r="SGJ17"/>
      <c r="SGK17"/>
      <c r="SGL17"/>
      <c r="SGM17"/>
      <c r="SGN17"/>
      <c r="SGO17"/>
      <c r="SGP17"/>
      <c r="SGQ17"/>
      <c r="SGR17"/>
      <c r="SGS17"/>
      <c r="SGT17"/>
      <c r="SGU17"/>
      <c r="SGV17"/>
      <c r="SGW17"/>
      <c r="SGX17"/>
      <c r="SGY17"/>
      <c r="SGZ17"/>
      <c r="SHA17"/>
      <c r="SHB17"/>
      <c r="SHC17"/>
      <c r="SHD17"/>
      <c r="SHE17"/>
      <c r="SHF17"/>
      <c r="SHG17"/>
      <c r="SHH17"/>
      <c r="SHI17"/>
      <c r="SHJ17"/>
      <c r="SHK17"/>
      <c r="SHL17"/>
      <c r="SHM17"/>
      <c r="SHN17"/>
      <c r="SHO17"/>
      <c r="SHP17"/>
      <c r="SHQ17"/>
      <c r="SHR17"/>
      <c r="SHS17"/>
      <c r="SHT17"/>
      <c r="SHU17"/>
      <c r="SHV17"/>
      <c r="SHW17"/>
      <c r="SHX17"/>
      <c r="SHY17"/>
      <c r="SHZ17"/>
      <c r="SIA17"/>
      <c r="SIB17"/>
      <c r="SIC17"/>
      <c r="SID17"/>
      <c r="SIE17"/>
      <c r="SIF17"/>
      <c r="SIG17"/>
      <c r="SIH17"/>
      <c r="SII17"/>
      <c r="SIJ17"/>
      <c r="SIK17"/>
      <c r="SIL17"/>
      <c r="SIM17"/>
      <c r="SIN17"/>
      <c r="SIO17"/>
      <c r="SIP17"/>
      <c r="SIQ17"/>
      <c r="SIR17"/>
      <c r="SIS17"/>
      <c r="SIT17"/>
      <c r="SIU17"/>
      <c r="SIV17"/>
      <c r="SIW17"/>
      <c r="SIX17"/>
      <c r="SIY17"/>
      <c r="SIZ17"/>
      <c r="SJA17"/>
      <c r="SJB17"/>
      <c r="SJC17"/>
      <c r="SJD17"/>
      <c r="SJE17"/>
      <c r="SJF17"/>
      <c r="SJG17"/>
      <c r="SJH17"/>
      <c r="SJI17"/>
      <c r="SJJ17"/>
      <c r="SJK17"/>
      <c r="SJL17"/>
      <c r="SJM17"/>
      <c r="SJN17"/>
      <c r="SJO17"/>
      <c r="SJP17"/>
      <c r="SJQ17"/>
      <c r="SJR17"/>
      <c r="SJS17"/>
      <c r="SJT17"/>
      <c r="SJU17"/>
      <c r="SJV17"/>
      <c r="SJW17"/>
      <c r="SJX17"/>
      <c r="SJY17"/>
      <c r="SJZ17"/>
      <c r="SKA17"/>
      <c r="SKB17"/>
      <c r="SKC17"/>
      <c r="SKD17"/>
      <c r="SKE17"/>
      <c r="SKF17"/>
      <c r="SKG17"/>
      <c r="SKH17"/>
      <c r="SKI17"/>
      <c r="SKJ17"/>
      <c r="SKK17"/>
      <c r="SKL17"/>
      <c r="SKM17"/>
      <c r="SKN17"/>
      <c r="SKO17"/>
      <c r="SKP17"/>
      <c r="SKQ17"/>
      <c r="SKR17"/>
      <c r="SKS17"/>
      <c r="SKT17"/>
      <c r="SKU17"/>
      <c r="SKV17"/>
      <c r="SKW17"/>
      <c r="SKX17"/>
      <c r="SKY17"/>
      <c r="SKZ17"/>
      <c r="SLA17"/>
      <c r="SLB17"/>
      <c r="SLC17"/>
      <c r="SLD17"/>
      <c r="SLE17"/>
      <c r="SLF17"/>
      <c r="SLG17"/>
      <c r="SLH17"/>
      <c r="SLI17"/>
      <c r="SLJ17"/>
      <c r="SLK17"/>
      <c r="SLL17"/>
      <c r="SLM17"/>
      <c r="SLN17"/>
      <c r="SLO17"/>
      <c r="SLP17"/>
      <c r="SLQ17"/>
      <c r="SLR17"/>
      <c r="SLS17"/>
      <c r="SLT17"/>
      <c r="SLU17"/>
      <c r="SLV17"/>
      <c r="SLW17"/>
      <c r="SLX17"/>
      <c r="SLY17"/>
      <c r="SLZ17"/>
      <c r="SMA17"/>
      <c r="SMB17"/>
      <c r="SMC17"/>
      <c r="SMD17"/>
      <c r="SME17"/>
      <c r="SMF17"/>
      <c r="SMG17"/>
      <c r="SMH17"/>
      <c r="SMI17"/>
      <c r="SMJ17"/>
      <c r="SMK17"/>
      <c r="SML17"/>
      <c r="SMM17"/>
      <c r="SMN17"/>
      <c r="SMO17"/>
      <c r="SMP17"/>
      <c r="SMQ17"/>
      <c r="SMR17"/>
      <c r="SMS17"/>
      <c r="SMT17"/>
      <c r="SMU17"/>
      <c r="SMV17"/>
      <c r="SMW17"/>
      <c r="SMX17"/>
      <c r="SMY17"/>
      <c r="SMZ17"/>
      <c r="SNA17"/>
      <c r="SNB17"/>
      <c r="SNC17"/>
      <c r="SND17"/>
      <c r="SNE17"/>
      <c r="SNF17"/>
      <c r="SNG17"/>
      <c r="SNH17"/>
      <c r="SNI17"/>
      <c r="SNJ17"/>
      <c r="SNK17"/>
      <c r="SNL17"/>
      <c r="SNM17"/>
      <c r="SNN17"/>
      <c r="SNO17"/>
      <c r="SNP17"/>
      <c r="SNQ17"/>
      <c r="SNR17"/>
      <c r="SNS17"/>
      <c r="SNT17"/>
      <c r="SNU17"/>
      <c r="SNV17"/>
      <c r="SNW17"/>
      <c r="SNX17"/>
      <c r="SNY17"/>
      <c r="SNZ17"/>
      <c r="SOA17"/>
      <c r="SOB17"/>
      <c r="SOC17"/>
      <c r="SOD17"/>
      <c r="SOE17"/>
      <c r="SOF17"/>
      <c r="SOG17"/>
      <c r="SOH17"/>
      <c r="SOI17"/>
      <c r="SOJ17"/>
      <c r="SOK17"/>
      <c r="SOL17"/>
      <c r="SOM17"/>
      <c r="SON17"/>
      <c r="SOO17"/>
      <c r="SOP17"/>
      <c r="SOQ17"/>
      <c r="SOR17"/>
      <c r="SOS17"/>
      <c r="SOT17"/>
      <c r="SOU17"/>
      <c r="SOV17"/>
      <c r="SOW17"/>
      <c r="SOX17"/>
      <c r="SOY17"/>
      <c r="SOZ17"/>
      <c r="SPA17"/>
      <c r="SPB17"/>
      <c r="SPC17"/>
      <c r="SPD17"/>
      <c r="SPE17"/>
      <c r="SPF17"/>
      <c r="SPG17"/>
      <c r="SPH17"/>
      <c r="SPI17"/>
      <c r="SPJ17"/>
      <c r="SPK17"/>
      <c r="SPL17"/>
      <c r="SPM17"/>
      <c r="SPN17"/>
      <c r="SPO17"/>
      <c r="SPP17"/>
      <c r="SPQ17"/>
      <c r="SPR17"/>
      <c r="SPS17"/>
      <c r="SPT17"/>
      <c r="SPU17"/>
      <c r="SPV17"/>
      <c r="SPW17"/>
      <c r="SPX17"/>
      <c r="SPY17"/>
      <c r="SPZ17"/>
      <c r="SQA17"/>
      <c r="SQB17"/>
      <c r="SQC17"/>
      <c r="SQD17"/>
      <c r="SQE17"/>
      <c r="SQF17"/>
      <c r="SQG17"/>
      <c r="SQH17"/>
      <c r="SQI17"/>
      <c r="SQJ17"/>
      <c r="SQK17"/>
      <c r="SQL17"/>
      <c r="SQM17"/>
      <c r="SQN17"/>
      <c r="SQO17"/>
      <c r="SQP17"/>
      <c r="SQQ17"/>
      <c r="SQR17"/>
      <c r="SQS17"/>
      <c r="SQT17"/>
      <c r="SQU17"/>
      <c r="SQV17"/>
      <c r="SQW17"/>
      <c r="SQX17"/>
      <c r="SQY17"/>
      <c r="SQZ17"/>
      <c r="SRA17"/>
      <c r="SRB17"/>
      <c r="SRC17"/>
      <c r="SRD17"/>
      <c r="SRE17"/>
      <c r="SRF17"/>
      <c r="SRG17"/>
      <c r="SRH17"/>
      <c r="SRI17"/>
      <c r="SRJ17"/>
      <c r="SRK17"/>
      <c r="SRL17"/>
      <c r="SRM17"/>
      <c r="SRN17"/>
      <c r="SRO17"/>
      <c r="SRP17"/>
      <c r="SRQ17"/>
      <c r="SRR17"/>
      <c r="SRS17"/>
      <c r="SRT17"/>
      <c r="SRU17"/>
      <c r="SRV17"/>
      <c r="SRW17"/>
      <c r="SRX17"/>
      <c r="SRY17"/>
      <c r="SRZ17"/>
      <c r="SSA17"/>
      <c r="SSB17"/>
      <c r="SSC17"/>
      <c r="SSD17"/>
      <c r="SSE17"/>
      <c r="SSF17"/>
      <c r="SSG17"/>
      <c r="SSH17"/>
      <c r="SSI17"/>
      <c r="SSJ17"/>
      <c r="SSK17"/>
      <c r="SSL17"/>
      <c r="SSM17"/>
      <c r="SSN17"/>
      <c r="SSO17"/>
      <c r="SSP17"/>
      <c r="SSQ17"/>
      <c r="SSR17"/>
      <c r="SSS17"/>
      <c r="SST17"/>
      <c r="SSU17"/>
      <c r="SSV17"/>
      <c r="SSW17"/>
      <c r="SSX17"/>
      <c r="SSY17"/>
      <c r="SSZ17"/>
      <c r="STA17"/>
      <c r="STB17"/>
      <c r="STC17"/>
      <c r="STD17"/>
      <c r="STE17"/>
      <c r="STF17"/>
      <c r="STG17"/>
      <c r="STH17"/>
      <c r="STI17"/>
      <c r="STJ17"/>
      <c r="STK17"/>
      <c r="STL17"/>
      <c r="STM17"/>
      <c r="STN17"/>
      <c r="STO17"/>
      <c r="STP17"/>
      <c r="STQ17"/>
      <c r="STR17"/>
      <c r="STS17"/>
      <c r="STT17"/>
      <c r="STU17"/>
      <c r="STV17"/>
      <c r="STW17"/>
      <c r="STX17"/>
      <c r="STY17"/>
      <c r="STZ17"/>
      <c r="SUA17"/>
      <c r="SUB17"/>
      <c r="SUC17"/>
      <c r="SUD17"/>
      <c r="SUE17"/>
      <c r="SUF17"/>
      <c r="SUG17"/>
      <c r="SUH17"/>
      <c r="SUI17"/>
      <c r="SUJ17"/>
      <c r="SUK17"/>
      <c r="SUL17"/>
      <c r="SUM17"/>
      <c r="SUN17"/>
      <c r="SUO17"/>
      <c r="SUP17"/>
      <c r="SUQ17"/>
      <c r="SUR17"/>
      <c r="SUS17"/>
      <c r="SUT17"/>
      <c r="SUU17"/>
      <c r="SUV17"/>
      <c r="SUW17"/>
      <c r="SUX17"/>
      <c r="SUY17"/>
      <c r="SUZ17"/>
      <c r="SVA17"/>
      <c r="SVB17"/>
      <c r="SVC17"/>
      <c r="SVD17"/>
      <c r="SVE17"/>
      <c r="SVF17"/>
      <c r="SVG17"/>
      <c r="SVH17"/>
      <c r="SVI17"/>
      <c r="SVJ17"/>
      <c r="SVK17"/>
      <c r="SVL17"/>
      <c r="SVM17"/>
      <c r="SVN17"/>
      <c r="SVO17"/>
      <c r="SVP17"/>
      <c r="SVQ17"/>
      <c r="SVR17"/>
      <c r="SVS17"/>
      <c r="SVT17"/>
      <c r="SVU17"/>
      <c r="SVV17"/>
      <c r="SVW17"/>
      <c r="SVX17"/>
      <c r="SVY17"/>
      <c r="SVZ17"/>
      <c r="SWA17"/>
      <c r="SWB17"/>
      <c r="SWC17"/>
      <c r="SWD17"/>
      <c r="SWE17"/>
      <c r="SWF17"/>
      <c r="SWG17"/>
      <c r="SWH17"/>
      <c r="SWI17"/>
      <c r="SWJ17"/>
      <c r="SWK17"/>
      <c r="SWL17"/>
      <c r="SWM17"/>
      <c r="SWN17"/>
      <c r="SWO17"/>
      <c r="SWP17"/>
      <c r="SWQ17"/>
      <c r="SWR17"/>
      <c r="SWS17"/>
      <c r="SWT17"/>
      <c r="SWU17"/>
      <c r="SWV17"/>
      <c r="SWW17"/>
      <c r="SWX17"/>
      <c r="SWY17"/>
      <c r="SWZ17"/>
      <c r="SXA17"/>
      <c r="SXB17"/>
      <c r="SXC17"/>
      <c r="SXD17"/>
      <c r="SXE17"/>
      <c r="SXF17"/>
      <c r="SXG17"/>
      <c r="SXH17"/>
      <c r="SXI17"/>
      <c r="SXJ17"/>
      <c r="SXK17"/>
      <c r="SXL17"/>
      <c r="SXM17"/>
      <c r="SXN17"/>
      <c r="SXO17"/>
      <c r="SXP17"/>
      <c r="SXQ17"/>
      <c r="SXR17"/>
      <c r="SXS17"/>
      <c r="SXT17"/>
      <c r="SXU17"/>
      <c r="SXV17"/>
      <c r="SXW17"/>
      <c r="SXX17"/>
      <c r="SXY17"/>
      <c r="SXZ17"/>
      <c r="SYA17"/>
      <c r="SYB17"/>
      <c r="SYC17"/>
      <c r="SYD17"/>
      <c r="SYE17"/>
      <c r="SYF17"/>
      <c r="SYG17"/>
      <c r="SYH17"/>
      <c r="SYI17"/>
      <c r="SYJ17"/>
      <c r="SYK17"/>
      <c r="SYL17"/>
      <c r="SYM17"/>
      <c r="SYN17"/>
      <c r="SYO17"/>
      <c r="SYP17"/>
      <c r="SYQ17"/>
      <c r="SYR17"/>
      <c r="SYS17"/>
      <c r="SYT17"/>
      <c r="SYU17"/>
      <c r="SYV17"/>
      <c r="SYW17"/>
      <c r="SYX17"/>
      <c r="SYY17"/>
      <c r="SYZ17"/>
      <c r="SZA17"/>
      <c r="SZB17"/>
      <c r="SZC17"/>
      <c r="SZD17"/>
      <c r="SZE17"/>
      <c r="SZF17"/>
      <c r="SZG17"/>
      <c r="SZH17"/>
      <c r="SZI17"/>
      <c r="SZJ17"/>
      <c r="SZK17"/>
      <c r="SZL17"/>
      <c r="SZM17"/>
      <c r="SZN17"/>
      <c r="SZO17"/>
      <c r="SZP17"/>
      <c r="SZQ17"/>
      <c r="SZR17"/>
      <c r="SZS17"/>
      <c r="SZT17"/>
      <c r="SZU17"/>
      <c r="SZV17"/>
      <c r="SZW17"/>
      <c r="SZX17"/>
      <c r="SZY17"/>
      <c r="SZZ17"/>
      <c r="TAA17"/>
      <c r="TAB17"/>
      <c r="TAC17"/>
      <c r="TAD17"/>
      <c r="TAE17"/>
      <c r="TAF17"/>
      <c r="TAG17"/>
      <c r="TAH17"/>
      <c r="TAI17"/>
      <c r="TAJ17"/>
      <c r="TAK17"/>
      <c r="TAL17"/>
      <c r="TAM17"/>
      <c r="TAN17"/>
      <c r="TAO17"/>
      <c r="TAP17"/>
      <c r="TAQ17"/>
      <c r="TAR17"/>
      <c r="TAS17"/>
      <c r="TAT17"/>
      <c r="TAU17"/>
      <c r="TAV17"/>
      <c r="TAW17"/>
      <c r="TAX17"/>
      <c r="TAY17"/>
      <c r="TAZ17"/>
      <c r="TBA17"/>
      <c r="TBB17"/>
      <c r="TBC17"/>
      <c r="TBD17"/>
      <c r="TBE17"/>
      <c r="TBF17"/>
      <c r="TBG17"/>
      <c r="TBH17"/>
      <c r="TBI17"/>
      <c r="TBJ17"/>
      <c r="TBK17"/>
      <c r="TBL17"/>
      <c r="TBM17"/>
      <c r="TBN17"/>
      <c r="TBO17"/>
      <c r="TBP17"/>
      <c r="TBQ17"/>
      <c r="TBR17"/>
      <c r="TBS17"/>
      <c r="TBT17"/>
      <c r="TBU17"/>
      <c r="TBV17"/>
      <c r="TBW17"/>
      <c r="TBX17"/>
      <c r="TBY17"/>
      <c r="TBZ17"/>
      <c r="TCA17"/>
      <c r="TCB17"/>
      <c r="TCC17"/>
      <c r="TCD17"/>
      <c r="TCE17"/>
      <c r="TCF17"/>
      <c r="TCG17"/>
      <c r="TCH17"/>
      <c r="TCI17"/>
      <c r="TCJ17"/>
      <c r="TCK17"/>
      <c r="TCL17"/>
      <c r="TCM17"/>
      <c r="TCN17"/>
      <c r="TCO17"/>
      <c r="TCP17"/>
      <c r="TCQ17"/>
      <c r="TCR17"/>
      <c r="TCS17"/>
      <c r="TCT17"/>
      <c r="TCU17"/>
      <c r="TCV17"/>
      <c r="TCW17"/>
      <c r="TCX17"/>
      <c r="TCY17"/>
      <c r="TCZ17"/>
      <c r="TDA17"/>
      <c r="TDB17"/>
      <c r="TDC17"/>
      <c r="TDD17"/>
      <c r="TDE17"/>
      <c r="TDF17"/>
      <c r="TDG17"/>
      <c r="TDH17"/>
      <c r="TDI17"/>
      <c r="TDJ17"/>
      <c r="TDK17"/>
      <c r="TDL17"/>
      <c r="TDM17"/>
      <c r="TDN17"/>
      <c r="TDO17"/>
      <c r="TDP17"/>
      <c r="TDQ17"/>
      <c r="TDR17"/>
      <c r="TDS17"/>
      <c r="TDT17"/>
      <c r="TDU17"/>
      <c r="TDV17"/>
      <c r="TDW17"/>
      <c r="TDX17"/>
      <c r="TDY17"/>
      <c r="TDZ17"/>
      <c r="TEA17"/>
      <c r="TEB17"/>
      <c r="TEC17"/>
      <c r="TED17"/>
      <c r="TEE17"/>
      <c r="TEF17"/>
      <c r="TEG17"/>
      <c r="TEH17"/>
      <c r="TEI17"/>
      <c r="TEJ17"/>
      <c r="TEK17"/>
      <c r="TEL17"/>
      <c r="TEM17"/>
      <c r="TEN17"/>
      <c r="TEO17"/>
      <c r="TEP17"/>
      <c r="TEQ17"/>
      <c r="TER17"/>
      <c r="TES17"/>
      <c r="TET17"/>
      <c r="TEU17"/>
      <c r="TEV17"/>
      <c r="TEW17"/>
      <c r="TEX17"/>
      <c r="TEY17"/>
      <c r="TEZ17"/>
      <c r="TFA17"/>
      <c r="TFB17"/>
      <c r="TFC17"/>
      <c r="TFD17"/>
      <c r="TFE17"/>
      <c r="TFF17"/>
      <c r="TFG17"/>
      <c r="TFH17"/>
      <c r="TFI17"/>
      <c r="TFJ17"/>
      <c r="TFK17"/>
      <c r="TFL17"/>
      <c r="TFM17"/>
      <c r="TFN17"/>
      <c r="TFO17"/>
      <c r="TFP17"/>
      <c r="TFQ17"/>
      <c r="TFR17"/>
      <c r="TFS17"/>
      <c r="TFT17"/>
      <c r="TFU17"/>
      <c r="TFV17"/>
      <c r="TFW17"/>
      <c r="TFX17"/>
      <c r="TFY17"/>
      <c r="TFZ17"/>
      <c r="TGA17"/>
      <c r="TGB17"/>
      <c r="TGC17"/>
      <c r="TGD17"/>
      <c r="TGE17"/>
      <c r="TGF17"/>
      <c r="TGG17"/>
      <c r="TGH17"/>
      <c r="TGI17"/>
      <c r="TGJ17"/>
      <c r="TGK17"/>
      <c r="TGL17"/>
      <c r="TGM17"/>
      <c r="TGN17"/>
      <c r="TGO17"/>
      <c r="TGP17"/>
      <c r="TGQ17"/>
      <c r="TGR17"/>
      <c r="TGS17"/>
      <c r="TGT17"/>
      <c r="TGU17"/>
      <c r="TGV17"/>
      <c r="TGW17"/>
      <c r="TGX17"/>
      <c r="TGY17"/>
      <c r="TGZ17"/>
      <c r="THA17"/>
      <c r="THB17"/>
      <c r="THC17"/>
      <c r="THD17"/>
      <c r="THE17"/>
      <c r="THF17"/>
      <c r="THG17"/>
      <c r="THH17"/>
      <c r="THI17"/>
      <c r="THJ17"/>
      <c r="THK17"/>
      <c r="THL17"/>
      <c r="THM17"/>
      <c r="THN17"/>
      <c r="THO17"/>
      <c r="THP17"/>
      <c r="THQ17"/>
      <c r="THR17"/>
      <c r="THS17"/>
      <c r="THT17"/>
      <c r="THU17"/>
      <c r="THV17"/>
      <c r="THW17"/>
      <c r="THX17"/>
      <c r="THY17"/>
      <c r="THZ17"/>
      <c r="TIA17"/>
      <c r="TIB17"/>
      <c r="TIC17"/>
      <c r="TID17"/>
      <c r="TIE17"/>
      <c r="TIF17"/>
      <c r="TIG17"/>
      <c r="TIH17"/>
      <c r="TII17"/>
      <c r="TIJ17"/>
      <c r="TIK17"/>
      <c r="TIL17"/>
      <c r="TIM17"/>
      <c r="TIN17"/>
      <c r="TIO17"/>
      <c r="TIP17"/>
      <c r="TIQ17"/>
      <c r="TIR17"/>
      <c r="TIS17"/>
      <c r="TIT17"/>
      <c r="TIU17"/>
      <c r="TIV17"/>
      <c r="TIW17"/>
      <c r="TIX17"/>
      <c r="TIY17"/>
      <c r="TIZ17"/>
      <c r="TJA17"/>
      <c r="TJB17"/>
      <c r="TJC17"/>
      <c r="TJD17"/>
      <c r="TJE17"/>
      <c r="TJF17"/>
      <c r="TJG17"/>
      <c r="TJH17"/>
      <c r="TJI17"/>
      <c r="TJJ17"/>
      <c r="TJK17"/>
      <c r="TJL17"/>
      <c r="TJM17"/>
      <c r="TJN17"/>
      <c r="TJO17"/>
      <c r="TJP17"/>
      <c r="TJQ17"/>
      <c r="TJR17"/>
      <c r="TJS17"/>
      <c r="TJT17"/>
      <c r="TJU17"/>
      <c r="TJV17"/>
      <c r="TJW17"/>
      <c r="TJX17"/>
      <c r="TJY17"/>
      <c r="TJZ17"/>
      <c r="TKA17"/>
      <c r="TKB17"/>
      <c r="TKC17"/>
      <c r="TKD17"/>
      <c r="TKE17"/>
      <c r="TKF17"/>
      <c r="TKG17"/>
      <c r="TKH17"/>
      <c r="TKI17"/>
      <c r="TKJ17"/>
      <c r="TKK17"/>
      <c r="TKL17"/>
      <c r="TKM17"/>
      <c r="TKN17"/>
      <c r="TKO17"/>
      <c r="TKP17"/>
      <c r="TKQ17"/>
      <c r="TKR17"/>
      <c r="TKS17"/>
      <c r="TKT17"/>
      <c r="TKU17"/>
      <c r="TKV17"/>
      <c r="TKW17"/>
      <c r="TKX17"/>
      <c r="TKY17"/>
      <c r="TKZ17"/>
      <c r="TLA17"/>
      <c r="TLB17"/>
      <c r="TLC17"/>
      <c r="TLD17"/>
      <c r="TLE17"/>
      <c r="TLF17"/>
      <c r="TLG17"/>
      <c r="TLH17"/>
      <c r="TLI17"/>
      <c r="TLJ17"/>
      <c r="TLK17"/>
      <c r="TLL17"/>
      <c r="TLM17"/>
      <c r="TLN17"/>
      <c r="TLO17"/>
      <c r="TLP17"/>
      <c r="TLQ17"/>
      <c r="TLR17"/>
      <c r="TLS17"/>
      <c r="TLT17"/>
      <c r="TLU17"/>
      <c r="TLV17"/>
      <c r="TLW17"/>
      <c r="TLX17"/>
      <c r="TLY17"/>
      <c r="TLZ17"/>
      <c r="TMA17"/>
      <c r="TMB17"/>
      <c r="TMC17"/>
      <c r="TMD17"/>
      <c r="TME17"/>
      <c r="TMF17"/>
      <c r="TMG17"/>
      <c r="TMH17"/>
      <c r="TMI17"/>
      <c r="TMJ17"/>
      <c r="TMK17"/>
      <c r="TML17"/>
      <c r="TMM17"/>
      <c r="TMN17"/>
      <c r="TMO17"/>
      <c r="TMP17"/>
      <c r="TMQ17"/>
      <c r="TMR17"/>
      <c r="TMS17"/>
      <c r="TMT17"/>
      <c r="TMU17"/>
      <c r="TMV17"/>
      <c r="TMW17"/>
      <c r="TMX17"/>
      <c r="TMY17"/>
      <c r="TMZ17"/>
      <c r="TNA17"/>
      <c r="TNB17"/>
      <c r="TNC17"/>
      <c r="TND17"/>
      <c r="TNE17"/>
      <c r="TNF17"/>
      <c r="TNG17"/>
      <c r="TNH17"/>
      <c r="TNI17"/>
      <c r="TNJ17"/>
      <c r="TNK17"/>
      <c r="TNL17"/>
      <c r="TNM17"/>
      <c r="TNN17"/>
      <c r="TNO17"/>
      <c r="TNP17"/>
      <c r="TNQ17"/>
      <c r="TNR17"/>
      <c r="TNS17"/>
      <c r="TNT17"/>
      <c r="TNU17"/>
      <c r="TNV17"/>
      <c r="TNW17"/>
      <c r="TNX17"/>
      <c r="TNY17"/>
      <c r="TNZ17"/>
      <c r="TOA17"/>
      <c r="TOB17"/>
      <c r="TOC17"/>
      <c r="TOD17"/>
      <c r="TOE17"/>
      <c r="TOF17"/>
      <c r="TOG17"/>
      <c r="TOH17"/>
      <c r="TOI17"/>
      <c r="TOJ17"/>
      <c r="TOK17"/>
      <c r="TOL17"/>
      <c r="TOM17"/>
      <c r="TON17"/>
      <c r="TOO17"/>
      <c r="TOP17"/>
      <c r="TOQ17"/>
      <c r="TOR17"/>
      <c r="TOS17"/>
      <c r="TOT17"/>
      <c r="TOU17"/>
      <c r="TOV17"/>
      <c r="TOW17"/>
      <c r="TOX17"/>
      <c r="TOY17"/>
      <c r="TOZ17"/>
      <c r="TPA17"/>
      <c r="TPB17"/>
      <c r="TPC17"/>
      <c r="TPD17"/>
      <c r="TPE17"/>
      <c r="TPF17"/>
      <c r="TPG17"/>
      <c r="TPH17"/>
      <c r="TPI17"/>
      <c r="TPJ17"/>
      <c r="TPK17"/>
      <c r="TPL17"/>
      <c r="TPM17"/>
      <c r="TPN17"/>
      <c r="TPO17"/>
      <c r="TPP17"/>
      <c r="TPQ17"/>
      <c r="TPR17"/>
      <c r="TPS17"/>
      <c r="TPT17"/>
      <c r="TPU17"/>
      <c r="TPV17"/>
      <c r="TPW17"/>
      <c r="TPX17"/>
      <c r="TPY17"/>
      <c r="TPZ17"/>
      <c r="TQA17"/>
      <c r="TQB17"/>
      <c r="TQC17"/>
      <c r="TQD17"/>
      <c r="TQE17"/>
      <c r="TQF17"/>
      <c r="TQG17"/>
      <c r="TQH17"/>
      <c r="TQI17"/>
      <c r="TQJ17"/>
      <c r="TQK17"/>
      <c r="TQL17"/>
      <c r="TQM17"/>
      <c r="TQN17"/>
      <c r="TQO17"/>
      <c r="TQP17"/>
      <c r="TQQ17"/>
      <c r="TQR17"/>
      <c r="TQS17"/>
      <c r="TQT17"/>
      <c r="TQU17"/>
      <c r="TQV17"/>
      <c r="TQW17"/>
      <c r="TQX17"/>
      <c r="TQY17"/>
      <c r="TQZ17"/>
      <c r="TRA17"/>
      <c r="TRB17"/>
      <c r="TRC17"/>
      <c r="TRD17"/>
      <c r="TRE17"/>
      <c r="TRF17"/>
      <c r="TRG17"/>
      <c r="TRH17"/>
      <c r="TRI17"/>
      <c r="TRJ17"/>
      <c r="TRK17"/>
      <c r="TRL17"/>
      <c r="TRM17"/>
      <c r="TRN17"/>
      <c r="TRO17"/>
      <c r="TRP17"/>
      <c r="TRQ17"/>
      <c r="TRR17"/>
      <c r="TRS17"/>
      <c r="TRT17"/>
      <c r="TRU17"/>
      <c r="TRV17"/>
      <c r="TRW17"/>
      <c r="TRX17"/>
      <c r="TRY17"/>
      <c r="TRZ17"/>
      <c r="TSA17"/>
      <c r="TSB17"/>
      <c r="TSC17"/>
      <c r="TSD17"/>
      <c r="TSE17"/>
      <c r="TSF17"/>
      <c r="TSG17"/>
      <c r="TSH17"/>
      <c r="TSI17"/>
      <c r="TSJ17"/>
      <c r="TSK17"/>
      <c r="TSL17"/>
      <c r="TSM17"/>
      <c r="TSN17"/>
      <c r="TSO17"/>
      <c r="TSP17"/>
      <c r="TSQ17"/>
      <c r="TSR17"/>
      <c r="TSS17"/>
      <c r="TST17"/>
      <c r="TSU17"/>
      <c r="TSV17"/>
      <c r="TSW17"/>
      <c r="TSX17"/>
      <c r="TSY17"/>
      <c r="TSZ17"/>
      <c r="TTA17"/>
      <c r="TTB17"/>
      <c r="TTC17"/>
      <c r="TTD17"/>
      <c r="TTE17"/>
      <c r="TTF17"/>
      <c r="TTG17"/>
      <c r="TTH17"/>
      <c r="TTI17"/>
      <c r="TTJ17"/>
      <c r="TTK17"/>
      <c r="TTL17"/>
      <c r="TTM17"/>
      <c r="TTN17"/>
      <c r="TTO17"/>
      <c r="TTP17"/>
      <c r="TTQ17"/>
      <c r="TTR17"/>
      <c r="TTS17"/>
      <c r="TTT17"/>
      <c r="TTU17"/>
      <c r="TTV17"/>
      <c r="TTW17"/>
      <c r="TTX17"/>
      <c r="TTY17"/>
      <c r="TTZ17"/>
      <c r="TUA17"/>
      <c r="TUB17"/>
      <c r="TUC17"/>
      <c r="TUD17"/>
      <c r="TUE17"/>
      <c r="TUF17"/>
      <c r="TUG17"/>
      <c r="TUH17"/>
      <c r="TUI17"/>
      <c r="TUJ17"/>
      <c r="TUK17"/>
      <c r="TUL17"/>
      <c r="TUM17"/>
      <c r="TUN17"/>
      <c r="TUO17"/>
      <c r="TUP17"/>
      <c r="TUQ17"/>
      <c r="TUR17"/>
      <c r="TUS17"/>
      <c r="TUT17"/>
      <c r="TUU17"/>
      <c r="TUV17"/>
      <c r="TUW17"/>
      <c r="TUX17"/>
      <c r="TUY17"/>
      <c r="TUZ17"/>
      <c r="TVA17"/>
      <c r="TVB17"/>
      <c r="TVC17"/>
      <c r="TVD17"/>
      <c r="TVE17"/>
      <c r="TVF17"/>
      <c r="TVG17"/>
      <c r="TVH17"/>
      <c r="TVI17"/>
      <c r="TVJ17"/>
      <c r="TVK17"/>
      <c r="TVL17"/>
      <c r="TVM17"/>
      <c r="TVN17"/>
      <c r="TVO17"/>
      <c r="TVP17"/>
      <c r="TVQ17"/>
      <c r="TVR17"/>
      <c r="TVS17"/>
      <c r="TVT17"/>
      <c r="TVU17"/>
      <c r="TVV17"/>
      <c r="TVW17"/>
      <c r="TVX17"/>
      <c r="TVY17"/>
      <c r="TVZ17"/>
      <c r="TWA17"/>
      <c r="TWB17"/>
      <c r="TWC17"/>
      <c r="TWD17"/>
      <c r="TWE17"/>
      <c r="TWF17"/>
      <c r="TWG17"/>
      <c r="TWH17"/>
      <c r="TWI17"/>
      <c r="TWJ17"/>
      <c r="TWK17"/>
      <c r="TWL17"/>
      <c r="TWM17"/>
      <c r="TWN17"/>
      <c r="TWO17"/>
      <c r="TWP17"/>
      <c r="TWQ17"/>
      <c r="TWR17"/>
      <c r="TWS17"/>
      <c r="TWT17"/>
      <c r="TWU17"/>
      <c r="TWV17"/>
      <c r="TWW17"/>
      <c r="TWX17"/>
      <c r="TWY17"/>
      <c r="TWZ17"/>
      <c r="TXA17"/>
      <c r="TXB17"/>
      <c r="TXC17"/>
      <c r="TXD17"/>
      <c r="TXE17"/>
      <c r="TXF17"/>
      <c r="TXG17"/>
      <c r="TXH17"/>
      <c r="TXI17"/>
      <c r="TXJ17"/>
      <c r="TXK17"/>
      <c r="TXL17"/>
      <c r="TXM17"/>
      <c r="TXN17"/>
      <c r="TXO17"/>
      <c r="TXP17"/>
      <c r="TXQ17"/>
      <c r="TXR17"/>
      <c r="TXS17"/>
      <c r="TXT17"/>
      <c r="TXU17"/>
      <c r="TXV17"/>
      <c r="TXW17"/>
      <c r="TXX17"/>
      <c r="TXY17"/>
      <c r="TXZ17"/>
      <c r="TYA17"/>
      <c r="TYB17"/>
      <c r="TYC17"/>
      <c r="TYD17"/>
      <c r="TYE17"/>
      <c r="TYF17"/>
      <c r="TYG17"/>
      <c r="TYH17"/>
      <c r="TYI17"/>
      <c r="TYJ17"/>
      <c r="TYK17"/>
      <c r="TYL17"/>
      <c r="TYM17"/>
      <c r="TYN17"/>
      <c r="TYO17"/>
      <c r="TYP17"/>
      <c r="TYQ17"/>
      <c r="TYR17"/>
      <c r="TYS17"/>
      <c r="TYT17"/>
      <c r="TYU17"/>
      <c r="TYV17"/>
      <c r="TYW17"/>
      <c r="TYX17"/>
      <c r="TYY17"/>
      <c r="TYZ17"/>
      <c r="TZA17"/>
      <c r="TZB17"/>
      <c r="TZC17"/>
      <c r="TZD17"/>
      <c r="TZE17"/>
      <c r="TZF17"/>
      <c r="TZG17"/>
      <c r="TZH17"/>
      <c r="TZI17"/>
      <c r="TZJ17"/>
      <c r="TZK17"/>
      <c r="TZL17"/>
      <c r="TZM17"/>
      <c r="TZN17"/>
      <c r="TZO17"/>
      <c r="TZP17"/>
      <c r="TZQ17"/>
      <c r="TZR17"/>
      <c r="TZS17"/>
      <c r="TZT17"/>
      <c r="TZU17"/>
      <c r="TZV17"/>
      <c r="TZW17"/>
      <c r="TZX17"/>
      <c r="TZY17"/>
      <c r="TZZ17"/>
      <c r="UAA17"/>
      <c r="UAB17"/>
      <c r="UAC17"/>
      <c r="UAD17"/>
      <c r="UAE17"/>
      <c r="UAF17"/>
      <c r="UAG17"/>
      <c r="UAH17"/>
      <c r="UAI17"/>
      <c r="UAJ17"/>
      <c r="UAK17"/>
      <c r="UAL17"/>
      <c r="UAM17"/>
      <c r="UAN17"/>
      <c r="UAO17"/>
      <c r="UAP17"/>
      <c r="UAQ17"/>
      <c r="UAR17"/>
      <c r="UAS17"/>
      <c r="UAT17"/>
      <c r="UAU17"/>
      <c r="UAV17"/>
      <c r="UAW17"/>
      <c r="UAX17"/>
      <c r="UAY17"/>
      <c r="UAZ17"/>
      <c r="UBA17"/>
      <c r="UBB17"/>
      <c r="UBC17"/>
      <c r="UBD17"/>
      <c r="UBE17"/>
      <c r="UBF17"/>
      <c r="UBG17"/>
      <c r="UBH17"/>
      <c r="UBI17"/>
      <c r="UBJ17"/>
      <c r="UBK17"/>
      <c r="UBL17"/>
      <c r="UBM17"/>
      <c r="UBN17"/>
      <c r="UBO17"/>
      <c r="UBP17"/>
      <c r="UBQ17"/>
      <c r="UBR17"/>
      <c r="UBS17"/>
      <c r="UBT17"/>
      <c r="UBU17"/>
      <c r="UBV17"/>
      <c r="UBW17"/>
      <c r="UBX17"/>
      <c r="UBY17"/>
      <c r="UBZ17"/>
      <c r="UCA17"/>
      <c r="UCB17"/>
      <c r="UCC17"/>
      <c r="UCD17"/>
      <c r="UCE17"/>
      <c r="UCF17"/>
      <c r="UCG17"/>
      <c r="UCH17"/>
      <c r="UCI17"/>
      <c r="UCJ17"/>
      <c r="UCK17"/>
      <c r="UCL17"/>
      <c r="UCM17"/>
      <c r="UCN17"/>
      <c r="UCO17"/>
      <c r="UCP17"/>
      <c r="UCQ17"/>
      <c r="UCR17"/>
      <c r="UCS17"/>
      <c r="UCT17"/>
      <c r="UCU17"/>
      <c r="UCV17"/>
      <c r="UCW17"/>
      <c r="UCX17"/>
      <c r="UCY17"/>
      <c r="UCZ17"/>
      <c r="UDA17"/>
      <c r="UDB17"/>
      <c r="UDC17"/>
      <c r="UDD17"/>
      <c r="UDE17"/>
      <c r="UDF17"/>
      <c r="UDG17"/>
      <c r="UDH17"/>
      <c r="UDI17"/>
      <c r="UDJ17"/>
      <c r="UDK17"/>
      <c r="UDL17"/>
      <c r="UDM17"/>
      <c r="UDN17"/>
      <c r="UDO17"/>
      <c r="UDP17"/>
      <c r="UDQ17"/>
      <c r="UDR17"/>
      <c r="UDS17"/>
      <c r="UDT17"/>
      <c r="UDU17"/>
      <c r="UDV17"/>
      <c r="UDW17"/>
      <c r="UDX17"/>
      <c r="UDY17"/>
      <c r="UDZ17"/>
      <c r="UEA17"/>
      <c r="UEB17"/>
      <c r="UEC17"/>
      <c r="UED17"/>
      <c r="UEE17"/>
      <c r="UEF17"/>
      <c r="UEG17"/>
      <c r="UEH17"/>
      <c r="UEI17"/>
      <c r="UEJ17"/>
      <c r="UEK17"/>
      <c r="UEL17"/>
      <c r="UEM17"/>
      <c r="UEN17"/>
      <c r="UEO17"/>
      <c r="UEP17"/>
      <c r="UEQ17"/>
      <c r="UER17"/>
      <c r="UES17"/>
      <c r="UET17"/>
      <c r="UEU17"/>
      <c r="UEV17"/>
      <c r="UEW17"/>
      <c r="UEX17"/>
      <c r="UEY17"/>
      <c r="UEZ17"/>
      <c r="UFA17"/>
      <c r="UFB17"/>
      <c r="UFC17"/>
      <c r="UFD17"/>
      <c r="UFE17"/>
      <c r="UFF17"/>
      <c r="UFG17"/>
      <c r="UFH17"/>
      <c r="UFI17"/>
      <c r="UFJ17"/>
      <c r="UFK17"/>
      <c r="UFL17"/>
      <c r="UFM17"/>
      <c r="UFN17"/>
      <c r="UFO17"/>
      <c r="UFP17"/>
      <c r="UFQ17"/>
      <c r="UFR17"/>
      <c r="UFS17"/>
      <c r="UFT17"/>
      <c r="UFU17"/>
      <c r="UFV17"/>
      <c r="UFW17"/>
      <c r="UFX17"/>
      <c r="UFY17"/>
      <c r="UFZ17"/>
      <c r="UGA17"/>
      <c r="UGB17"/>
      <c r="UGC17"/>
      <c r="UGD17"/>
      <c r="UGE17"/>
      <c r="UGF17"/>
      <c r="UGG17"/>
      <c r="UGH17"/>
      <c r="UGI17"/>
      <c r="UGJ17"/>
      <c r="UGK17"/>
      <c r="UGL17"/>
      <c r="UGM17"/>
      <c r="UGN17"/>
      <c r="UGO17"/>
      <c r="UGP17"/>
      <c r="UGQ17"/>
      <c r="UGR17"/>
      <c r="UGS17"/>
      <c r="UGT17"/>
      <c r="UGU17"/>
      <c r="UGV17"/>
      <c r="UGW17"/>
      <c r="UGX17"/>
      <c r="UGY17"/>
      <c r="UGZ17"/>
      <c r="UHA17"/>
      <c r="UHB17"/>
      <c r="UHC17"/>
      <c r="UHD17"/>
      <c r="UHE17"/>
      <c r="UHF17"/>
      <c r="UHG17"/>
      <c r="UHH17"/>
      <c r="UHI17"/>
      <c r="UHJ17"/>
      <c r="UHK17"/>
      <c r="UHL17"/>
      <c r="UHM17"/>
      <c r="UHN17"/>
      <c r="UHO17"/>
      <c r="UHP17"/>
      <c r="UHQ17"/>
      <c r="UHR17"/>
      <c r="UHS17"/>
      <c r="UHT17"/>
      <c r="UHU17"/>
      <c r="UHV17"/>
      <c r="UHW17"/>
      <c r="UHX17"/>
      <c r="UHY17"/>
      <c r="UHZ17"/>
      <c r="UIA17"/>
      <c r="UIB17"/>
      <c r="UIC17"/>
      <c r="UID17"/>
      <c r="UIE17"/>
      <c r="UIF17"/>
      <c r="UIG17"/>
      <c r="UIH17"/>
      <c r="UII17"/>
      <c r="UIJ17"/>
      <c r="UIK17"/>
      <c r="UIL17"/>
      <c r="UIM17"/>
      <c r="UIN17"/>
      <c r="UIO17"/>
      <c r="UIP17"/>
      <c r="UIQ17"/>
      <c r="UIR17"/>
      <c r="UIS17"/>
      <c r="UIT17"/>
      <c r="UIU17"/>
      <c r="UIV17"/>
      <c r="UIW17"/>
      <c r="UIX17"/>
      <c r="UIY17"/>
      <c r="UIZ17"/>
      <c r="UJA17"/>
      <c r="UJB17"/>
      <c r="UJC17"/>
      <c r="UJD17"/>
      <c r="UJE17"/>
      <c r="UJF17"/>
      <c r="UJG17"/>
      <c r="UJH17"/>
      <c r="UJI17"/>
      <c r="UJJ17"/>
      <c r="UJK17"/>
      <c r="UJL17"/>
      <c r="UJM17"/>
      <c r="UJN17"/>
      <c r="UJO17"/>
      <c r="UJP17"/>
      <c r="UJQ17"/>
      <c r="UJR17"/>
      <c r="UJS17"/>
      <c r="UJT17"/>
      <c r="UJU17"/>
      <c r="UJV17"/>
      <c r="UJW17"/>
      <c r="UJX17"/>
      <c r="UJY17"/>
      <c r="UJZ17"/>
      <c r="UKA17"/>
      <c r="UKB17"/>
      <c r="UKC17"/>
      <c r="UKD17"/>
      <c r="UKE17"/>
      <c r="UKF17"/>
      <c r="UKG17"/>
      <c r="UKH17"/>
      <c r="UKI17"/>
      <c r="UKJ17"/>
      <c r="UKK17"/>
      <c r="UKL17"/>
      <c r="UKM17"/>
      <c r="UKN17"/>
      <c r="UKO17"/>
      <c r="UKP17"/>
      <c r="UKQ17"/>
      <c r="UKR17"/>
      <c r="UKS17"/>
      <c r="UKT17"/>
      <c r="UKU17"/>
      <c r="UKV17"/>
      <c r="UKW17"/>
      <c r="UKX17"/>
      <c r="UKY17"/>
      <c r="UKZ17"/>
      <c r="ULA17"/>
      <c r="ULB17"/>
      <c r="ULC17"/>
      <c r="ULD17"/>
      <c r="ULE17"/>
      <c r="ULF17"/>
      <c r="ULG17"/>
      <c r="ULH17"/>
      <c r="ULI17"/>
      <c r="ULJ17"/>
      <c r="ULK17"/>
      <c r="ULL17"/>
      <c r="ULM17"/>
      <c r="ULN17"/>
      <c r="ULO17"/>
      <c r="ULP17"/>
      <c r="ULQ17"/>
      <c r="ULR17"/>
      <c r="ULS17"/>
      <c r="ULT17"/>
      <c r="ULU17"/>
      <c r="ULV17"/>
      <c r="ULW17"/>
      <c r="ULX17"/>
      <c r="ULY17"/>
      <c r="ULZ17"/>
      <c r="UMA17"/>
      <c r="UMB17"/>
      <c r="UMC17"/>
      <c r="UMD17"/>
      <c r="UME17"/>
      <c r="UMF17"/>
      <c r="UMG17"/>
      <c r="UMH17"/>
      <c r="UMI17"/>
      <c r="UMJ17"/>
      <c r="UMK17"/>
      <c r="UML17"/>
      <c r="UMM17"/>
      <c r="UMN17"/>
      <c r="UMO17"/>
      <c r="UMP17"/>
      <c r="UMQ17"/>
      <c r="UMR17"/>
      <c r="UMS17"/>
      <c r="UMT17"/>
      <c r="UMU17"/>
      <c r="UMV17"/>
      <c r="UMW17"/>
      <c r="UMX17"/>
      <c r="UMY17"/>
      <c r="UMZ17"/>
      <c r="UNA17"/>
      <c r="UNB17"/>
      <c r="UNC17"/>
      <c r="UND17"/>
      <c r="UNE17"/>
      <c r="UNF17"/>
      <c r="UNG17"/>
      <c r="UNH17"/>
      <c r="UNI17"/>
      <c r="UNJ17"/>
      <c r="UNK17"/>
      <c r="UNL17"/>
      <c r="UNM17"/>
      <c r="UNN17"/>
      <c r="UNO17"/>
      <c r="UNP17"/>
      <c r="UNQ17"/>
      <c r="UNR17"/>
      <c r="UNS17"/>
      <c r="UNT17"/>
      <c r="UNU17"/>
      <c r="UNV17"/>
      <c r="UNW17"/>
      <c r="UNX17"/>
      <c r="UNY17"/>
      <c r="UNZ17"/>
      <c r="UOA17"/>
      <c r="UOB17"/>
      <c r="UOC17"/>
      <c r="UOD17"/>
      <c r="UOE17"/>
      <c r="UOF17"/>
      <c r="UOG17"/>
      <c r="UOH17"/>
      <c r="UOI17"/>
      <c r="UOJ17"/>
      <c r="UOK17"/>
      <c r="UOL17"/>
      <c r="UOM17"/>
      <c r="UON17"/>
      <c r="UOO17"/>
      <c r="UOP17"/>
      <c r="UOQ17"/>
      <c r="UOR17"/>
      <c r="UOS17"/>
      <c r="UOT17"/>
      <c r="UOU17"/>
      <c r="UOV17"/>
      <c r="UOW17"/>
      <c r="UOX17"/>
      <c r="UOY17"/>
      <c r="UOZ17"/>
      <c r="UPA17"/>
      <c r="UPB17"/>
      <c r="UPC17"/>
      <c r="UPD17"/>
      <c r="UPE17"/>
      <c r="UPF17"/>
      <c r="UPG17"/>
      <c r="UPH17"/>
      <c r="UPI17"/>
      <c r="UPJ17"/>
      <c r="UPK17"/>
      <c r="UPL17"/>
      <c r="UPM17"/>
      <c r="UPN17"/>
      <c r="UPO17"/>
      <c r="UPP17"/>
      <c r="UPQ17"/>
      <c r="UPR17"/>
      <c r="UPS17"/>
      <c r="UPT17"/>
      <c r="UPU17"/>
      <c r="UPV17"/>
      <c r="UPW17"/>
      <c r="UPX17"/>
      <c r="UPY17"/>
      <c r="UPZ17"/>
      <c r="UQA17"/>
      <c r="UQB17"/>
      <c r="UQC17"/>
      <c r="UQD17"/>
      <c r="UQE17"/>
      <c r="UQF17"/>
      <c r="UQG17"/>
      <c r="UQH17"/>
      <c r="UQI17"/>
      <c r="UQJ17"/>
      <c r="UQK17"/>
      <c r="UQL17"/>
      <c r="UQM17"/>
      <c r="UQN17"/>
      <c r="UQO17"/>
      <c r="UQP17"/>
      <c r="UQQ17"/>
      <c r="UQR17"/>
      <c r="UQS17"/>
      <c r="UQT17"/>
      <c r="UQU17"/>
      <c r="UQV17"/>
      <c r="UQW17"/>
      <c r="UQX17"/>
      <c r="UQY17"/>
      <c r="UQZ17"/>
      <c r="URA17"/>
      <c r="URB17"/>
      <c r="URC17"/>
      <c r="URD17"/>
      <c r="URE17"/>
      <c r="URF17"/>
      <c r="URG17"/>
      <c r="URH17"/>
      <c r="URI17"/>
      <c r="URJ17"/>
      <c r="URK17"/>
      <c r="URL17"/>
      <c r="URM17"/>
      <c r="URN17"/>
      <c r="URO17"/>
      <c r="URP17"/>
      <c r="URQ17"/>
      <c r="URR17"/>
      <c r="URS17"/>
      <c r="URT17"/>
      <c r="URU17"/>
      <c r="URV17"/>
      <c r="URW17"/>
      <c r="URX17"/>
      <c r="URY17"/>
      <c r="URZ17"/>
      <c r="USA17"/>
      <c r="USB17"/>
      <c r="USC17"/>
      <c r="USD17"/>
      <c r="USE17"/>
      <c r="USF17"/>
      <c r="USG17"/>
      <c r="USH17"/>
      <c r="USI17"/>
      <c r="USJ17"/>
      <c r="USK17"/>
      <c r="USL17"/>
      <c r="USM17"/>
      <c r="USN17"/>
      <c r="USO17"/>
      <c r="USP17"/>
      <c r="USQ17"/>
      <c r="USR17"/>
      <c r="USS17"/>
      <c r="UST17"/>
      <c r="USU17"/>
      <c r="USV17"/>
      <c r="USW17"/>
      <c r="USX17"/>
      <c r="USY17"/>
      <c r="USZ17"/>
      <c r="UTA17"/>
      <c r="UTB17"/>
      <c r="UTC17"/>
      <c r="UTD17"/>
      <c r="UTE17"/>
      <c r="UTF17"/>
      <c r="UTG17"/>
      <c r="UTH17"/>
      <c r="UTI17"/>
      <c r="UTJ17"/>
      <c r="UTK17"/>
      <c r="UTL17"/>
      <c r="UTM17"/>
      <c r="UTN17"/>
      <c r="UTO17"/>
      <c r="UTP17"/>
      <c r="UTQ17"/>
      <c r="UTR17"/>
      <c r="UTS17"/>
      <c r="UTT17"/>
      <c r="UTU17"/>
      <c r="UTV17"/>
      <c r="UTW17"/>
      <c r="UTX17"/>
      <c r="UTY17"/>
      <c r="UTZ17"/>
      <c r="UUA17"/>
      <c r="UUB17"/>
      <c r="UUC17"/>
      <c r="UUD17"/>
      <c r="UUE17"/>
      <c r="UUF17"/>
      <c r="UUG17"/>
      <c r="UUH17"/>
      <c r="UUI17"/>
      <c r="UUJ17"/>
      <c r="UUK17"/>
      <c r="UUL17"/>
      <c r="UUM17"/>
      <c r="UUN17"/>
      <c r="UUO17"/>
      <c r="UUP17"/>
      <c r="UUQ17"/>
      <c r="UUR17"/>
      <c r="UUS17"/>
      <c r="UUT17"/>
      <c r="UUU17"/>
      <c r="UUV17"/>
      <c r="UUW17"/>
      <c r="UUX17"/>
      <c r="UUY17"/>
      <c r="UUZ17"/>
      <c r="UVA17"/>
      <c r="UVB17"/>
      <c r="UVC17"/>
      <c r="UVD17"/>
      <c r="UVE17"/>
      <c r="UVF17"/>
      <c r="UVG17"/>
      <c r="UVH17"/>
      <c r="UVI17"/>
      <c r="UVJ17"/>
      <c r="UVK17"/>
      <c r="UVL17"/>
      <c r="UVM17"/>
      <c r="UVN17"/>
      <c r="UVO17"/>
      <c r="UVP17"/>
      <c r="UVQ17"/>
      <c r="UVR17"/>
      <c r="UVS17"/>
      <c r="UVT17"/>
      <c r="UVU17"/>
      <c r="UVV17"/>
      <c r="UVW17"/>
      <c r="UVX17"/>
      <c r="UVY17"/>
      <c r="UVZ17"/>
      <c r="UWA17"/>
      <c r="UWB17"/>
      <c r="UWC17"/>
      <c r="UWD17"/>
      <c r="UWE17"/>
      <c r="UWF17"/>
      <c r="UWG17"/>
      <c r="UWH17"/>
      <c r="UWI17"/>
      <c r="UWJ17"/>
      <c r="UWK17"/>
      <c r="UWL17"/>
      <c r="UWM17"/>
      <c r="UWN17"/>
      <c r="UWO17"/>
      <c r="UWP17"/>
      <c r="UWQ17"/>
      <c r="UWR17"/>
      <c r="UWS17"/>
      <c r="UWT17"/>
      <c r="UWU17"/>
      <c r="UWV17"/>
      <c r="UWW17"/>
      <c r="UWX17"/>
      <c r="UWY17"/>
      <c r="UWZ17"/>
      <c r="UXA17"/>
      <c r="UXB17"/>
      <c r="UXC17"/>
      <c r="UXD17"/>
      <c r="UXE17"/>
      <c r="UXF17"/>
      <c r="UXG17"/>
      <c r="UXH17"/>
      <c r="UXI17"/>
      <c r="UXJ17"/>
      <c r="UXK17"/>
      <c r="UXL17"/>
      <c r="UXM17"/>
      <c r="UXN17"/>
      <c r="UXO17"/>
      <c r="UXP17"/>
      <c r="UXQ17"/>
      <c r="UXR17"/>
      <c r="UXS17"/>
      <c r="UXT17"/>
      <c r="UXU17"/>
      <c r="UXV17"/>
      <c r="UXW17"/>
      <c r="UXX17"/>
      <c r="UXY17"/>
      <c r="UXZ17"/>
      <c r="UYA17"/>
      <c r="UYB17"/>
      <c r="UYC17"/>
      <c r="UYD17"/>
      <c r="UYE17"/>
      <c r="UYF17"/>
      <c r="UYG17"/>
      <c r="UYH17"/>
      <c r="UYI17"/>
      <c r="UYJ17"/>
      <c r="UYK17"/>
      <c r="UYL17"/>
      <c r="UYM17"/>
      <c r="UYN17"/>
      <c r="UYO17"/>
      <c r="UYP17"/>
      <c r="UYQ17"/>
      <c r="UYR17"/>
      <c r="UYS17"/>
      <c r="UYT17"/>
      <c r="UYU17"/>
      <c r="UYV17"/>
      <c r="UYW17"/>
      <c r="UYX17"/>
      <c r="UYY17"/>
      <c r="UYZ17"/>
      <c r="UZA17"/>
      <c r="UZB17"/>
      <c r="UZC17"/>
      <c r="UZD17"/>
      <c r="UZE17"/>
      <c r="UZF17"/>
      <c r="UZG17"/>
      <c r="UZH17"/>
      <c r="UZI17"/>
      <c r="UZJ17"/>
      <c r="UZK17"/>
      <c r="UZL17"/>
      <c r="UZM17"/>
      <c r="UZN17"/>
      <c r="UZO17"/>
      <c r="UZP17"/>
      <c r="UZQ17"/>
      <c r="UZR17"/>
      <c r="UZS17"/>
      <c r="UZT17"/>
      <c r="UZU17"/>
      <c r="UZV17"/>
      <c r="UZW17"/>
      <c r="UZX17"/>
      <c r="UZY17"/>
      <c r="UZZ17"/>
      <c r="VAA17"/>
      <c r="VAB17"/>
      <c r="VAC17"/>
      <c r="VAD17"/>
      <c r="VAE17"/>
      <c r="VAF17"/>
      <c r="VAG17"/>
      <c r="VAH17"/>
      <c r="VAI17"/>
      <c r="VAJ17"/>
      <c r="VAK17"/>
      <c r="VAL17"/>
      <c r="VAM17"/>
      <c r="VAN17"/>
      <c r="VAO17"/>
      <c r="VAP17"/>
      <c r="VAQ17"/>
      <c r="VAR17"/>
      <c r="VAS17"/>
      <c r="VAT17"/>
      <c r="VAU17"/>
      <c r="VAV17"/>
      <c r="VAW17"/>
      <c r="VAX17"/>
      <c r="VAY17"/>
      <c r="VAZ17"/>
      <c r="VBA17"/>
      <c r="VBB17"/>
      <c r="VBC17"/>
      <c r="VBD17"/>
      <c r="VBE17"/>
      <c r="VBF17"/>
      <c r="VBG17"/>
      <c r="VBH17"/>
      <c r="VBI17"/>
      <c r="VBJ17"/>
      <c r="VBK17"/>
      <c r="VBL17"/>
      <c r="VBM17"/>
      <c r="VBN17"/>
      <c r="VBO17"/>
      <c r="VBP17"/>
      <c r="VBQ17"/>
      <c r="VBR17"/>
      <c r="VBS17"/>
      <c r="VBT17"/>
      <c r="VBU17"/>
      <c r="VBV17"/>
      <c r="VBW17"/>
      <c r="VBX17"/>
      <c r="VBY17"/>
      <c r="VBZ17"/>
      <c r="VCA17"/>
      <c r="VCB17"/>
      <c r="VCC17"/>
      <c r="VCD17"/>
      <c r="VCE17"/>
      <c r="VCF17"/>
      <c r="VCG17"/>
      <c r="VCH17"/>
      <c r="VCI17"/>
      <c r="VCJ17"/>
      <c r="VCK17"/>
      <c r="VCL17"/>
      <c r="VCM17"/>
      <c r="VCN17"/>
      <c r="VCO17"/>
      <c r="VCP17"/>
      <c r="VCQ17"/>
      <c r="VCR17"/>
      <c r="VCS17"/>
      <c r="VCT17"/>
      <c r="VCU17"/>
      <c r="VCV17"/>
      <c r="VCW17"/>
      <c r="VCX17"/>
      <c r="VCY17"/>
      <c r="VCZ17"/>
      <c r="VDA17"/>
      <c r="VDB17"/>
      <c r="VDC17"/>
      <c r="VDD17"/>
      <c r="VDE17"/>
      <c r="VDF17"/>
      <c r="VDG17"/>
      <c r="VDH17"/>
      <c r="VDI17"/>
      <c r="VDJ17"/>
      <c r="VDK17"/>
      <c r="VDL17"/>
      <c r="VDM17"/>
      <c r="VDN17"/>
      <c r="VDO17"/>
      <c r="VDP17"/>
      <c r="VDQ17"/>
      <c r="VDR17"/>
      <c r="VDS17"/>
      <c r="VDT17"/>
      <c r="VDU17"/>
      <c r="VDV17"/>
      <c r="VDW17"/>
      <c r="VDX17"/>
      <c r="VDY17"/>
      <c r="VDZ17"/>
      <c r="VEA17"/>
      <c r="VEB17"/>
      <c r="VEC17"/>
      <c r="VED17"/>
      <c r="VEE17"/>
      <c r="VEF17"/>
      <c r="VEG17"/>
      <c r="VEH17"/>
      <c r="VEI17"/>
      <c r="VEJ17"/>
      <c r="VEK17"/>
      <c r="VEL17"/>
      <c r="VEM17"/>
      <c r="VEN17"/>
      <c r="VEO17"/>
      <c r="VEP17"/>
      <c r="VEQ17"/>
      <c r="VER17"/>
      <c r="VES17"/>
      <c r="VET17"/>
      <c r="VEU17"/>
      <c r="VEV17"/>
      <c r="VEW17"/>
      <c r="VEX17"/>
      <c r="VEY17"/>
      <c r="VEZ17"/>
      <c r="VFA17"/>
      <c r="VFB17"/>
      <c r="VFC17"/>
      <c r="VFD17"/>
      <c r="VFE17"/>
      <c r="VFF17"/>
      <c r="VFG17"/>
      <c r="VFH17"/>
      <c r="VFI17"/>
      <c r="VFJ17"/>
      <c r="VFK17"/>
      <c r="VFL17"/>
      <c r="VFM17"/>
      <c r="VFN17"/>
      <c r="VFO17"/>
      <c r="VFP17"/>
      <c r="VFQ17"/>
      <c r="VFR17"/>
      <c r="VFS17"/>
      <c r="VFT17"/>
      <c r="VFU17"/>
      <c r="VFV17"/>
      <c r="VFW17"/>
      <c r="VFX17"/>
      <c r="VFY17"/>
      <c r="VFZ17"/>
      <c r="VGA17"/>
      <c r="VGB17"/>
      <c r="VGC17"/>
      <c r="VGD17"/>
      <c r="VGE17"/>
      <c r="VGF17"/>
      <c r="VGG17"/>
      <c r="VGH17"/>
      <c r="VGI17"/>
      <c r="VGJ17"/>
      <c r="VGK17"/>
      <c r="VGL17"/>
      <c r="VGM17"/>
      <c r="VGN17"/>
      <c r="VGO17"/>
      <c r="VGP17"/>
      <c r="VGQ17"/>
      <c r="VGR17"/>
      <c r="VGS17"/>
      <c r="VGT17"/>
      <c r="VGU17"/>
      <c r="VGV17"/>
      <c r="VGW17"/>
      <c r="VGX17"/>
      <c r="VGY17"/>
      <c r="VGZ17"/>
      <c r="VHA17"/>
      <c r="VHB17"/>
      <c r="VHC17"/>
      <c r="VHD17"/>
      <c r="VHE17"/>
      <c r="VHF17"/>
      <c r="VHG17"/>
      <c r="VHH17"/>
      <c r="VHI17"/>
      <c r="VHJ17"/>
      <c r="VHK17"/>
      <c r="VHL17"/>
      <c r="VHM17"/>
      <c r="VHN17"/>
      <c r="VHO17"/>
      <c r="VHP17"/>
      <c r="VHQ17"/>
      <c r="VHR17"/>
      <c r="VHS17"/>
      <c r="VHT17"/>
      <c r="VHU17"/>
      <c r="VHV17"/>
      <c r="VHW17"/>
      <c r="VHX17"/>
      <c r="VHY17"/>
      <c r="VHZ17"/>
      <c r="VIA17"/>
      <c r="VIB17"/>
      <c r="VIC17"/>
      <c r="VID17"/>
      <c r="VIE17"/>
      <c r="VIF17"/>
      <c r="VIG17"/>
      <c r="VIH17"/>
      <c r="VII17"/>
      <c r="VIJ17"/>
      <c r="VIK17"/>
      <c r="VIL17"/>
      <c r="VIM17"/>
      <c r="VIN17"/>
      <c r="VIO17"/>
      <c r="VIP17"/>
      <c r="VIQ17"/>
      <c r="VIR17"/>
      <c r="VIS17"/>
      <c r="VIT17"/>
      <c r="VIU17"/>
      <c r="VIV17"/>
      <c r="VIW17"/>
      <c r="VIX17"/>
      <c r="VIY17"/>
      <c r="VIZ17"/>
      <c r="VJA17"/>
      <c r="VJB17"/>
      <c r="VJC17"/>
      <c r="VJD17"/>
      <c r="VJE17"/>
      <c r="VJF17"/>
      <c r="VJG17"/>
      <c r="VJH17"/>
      <c r="VJI17"/>
      <c r="VJJ17"/>
      <c r="VJK17"/>
      <c r="VJL17"/>
      <c r="VJM17"/>
      <c r="VJN17"/>
      <c r="VJO17"/>
      <c r="VJP17"/>
      <c r="VJQ17"/>
      <c r="VJR17"/>
      <c r="VJS17"/>
      <c r="VJT17"/>
      <c r="VJU17"/>
      <c r="VJV17"/>
      <c r="VJW17"/>
      <c r="VJX17"/>
      <c r="VJY17"/>
      <c r="VJZ17"/>
      <c r="VKA17"/>
      <c r="VKB17"/>
      <c r="VKC17"/>
      <c r="VKD17"/>
      <c r="VKE17"/>
      <c r="VKF17"/>
      <c r="VKG17"/>
      <c r="VKH17"/>
      <c r="VKI17"/>
      <c r="VKJ17"/>
      <c r="VKK17"/>
      <c r="VKL17"/>
      <c r="VKM17"/>
      <c r="VKN17"/>
      <c r="VKO17"/>
      <c r="VKP17"/>
      <c r="VKQ17"/>
      <c r="VKR17"/>
      <c r="VKS17"/>
      <c r="VKT17"/>
      <c r="VKU17"/>
      <c r="VKV17"/>
      <c r="VKW17"/>
      <c r="VKX17"/>
      <c r="VKY17"/>
      <c r="VKZ17"/>
      <c r="VLA17"/>
      <c r="VLB17"/>
      <c r="VLC17"/>
      <c r="VLD17"/>
      <c r="VLE17"/>
      <c r="VLF17"/>
      <c r="VLG17"/>
      <c r="VLH17"/>
      <c r="VLI17"/>
      <c r="VLJ17"/>
      <c r="VLK17"/>
      <c r="VLL17"/>
      <c r="VLM17"/>
      <c r="VLN17"/>
      <c r="VLO17"/>
      <c r="VLP17"/>
      <c r="VLQ17"/>
      <c r="VLR17"/>
      <c r="VLS17"/>
      <c r="VLT17"/>
      <c r="VLU17"/>
      <c r="VLV17"/>
      <c r="VLW17"/>
      <c r="VLX17"/>
      <c r="VLY17"/>
      <c r="VLZ17"/>
      <c r="VMA17"/>
      <c r="VMB17"/>
      <c r="VMC17"/>
      <c r="VMD17"/>
      <c r="VME17"/>
      <c r="VMF17"/>
      <c r="VMG17"/>
      <c r="VMH17"/>
      <c r="VMI17"/>
      <c r="VMJ17"/>
      <c r="VMK17"/>
      <c r="VML17"/>
      <c r="VMM17"/>
      <c r="VMN17"/>
      <c r="VMO17"/>
      <c r="VMP17"/>
      <c r="VMQ17"/>
      <c r="VMR17"/>
      <c r="VMS17"/>
      <c r="VMT17"/>
      <c r="VMU17"/>
      <c r="VMV17"/>
      <c r="VMW17"/>
      <c r="VMX17"/>
      <c r="VMY17"/>
      <c r="VMZ17"/>
      <c r="VNA17"/>
      <c r="VNB17"/>
      <c r="VNC17"/>
      <c r="VND17"/>
      <c r="VNE17"/>
      <c r="VNF17"/>
      <c r="VNG17"/>
      <c r="VNH17"/>
      <c r="VNI17"/>
      <c r="VNJ17"/>
      <c r="VNK17"/>
      <c r="VNL17"/>
      <c r="VNM17"/>
      <c r="VNN17"/>
      <c r="VNO17"/>
      <c r="VNP17"/>
      <c r="VNQ17"/>
      <c r="VNR17"/>
      <c r="VNS17"/>
      <c r="VNT17"/>
      <c r="VNU17"/>
      <c r="VNV17"/>
      <c r="VNW17"/>
      <c r="VNX17"/>
      <c r="VNY17"/>
      <c r="VNZ17"/>
      <c r="VOA17"/>
      <c r="VOB17"/>
      <c r="VOC17"/>
      <c r="VOD17"/>
      <c r="VOE17"/>
      <c r="VOF17"/>
      <c r="VOG17"/>
      <c r="VOH17"/>
      <c r="VOI17"/>
      <c r="VOJ17"/>
      <c r="VOK17"/>
      <c r="VOL17"/>
      <c r="VOM17"/>
      <c r="VON17"/>
      <c r="VOO17"/>
      <c r="VOP17"/>
      <c r="VOQ17"/>
      <c r="VOR17"/>
      <c r="VOS17"/>
      <c r="VOT17"/>
      <c r="VOU17"/>
      <c r="VOV17"/>
      <c r="VOW17"/>
      <c r="VOX17"/>
      <c r="VOY17"/>
      <c r="VOZ17"/>
      <c r="VPA17"/>
      <c r="VPB17"/>
      <c r="VPC17"/>
      <c r="VPD17"/>
      <c r="VPE17"/>
      <c r="VPF17"/>
      <c r="VPG17"/>
      <c r="VPH17"/>
      <c r="VPI17"/>
      <c r="VPJ17"/>
      <c r="VPK17"/>
      <c r="VPL17"/>
      <c r="VPM17"/>
      <c r="VPN17"/>
      <c r="VPO17"/>
      <c r="VPP17"/>
      <c r="VPQ17"/>
      <c r="VPR17"/>
      <c r="VPS17"/>
      <c r="VPT17"/>
      <c r="VPU17"/>
      <c r="VPV17"/>
      <c r="VPW17"/>
      <c r="VPX17"/>
      <c r="VPY17"/>
      <c r="VPZ17"/>
      <c r="VQA17"/>
      <c r="VQB17"/>
      <c r="VQC17"/>
      <c r="VQD17"/>
      <c r="VQE17"/>
      <c r="VQF17"/>
      <c r="VQG17"/>
      <c r="VQH17"/>
      <c r="VQI17"/>
      <c r="VQJ17"/>
      <c r="VQK17"/>
      <c r="VQL17"/>
      <c r="VQM17"/>
      <c r="VQN17"/>
      <c r="VQO17"/>
      <c r="VQP17"/>
      <c r="VQQ17"/>
      <c r="VQR17"/>
      <c r="VQS17"/>
      <c r="VQT17"/>
      <c r="VQU17"/>
      <c r="VQV17"/>
      <c r="VQW17"/>
      <c r="VQX17"/>
      <c r="VQY17"/>
      <c r="VQZ17"/>
      <c r="VRA17"/>
      <c r="VRB17"/>
      <c r="VRC17"/>
      <c r="VRD17"/>
      <c r="VRE17"/>
      <c r="VRF17"/>
      <c r="VRG17"/>
      <c r="VRH17"/>
      <c r="VRI17"/>
      <c r="VRJ17"/>
      <c r="VRK17"/>
      <c r="VRL17"/>
      <c r="VRM17"/>
      <c r="VRN17"/>
      <c r="VRO17"/>
      <c r="VRP17"/>
      <c r="VRQ17"/>
      <c r="VRR17"/>
      <c r="VRS17"/>
      <c r="VRT17"/>
      <c r="VRU17"/>
      <c r="VRV17"/>
      <c r="VRW17"/>
      <c r="VRX17"/>
      <c r="VRY17"/>
      <c r="VRZ17"/>
      <c r="VSA17"/>
      <c r="VSB17"/>
      <c r="VSC17"/>
      <c r="VSD17"/>
      <c r="VSE17"/>
      <c r="VSF17"/>
      <c r="VSG17"/>
      <c r="VSH17"/>
      <c r="VSI17"/>
      <c r="VSJ17"/>
      <c r="VSK17"/>
      <c r="VSL17"/>
      <c r="VSM17"/>
      <c r="VSN17"/>
      <c r="VSO17"/>
      <c r="VSP17"/>
      <c r="VSQ17"/>
      <c r="VSR17"/>
      <c r="VSS17"/>
      <c r="VST17"/>
      <c r="VSU17"/>
      <c r="VSV17"/>
      <c r="VSW17"/>
      <c r="VSX17"/>
      <c r="VSY17"/>
      <c r="VSZ17"/>
      <c r="VTA17"/>
      <c r="VTB17"/>
      <c r="VTC17"/>
      <c r="VTD17"/>
      <c r="VTE17"/>
      <c r="VTF17"/>
      <c r="VTG17"/>
      <c r="VTH17"/>
      <c r="VTI17"/>
      <c r="VTJ17"/>
      <c r="VTK17"/>
      <c r="VTL17"/>
      <c r="VTM17"/>
      <c r="VTN17"/>
      <c r="VTO17"/>
      <c r="VTP17"/>
      <c r="VTQ17"/>
      <c r="VTR17"/>
      <c r="VTS17"/>
      <c r="VTT17"/>
      <c r="VTU17"/>
      <c r="VTV17"/>
      <c r="VTW17"/>
      <c r="VTX17"/>
      <c r="VTY17"/>
      <c r="VTZ17"/>
      <c r="VUA17"/>
      <c r="VUB17"/>
      <c r="VUC17"/>
      <c r="VUD17"/>
      <c r="VUE17"/>
      <c r="VUF17"/>
      <c r="VUG17"/>
      <c r="VUH17"/>
      <c r="VUI17"/>
      <c r="VUJ17"/>
      <c r="VUK17"/>
      <c r="VUL17"/>
      <c r="VUM17"/>
      <c r="VUN17"/>
      <c r="VUO17"/>
      <c r="VUP17"/>
      <c r="VUQ17"/>
      <c r="VUR17"/>
      <c r="VUS17"/>
      <c r="VUT17"/>
      <c r="VUU17"/>
      <c r="VUV17"/>
      <c r="VUW17"/>
      <c r="VUX17"/>
      <c r="VUY17"/>
      <c r="VUZ17"/>
      <c r="VVA17"/>
      <c r="VVB17"/>
      <c r="VVC17"/>
      <c r="VVD17"/>
      <c r="VVE17"/>
      <c r="VVF17"/>
      <c r="VVG17"/>
      <c r="VVH17"/>
      <c r="VVI17"/>
      <c r="VVJ17"/>
      <c r="VVK17"/>
      <c r="VVL17"/>
      <c r="VVM17"/>
      <c r="VVN17"/>
      <c r="VVO17"/>
      <c r="VVP17"/>
      <c r="VVQ17"/>
      <c r="VVR17"/>
      <c r="VVS17"/>
      <c r="VVT17"/>
      <c r="VVU17"/>
      <c r="VVV17"/>
      <c r="VVW17"/>
      <c r="VVX17"/>
      <c r="VVY17"/>
      <c r="VVZ17"/>
      <c r="VWA17"/>
      <c r="VWB17"/>
      <c r="VWC17"/>
      <c r="VWD17"/>
      <c r="VWE17"/>
      <c r="VWF17"/>
      <c r="VWG17"/>
      <c r="VWH17"/>
      <c r="VWI17"/>
      <c r="VWJ17"/>
      <c r="VWK17"/>
      <c r="VWL17"/>
      <c r="VWM17"/>
      <c r="VWN17"/>
      <c r="VWO17"/>
      <c r="VWP17"/>
      <c r="VWQ17"/>
      <c r="VWR17"/>
      <c r="VWS17"/>
      <c r="VWT17"/>
      <c r="VWU17"/>
      <c r="VWV17"/>
      <c r="VWW17"/>
      <c r="VWX17"/>
      <c r="VWY17"/>
      <c r="VWZ17"/>
      <c r="VXA17"/>
      <c r="VXB17"/>
      <c r="VXC17"/>
      <c r="VXD17"/>
      <c r="VXE17"/>
      <c r="VXF17"/>
      <c r="VXG17"/>
      <c r="VXH17"/>
      <c r="VXI17"/>
      <c r="VXJ17"/>
      <c r="VXK17"/>
      <c r="VXL17"/>
      <c r="VXM17"/>
      <c r="VXN17"/>
      <c r="VXO17"/>
      <c r="VXP17"/>
      <c r="VXQ17"/>
      <c r="VXR17"/>
      <c r="VXS17"/>
      <c r="VXT17"/>
      <c r="VXU17"/>
      <c r="VXV17"/>
      <c r="VXW17"/>
      <c r="VXX17"/>
      <c r="VXY17"/>
      <c r="VXZ17"/>
      <c r="VYA17"/>
      <c r="VYB17"/>
      <c r="VYC17"/>
      <c r="VYD17"/>
      <c r="VYE17"/>
      <c r="VYF17"/>
      <c r="VYG17"/>
      <c r="VYH17"/>
      <c r="VYI17"/>
      <c r="VYJ17"/>
      <c r="VYK17"/>
      <c r="VYL17"/>
      <c r="VYM17"/>
      <c r="VYN17"/>
      <c r="VYO17"/>
      <c r="VYP17"/>
      <c r="VYQ17"/>
      <c r="VYR17"/>
      <c r="VYS17"/>
      <c r="VYT17"/>
      <c r="VYU17"/>
      <c r="VYV17"/>
      <c r="VYW17"/>
      <c r="VYX17"/>
      <c r="VYY17"/>
      <c r="VYZ17"/>
      <c r="VZA17"/>
      <c r="VZB17"/>
      <c r="VZC17"/>
      <c r="VZD17"/>
      <c r="VZE17"/>
      <c r="VZF17"/>
      <c r="VZG17"/>
      <c r="VZH17"/>
      <c r="VZI17"/>
      <c r="VZJ17"/>
      <c r="VZK17"/>
      <c r="VZL17"/>
      <c r="VZM17"/>
      <c r="VZN17"/>
      <c r="VZO17"/>
      <c r="VZP17"/>
      <c r="VZQ17"/>
      <c r="VZR17"/>
      <c r="VZS17"/>
      <c r="VZT17"/>
      <c r="VZU17"/>
      <c r="VZV17"/>
      <c r="VZW17"/>
      <c r="VZX17"/>
      <c r="VZY17"/>
      <c r="VZZ17"/>
      <c r="WAA17"/>
      <c r="WAB17"/>
      <c r="WAC17"/>
      <c r="WAD17"/>
      <c r="WAE17"/>
      <c r="WAF17"/>
      <c r="WAG17"/>
      <c r="WAH17"/>
      <c r="WAI17"/>
      <c r="WAJ17"/>
      <c r="WAK17"/>
      <c r="WAL17"/>
      <c r="WAM17"/>
      <c r="WAN17"/>
      <c r="WAO17"/>
      <c r="WAP17"/>
      <c r="WAQ17"/>
      <c r="WAR17"/>
      <c r="WAS17"/>
      <c r="WAT17"/>
      <c r="WAU17"/>
      <c r="WAV17"/>
      <c r="WAW17"/>
      <c r="WAX17"/>
      <c r="WAY17"/>
      <c r="WAZ17"/>
      <c r="WBA17"/>
      <c r="WBB17"/>
      <c r="WBC17"/>
      <c r="WBD17"/>
      <c r="WBE17"/>
      <c r="WBF17"/>
      <c r="WBG17"/>
      <c r="WBH17"/>
      <c r="WBI17"/>
      <c r="WBJ17"/>
      <c r="WBK17"/>
      <c r="WBL17"/>
      <c r="WBM17"/>
      <c r="WBN17"/>
      <c r="WBO17"/>
      <c r="WBP17"/>
      <c r="WBQ17"/>
      <c r="WBR17"/>
      <c r="WBS17"/>
      <c r="WBT17"/>
      <c r="WBU17"/>
      <c r="WBV17"/>
      <c r="WBW17"/>
      <c r="WBX17"/>
      <c r="WBY17"/>
      <c r="WBZ17"/>
      <c r="WCA17"/>
      <c r="WCB17"/>
      <c r="WCC17"/>
      <c r="WCD17"/>
      <c r="WCE17"/>
      <c r="WCF17"/>
      <c r="WCG17"/>
      <c r="WCH17"/>
      <c r="WCI17"/>
      <c r="WCJ17"/>
      <c r="WCK17"/>
      <c r="WCL17"/>
      <c r="WCM17"/>
      <c r="WCN17"/>
      <c r="WCO17"/>
      <c r="WCP17"/>
      <c r="WCQ17"/>
      <c r="WCR17"/>
      <c r="WCS17"/>
      <c r="WCT17"/>
      <c r="WCU17"/>
      <c r="WCV17"/>
      <c r="WCW17"/>
      <c r="WCX17"/>
      <c r="WCY17"/>
      <c r="WCZ17"/>
      <c r="WDA17"/>
      <c r="WDB17"/>
      <c r="WDC17"/>
      <c r="WDD17"/>
      <c r="WDE17"/>
      <c r="WDF17"/>
      <c r="WDG17"/>
      <c r="WDH17"/>
      <c r="WDI17"/>
      <c r="WDJ17"/>
      <c r="WDK17"/>
      <c r="WDL17"/>
      <c r="WDM17"/>
      <c r="WDN17"/>
      <c r="WDO17"/>
      <c r="WDP17"/>
      <c r="WDQ17"/>
      <c r="WDR17"/>
      <c r="WDS17"/>
      <c r="WDT17"/>
      <c r="WDU17"/>
      <c r="WDV17"/>
      <c r="WDW17"/>
      <c r="WDX17"/>
      <c r="WDY17"/>
      <c r="WDZ17"/>
      <c r="WEA17"/>
      <c r="WEB17"/>
      <c r="WEC17"/>
      <c r="WED17"/>
      <c r="WEE17"/>
      <c r="WEF17"/>
      <c r="WEG17"/>
      <c r="WEH17"/>
      <c r="WEI17"/>
      <c r="WEJ17"/>
      <c r="WEK17"/>
      <c r="WEL17"/>
      <c r="WEM17"/>
      <c r="WEN17"/>
      <c r="WEO17"/>
      <c r="WEP17"/>
      <c r="WEQ17"/>
      <c r="WER17"/>
      <c r="WES17"/>
      <c r="WET17"/>
      <c r="WEU17"/>
      <c r="WEV17"/>
      <c r="WEW17"/>
      <c r="WEX17"/>
      <c r="WEY17"/>
      <c r="WEZ17"/>
      <c r="WFA17"/>
      <c r="WFB17"/>
      <c r="WFC17"/>
      <c r="WFD17"/>
      <c r="WFE17"/>
      <c r="WFF17"/>
      <c r="WFG17"/>
      <c r="WFH17"/>
      <c r="WFI17"/>
      <c r="WFJ17"/>
      <c r="WFK17"/>
      <c r="WFL17"/>
      <c r="WFM17"/>
      <c r="WFN17"/>
      <c r="WFO17"/>
      <c r="WFP17"/>
      <c r="WFQ17"/>
      <c r="WFR17"/>
      <c r="WFS17"/>
      <c r="WFT17"/>
      <c r="WFU17"/>
      <c r="WFV17"/>
      <c r="WFW17"/>
      <c r="WFX17"/>
      <c r="WFY17"/>
      <c r="WFZ17"/>
      <c r="WGA17"/>
      <c r="WGB17"/>
      <c r="WGC17"/>
      <c r="WGD17"/>
      <c r="WGE17"/>
      <c r="WGF17"/>
      <c r="WGG17"/>
      <c r="WGH17"/>
      <c r="WGI17"/>
      <c r="WGJ17"/>
      <c r="WGK17"/>
      <c r="WGL17"/>
      <c r="WGM17"/>
      <c r="WGN17"/>
      <c r="WGO17"/>
      <c r="WGP17"/>
      <c r="WGQ17"/>
      <c r="WGR17"/>
      <c r="WGS17"/>
      <c r="WGT17"/>
      <c r="WGU17"/>
      <c r="WGV17"/>
      <c r="WGW17"/>
      <c r="WGX17"/>
      <c r="WGY17"/>
      <c r="WGZ17"/>
      <c r="WHA17"/>
      <c r="WHB17"/>
      <c r="WHC17"/>
      <c r="WHD17"/>
      <c r="WHE17"/>
      <c r="WHF17"/>
      <c r="WHG17"/>
      <c r="WHH17"/>
      <c r="WHI17"/>
      <c r="WHJ17"/>
      <c r="WHK17"/>
      <c r="WHL17"/>
      <c r="WHM17"/>
      <c r="WHN17"/>
      <c r="WHO17"/>
      <c r="WHP17"/>
      <c r="WHQ17"/>
      <c r="WHR17"/>
      <c r="WHS17"/>
      <c r="WHT17"/>
      <c r="WHU17"/>
      <c r="WHV17"/>
      <c r="WHW17"/>
      <c r="WHX17"/>
      <c r="WHY17"/>
      <c r="WHZ17"/>
      <c r="WIA17"/>
      <c r="WIB17"/>
      <c r="WIC17"/>
      <c r="WID17"/>
      <c r="WIE17"/>
      <c r="WIF17"/>
      <c r="WIG17"/>
      <c r="WIH17"/>
      <c r="WII17"/>
      <c r="WIJ17"/>
      <c r="WIK17"/>
      <c r="WIL17"/>
      <c r="WIM17"/>
      <c r="WIN17"/>
      <c r="WIO17"/>
      <c r="WIP17"/>
      <c r="WIQ17"/>
      <c r="WIR17"/>
      <c r="WIS17"/>
      <c r="WIT17"/>
      <c r="WIU17"/>
      <c r="WIV17"/>
      <c r="WIW17"/>
      <c r="WIX17"/>
      <c r="WIY17"/>
      <c r="WIZ17"/>
      <c r="WJA17"/>
      <c r="WJB17"/>
      <c r="WJC17"/>
      <c r="WJD17"/>
      <c r="WJE17"/>
      <c r="WJF17"/>
      <c r="WJG17"/>
      <c r="WJH17"/>
      <c r="WJI17"/>
      <c r="WJJ17"/>
      <c r="WJK17"/>
      <c r="WJL17"/>
      <c r="WJM17"/>
      <c r="WJN17"/>
      <c r="WJO17"/>
      <c r="WJP17"/>
      <c r="WJQ17"/>
      <c r="WJR17"/>
      <c r="WJS17"/>
      <c r="WJT17"/>
      <c r="WJU17"/>
      <c r="WJV17"/>
      <c r="WJW17"/>
      <c r="WJX17"/>
      <c r="WJY17"/>
      <c r="WJZ17"/>
      <c r="WKA17"/>
      <c r="WKB17"/>
      <c r="WKC17"/>
      <c r="WKD17"/>
      <c r="WKE17"/>
      <c r="WKF17"/>
      <c r="WKG17"/>
      <c r="WKH17"/>
      <c r="WKI17"/>
      <c r="WKJ17"/>
      <c r="WKK17"/>
      <c r="WKL17"/>
      <c r="WKM17"/>
      <c r="WKN17"/>
      <c r="WKO17"/>
      <c r="WKP17"/>
      <c r="WKQ17"/>
      <c r="WKR17"/>
      <c r="WKS17"/>
      <c r="WKT17"/>
      <c r="WKU17"/>
      <c r="WKV17"/>
      <c r="WKW17"/>
      <c r="WKX17"/>
      <c r="WKY17"/>
      <c r="WKZ17"/>
      <c r="WLA17"/>
      <c r="WLB17"/>
      <c r="WLC17"/>
      <c r="WLD17"/>
      <c r="WLE17"/>
      <c r="WLF17"/>
      <c r="WLG17"/>
      <c r="WLH17"/>
      <c r="WLI17"/>
      <c r="WLJ17"/>
      <c r="WLK17"/>
      <c r="WLL17"/>
      <c r="WLM17"/>
      <c r="WLN17"/>
      <c r="WLO17"/>
      <c r="WLP17"/>
      <c r="WLQ17"/>
      <c r="WLR17"/>
      <c r="WLS17"/>
      <c r="WLT17"/>
      <c r="WLU17"/>
      <c r="WLV17"/>
      <c r="WLW17"/>
      <c r="WLX17"/>
      <c r="WLY17"/>
      <c r="WLZ17"/>
      <c r="WMA17"/>
      <c r="WMB17"/>
      <c r="WMC17"/>
      <c r="WMD17"/>
      <c r="WME17"/>
      <c r="WMF17"/>
      <c r="WMG17"/>
      <c r="WMH17"/>
      <c r="WMI17"/>
      <c r="WMJ17"/>
      <c r="WMK17"/>
      <c r="WML17"/>
      <c r="WMM17"/>
      <c r="WMN17"/>
      <c r="WMO17"/>
      <c r="WMP17"/>
      <c r="WMQ17"/>
      <c r="WMR17"/>
      <c r="WMS17"/>
      <c r="WMT17"/>
      <c r="WMU17"/>
      <c r="WMV17"/>
      <c r="WMW17"/>
      <c r="WMX17"/>
      <c r="WMY17"/>
      <c r="WMZ17"/>
      <c r="WNA17"/>
      <c r="WNB17"/>
      <c r="WNC17"/>
      <c r="WND17"/>
      <c r="WNE17"/>
      <c r="WNF17"/>
      <c r="WNG17"/>
      <c r="WNH17"/>
      <c r="WNI17"/>
      <c r="WNJ17"/>
      <c r="WNK17"/>
      <c r="WNL17"/>
      <c r="WNM17"/>
      <c r="WNN17"/>
      <c r="WNO17"/>
      <c r="WNP17"/>
      <c r="WNQ17"/>
      <c r="WNR17"/>
      <c r="WNS17"/>
      <c r="WNT17"/>
      <c r="WNU17"/>
      <c r="WNV17"/>
      <c r="WNW17"/>
      <c r="WNX17"/>
      <c r="WNY17"/>
      <c r="WNZ17"/>
      <c r="WOA17"/>
      <c r="WOB17"/>
      <c r="WOC17"/>
      <c r="WOD17"/>
      <c r="WOE17"/>
      <c r="WOF17"/>
      <c r="WOG17"/>
      <c r="WOH17"/>
      <c r="WOI17"/>
      <c r="WOJ17"/>
      <c r="WOK17"/>
      <c r="WOL17"/>
      <c r="WOM17"/>
      <c r="WON17"/>
      <c r="WOO17"/>
      <c r="WOP17"/>
      <c r="WOQ17"/>
      <c r="WOR17"/>
      <c r="WOS17"/>
      <c r="WOT17"/>
      <c r="WOU17"/>
      <c r="WOV17"/>
      <c r="WOW17"/>
      <c r="WOX17"/>
      <c r="WOY17"/>
      <c r="WOZ17"/>
      <c r="WPA17"/>
      <c r="WPB17"/>
      <c r="WPC17"/>
      <c r="WPD17"/>
      <c r="WPE17"/>
      <c r="WPF17"/>
      <c r="WPG17"/>
      <c r="WPH17"/>
      <c r="WPI17"/>
      <c r="WPJ17"/>
      <c r="WPK17"/>
      <c r="WPL17"/>
      <c r="WPM17"/>
      <c r="WPN17"/>
      <c r="WPO17"/>
      <c r="WPP17"/>
      <c r="WPQ17"/>
      <c r="WPR17"/>
      <c r="WPS17"/>
      <c r="WPT17"/>
      <c r="WPU17"/>
      <c r="WPV17"/>
      <c r="WPW17"/>
      <c r="WPX17"/>
      <c r="WPY17"/>
      <c r="WPZ17"/>
      <c r="WQA17"/>
      <c r="WQB17"/>
      <c r="WQC17"/>
      <c r="WQD17"/>
      <c r="WQE17"/>
      <c r="WQF17"/>
      <c r="WQG17"/>
      <c r="WQH17"/>
      <c r="WQI17"/>
      <c r="WQJ17"/>
      <c r="WQK17"/>
      <c r="WQL17"/>
      <c r="WQM17"/>
      <c r="WQN17"/>
      <c r="WQO17"/>
      <c r="WQP17"/>
      <c r="WQQ17"/>
      <c r="WQR17"/>
      <c r="WQS17"/>
      <c r="WQT17"/>
      <c r="WQU17"/>
      <c r="WQV17"/>
      <c r="WQW17"/>
      <c r="WQX17"/>
      <c r="WQY17"/>
      <c r="WQZ17"/>
      <c r="WRA17"/>
      <c r="WRB17"/>
      <c r="WRC17"/>
      <c r="WRD17"/>
      <c r="WRE17"/>
      <c r="WRF17"/>
      <c r="WRG17"/>
      <c r="WRH17"/>
      <c r="WRI17"/>
      <c r="WRJ17"/>
      <c r="WRK17"/>
      <c r="WRL17"/>
      <c r="WRM17"/>
      <c r="WRN17"/>
      <c r="WRO17"/>
      <c r="WRP17"/>
      <c r="WRQ17"/>
      <c r="WRR17"/>
      <c r="WRS17"/>
      <c r="WRT17"/>
      <c r="WRU17"/>
      <c r="WRV17"/>
      <c r="WRW17"/>
      <c r="WRX17"/>
      <c r="WRY17"/>
      <c r="WRZ17"/>
      <c r="WSA17"/>
      <c r="WSB17"/>
      <c r="WSC17"/>
      <c r="WSD17"/>
      <c r="WSE17"/>
      <c r="WSF17"/>
      <c r="WSG17"/>
      <c r="WSH17"/>
      <c r="WSI17"/>
      <c r="WSJ17"/>
      <c r="WSK17"/>
      <c r="WSL17"/>
      <c r="WSM17"/>
      <c r="WSN17"/>
      <c r="WSO17"/>
      <c r="WSP17"/>
      <c r="WSQ17"/>
      <c r="WSR17"/>
      <c r="WSS17"/>
      <c r="WST17"/>
      <c r="WSU17"/>
      <c r="WSV17"/>
      <c r="WSW17"/>
      <c r="WSX17"/>
      <c r="WSY17"/>
      <c r="WSZ17"/>
      <c r="WTA17"/>
      <c r="WTB17"/>
      <c r="WTC17"/>
      <c r="WTD17"/>
      <c r="WTE17"/>
      <c r="WTF17"/>
      <c r="WTG17"/>
      <c r="WTH17"/>
      <c r="WTI17"/>
      <c r="WTJ17"/>
      <c r="WTK17"/>
      <c r="WTL17"/>
      <c r="WTM17"/>
      <c r="WTN17"/>
      <c r="WTO17"/>
      <c r="WTP17"/>
      <c r="WTQ17"/>
      <c r="WTR17"/>
      <c r="WTS17"/>
      <c r="WTT17"/>
      <c r="WTU17"/>
      <c r="WTV17"/>
      <c r="WTW17"/>
      <c r="WTX17"/>
      <c r="WTY17"/>
      <c r="WTZ17"/>
      <c r="WUA17"/>
      <c r="WUB17"/>
      <c r="WUC17"/>
      <c r="WUD17"/>
      <c r="WUE17"/>
      <c r="WUF17"/>
      <c r="WUG17"/>
      <c r="WUH17"/>
      <c r="WUI17"/>
      <c r="WUJ17"/>
      <c r="WUK17"/>
      <c r="WUL17"/>
      <c r="WUM17"/>
      <c r="WUN17"/>
      <c r="WUO17"/>
      <c r="WUP17"/>
      <c r="WUQ17"/>
      <c r="WUR17"/>
      <c r="WUS17"/>
      <c r="WUT17"/>
      <c r="WUU17"/>
      <c r="WUV17"/>
      <c r="WUW17"/>
      <c r="WUX17"/>
      <c r="WUY17"/>
      <c r="WUZ17"/>
      <c r="WVA17"/>
      <c r="WVB17"/>
      <c r="WVC17"/>
      <c r="WVD17"/>
      <c r="WVE17"/>
      <c r="WVF17"/>
      <c r="WVG17"/>
      <c r="WVH17"/>
      <c r="WVI17"/>
      <c r="WVJ17"/>
      <c r="WVK17"/>
      <c r="WVL17"/>
      <c r="WVM17"/>
      <c r="WVN17"/>
      <c r="WVO17"/>
      <c r="WVP17"/>
      <c r="WVQ17"/>
      <c r="WVR17"/>
      <c r="WVS17"/>
      <c r="WVT17"/>
      <c r="WVU17"/>
      <c r="WVV17"/>
      <c r="WVW17"/>
      <c r="WVX17"/>
      <c r="WVY17"/>
      <c r="WVZ17"/>
      <c r="WWA17"/>
      <c r="WWB17"/>
      <c r="WWC17"/>
      <c r="WWD17"/>
      <c r="WWE17"/>
      <c r="WWF17"/>
      <c r="WWG17"/>
      <c r="WWH17"/>
      <c r="WWI17"/>
      <c r="WWJ17"/>
      <c r="WWK17"/>
      <c r="WWL17"/>
      <c r="WWM17"/>
      <c r="WWN17"/>
      <c r="WWO17"/>
      <c r="WWP17"/>
      <c r="WWQ17"/>
      <c r="WWR17"/>
      <c r="WWS17"/>
      <c r="WWT17"/>
      <c r="WWU17"/>
      <c r="WWV17"/>
      <c r="WWW17"/>
      <c r="WWX17"/>
      <c r="WWY17"/>
      <c r="WWZ17"/>
      <c r="WXA17"/>
      <c r="WXB17"/>
      <c r="WXC17"/>
      <c r="WXD17"/>
      <c r="WXE17"/>
      <c r="WXF17"/>
      <c r="WXG17"/>
      <c r="WXH17"/>
      <c r="WXI17"/>
      <c r="WXJ17"/>
      <c r="WXK17"/>
      <c r="WXL17"/>
      <c r="WXM17"/>
      <c r="WXN17"/>
      <c r="WXO17"/>
      <c r="WXP17"/>
      <c r="WXQ17"/>
      <c r="WXR17"/>
      <c r="WXS17"/>
      <c r="WXT17"/>
      <c r="WXU17"/>
      <c r="WXV17"/>
      <c r="WXW17"/>
      <c r="WXX17"/>
      <c r="WXY17"/>
      <c r="WXZ17"/>
      <c r="WYA17"/>
      <c r="WYB17"/>
      <c r="WYC17"/>
      <c r="WYD17"/>
      <c r="WYE17"/>
      <c r="WYF17"/>
      <c r="WYG17"/>
      <c r="WYH17"/>
      <c r="WYI17"/>
      <c r="WYJ17"/>
      <c r="WYK17"/>
      <c r="WYL17"/>
      <c r="WYM17"/>
      <c r="WYN17"/>
      <c r="WYO17"/>
      <c r="WYP17"/>
      <c r="WYQ17"/>
      <c r="WYR17"/>
      <c r="WYS17"/>
      <c r="WYT17"/>
      <c r="WYU17"/>
      <c r="WYV17"/>
      <c r="WYW17"/>
      <c r="WYX17"/>
      <c r="WYY17"/>
      <c r="WYZ17"/>
      <c r="WZA17"/>
      <c r="WZB17"/>
      <c r="WZC17"/>
      <c r="WZD17"/>
      <c r="WZE17"/>
      <c r="WZF17"/>
      <c r="WZG17"/>
      <c r="WZH17"/>
      <c r="WZI17"/>
      <c r="WZJ17"/>
      <c r="WZK17"/>
      <c r="WZL17"/>
      <c r="WZM17"/>
      <c r="WZN17"/>
      <c r="WZO17"/>
      <c r="WZP17"/>
      <c r="WZQ17"/>
      <c r="WZR17"/>
      <c r="WZS17"/>
      <c r="WZT17"/>
      <c r="WZU17"/>
      <c r="WZV17"/>
      <c r="WZW17"/>
      <c r="WZX17"/>
      <c r="WZY17"/>
      <c r="WZZ17"/>
      <c r="XAA17"/>
      <c r="XAB17"/>
      <c r="XAC17"/>
      <c r="XAD17"/>
      <c r="XAE17"/>
      <c r="XAF17"/>
      <c r="XAG17"/>
      <c r="XAH17"/>
      <c r="XAI17"/>
      <c r="XAJ17"/>
      <c r="XAK17"/>
      <c r="XAL17"/>
      <c r="XAM17"/>
      <c r="XAN17"/>
      <c r="XAO17"/>
      <c r="XAP17"/>
      <c r="XAQ17"/>
      <c r="XAR17"/>
      <c r="XAS17"/>
      <c r="XAT17"/>
      <c r="XAU17"/>
      <c r="XAV17"/>
      <c r="XAW17"/>
      <c r="XAX17"/>
      <c r="XAY17"/>
      <c r="XAZ17"/>
      <c r="XBA17"/>
      <c r="XBB17"/>
      <c r="XBC17"/>
      <c r="XBD17"/>
      <c r="XBE17"/>
      <c r="XBF17"/>
      <c r="XBG17"/>
      <c r="XBH17"/>
      <c r="XBI17"/>
      <c r="XBJ17"/>
      <c r="XBK17"/>
      <c r="XBL17"/>
      <c r="XBM17"/>
      <c r="XBN17"/>
      <c r="XBO17"/>
      <c r="XBP17"/>
      <c r="XBQ17"/>
      <c r="XBR17"/>
      <c r="XBS17"/>
      <c r="XBT17"/>
      <c r="XBU17"/>
      <c r="XBV17"/>
      <c r="XBW17"/>
      <c r="XBX17"/>
      <c r="XBY17"/>
      <c r="XBZ17"/>
      <c r="XCA17"/>
      <c r="XCB17"/>
      <c r="XCC17"/>
      <c r="XCD17"/>
      <c r="XCE17"/>
      <c r="XCF17"/>
      <c r="XCG17"/>
      <c r="XCH17"/>
      <c r="XCI17"/>
      <c r="XCJ17"/>
      <c r="XCK17"/>
      <c r="XCL17"/>
      <c r="XCM17"/>
      <c r="XCN17"/>
      <c r="XCO17"/>
      <c r="XCP17"/>
      <c r="XCQ17"/>
      <c r="XCR17"/>
      <c r="XCS17"/>
      <c r="XCT17"/>
      <c r="XCU17"/>
      <c r="XCV17"/>
      <c r="XCW17"/>
      <c r="XCX17"/>
      <c r="XCY17"/>
      <c r="XCZ17"/>
      <c r="XDA17"/>
      <c r="XDB17"/>
      <c r="XDC17"/>
      <c r="XDD17"/>
      <c r="XDE17"/>
      <c r="XDF17"/>
      <c r="XDG17"/>
      <c r="XDH17"/>
      <c r="XDI17"/>
      <c r="XDJ17"/>
      <c r="XDK17"/>
      <c r="XDL17"/>
      <c r="XDM17"/>
      <c r="XDN17"/>
      <c r="XDO17"/>
      <c r="XDP17"/>
      <c r="XDQ17"/>
      <c r="XDR17"/>
      <c r="XDS17"/>
      <c r="XDT17"/>
      <c r="XDU17"/>
      <c r="XDV17"/>
      <c r="XDW17"/>
      <c r="XDX17"/>
      <c r="XDY17"/>
      <c r="XDZ17"/>
      <c r="XEA17"/>
      <c r="XEB17"/>
      <c r="XEC17"/>
      <c r="XED17"/>
      <c r="XEE17"/>
      <c r="XEF17"/>
      <c r="XEG17"/>
      <c r="XEH17"/>
      <c r="XEI17"/>
      <c r="XEJ17"/>
      <c r="XEK17"/>
      <c r="XEL17"/>
      <c r="XEM17"/>
      <c r="XEN17"/>
      <c r="XEO17"/>
      <c r="XEP17"/>
      <c r="XEQ17"/>
      <c r="XER17"/>
      <c r="XES17"/>
      <c r="XET17"/>
      <c r="XEU17"/>
      <c r="XEV17"/>
      <c r="XEW17"/>
      <c r="XEX17"/>
      <c r="XEY17"/>
      <c r="XEZ17"/>
      <c r="XFA17"/>
      <c r="XFB17"/>
      <c r="XFC17"/>
    </row>
    <row r="18" spans="1:16383" ht="15.5" x14ac:dyDescent="0.35">
      <c r="A18" s="27"/>
      <c r="B18" s="27"/>
      <c r="C18" s="27"/>
      <c r="D18" s="27"/>
      <c r="E18" s="117"/>
      <c r="F18" s="117"/>
      <c r="G18" s="117"/>
      <c r="H18" s="304" t="s">
        <v>161</v>
      </c>
      <c r="I18" s="304"/>
    </row>
    <row r="19" spans="1:16383" ht="15.5" x14ac:dyDescent="0.35">
      <c r="A19" s="27"/>
      <c r="B19" s="27"/>
      <c r="C19" s="27"/>
      <c r="E19" s="117" t="s">
        <v>168</v>
      </c>
      <c r="F19" s="117" t="s">
        <v>162</v>
      </c>
      <c r="G19" s="117" t="s">
        <v>301</v>
      </c>
      <c r="H19" s="172" t="s">
        <v>420</v>
      </c>
      <c r="I19" s="172" t="s">
        <v>375</v>
      </c>
    </row>
    <row r="20" spans="1:16383" ht="125" customHeight="1" x14ac:dyDescent="0.25">
      <c r="A20" s="27"/>
      <c r="B20" s="27"/>
      <c r="C20" s="27"/>
      <c r="E20" s="173">
        <v>1</v>
      </c>
      <c r="F20" s="174" t="s">
        <v>163</v>
      </c>
      <c r="G20" s="174"/>
      <c r="H20" s="175" t="s">
        <v>355</v>
      </c>
      <c r="I20" s="175" t="s">
        <v>303</v>
      </c>
    </row>
    <row r="21" spans="1:16383" ht="125" customHeight="1" x14ac:dyDescent="0.25">
      <c r="A21" s="27"/>
      <c r="B21" s="27"/>
      <c r="C21" s="27"/>
      <c r="E21" s="173">
        <v>2</v>
      </c>
      <c r="F21" s="174" t="s">
        <v>67</v>
      </c>
      <c r="G21" s="174"/>
      <c r="H21" s="175" t="s">
        <v>377</v>
      </c>
      <c r="I21" s="175" t="s">
        <v>302</v>
      </c>
    </row>
    <row r="22" spans="1:16383" ht="321.5" customHeight="1" x14ac:dyDescent="0.25">
      <c r="A22" s="27"/>
      <c r="B22" s="27"/>
      <c r="C22" s="27"/>
      <c r="E22" s="173" t="s">
        <v>164</v>
      </c>
      <c r="F22" s="174" t="s">
        <v>249</v>
      </c>
      <c r="G22" s="174"/>
      <c r="H22" s="175" t="s">
        <v>354</v>
      </c>
      <c r="I22" s="175" t="s">
        <v>337</v>
      </c>
    </row>
    <row r="23" spans="1:16383" ht="362.5" customHeight="1" x14ac:dyDescent="0.25">
      <c r="A23" s="27"/>
      <c r="B23" s="27"/>
      <c r="C23" s="27"/>
      <c r="E23" s="173" t="s">
        <v>165</v>
      </c>
      <c r="F23" s="174" t="s">
        <v>76</v>
      </c>
      <c r="G23" s="174"/>
      <c r="H23" s="175" t="s">
        <v>378</v>
      </c>
      <c r="I23" s="175" t="s">
        <v>338</v>
      </c>
    </row>
    <row r="24" spans="1:16383" ht="372" x14ac:dyDescent="0.25">
      <c r="A24" s="27"/>
      <c r="B24" s="27"/>
      <c r="C24" s="27"/>
      <c r="E24" s="173">
        <v>4</v>
      </c>
      <c r="F24" s="174" t="s">
        <v>80</v>
      </c>
      <c r="G24" s="174"/>
      <c r="H24" s="175" t="s">
        <v>379</v>
      </c>
      <c r="I24" s="175" t="s">
        <v>356</v>
      </c>
    </row>
    <row r="25" spans="1:16383" ht="143" customHeight="1" x14ac:dyDescent="0.25">
      <c r="A25" s="27"/>
      <c r="B25" s="27"/>
      <c r="C25" s="27"/>
      <c r="E25" s="173">
        <v>5</v>
      </c>
      <c r="F25" s="174" t="s">
        <v>74</v>
      </c>
      <c r="G25" s="174"/>
      <c r="H25" s="175" t="s">
        <v>380</v>
      </c>
      <c r="I25" s="175" t="s">
        <v>357</v>
      </c>
    </row>
    <row r="26" spans="1:16383" ht="125" customHeight="1" x14ac:dyDescent="0.25">
      <c r="A26" s="27"/>
      <c r="B26" s="27"/>
      <c r="C26" s="27"/>
      <c r="E26" s="173">
        <v>6</v>
      </c>
      <c r="F26" s="174" t="s">
        <v>77</v>
      </c>
      <c r="G26" s="174"/>
      <c r="H26" s="175" t="s">
        <v>304</v>
      </c>
      <c r="I26" s="175" t="s">
        <v>304</v>
      </c>
    </row>
    <row r="27" spans="1:16383" ht="125.5" customHeight="1" x14ac:dyDescent="0.25">
      <c r="A27" s="27"/>
      <c r="B27" s="27"/>
      <c r="C27" s="27"/>
      <c r="E27" s="173">
        <v>7</v>
      </c>
      <c r="F27" s="174" t="s">
        <v>78</v>
      </c>
      <c r="G27" s="174"/>
      <c r="H27" s="175" t="s">
        <v>167</v>
      </c>
      <c r="I27" s="175" t="s">
        <v>166</v>
      </c>
    </row>
    <row r="28" spans="1:16383" ht="370.5" customHeight="1" x14ac:dyDescent="0.25">
      <c r="A28" s="27"/>
      <c r="B28" s="27"/>
      <c r="C28" s="27"/>
      <c r="E28" s="173">
        <v>8</v>
      </c>
      <c r="F28" s="174" t="s">
        <v>79</v>
      </c>
      <c r="G28" s="174"/>
      <c r="H28" s="175" t="s">
        <v>306</v>
      </c>
      <c r="I28" s="175" t="s">
        <v>307</v>
      </c>
    </row>
    <row r="29" spans="1:16383" ht="14.5" customHeight="1" x14ac:dyDescent="0.25"/>
    <row r="30" spans="1:16383" ht="14.5" customHeight="1" x14ac:dyDescent="0.25"/>
    <row r="31" spans="1:16383" s="27" customFormat="1" ht="15.5" x14ac:dyDescent="0.35">
      <c r="A31" s="90" t="s">
        <v>154</v>
      </c>
      <c r="B31" s="90"/>
      <c r="C31" s="90"/>
      <c r="D31" s="90"/>
      <c r="E31" s="90"/>
      <c r="F31" s="90"/>
      <c r="G31" s="90"/>
      <c r="H31" s="90"/>
      <c r="I31" s="90"/>
      <c r="J31" s="90"/>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c r="ASA31"/>
      <c r="ASB31"/>
      <c r="ASC31"/>
      <c r="ASD31"/>
      <c r="ASE31"/>
      <c r="ASF31"/>
      <c r="ASG31"/>
      <c r="ASH31"/>
      <c r="ASI31"/>
      <c r="ASJ31"/>
      <c r="ASK31"/>
      <c r="ASL31"/>
      <c r="ASM31"/>
      <c r="ASN31"/>
      <c r="ASO31"/>
      <c r="ASP31"/>
      <c r="ASQ31"/>
      <c r="ASR31"/>
      <c r="ASS31"/>
      <c r="AST31"/>
      <c r="ASU31"/>
      <c r="ASV31"/>
      <c r="ASW31"/>
      <c r="ASX31"/>
      <c r="ASY31"/>
      <c r="ASZ31"/>
      <c r="ATA31"/>
      <c r="ATB31"/>
      <c r="ATC31"/>
      <c r="ATD31"/>
      <c r="ATE31"/>
      <c r="ATF31"/>
      <c r="ATG31"/>
      <c r="ATH31"/>
      <c r="ATI31"/>
      <c r="ATJ31"/>
      <c r="ATK31"/>
      <c r="ATL31"/>
      <c r="ATM31"/>
      <c r="ATN31"/>
      <c r="ATO31"/>
      <c r="ATP31"/>
      <c r="ATQ31"/>
      <c r="ATR31"/>
      <c r="ATS31"/>
      <c r="ATT31"/>
      <c r="ATU31"/>
      <c r="ATV31"/>
      <c r="ATW31"/>
      <c r="ATX31"/>
      <c r="ATY31"/>
      <c r="ATZ31"/>
      <c r="AUA31"/>
      <c r="AUB31"/>
      <c r="AUC31"/>
      <c r="AUD31"/>
      <c r="AUE31"/>
      <c r="AUF31"/>
      <c r="AUG31"/>
      <c r="AUH31"/>
      <c r="AUI31"/>
      <c r="AUJ31"/>
      <c r="AUK31"/>
      <c r="AUL31"/>
      <c r="AUM31"/>
      <c r="AUN31"/>
      <c r="AUO31"/>
      <c r="AUP31"/>
      <c r="AUQ31"/>
      <c r="AUR31"/>
      <c r="AUS31"/>
      <c r="AUT31"/>
      <c r="AUU31"/>
      <c r="AUV31"/>
      <c r="AUW31"/>
      <c r="AUX31"/>
      <c r="AUY31"/>
      <c r="AUZ31"/>
      <c r="AVA31"/>
      <c r="AVB31"/>
      <c r="AVC31"/>
      <c r="AVD31"/>
      <c r="AVE31"/>
      <c r="AVF31"/>
      <c r="AVG31"/>
      <c r="AVH31"/>
      <c r="AVI31"/>
      <c r="AVJ31"/>
      <c r="AVK31"/>
      <c r="AVL31"/>
      <c r="AVM31"/>
      <c r="AVN31"/>
      <c r="AVO31"/>
      <c r="AVP31"/>
      <c r="AVQ31"/>
      <c r="AVR31"/>
      <c r="AVS31"/>
      <c r="AVT31"/>
      <c r="AVU31"/>
      <c r="AVV31"/>
      <c r="AVW31"/>
      <c r="AVX31"/>
      <c r="AVY31"/>
      <c r="AVZ31"/>
      <c r="AWA31"/>
      <c r="AWB31"/>
      <c r="AWC31"/>
      <c r="AWD31"/>
      <c r="AWE31"/>
      <c r="AWF31"/>
      <c r="AWG31"/>
      <c r="AWH31"/>
      <c r="AWI31"/>
      <c r="AWJ31"/>
      <c r="AWK31"/>
      <c r="AWL31"/>
      <c r="AWM31"/>
      <c r="AWN31"/>
      <c r="AWO31"/>
      <c r="AWP31"/>
      <c r="AWQ31"/>
      <c r="AWR31"/>
      <c r="AWS31"/>
      <c r="AWT31"/>
      <c r="AWU31"/>
      <c r="AWV31"/>
      <c r="AWW31"/>
      <c r="AWX31"/>
      <c r="AWY31"/>
      <c r="AWZ31"/>
      <c r="AXA31"/>
      <c r="AXB31"/>
      <c r="AXC31"/>
      <c r="AXD31"/>
      <c r="AXE31"/>
      <c r="AXF31"/>
      <c r="AXG31"/>
      <c r="AXH31"/>
      <c r="AXI31"/>
      <c r="AXJ31"/>
      <c r="AXK31"/>
      <c r="AXL31"/>
      <c r="AXM31"/>
      <c r="AXN31"/>
      <c r="AXO31"/>
      <c r="AXP31"/>
      <c r="AXQ31"/>
      <c r="AXR31"/>
      <c r="AXS31"/>
      <c r="AXT31"/>
      <c r="AXU31"/>
      <c r="AXV31"/>
      <c r="AXW31"/>
      <c r="AXX31"/>
      <c r="AXY31"/>
      <c r="AXZ31"/>
      <c r="AYA31"/>
      <c r="AYB31"/>
      <c r="AYC31"/>
      <c r="AYD31"/>
      <c r="AYE31"/>
      <c r="AYF31"/>
      <c r="AYG31"/>
      <c r="AYH31"/>
      <c r="AYI31"/>
      <c r="AYJ31"/>
      <c r="AYK31"/>
      <c r="AYL31"/>
      <c r="AYM31"/>
      <c r="AYN31"/>
      <c r="AYO31"/>
      <c r="AYP31"/>
      <c r="AYQ31"/>
      <c r="AYR31"/>
      <c r="AYS31"/>
      <c r="AYT31"/>
      <c r="AYU31"/>
      <c r="AYV31"/>
      <c r="AYW31"/>
      <c r="AYX31"/>
      <c r="AYY31"/>
      <c r="AYZ31"/>
      <c r="AZA31"/>
      <c r="AZB31"/>
      <c r="AZC31"/>
      <c r="AZD31"/>
      <c r="AZE31"/>
      <c r="AZF31"/>
      <c r="AZG31"/>
      <c r="AZH31"/>
      <c r="AZI31"/>
      <c r="AZJ31"/>
      <c r="AZK31"/>
      <c r="AZL31"/>
      <c r="AZM31"/>
      <c r="AZN31"/>
      <c r="AZO31"/>
      <c r="AZP31"/>
      <c r="AZQ31"/>
      <c r="AZR31"/>
      <c r="AZS31"/>
      <c r="AZT31"/>
      <c r="AZU31"/>
      <c r="AZV31"/>
      <c r="AZW31"/>
      <c r="AZX31"/>
      <c r="AZY31"/>
      <c r="AZZ31"/>
      <c r="BAA31"/>
      <c r="BAB31"/>
      <c r="BAC31"/>
      <c r="BAD31"/>
      <c r="BAE31"/>
      <c r="BAF31"/>
      <c r="BAG31"/>
      <c r="BAH31"/>
      <c r="BAI31"/>
      <c r="BAJ31"/>
      <c r="BAK31"/>
      <c r="BAL31"/>
      <c r="BAM31"/>
      <c r="BAN31"/>
      <c r="BAO31"/>
      <c r="BAP31"/>
      <c r="BAQ31"/>
      <c r="BAR31"/>
      <c r="BAS31"/>
      <c r="BAT31"/>
      <c r="BAU31"/>
      <c r="BAV31"/>
      <c r="BAW31"/>
      <c r="BAX31"/>
      <c r="BAY31"/>
      <c r="BAZ31"/>
      <c r="BBA31"/>
      <c r="BBB31"/>
      <c r="BBC31"/>
      <c r="BBD31"/>
      <c r="BBE31"/>
      <c r="BBF31"/>
      <c r="BBG31"/>
      <c r="BBH31"/>
      <c r="BBI31"/>
      <c r="BBJ31"/>
      <c r="BBK31"/>
      <c r="BBL31"/>
      <c r="BBM31"/>
      <c r="BBN31"/>
      <c r="BBO31"/>
      <c r="BBP31"/>
      <c r="BBQ31"/>
      <c r="BBR31"/>
      <c r="BBS31"/>
      <c r="BBT31"/>
      <c r="BBU31"/>
      <c r="BBV31"/>
      <c r="BBW31"/>
      <c r="BBX31"/>
      <c r="BBY31"/>
      <c r="BBZ31"/>
      <c r="BCA31"/>
      <c r="BCB31"/>
      <c r="BCC31"/>
      <c r="BCD31"/>
      <c r="BCE31"/>
      <c r="BCF31"/>
      <c r="BCG31"/>
      <c r="BCH31"/>
      <c r="BCI31"/>
      <c r="BCJ31"/>
      <c r="BCK31"/>
      <c r="BCL31"/>
      <c r="BCM31"/>
      <c r="BCN31"/>
      <c r="BCO31"/>
      <c r="BCP31"/>
      <c r="BCQ31"/>
      <c r="BCR31"/>
      <c r="BCS31"/>
      <c r="BCT31"/>
      <c r="BCU31"/>
      <c r="BCV31"/>
      <c r="BCW31"/>
      <c r="BCX31"/>
      <c r="BCY31"/>
      <c r="BCZ31"/>
      <c r="BDA31"/>
      <c r="BDB31"/>
      <c r="BDC31"/>
      <c r="BDD31"/>
      <c r="BDE31"/>
      <c r="BDF31"/>
      <c r="BDG31"/>
      <c r="BDH31"/>
      <c r="BDI31"/>
      <c r="BDJ31"/>
      <c r="BDK31"/>
      <c r="BDL31"/>
      <c r="BDM31"/>
      <c r="BDN31"/>
      <c r="BDO31"/>
      <c r="BDP31"/>
      <c r="BDQ31"/>
      <c r="BDR31"/>
      <c r="BDS31"/>
      <c r="BDT31"/>
      <c r="BDU31"/>
      <c r="BDV31"/>
      <c r="BDW31"/>
      <c r="BDX31"/>
      <c r="BDY31"/>
      <c r="BDZ31"/>
      <c r="BEA31"/>
      <c r="BEB31"/>
      <c r="BEC31"/>
      <c r="BED31"/>
      <c r="BEE31"/>
      <c r="BEF31"/>
      <c r="BEG31"/>
      <c r="BEH31"/>
      <c r="BEI31"/>
      <c r="BEJ31"/>
      <c r="BEK31"/>
      <c r="BEL31"/>
      <c r="BEM31"/>
      <c r="BEN31"/>
      <c r="BEO31"/>
      <c r="BEP31"/>
      <c r="BEQ31"/>
      <c r="BER31"/>
      <c r="BES31"/>
      <c r="BET31"/>
      <c r="BEU31"/>
      <c r="BEV31"/>
      <c r="BEW31"/>
      <c r="BEX31"/>
      <c r="BEY31"/>
      <c r="BEZ31"/>
      <c r="BFA31"/>
      <c r="BFB31"/>
      <c r="BFC31"/>
      <c r="BFD31"/>
      <c r="BFE31"/>
      <c r="BFF31"/>
      <c r="BFG31"/>
      <c r="BFH31"/>
      <c r="BFI31"/>
      <c r="BFJ31"/>
      <c r="BFK31"/>
      <c r="BFL31"/>
      <c r="BFM31"/>
      <c r="BFN31"/>
      <c r="BFO31"/>
      <c r="BFP31"/>
      <c r="BFQ31"/>
      <c r="BFR31"/>
      <c r="BFS31"/>
      <c r="BFT31"/>
      <c r="BFU31"/>
      <c r="BFV31"/>
      <c r="BFW31"/>
      <c r="BFX31"/>
      <c r="BFY31"/>
      <c r="BFZ31"/>
      <c r="BGA31"/>
      <c r="BGB31"/>
      <c r="BGC31"/>
      <c r="BGD31"/>
      <c r="BGE31"/>
      <c r="BGF31"/>
      <c r="BGG31"/>
      <c r="BGH31"/>
      <c r="BGI31"/>
      <c r="BGJ31"/>
      <c r="BGK31"/>
      <c r="BGL31"/>
      <c r="BGM31"/>
      <c r="BGN31"/>
      <c r="BGO31"/>
      <c r="BGP31"/>
      <c r="BGQ31"/>
      <c r="BGR31"/>
      <c r="BGS31"/>
      <c r="BGT31"/>
      <c r="BGU31"/>
      <c r="BGV31"/>
      <c r="BGW31"/>
      <c r="BGX31"/>
      <c r="BGY31"/>
      <c r="BGZ31"/>
      <c r="BHA31"/>
      <c r="BHB31"/>
      <c r="BHC31"/>
      <c r="BHD31"/>
      <c r="BHE31"/>
      <c r="BHF31"/>
      <c r="BHG31"/>
      <c r="BHH31"/>
      <c r="BHI31"/>
      <c r="BHJ31"/>
      <c r="BHK31"/>
      <c r="BHL31"/>
      <c r="BHM31"/>
      <c r="BHN31"/>
      <c r="BHO31"/>
      <c r="BHP31"/>
      <c r="BHQ31"/>
      <c r="BHR31"/>
      <c r="BHS31"/>
      <c r="BHT31"/>
      <c r="BHU31"/>
      <c r="BHV31"/>
      <c r="BHW31"/>
      <c r="BHX31"/>
      <c r="BHY31"/>
      <c r="BHZ31"/>
      <c r="BIA31"/>
      <c r="BIB31"/>
      <c r="BIC31"/>
      <c r="BID31"/>
      <c r="BIE31"/>
      <c r="BIF31"/>
      <c r="BIG31"/>
      <c r="BIH31"/>
      <c r="BII31"/>
      <c r="BIJ31"/>
      <c r="BIK31"/>
      <c r="BIL31"/>
      <c r="BIM31"/>
      <c r="BIN31"/>
      <c r="BIO31"/>
      <c r="BIP31"/>
      <c r="BIQ31"/>
      <c r="BIR31"/>
      <c r="BIS31"/>
      <c r="BIT31"/>
      <c r="BIU31"/>
      <c r="BIV31"/>
      <c r="BIW31"/>
      <c r="BIX31"/>
      <c r="BIY31"/>
      <c r="BIZ31"/>
      <c r="BJA31"/>
      <c r="BJB31"/>
      <c r="BJC31"/>
      <c r="BJD31"/>
      <c r="BJE31"/>
      <c r="BJF31"/>
      <c r="BJG31"/>
      <c r="BJH31"/>
      <c r="BJI31"/>
      <c r="BJJ31"/>
      <c r="BJK31"/>
      <c r="BJL31"/>
      <c r="BJM31"/>
      <c r="BJN31"/>
      <c r="BJO31"/>
      <c r="BJP31"/>
      <c r="BJQ31"/>
      <c r="BJR31"/>
      <c r="BJS31"/>
      <c r="BJT31"/>
      <c r="BJU31"/>
      <c r="BJV31"/>
      <c r="BJW31"/>
      <c r="BJX31"/>
      <c r="BJY31"/>
      <c r="BJZ31"/>
      <c r="BKA31"/>
      <c r="BKB31"/>
      <c r="BKC31"/>
      <c r="BKD31"/>
      <c r="BKE31"/>
      <c r="BKF31"/>
      <c r="BKG31"/>
      <c r="BKH31"/>
      <c r="BKI31"/>
      <c r="BKJ31"/>
      <c r="BKK31"/>
      <c r="BKL31"/>
      <c r="BKM31"/>
      <c r="BKN31"/>
      <c r="BKO31"/>
      <c r="BKP31"/>
      <c r="BKQ31"/>
      <c r="BKR31"/>
      <c r="BKS31"/>
      <c r="BKT31"/>
      <c r="BKU31"/>
      <c r="BKV31"/>
      <c r="BKW31"/>
      <c r="BKX31"/>
      <c r="BKY31"/>
      <c r="BKZ31"/>
      <c r="BLA31"/>
      <c r="BLB31"/>
      <c r="BLC31"/>
      <c r="BLD31"/>
      <c r="BLE31"/>
      <c r="BLF31"/>
      <c r="BLG31"/>
      <c r="BLH31"/>
      <c r="BLI31"/>
      <c r="BLJ31"/>
      <c r="BLK31"/>
      <c r="BLL31"/>
      <c r="BLM31"/>
      <c r="BLN31"/>
      <c r="BLO31"/>
      <c r="BLP31"/>
      <c r="BLQ31"/>
      <c r="BLR31"/>
      <c r="BLS31"/>
      <c r="BLT31"/>
      <c r="BLU31"/>
      <c r="BLV31"/>
      <c r="BLW31"/>
      <c r="BLX31"/>
      <c r="BLY31"/>
      <c r="BLZ31"/>
      <c r="BMA31"/>
      <c r="BMB31"/>
      <c r="BMC31"/>
      <c r="BMD31"/>
      <c r="BME31"/>
      <c r="BMF31"/>
      <c r="BMG31"/>
      <c r="BMH31"/>
      <c r="BMI31"/>
      <c r="BMJ31"/>
      <c r="BMK31"/>
      <c r="BML31"/>
      <c r="BMM31"/>
      <c r="BMN31"/>
      <c r="BMO31"/>
      <c r="BMP31"/>
      <c r="BMQ31"/>
      <c r="BMR31"/>
      <c r="BMS31"/>
      <c r="BMT31"/>
      <c r="BMU31"/>
      <c r="BMV31"/>
      <c r="BMW31"/>
      <c r="BMX31"/>
      <c r="BMY31"/>
      <c r="BMZ31"/>
      <c r="BNA31"/>
      <c r="BNB31"/>
      <c r="BNC31"/>
      <c r="BND31"/>
      <c r="BNE31"/>
      <c r="BNF31"/>
      <c r="BNG31"/>
      <c r="BNH31"/>
      <c r="BNI31"/>
      <c r="BNJ31"/>
      <c r="BNK31"/>
      <c r="BNL31"/>
      <c r="BNM31"/>
      <c r="BNN31"/>
      <c r="BNO31"/>
      <c r="BNP31"/>
      <c r="BNQ31"/>
      <c r="BNR31"/>
      <c r="BNS31"/>
      <c r="BNT31"/>
      <c r="BNU31"/>
      <c r="BNV31"/>
      <c r="BNW31"/>
      <c r="BNX31"/>
      <c r="BNY31"/>
      <c r="BNZ31"/>
      <c r="BOA31"/>
      <c r="BOB31"/>
      <c r="BOC31"/>
      <c r="BOD31"/>
      <c r="BOE31"/>
      <c r="BOF31"/>
      <c r="BOG31"/>
      <c r="BOH31"/>
      <c r="BOI31"/>
      <c r="BOJ31"/>
      <c r="BOK31"/>
      <c r="BOL31"/>
      <c r="BOM31"/>
      <c r="BON31"/>
      <c r="BOO31"/>
      <c r="BOP31"/>
      <c r="BOQ31"/>
      <c r="BOR31"/>
      <c r="BOS31"/>
      <c r="BOT31"/>
      <c r="BOU31"/>
      <c r="BOV31"/>
      <c r="BOW31"/>
      <c r="BOX31"/>
      <c r="BOY31"/>
      <c r="BOZ31"/>
      <c r="BPA31"/>
      <c r="BPB31"/>
      <c r="BPC31"/>
      <c r="BPD31"/>
      <c r="BPE31"/>
      <c r="BPF31"/>
      <c r="BPG31"/>
      <c r="BPH31"/>
      <c r="BPI31"/>
      <c r="BPJ31"/>
      <c r="BPK31"/>
      <c r="BPL31"/>
      <c r="BPM31"/>
      <c r="BPN31"/>
      <c r="BPO31"/>
      <c r="BPP31"/>
      <c r="BPQ31"/>
      <c r="BPR31"/>
      <c r="BPS31"/>
      <c r="BPT31"/>
      <c r="BPU31"/>
      <c r="BPV31"/>
      <c r="BPW31"/>
      <c r="BPX31"/>
      <c r="BPY31"/>
      <c r="BPZ31"/>
      <c r="BQA31"/>
      <c r="BQB31"/>
      <c r="BQC31"/>
      <c r="BQD31"/>
      <c r="BQE31"/>
      <c r="BQF31"/>
      <c r="BQG31"/>
      <c r="BQH31"/>
      <c r="BQI31"/>
      <c r="BQJ31"/>
      <c r="BQK31"/>
      <c r="BQL31"/>
      <c r="BQM31"/>
      <c r="BQN31"/>
      <c r="BQO31"/>
      <c r="BQP31"/>
      <c r="BQQ31"/>
      <c r="BQR31"/>
      <c r="BQS31"/>
      <c r="BQT31"/>
      <c r="BQU31"/>
      <c r="BQV31"/>
      <c r="BQW31"/>
      <c r="BQX31"/>
      <c r="BQY31"/>
      <c r="BQZ31"/>
      <c r="BRA31"/>
      <c r="BRB31"/>
      <c r="BRC31"/>
      <c r="BRD31"/>
      <c r="BRE31"/>
      <c r="BRF31"/>
      <c r="BRG31"/>
      <c r="BRH31"/>
      <c r="BRI31"/>
      <c r="BRJ31"/>
      <c r="BRK31"/>
      <c r="BRL31"/>
      <c r="BRM31"/>
      <c r="BRN31"/>
      <c r="BRO31"/>
      <c r="BRP31"/>
      <c r="BRQ31"/>
      <c r="BRR31"/>
      <c r="BRS31"/>
      <c r="BRT31"/>
      <c r="BRU31"/>
      <c r="BRV31"/>
      <c r="BRW31"/>
      <c r="BRX31"/>
      <c r="BRY31"/>
      <c r="BRZ31"/>
      <c r="BSA31"/>
      <c r="BSB31"/>
      <c r="BSC31"/>
      <c r="BSD31"/>
      <c r="BSE31"/>
      <c r="BSF31"/>
      <c r="BSG31"/>
      <c r="BSH31"/>
      <c r="BSI31"/>
      <c r="BSJ31"/>
      <c r="BSK31"/>
      <c r="BSL31"/>
      <c r="BSM31"/>
      <c r="BSN31"/>
      <c r="BSO31"/>
      <c r="BSP31"/>
      <c r="BSQ31"/>
      <c r="BSR31"/>
      <c r="BSS31"/>
      <c r="BST31"/>
      <c r="BSU31"/>
      <c r="BSV31"/>
      <c r="BSW31"/>
      <c r="BSX31"/>
      <c r="BSY31"/>
      <c r="BSZ31"/>
      <c r="BTA31"/>
      <c r="BTB31"/>
      <c r="BTC31"/>
      <c r="BTD31"/>
      <c r="BTE31"/>
      <c r="BTF31"/>
      <c r="BTG31"/>
      <c r="BTH31"/>
      <c r="BTI31"/>
      <c r="BTJ31"/>
      <c r="BTK31"/>
      <c r="BTL31"/>
      <c r="BTM31"/>
      <c r="BTN31"/>
      <c r="BTO31"/>
      <c r="BTP31"/>
      <c r="BTQ31"/>
      <c r="BTR31"/>
      <c r="BTS31"/>
      <c r="BTT31"/>
      <c r="BTU31"/>
      <c r="BTV31"/>
      <c r="BTW31"/>
      <c r="BTX31"/>
      <c r="BTY31"/>
      <c r="BTZ31"/>
      <c r="BUA31"/>
      <c r="BUB31"/>
      <c r="BUC31"/>
      <c r="BUD31"/>
      <c r="BUE31"/>
      <c r="BUF31"/>
      <c r="BUG31"/>
      <c r="BUH31"/>
      <c r="BUI31"/>
      <c r="BUJ31"/>
      <c r="BUK31"/>
      <c r="BUL31"/>
      <c r="BUM31"/>
      <c r="BUN31"/>
      <c r="BUO31"/>
      <c r="BUP31"/>
      <c r="BUQ31"/>
      <c r="BUR31"/>
      <c r="BUS31"/>
      <c r="BUT31"/>
      <c r="BUU31"/>
      <c r="BUV31"/>
      <c r="BUW31"/>
      <c r="BUX31"/>
      <c r="BUY31"/>
      <c r="BUZ31"/>
      <c r="BVA31"/>
      <c r="BVB31"/>
      <c r="BVC31"/>
      <c r="BVD31"/>
      <c r="BVE31"/>
      <c r="BVF31"/>
      <c r="BVG31"/>
      <c r="BVH31"/>
      <c r="BVI31"/>
      <c r="BVJ31"/>
      <c r="BVK31"/>
      <c r="BVL31"/>
      <c r="BVM31"/>
      <c r="BVN31"/>
      <c r="BVO31"/>
      <c r="BVP31"/>
      <c r="BVQ31"/>
      <c r="BVR31"/>
      <c r="BVS31"/>
      <c r="BVT31"/>
      <c r="BVU31"/>
      <c r="BVV31"/>
      <c r="BVW31"/>
      <c r="BVX31"/>
      <c r="BVY31"/>
      <c r="BVZ31"/>
      <c r="BWA31"/>
      <c r="BWB31"/>
      <c r="BWC31"/>
      <c r="BWD31"/>
      <c r="BWE31"/>
      <c r="BWF31"/>
      <c r="BWG31"/>
      <c r="BWH31"/>
      <c r="BWI31"/>
      <c r="BWJ31"/>
      <c r="BWK31"/>
      <c r="BWL31"/>
      <c r="BWM31"/>
      <c r="BWN31"/>
      <c r="BWO31"/>
      <c r="BWP31"/>
      <c r="BWQ31"/>
      <c r="BWR31"/>
      <c r="BWS31"/>
      <c r="BWT31"/>
      <c r="BWU31"/>
      <c r="BWV31"/>
      <c r="BWW31"/>
      <c r="BWX31"/>
      <c r="BWY31"/>
      <c r="BWZ31"/>
      <c r="BXA31"/>
      <c r="BXB31"/>
      <c r="BXC31"/>
      <c r="BXD31"/>
      <c r="BXE31"/>
      <c r="BXF31"/>
      <c r="BXG31"/>
      <c r="BXH31"/>
      <c r="BXI31"/>
      <c r="BXJ31"/>
      <c r="BXK31"/>
      <c r="BXL31"/>
      <c r="BXM31"/>
      <c r="BXN31"/>
      <c r="BXO31"/>
      <c r="BXP31"/>
      <c r="BXQ31"/>
      <c r="BXR31"/>
      <c r="BXS31"/>
      <c r="BXT31"/>
      <c r="BXU31"/>
      <c r="BXV31"/>
      <c r="BXW31"/>
      <c r="BXX31"/>
      <c r="BXY31"/>
      <c r="BXZ31"/>
      <c r="BYA31"/>
      <c r="BYB31"/>
      <c r="BYC31"/>
      <c r="BYD31"/>
      <c r="BYE31"/>
      <c r="BYF31"/>
      <c r="BYG31"/>
      <c r="BYH31"/>
      <c r="BYI31"/>
      <c r="BYJ31"/>
      <c r="BYK31"/>
      <c r="BYL31"/>
      <c r="BYM31"/>
      <c r="BYN31"/>
      <c r="BYO31"/>
      <c r="BYP31"/>
      <c r="BYQ31"/>
      <c r="BYR31"/>
      <c r="BYS31"/>
      <c r="BYT31"/>
      <c r="BYU31"/>
      <c r="BYV31"/>
      <c r="BYW31"/>
      <c r="BYX31"/>
      <c r="BYY31"/>
      <c r="BYZ31"/>
      <c r="BZA31"/>
      <c r="BZB31"/>
      <c r="BZC31"/>
      <c r="BZD31"/>
      <c r="BZE31"/>
      <c r="BZF31"/>
      <c r="BZG31"/>
      <c r="BZH31"/>
      <c r="BZI31"/>
      <c r="BZJ31"/>
      <c r="BZK31"/>
      <c r="BZL31"/>
      <c r="BZM31"/>
      <c r="BZN31"/>
      <c r="BZO31"/>
      <c r="BZP31"/>
      <c r="BZQ31"/>
      <c r="BZR31"/>
      <c r="BZS31"/>
      <c r="BZT31"/>
      <c r="BZU31"/>
      <c r="BZV31"/>
      <c r="BZW31"/>
      <c r="BZX31"/>
      <c r="BZY31"/>
      <c r="BZZ31"/>
      <c r="CAA31"/>
      <c r="CAB31"/>
      <c r="CAC31"/>
      <c r="CAD31"/>
      <c r="CAE31"/>
      <c r="CAF31"/>
      <c r="CAG31"/>
      <c r="CAH31"/>
      <c r="CAI31"/>
      <c r="CAJ31"/>
      <c r="CAK31"/>
      <c r="CAL31"/>
      <c r="CAM31"/>
      <c r="CAN31"/>
      <c r="CAO31"/>
      <c r="CAP31"/>
      <c r="CAQ31"/>
      <c r="CAR31"/>
      <c r="CAS31"/>
      <c r="CAT31"/>
      <c r="CAU31"/>
      <c r="CAV31"/>
      <c r="CAW31"/>
      <c r="CAX31"/>
      <c r="CAY31"/>
      <c r="CAZ31"/>
      <c r="CBA31"/>
      <c r="CBB31"/>
      <c r="CBC31"/>
      <c r="CBD31"/>
      <c r="CBE31"/>
      <c r="CBF31"/>
      <c r="CBG31"/>
      <c r="CBH31"/>
      <c r="CBI31"/>
      <c r="CBJ31"/>
      <c r="CBK31"/>
      <c r="CBL31"/>
      <c r="CBM31"/>
      <c r="CBN31"/>
      <c r="CBO31"/>
      <c r="CBP31"/>
      <c r="CBQ31"/>
      <c r="CBR31"/>
      <c r="CBS31"/>
      <c r="CBT31"/>
      <c r="CBU31"/>
      <c r="CBV31"/>
      <c r="CBW31"/>
      <c r="CBX31"/>
      <c r="CBY31"/>
      <c r="CBZ31"/>
      <c r="CCA31"/>
      <c r="CCB31"/>
      <c r="CCC31"/>
      <c r="CCD31"/>
      <c r="CCE31"/>
      <c r="CCF31"/>
      <c r="CCG31"/>
      <c r="CCH31"/>
      <c r="CCI31"/>
      <c r="CCJ31"/>
      <c r="CCK31"/>
      <c r="CCL31"/>
      <c r="CCM31"/>
      <c r="CCN31"/>
      <c r="CCO31"/>
      <c r="CCP31"/>
      <c r="CCQ31"/>
      <c r="CCR31"/>
      <c r="CCS31"/>
      <c r="CCT31"/>
      <c r="CCU31"/>
      <c r="CCV31"/>
      <c r="CCW31"/>
      <c r="CCX31"/>
      <c r="CCY31"/>
      <c r="CCZ31"/>
      <c r="CDA31"/>
      <c r="CDB31"/>
      <c r="CDC31"/>
      <c r="CDD31"/>
      <c r="CDE31"/>
      <c r="CDF31"/>
      <c r="CDG31"/>
      <c r="CDH31"/>
      <c r="CDI31"/>
      <c r="CDJ31"/>
      <c r="CDK31"/>
      <c r="CDL31"/>
      <c r="CDM31"/>
      <c r="CDN31"/>
      <c r="CDO31"/>
      <c r="CDP31"/>
      <c r="CDQ31"/>
      <c r="CDR31"/>
      <c r="CDS31"/>
      <c r="CDT31"/>
      <c r="CDU31"/>
      <c r="CDV31"/>
      <c r="CDW31"/>
      <c r="CDX31"/>
      <c r="CDY31"/>
      <c r="CDZ31"/>
      <c r="CEA31"/>
      <c r="CEB31"/>
      <c r="CEC31"/>
      <c r="CED31"/>
      <c r="CEE31"/>
      <c r="CEF31"/>
      <c r="CEG31"/>
      <c r="CEH31"/>
      <c r="CEI31"/>
      <c r="CEJ31"/>
      <c r="CEK31"/>
      <c r="CEL31"/>
      <c r="CEM31"/>
      <c r="CEN31"/>
      <c r="CEO31"/>
      <c r="CEP31"/>
      <c r="CEQ31"/>
      <c r="CER31"/>
      <c r="CES31"/>
      <c r="CET31"/>
      <c r="CEU31"/>
      <c r="CEV31"/>
      <c r="CEW31"/>
      <c r="CEX31"/>
      <c r="CEY31"/>
      <c r="CEZ31"/>
      <c r="CFA31"/>
      <c r="CFB31"/>
      <c r="CFC31"/>
      <c r="CFD31"/>
      <c r="CFE31"/>
      <c r="CFF31"/>
      <c r="CFG31"/>
      <c r="CFH31"/>
      <c r="CFI31"/>
      <c r="CFJ31"/>
      <c r="CFK31"/>
      <c r="CFL31"/>
      <c r="CFM31"/>
      <c r="CFN31"/>
      <c r="CFO31"/>
      <c r="CFP31"/>
      <c r="CFQ31"/>
      <c r="CFR31"/>
      <c r="CFS31"/>
      <c r="CFT31"/>
      <c r="CFU31"/>
      <c r="CFV31"/>
      <c r="CFW31"/>
      <c r="CFX31"/>
      <c r="CFY31"/>
      <c r="CFZ31"/>
      <c r="CGA31"/>
      <c r="CGB31"/>
      <c r="CGC31"/>
      <c r="CGD31"/>
      <c r="CGE31"/>
      <c r="CGF31"/>
      <c r="CGG31"/>
      <c r="CGH31"/>
      <c r="CGI31"/>
      <c r="CGJ31"/>
      <c r="CGK31"/>
      <c r="CGL31"/>
      <c r="CGM31"/>
      <c r="CGN31"/>
      <c r="CGO31"/>
      <c r="CGP31"/>
      <c r="CGQ31"/>
      <c r="CGR31"/>
      <c r="CGS31"/>
      <c r="CGT31"/>
      <c r="CGU31"/>
      <c r="CGV31"/>
      <c r="CGW31"/>
      <c r="CGX31"/>
      <c r="CGY31"/>
      <c r="CGZ31"/>
      <c r="CHA31"/>
      <c r="CHB31"/>
      <c r="CHC31"/>
      <c r="CHD31"/>
      <c r="CHE31"/>
      <c r="CHF31"/>
      <c r="CHG31"/>
      <c r="CHH31"/>
      <c r="CHI31"/>
      <c r="CHJ31"/>
      <c r="CHK31"/>
      <c r="CHL31"/>
      <c r="CHM31"/>
      <c r="CHN31"/>
      <c r="CHO31"/>
      <c r="CHP31"/>
      <c r="CHQ31"/>
      <c r="CHR31"/>
      <c r="CHS31"/>
      <c r="CHT31"/>
      <c r="CHU31"/>
      <c r="CHV31"/>
      <c r="CHW31"/>
      <c r="CHX31"/>
      <c r="CHY31"/>
      <c r="CHZ31"/>
      <c r="CIA31"/>
      <c r="CIB31"/>
      <c r="CIC31"/>
      <c r="CID31"/>
      <c r="CIE31"/>
      <c r="CIF31"/>
      <c r="CIG31"/>
      <c r="CIH31"/>
      <c r="CII31"/>
      <c r="CIJ31"/>
      <c r="CIK31"/>
      <c r="CIL31"/>
      <c r="CIM31"/>
      <c r="CIN31"/>
      <c r="CIO31"/>
      <c r="CIP31"/>
      <c r="CIQ31"/>
      <c r="CIR31"/>
      <c r="CIS31"/>
      <c r="CIT31"/>
      <c r="CIU31"/>
      <c r="CIV31"/>
      <c r="CIW31"/>
      <c r="CIX31"/>
      <c r="CIY31"/>
      <c r="CIZ31"/>
      <c r="CJA31"/>
      <c r="CJB31"/>
      <c r="CJC31"/>
      <c r="CJD31"/>
      <c r="CJE31"/>
      <c r="CJF31"/>
      <c r="CJG31"/>
      <c r="CJH31"/>
      <c r="CJI31"/>
      <c r="CJJ31"/>
      <c r="CJK31"/>
      <c r="CJL31"/>
      <c r="CJM31"/>
      <c r="CJN31"/>
      <c r="CJO31"/>
      <c r="CJP31"/>
      <c r="CJQ31"/>
      <c r="CJR31"/>
      <c r="CJS31"/>
      <c r="CJT31"/>
      <c r="CJU31"/>
      <c r="CJV31"/>
      <c r="CJW31"/>
      <c r="CJX31"/>
      <c r="CJY31"/>
      <c r="CJZ31"/>
      <c r="CKA31"/>
      <c r="CKB31"/>
      <c r="CKC31"/>
      <c r="CKD31"/>
      <c r="CKE31"/>
      <c r="CKF31"/>
      <c r="CKG31"/>
      <c r="CKH31"/>
      <c r="CKI31"/>
      <c r="CKJ31"/>
      <c r="CKK31"/>
      <c r="CKL31"/>
      <c r="CKM31"/>
      <c r="CKN31"/>
      <c r="CKO31"/>
      <c r="CKP31"/>
      <c r="CKQ31"/>
      <c r="CKR31"/>
      <c r="CKS31"/>
      <c r="CKT31"/>
      <c r="CKU31"/>
      <c r="CKV31"/>
      <c r="CKW31"/>
      <c r="CKX31"/>
      <c r="CKY31"/>
      <c r="CKZ31"/>
      <c r="CLA31"/>
      <c r="CLB31"/>
      <c r="CLC31"/>
      <c r="CLD31"/>
      <c r="CLE31"/>
      <c r="CLF31"/>
      <c r="CLG31"/>
      <c r="CLH31"/>
      <c r="CLI31"/>
      <c r="CLJ31"/>
      <c r="CLK31"/>
      <c r="CLL31"/>
      <c r="CLM31"/>
      <c r="CLN31"/>
      <c r="CLO31"/>
      <c r="CLP31"/>
      <c r="CLQ31"/>
      <c r="CLR31"/>
      <c r="CLS31"/>
      <c r="CLT31"/>
      <c r="CLU31"/>
      <c r="CLV31"/>
      <c r="CLW31"/>
      <c r="CLX31"/>
      <c r="CLY31"/>
      <c r="CLZ31"/>
      <c r="CMA31"/>
      <c r="CMB31"/>
      <c r="CMC31"/>
      <c r="CMD31"/>
      <c r="CME31"/>
      <c r="CMF31"/>
      <c r="CMG31"/>
      <c r="CMH31"/>
      <c r="CMI31"/>
      <c r="CMJ31"/>
      <c r="CMK31"/>
      <c r="CML31"/>
      <c r="CMM31"/>
      <c r="CMN31"/>
      <c r="CMO31"/>
      <c r="CMP31"/>
      <c r="CMQ31"/>
      <c r="CMR31"/>
      <c r="CMS31"/>
      <c r="CMT31"/>
      <c r="CMU31"/>
      <c r="CMV31"/>
      <c r="CMW31"/>
      <c r="CMX31"/>
      <c r="CMY31"/>
      <c r="CMZ31"/>
      <c r="CNA31"/>
      <c r="CNB31"/>
      <c r="CNC31"/>
      <c r="CND31"/>
      <c r="CNE31"/>
      <c r="CNF31"/>
      <c r="CNG31"/>
      <c r="CNH31"/>
      <c r="CNI31"/>
      <c r="CNJ31"/>
      <c r="CNK31"/>
      <c r="CNL31"/>
      <c r="CNM31"/>
      <c r="CNN31"/>
      <c r="CNO31"/>
      <c r="CNP31"/>
      <c r="CNQ31"/>
      <c r="CNR31"/>
      <c r="CNS31"/>
      <c r="CNT31"/>
      <c r="CNU31"/>
      <c r="CNV31"/>
      <c r="CNW31"/>
      <c r="CNX31"/>
      <c r="CNY31"/>
      <c r="CNZ31"/>
      <c r="COA31"/>
      <c r="COB31"/>
      <c r="COC31"/>
      <c r="COD31"/>
      <c r="COE31"/>
      <c r="COF31"/>
      <c r="COG31"/>
      <c r="COH31"/>
      <c r="COI31"/>
      <c r="COJ31"/>
      <c r="COK31"/>
      <c r="COL31"/>
      <c r="COM31"/>
      <c r="CON31"/>
      <c r="COO31"/>
      <c r="COP31"/>
      <c r="COQ31"/>
      <c r="COR31"/>
      <c r="COS31"/>
      <c r="COT31"/>
      <c r="COU31"/>
      <c r="COV31"/>
      <c r="COW31"/>
      <c r="COX31"/>
      <c r="COY31"/>
      <c r="COZ31"/>
      <c r="CPA31"/>
      <c r="CPB31"/>
      <c r="CPC31"/>
      <c r="CPD31"/>
      <c r="CPE31"/>
      <c r="CPF31"/>
      <c r="CPG31"/>
      <c r="CPH31"/>
      <c r="CPI31"/>
      <c r="CPJ31"/>
      <c r="CPK31"/>
      <c r="CPL31"/>
      <c r="CPM31"/>
      <c r="CPN31"/>
      <c r="CPO31"/>
      <c r="CPP31"/>
      <c r="CPQ31"/>
      <c r="CPR31"/>
      <c r="CPS31"/>
      <c r="CPT31"/>
      <c r="CPU31"/>
      <c r="CPV31"/>
      <c r="CPW31"/>
      <c r="CPX31"/>
      <c r="CPY31"/>
      <c r="CPZ31"/>
      <c r="CQA31"/>
      <c r="CQB31"/>
      <c r="CQC31"/>
      <c r="CQD31"/>
      <c r="CQE31"/>
      <c r="CQF31"/>
      <c r="CQG31"/>
      <c r="CQH31"/>
      <c r="CQI31"/>
      <c r="CQJ31"/>
      <c r="CQK31"/>
      <c r="CQL31"/>
      <c r="CQM31"/>
      <c r="CQN31"/>
      <c r="CQO31"/>
      <c r="CQP31"/>
      <c r="CQQ31"/>
      <c r="CQR31"/>
      <c r="CQS31"/>
      <c r="CQT31"/>
      <c r="CQU31"/>
      <c r="CQV31"/>
      <c r="CQW31"/>
      <c r="CQX31"/>
      <c r="CQY31"/>
      <c r="CQZ31"/>
      <c r="CRA31"/>
      <c r="CRB31"/>
      <c r="CRC31"/>
      <c r="CRD31"/>
      <c r="CRE31"/>
      <c r="CRF31"/>
      <c r="CRG31"/>
      <c r="CRH31"/>
      <c r="CRI31"/>
      <c r="CRJ31"/>
      <c r="CRK31"/>
      <c r="CRL31"/>
      <c r="CRM31"/>
      <c r="CRN31"/>
      <c r="CRO31"/>
      <c r="CRP31"/>
      <c r="CRQ31"/>
      <c r="CRR31"/>
      <c r="CRS31"/>
      <c r="CRT31"/>
      <c r="CRU31"/>
      <c r="CRV31"/>
      <c r="CRW31"/>
      <c r="CRX31"/>
      <c r="CRY31"/>
      <c r="CRZ31"/>
      <c r="CSA31"/>
      <c r="CSB31"/>
      <c r="CSC31"/>
      <c r="CSD31"/>
      <c r="CSE31"/>
      <c r="CSF31"/>
      <c r="CSG31"/>
      <c r="CSH31"/>
      <c r="CSI31"/>
      <c r="CSJ31"/>
      <c r="CSK31"/>
      <c r="CSL31"/>
      <c r="CSM31"/>
      <c r="CSN31"/>
      <c r="CSO31"/>
      <c r="CSP31"/>
      <c r="CSQ31"/>
      <c r="CSR31"/>
      <c r="CSS31"/>
      <c r="CST31"/>
      <c r="CSU31"/>
      <c r="CSV31"/>
      <c r="CSW31"/>
      <c r="CSX31"/>
      <c r="CSY31"/>
      <c r="CSZ31"/>
      <c r="CTA31"/>
      <c r="CTB31"/>
      <c r="CTC31"/>
      <c r="CTD31"/>
      <c r="CTE31"/>
      <c r="CTF31"/>
      <c r="CTG31"/>
      <c r="CTH31"/>
      <c r="CTI31"/>
      <c r="CTJ31"/>
      <c r="CTK31"/>
      <c r="CTL31"/>
      <c r="CTM31"/>
      <c r="CTN31"/>
      <c r="CTO31"/>
      <c r="CTP31"/>
      <c r="CTQ31"/>
      <c r="CTR31"/>
      <c r="CTS31"/>
      <c r="CTT31"/>
      <c r="CTU31"/>
      <c r="CTV31"/>
      <c r="CTW31"/>
      <c r="CTX31"/>
      <c r="CTY31"/>
      <c r="CTZ31"/>
      <c r="CUA31"/>
      <c r="CUB31"/>
      <c r="CUC31"/>
      <c r="CUD31"/>
      <c r="CUE31"/>
      <c r="CUF31"/>
      <c r="CUG31"/>
      <c r="CUH31"/>
      <c r="CUI31"/>
      <c r="CUJ31"/>
      <c r="CUK31"/>
      <c r="CUL31"/>
      <c r="CUM31"/>
      <c r="CUN31"/>
      <c r="CUO31"/>
      <c r="CUP31"/>
      <c r="CUQ31"/>
      <c r="CUR31"/>
      <c r="CUS31"/>
      <c r="CUT31"/>
      <c r="CUU31"/>
      <c r="CUV31"/>
      <c r="CUW31"/>
      <c r="CUX31"/>
      <c r="CUY31"/>
      <c r="CUZ31"/>
      <c r="CVA31"/>
      <c r="CVB31"/>
      <c r="CVC31"/>
      <c r="CVD31"/>
      <c r="CVE31"/>
      <c r="CVF31"/>
      <c r="CVG31"/>
      <c r="CVH31"/>
      <c r="CVI31"/>
      <c r="CVJ31"/>
      <c r="CVK31"/>
      <c r="CVL31"/>
      <c r="CVM31"/>
      <c r="CVN31"/>
      <c r="CVO31"/>
      <c r="CVP31"/>
      <c r="CVQ31"/>
      <c r="CVR31"/>
      <c r="CVS31"/>
      <c r="CVT31"/>
      <c r="CVU31"/>
      <c r="CVV31"/>
      <c r="CVW31"/>
      <c r="CVX31"/>
      <c r="CVY31"/>
      <c r="CVZ31"/>
      <c r="CWA31"/>
      <c r="CWB31"/>
      <c r="CWC31"/>
      <c r="CWD31"/>
      <c r="CWE31"/>
      <c r="CWF31"/>
      <c r="CWG31"/>
      <c r="CWH31"/>
      <c r="CWI31"/>
      <c r="CWJ31"/>
      <c r="CWK31"/>
      <c r="CWL31"/>
      <c r="CWM31"/>
      <c r="CWN31"/>
      <c r="CWO31"/>
      <c r="CWP31"/>
      <c r="CWQ31"/>
      <c r="CWR31"/>
      <c r="CWS31"/>
      <c r="CWT31"/>
      <c r="CWU31"/>
      <c r="CWV31"/>
      <c r="CWW31"/>
      <c r="CWX31"/>
      <c r="CWY31"/>
      <c r="CWZ31"/>
      <c r="CXA31"/>
      <c r="CXB31"/>
      <c r="CXC31"/>
      <c r="CXD31"/>
      <c r="CXE31"/>
      <c r="CXF31"/>
      <c r="CXG31"/>
      <c r="CXH31"/>
      <c r="CXI31"/>
      <c r="CXJ31"/>
      <c r="CXK31"/>
      <c r="CXL31"/>
      <c r="CXM31"/>
      <c r="CXN31"/>
      <c r="CXO31"/>
      <c r="CXP31"/>
      <c r="CXQ31"/>
      <c r="CXR31"/>
      <c r="CXS31"/>
      <c r="CXT31"/>
      <c r="CXU31"/>
      <c r="CXV31"/>
      <c r="CXW31"/>
      <c r="CXX31"/>
      <c r="CXY31"/>
      <c r="CXZ31"/>
      <c r="CYA31"/>
      <c r="CYB31"/>
      <c r="CYC31"/>
      <c r="CYD31"/>
      <c r="CYE31"/>
      <c r="CYF31"/>
      <c r="CYG31"/>
      <c r="CYH31"/>
      <c r="CYI31"/>
      <c r="CYJ31"/>
      <c r="CYK31"/>
      <c r="CYL31"/>
      <c r="CYM31"/>
      <c r="CYN31"/>
      <c r="CYO31"/>
      <c r="CYP31"/>
      <c r="CYQ31"/>
      <c r="CYR31"/>
      <c r="CYS31"/>
      <c r="CYT31"/>
      <c r="CYU31"/>
      <c r="CYV31"/>
      <c r="CYW31"/>
      <c r="CYX31"/>
      <c r="CYY31"/>
      <c r="CYZ31"/>
      <c r="CZA31"/>
      <c r="CZB31"/>
      <c r="CZC31"/>
      <c r="CZD31"/>
      <c r="CZE31"/>
      <c r="CZF31"/>
      <c r="CZG31"/>
      <c r="CZH31"/>
      <c r="CZI31"/>
      <c r="CZJ31"/>
      <c r="CZK31"/>
      <c r="CZL31"/>
      <c r="CZM31"/>
      <c r="CZN31"/>
      <c r="CZO31"/>
      <c r="CZP31"/>
      <c r="CZQ31"/>
      <c r="CZR31"/>
      <c r="CZS31"/>
      <c r="CZT31"/>
      <c r="CZU31"/>
      <c r="CZV31"/>
      <c r="CZW31"/>
      <c r="CZX31"/>
      <c r="CZY31"/>
      <c r="CZZ31"/>
      <c r="DAA31"/>
      <c r="DAB31"/>
      <c r="DAC31"/>
      <c r="DAD31"/>
      <c r="DAE31"/>
      <c r="DAF31"/>
      <c r="DAG31"/>
      <c r="DAH31"/>
      <c r="DAI31"/>
      <c r="DAJ31"/>
      <c r="DAK31"/>
      <c r="DAL31"/>
      <c r="DAM31"/>
      <c r="DAN31"/>
      <c r="DAO31"/>
      <c r="DAP31"/>
      <c r="DAQ31"/>
      <c r="DAR31"/>
      <c r="DAS31"/>
      <c r="DAT31"/>
      <c r="DAU31"/>
      <c r="DAV31"/>
      <c r="DAW31"/>
      <c r="DAX31"/>
      <c r="DAY31"/>
      <c r="DAZ31"/>
      <c r="DBA31"/>
      <c r="DBB31"/>
      <c r="DBC31"/>
      <c r="DBD31"/>
      <c r="DBE31"/>
      <c r="DBF31"/>
      <c r="DBG31"/>
      <c r="DBH31"/>
      <c r="DBI31"/>
      <c r="DBJ31"/>
      <c r="DBK31"/>
      <c r="DBL31"/>
      <c r="DBM31"/>
      <c r="DBN31"/>
      <c r="DBO31"/>
      <c r="DBP31"/>
      <c r="DBQ31"/>
      <c r="DBR31"/>
      <c r="DBS31"/>
      <c r="DBT31"/>
      <c r="DBU31"/>
      <c r="DBV31"/>
      <c r="DBW31"/>
      <c r="DBX31"/>
      <c r="DBY31"/>
      <c r="DBZ31"/>
      <c r="DCA31"/>
      <c r="DCB31"/>
      <c r="DCC31"/>
      <c r="DCD31"/>
      <c r="DCE31"/>
      <c r="DCF31"/>
      <c r="DCG31"/>
      <c r="DCH31"/>
      <c r="DCI31"/>
      <c r="DCJ31"/>
      <c r="DCK31"/>
      <c r="DCL31"/>
      <c r="DCM31"/>
      <c r="DCN31"/>
      <c r="DCO31"/>
      <c r="DCP31"/>
      <c r="DCQ31"/>
      <c r="DCR31"/>
      <c r="DCS31"/>
      <c r="DCT31"/>
      <c r="DCU31"/>
      <c r="DCV31"/>
      <c r="DCW31"/>
      <c r="DCX31"/>
      <c r="DCY31"/>
      <c r="DCZ31"/>
      <c r="DDA31"/>
      <c r="DDB31"/>
      <c r="DDC31"/>
      <c r="DDD31"/>
      <c r="DDE31"/>
      <c r="DDF31"/>
      <c r="DDG31"/>
      <c r="DDH31"/>
      <c r="DDI31"/>
      <c r="DDJ31"/>
      <c r="DDK31"/>
      <c r="DDL31"/>
      <c r="DDM31"/>
      <c r="DDN31"/>
      <c r="DDO31"/>
      <c r="DDP31"/>
      <c r="DDQ31"/>
      <c r="DDR31"/>
      <c r="DDS31"/>
      <c r="DDT31"/>
      <c r="DDU31"/>
      <c r="DDV31"/>
      <c r="DDW31"/>
      <c r="DDX31"/>
      <c r="DDY31"/>
      <c r="DDZ31"/>
      <c r="DEA31"/>
      <c r="DEB31"/>
      <c r="DEC31"/>
      <c r="DED31"/>
      <c r="DEE31"/>
      <c r="DEF31"/>
      <c r="DEG31"/>
      <c r="DEH31"/>
      <c r="DEI31"/>
      <c r="DEJ31"/>
      <c r="DEK31"/>
      <c r="DEL31"/>
      <c r="DEM31"/>
      <c r="DEN31"/>
      <c r="DEO31"/>
      <c r="DEP31"/>
      <c r="DEQ31"/>
      <c r="DER31"/>
      <c r="DES31"/>
      <c r="DET31"/>
      <c r="DEU31"/>
      <c r="DEV31"/>
      <c r="DEW31"/>
      <c r="DEX31"/>
      <c r="DEY31"/>
      <c r="DEZ31"/>
      <c r="DFA31"/>
      <c r="DFB31"/>
      <c r="DFC31"/>
      <c r="DFD31"/>
      <c r="DFE31"/>
      <c r="DFF31"/>
      <c r="DFG31"/>
      <c r="DFH31"/>
      <c r="DFI31"/>
      <c r="DFJ31"/>
      <c r="DFK31"/>
      <c r="DFL31"/>
      <c r="DFM31"/>
      <c r="DFN31"/>
      <c r="DFO31"/>
      <c r="DFP31"/>
      <c r="DFQ31"/>
      <c r="DFR31"/>
      <c r="DFS31"/>
      <c r="DFT31"/>
      <c r="DFU31"/>
      <c r="DFV31"/>
      <c r="DFW31"/>
      <c r="DFX31"/>
      <c r="DFY31"/>
      <c r="DFZ31"/>
      <c r="DGA31"/>
      <c r="DGB31"/>
      <c r="DGC31"/>
      <c r="DGD31"/>
      <c r="DGE31"/>
      <c r="DGF31"/>
      <c r="DGG31"/>
      <c r="DGH31"/>
      <c r="DGI31"/>
      <c r="DGJ31"/>
      <c r="DGK31"/>
      <c r="DGL31"/>
      <c r="DGM31"/>
      <c r="DGN31"/>
      <c r="DGO31"/>
      <c r="DGP31"/>
      <c r="DGQ31"/>
      <c r="DGR31"/>
      <c r="DGS31"/>
      <c r="DGT31"/>
      <c r="DGU31"/>
      <c r="DGV31"/>
      <c r="DGW31"/>
      <c r="DGX31"/>
      <c r="DGY31"/>
      <c r="DGZ31"/>
      <c r="DHA31"/>
      <c r="DHB31"/>
      <c r="DHC31"/>
      <c r="DHD31"/>
      <c r="DHE31"/>
      <c r="DHF31"/>
      <c r="DHG31"/>
      <c r="DHH31"/>
      <c r="DHI31"/>
      <c r="DHJ31"/>
      <c r="DHK31"/>
      <c r="DHL31"/>
      <c r="DHM31"/>
      <c r="DHN31"/>
      <c r="DHO31"/>
      <c r="DHP31"/>
      <c r="DHQ31"/>
      <c r="DHR31"/>
      <c r="DHS31"/>
      <c r="DHT31"/>
      <c r="DHU31"/>
      <c r="DHV31"/>
      <c r="DHW31"/>
      <c r="DHX31"/>
      <c r="DHY31"/>
      <c r="DHZ31"/>
      <c r="DIA31"/>
      <c r="DIB31"/>
      <c r="DIC31"/>
      <c r="DID31"/>
      <c r="DIE31"/>
      <c r="DIF31"/>
      <c r="DIG31"/>
      <c r="DIH31"/>
      <c r="DII31"/>
      <c r="DIJ31"/>
      <c r="DIK31"/>
      <c r="DIL31"/>
      <c r="DIM31"/>
      <c r="DIN31"/>
      <c r="DIO31"/>
      <c r="DIP31"/>
      <c r="DIQ31"/>
      <c r="DIR31"/>
      <c r="DIS31"/>
      <c r="DIT31"/>
      <c r="DIU31"/>
      <c r="DIV31"/>
      <c r="DIW31"/>
      <c r="DIX31"/>
      <c r="DIY31"/>
      <c r="DIZ31"/>
      <c r="DJA31"/>
      <c r="DJB31"/>
      <c r="DJC31"/>
      <c r="DJD31"/>
      <c r="DJE31"/>
      <c r="DJF31"/>
      <c r="DJG31"/>
      <c r="DJH31"/>
      <c r="DJI31"/>
      <c r="DJJ31"/>
      <c r="DJK31"/>
      <c r="DJL31"/>
      <c r="DJM31"/>
      <c r="DJN31"/>
      <c r="DJO31"/>
      <c r="DJP31"/>
      <c r="DJQ31"/>
      <c r="DJR31"/>
      <c r="DJS31"/>
      <c r="DJT31"/>
      <c r="DJU31"/>
      <c r="DJV31"/>
      <c r="DJW31"/>
      <c r="DJX31"/>
      <c r="DJY31"/>
      <c r="DJZ31"/>
      <c r="DKA31"/>
      <c r="DKB31"/>
      <c r="DKC31"/>
      <c r="DKD31"/>
      <c r="DKE31"/>
      <c r="DKF31"/>
      <c r="DKG31"/>
      <c r="DKH31"/>
      <c r="DKI31"/>
      <c r="DKJ31"/>
      <c r="DKK31"/>
      <c r="DKL31"/>
      <c r="DKM31"/>
      <c r="DKN31"/>
      <c r="DKO31"/>
      <c r="DKP31"/>
      <c r="DKQ31"/>
      <c r="DKR31"/>
      <c r="DKS31"/>
      <c r="DKT31"/>
      <c r="DKU31"/>
      <c r="DKV31"/>
      <c r="DKW31"/>
      <c r="DKX31"/>
      <c r="DKY31"/>
      <c r="DKZ31"/>
      <c r="DLA31"/>
      <c r="DLB31"/>
      <c r="DLC31"/>
      <c r="DLD31"/>
      <c r="DLE31"/>
      <c r="DLF31"/>
      <c r="DLG31"/>
      <c r="DLH31"/>
      <c r="DLI31"/>
      <c r="DLJ31"/>
      <c r="DLK31"/>
      <c r="DLL31"/>
      <c r="DLM31"/>
      <c r="DLN31"/>
      <c r="DLO31"/>
      <c r="DLP31"/>
      <c r="DLQ31"/>
      <c r="DLR31"/>
      <c r="DLS31"/>
      <c r="DLT31"/>
      <c r="DLU31"/>
      <c r="DLV31"/>
      <c r="DLW31"/>
      <c r="DLX31"/>
      <c r="DLY31"/>
      <c r="DLZ31"/>
      <c r="DMA31"/>
      <c r="DMB31"/>
      <c r="DMC31"/>
      <c r="DMD31"/>
      <c r="DME31"/>
      <c r="DMF31"/>
      <c r="DMG31"/>
      <c r="DMH31"/>
      <c r="DMI31"/>
      <c r="DMJ31"/>
      <c r="DMK31"/>
      <c r="DML31"/>
      <c r="DMM31"/>
      <c r="DMN31"/>
      <c r="DMO31"/>
      <c r="DMP31"/>
      <c r="DMQ31"/>
      <c r="DMR31"/>
      <c r="DMS31"/>
      <c r="DMT31"/>
      <c r="DMU31"/>
      <c r="DMV31"/>
      <c r="DMW31"/>
      <c r="DMX31"/>
      <c r="DMY31"/>
      <c r="DMZ31"/>
      <c r="DNA31"/>
      <c r="DNB31"/>
      <c r="DNC31"/>
      <c r="DND31"/>
      <c r="DNE31"/>
      <c r="DNF31"/>
      <c r="DNG31"/>
      <c r="DNH31"/>
      <c r="DNI31"/>
      <c r="DNJ31"/>
      <c r="DNK31"/>
      <c r="DNL31"/>
      <c r="DNM31"/>
      <c r="DNN31"/>
      <c r="DNO31"/>
      <c r="DNP31"/>
      <c r="DNQ31"/>
      <c r="DNR31"/>
      <c r="DNS31"/>
      <c r="DNT31"/>
      <c r="DNU31"/>
      <c r="DNV31"/>
      <c r="DNW31"/>
      <c r="DNX31"/>
      <c r="DNY31"/>
      <c r="DNZ31"/>
      <c r="DOA31"/>
      <c r="DOB31"/>
      <c r="DOC31"/>
      <c r="DOD31"/>
      <c r="DOE31"/>
      <c r="DOF31"/>
      <c r="DOG31"/>
      <c r="DOH31"/>
      <c r="DOI31"/>
      <c r="DOJ31"/>
      <c r="DOK31"/>
      <c r="DOL31"/>
      <c r="DOM31"/>
      <c r="DON31"/>
      <c r="DOO31"/>
      <c r="DOP31"/>
      <c r="DOQ31"/>
      <c r="DOR31"/>
      <c r="DOS31"/>
      <c r="DOT31"/>
      <c r="DOU31"/>
      <c r="DOV31"/>
      <c r="DOW31"/>
      <c r="DOX31"/>
      <c r="DOY31"/>
      <c r="DOZ31"/>
      <c r="DPA31"/>
      <c r="DPB31"/>
      <c r="DPC31"/>
      <c r="DPD31"/>
      <c r="DPE31"/>
      <c r="DPF31"/>
      <c r="DPG31"/>
      <c r="DPH31"/>
      <c r="DPI31"/>
      <c r="DPJ31"/>
      <c r="DPK31"/>
      <c r="DPL31"/>
      <c r="DPM31"/>
      <c r="DPN31"/>
      <c r="DPO31"/>
      <c r="DPP31"/>
      <c r="DPQ31"/>
      <c r="DPR31"/>
      <c r="DPS31"/>
      <c r="DPT31"/>
      <c r="DPU31"/>
      <c r="DPV31"/>
      <c r="DPW31"/>
      <c r="DPX31"/>
      <c r="DPY31"/>
      <c r="DPZ31"/>
      <c r="DQA31"/>
      <c r="DQB31"/>
      <c r="DQC31"/>
      <c r="DQD31"/>
      <c r="DQE31"/>
      <c r="DQF31"/>
      <c r="DQG31"/>
      <c r="DQH31"/>
      <c r="DQI31"/>
      <c r="DQJ31"/>
      <c r="DQK31"/>
      <c r="DQL31"/>
      <c r="DQM31"/>
      <c r="DQN31"/>
      <c r="DQO31"/>
      <c r="DQP31"/>
      <c r="DQQ31"/>
      <c r="DQR31"/>
      <c r="DQS31"/>
      <c r="DQT31"/>
      <c r="DQU31"/>
      <c r="DQV31"/>
      <c r="DQW31"/>
      <c r="DQX31"/>
      <c r="DQY31"/>
      <c r="DQZ31"/>
      <c r="DRA31"/>
      <c r="DRB31"/>
      <c r="DRC31"/>
      <c r="DRD31"/>
      <c r="DRE31"/>
      <c r="DRF31"/>
      <c r="DRG31"/>
      <c r="DRH31"/>
      <c r="DRI31"/>
      <c r="DRJ31"/>
      <c r="DRK31"/>
      <c r="DRL31"/>
      <c r="DRM31"/>
      <c r="DRN31"/>
      <c r="DRO31"/>
      <c r="DRP31"/>
      <c r="DRQ31"/>
      <c r="DRR31"/>
      <c r="DRS31"/>
      <c r="DRT31"/>
      <c r="DRU31"/>
      <c r="DRV31"/>
      <c r="DRW31"/>
      <c r="DRX31"/>
      <c r="DRY31"/>
      <c r="DRZ31"/>
      <c r="DSA31"/>
      <c r="DSB31"/>
      <c r="DSC31"/>
      <c r="DSD31"/>
      <c r="DSE31"/>
      <c r="DSF31"/>
      <c r="DSG31"/>
      <c r="DSH31"/>
      <c r="DSI31"/>
      <c r="DSJ31"/>
      <c r="DSK31"/>
      <c r="DSL31"/>
      <c r="DSM31"/>
      <c r="DSN31"/>
      <c r="DSO31"/>
      <c r="DSP31"/>
      <c r="DSQ31"/>
      <c r="DSR31"/>
      <c r="DSS31"/>
      <c r="DST31"/>
      <c r="DSU31"/>
      <c r="DSV31"/>
      <c r="DSW31"/>
      <c r="DSX31"/>
      <c r="DSY31"/>
      <c r="DSZ31"/>
      <c r="DTA31"/>
      <c r="DTB31"/>
      <c r="DTC31"/>
      <c r="DTD31"/>
      <c r="DTE31"/>
      <c r="DTF31"/>
      <c r="DTG31"/>
      <c r="DTH31"/>
      <c r="DTI31"/>
      <c r="DTJ31"/>
      <c r="DTK31"/>
      <c r="DTL31"/>
      <c r="DTM31"/>
      <c r="DTN31"/>
      <c r="DTO31"/>
      <c r="DTP31"/>
      <c r="DTQ31"/>
      <c r="DTR31"/>
      <c r="DTS31"/>
      <c r="DTT31"/>
      <c r="DTU31"/>
      <c r="DTV31"/>
      <c r="DTW31"/>
      <c r="DTX31"/>
      <c r="DTY31"/>
      <c r="DTZ31"/>
      <c r="DUA31"/>
      <c r="DUB31"/>
      <c r="DUC31"/>
      <c r="DUD31"/>
      <c r="DUE31"/>
      <c r="DUF31"/>
      <c r="DUG31"/>
      <c r="DUH31"/>
      <c r="DUI31"/>
      <c r="DUJ31"/>
      <c r="DUK31"/>
      <c r="DUL31"/>
      <c r="DUM31"/>
      <c r="DUN31"/>
      <c r="DUO31"/>
      <c r="DUP31"/>
      <c r="DUQ31"/>
      <c r="DUR31"/>
      <c r="DUS31"/>
      <c r="DUT31"/>
      <c r="DUU31"/>
      <c r="DUV31"/>
      <c r="DUW31"/>
      <c r="DUX31"/>
      <c r="DUY31"/>
      <c r="DUZ31"/>
      <c r="DVA31"/>
      <c r="DVB31"/>
      <c r="DVC31"/>
      <c r="DVD31"/>
      <c r="DVE31"/>
      <c r="DVF31"/>
      <c r="DVG31"/>
      <c r="DVH31"/>
      <c r="DVI31"/>
      <c r="DVJ31"/>
      <c r="DVK31"/>
      <c r="DVL31"/>
      <c r="DVM31"/>
      <c r="DVN31"/>
      <c r="DVO31"/>
      <c r="DVP31"/>
      <c r="DVQ31"/>
      <c r="DVR31"/>
      <c r="DVS31"/>
      <c r="DVT31"/>
      <c r="DVU31"/>
      <c r="DVV31"/>
      <c r="DVW31"/>
      <c r="DVX31"/>
      <c r="DVY31"/>
      <c r="DVZ31"/>
      <c r="DWA31"/>
      <c r="DWB31"/>
      <c r="DWC31"/>
      <c r="DWD31"/>
      <c r="DWE31"/>
      <c r="DWF31"/>
      <c r="DWG31"/>
      <c r="DWH31"/>
      <c r="DWI31"/>
      <c r="DWJ31"/>
      <c r="DWK31"/>
      <c r="DWL31"/>
      <c r="DWM31"/>
      <c r="DWN31"/>
      <c r="DWO31"/>
      <c r="DWP31"/>
      <c r="DWQ31"/>
      <c r="DWR31"/>
      <c r="DWS31"/>
      <c r="DWT31"/>
      <c r="DWU31"/>
      <c r="DWV31"/>
      <c r="DWW31"/>
      <c r="DWX31"/>
      <c r="DWY31"/>
      <c r="DWZ31"/>
      <c r="DXA31"/>
      <c r="DXB31"/>
      <c r="DXC31"/>
      <c r="DXD31"/>
      <c r="DXE31"/>
      <c r="DXF31"/>
      <c r="DXG31"/>
      <c r="DXH31"/>
      <c r="DXI31"/>
      <c r="DXJ31"/>
      <c r="DXK31"/>
      <c r="DXL31"/>
      <c r="DXM31"/>
      <c r="DXN31"/>
      <c r="DXO31"/>
      <c r="DXP31"/>
      <c r="DXQ31"/>
      <c r="DXR31"/>
      <c r="DXS31"/>
      <c r="DXT31"/>
      <c r="DXU31"/>
      <c r="DXV31"/>
      <c r="DXW31"/>
      <c r="DXX31"/>
      <c r="DXY31"/>
      <c r="DXZ31"/>
      <c r="DYA31"/>
      <c r="DYB31"/>
      <c r="DYC31"/>
      <c r="DYD31"/>
      <c r="DYE31"/>
      <c r="DYF31"/>
      <c r="DYG31"/>
      <c r="DYH31"/>
      <c r="DYI31"/>
      <c r="DYJ31"/>
      <c r="DYK31"/>
      <c r="DYL31"/>
      <c r="DYM31"/>
      <c r="DYN31"/>
      <c r="DYO31"/>
      <c r="DYP31"/>
      <c r="DYQ31"/>
      <c r="DYR31"/>
      <c r="DYS31"/>
      <c r="DYT31"/>
      <c r="DYU31"/>
      <c r="DYV31"/>
      <c r="DYW31"/>
      <c r="DYX31"/>
      <c r="DYY31"/>
      <c r="DYZ31"/>
      <c r="DZA31"/>
      <c r="DZB31"/>
      <c r="DZC31"/>
      <c r="DZD31"/>
      <c r="DZE31"/>
      <c r="DZF31"/>
      <c r="DZG31"/>
      <c r="DZH31"/>
      <c r="DZI31"/>
      <c r="DZJ31"/>
      <c r="DZK31"/>
      <c r="DZL31"/>
      <c r="DZM31"/>
      <c r="DZN31"/>
      <c r="DZO31"/>
      <c r="DZP31"/>
      <c r="DZQ31"/>
      <c r="DZR31"/>
      <c r="DZS31"/>
      <c r="DZT31"/>
      <c r="DZU31"/>
      <c r="DZV31"/>
      <c r="DZW31"/>
      <c r="DZX31"/>
      <c r="DZY31"/>
      <c r="DZZ31"/>
      <c r="EAA31"/>
      <c r="EAB31"/>
      <c r="EAC31"/>
      <c r="EAD31"/>
      <c r="EAE31"/>
      <c r="EAF31"/>
      <c r="EAG31"/>
      <c r="EAH31"/>
      <c r="EAI31"/>
      <c r="EAJ31"/>
      <c r="EAK31"/>
      <c r="EAL31"/>
      <c r="EAM31"/>
      <c r="EAN31"/>
      <c r="EAO31"/>
      <c r="EAP31"/>
      <c r="EAQ31"/>
      <c r="EAR31"/>
      <c r="EAS31"/>
      <c r="EAT31"/>
      <c r="EAU31"/>
      <c r="EAV31"/>
      <c r="EAW31"/>
      <c r="EAX31"/>
      <c r="EAY31"/>
      <c r="EAZ31"/>
      <c r="EBA31"/>
      <c r="EBB31"/>
      <c r="EBC31"/>
      <c r="EBD31"/>
      <c r="EBE31"/>
      <c r="EBF31"/>
      <c r="EBG31"/>
      <c r="EBH31"/>
      <c r="EBI31"/>
      <c r="EBJ31"/>
      <c r="EBK31"/>
      <c r="EBL31"/>
      <c r="EBM31"/>
      <c r="EBN31"/>
      <c r="EBO31"/>
      <c r="EBP31"/>
      <c r="EBQ31"/>
      <c r="EBR31"/>
      <c r="EBS31"/>
      <c r="EBT31"/>
      <c r="EBU31"/>
      <c r="EBV31"/>
      <c r="EBW31"/>
      <c r="EBX31"/>
      <c r="EBY31"/>
      <c r="EBZ31"/>
      <c r="ECA31"/>
      <c r="ECB31"/>
      <c r="ECC31"/>
      <c r="ECD31"/>
      <c r="ECE31"/>
      <c r="ECF31"/>
      <c r="ECG31"/>
      <c r="ECH31"/>
      <c r="ECI31"/>
      <c r="ECJ31"/>
      <c r="ECK31"/>
      <c r="ECL31"/>
      <c r="ECM31"/>
      <c r="ECN31"/>
      <c r="ECO31"/>
      <c r="ECP31"/>
      <c r="ECQ31"/>
      <c r="ECR31"/>
      <c r="ECS31"/>
      <c r="ECT31"/>
      <c r="ECU31"/>
      <c r="ECV31"/>
      <c r="ECW31"/>
      <c r="ECX31"/>
      <c r="ECY31"/>
      <c r="ECZ31"/>
      <c r="EDA31"/>
      <c r="EDB31"/>
      <c r="EDC31"/>
      <c r="EDD31"/>
      <c r="EDE31"/>
      <c r="EDF31"/>
      <c r="EDG31"/>
      <c r="EDH31"/>
      <c r="EDI31"/>
      <c r="EDJ31"/>
      <c r="EDK31"/>
      <c r="EDL31"/>
      <c r="EDM31"/>
      <c r="EDN31"/>
      <c r="EDO31"/>
      <c r="EDP31"/>
      <c r="EDQ31"/>
      <c r="EDR31"/>
      <c r="EDS31"/>
      <c r="EDT31"/>
      <c r="EDU31"/>
      <c r="EDV31"/>
      <c r="EDW31"/>
      <c r="EDX31"/>
      <c r="EDY31"/>
      <c r="EDZ31"/>
      <c r="EEA31"/>
      <c r="EEB31"/>
      <c r="EEC31"/>
      <c r="EED31"/>
      <c r="EEE31"/>
      <c r="EEF31"/>
      <c r="EEG31"/>
      <c r="EEH31"/>
      <c r="EEI31"/>
      <c r="EEJ31"/>
      <c r="EEK31"/>
      <c r="EEL31"/>
      <c r="EEM31"/>
      <c r="EEN31"/>
      <c r="EEO31"/>
      <c r="EEP31"/>
      <c r="EEQ31"/>
      <c r="EER31"/>
      <c r="EES31"/>
      <c r="EET31"/>
      <c r="EEU31"/>
      <c r="EEV31"/>
      <c r="EEW31"/>
      <c r="EEX31"/>
      <c r="EEY31"/>
      <c r="EEZ31"/>
      <c r="EFA31"/>
      <c r="EFB31"/>
      <c r="EFC31"/>
      <c r="EFD31"/>
      <c r="EFE31"/>
      <c r="EFF31"/>
      <c r="EFG31"/>
      <c r="EFH31"/>
      <c r="EFI31"/>
      <c r="EFJ31"/>
      <c r="EFK31"/>
      <c r="EFL31"/>
      <c r="EFM31"/>
      <c r="EFN31"/>
      <c r="EFO31"/>
      <c r="EFP31"/>
      <c r="EFQ31"/>
      <c r="EFR31"/>
      <c r="EFS31"/>
      <c r="EFT31"/>
      <c r="EFU31"/>
      <c r="EFV31"/>
      <c r="EFW31"/>
      <c r="EFX31"/>
      <c r="EFY31"/>
      <c r="EFZ31"/>
      <c r="EGA31"/>
      <c r="EGB31"/>
      <c r="EGC31"/>
      <c r="EGD31"/>
      <c r="EGE31"/>
      <c r="EGF31"/>
      <c r="EGG31"/>
      <c r="EGH31"/>
      <c r="EGI31"/>
      <c r="EGJ31"/>
      <c r="EGK31"/>
      <c r="EGL31"/>
      <c r="EGM31"/>
      <c r="EGN31"/>
      <c r="EGO31"/>
      <c r="EGP31"/>
      <c r="EGQ31"/>
      <c r="EGR31"/>
      <c r="EGS31"/>
      <c r="EGT31"/>
      <c r="EGU31"/>
      <c r="EGV31"/>
      <c r="EGW31"/>
      <c r="EGX31"/>
      <c r="EGY31"/>
      <c r="EGZ31"/>
      <c r="EHA31"/>
      <c r="EHB31"/>
      <c r="EHC31"/>
      <c r="EHD31"/>
      <c r="EHE31"/>
      <c r="EHF31"/>
      <c r="EHG31"/>
      <c r="EHH31"/>
      <c r="EHI31"/>
      <c r="EHJ31"/>
      <c r="EHK31"/>
      <c r="EHL31"/>
      <c r="EHM31"/>
      <c r="EHN31"/>
      <c r="EHO31"/>
      <c r="EHP31"/>
      <c r="EHQ31"/>
      <c r="EHR31"/>
      <c r="EHS31"/>
      <c r="EHT31"/>
      <c r="EHU31"/>
      <c r="EHV31"/>
      <c r="EHW31"/>
      <c r="EHX31"/>
      <c r="EHY31"/>
      <c r="EHZ31"/>
      <c r="EIA31"/>
      <c r="EIB31"/>
      <c r="EIC31"/>
      <c r="EID31"/>
      <c r="EIE31"/>
      <c r="EIF31"/>
      <c r="EIG31"/>
      <c r="EIH31"/>
      <c r="EII31"/>
      <c r="EIJ31"/>
      <c r="EIK31"/>
      <c r="EIL31"/>
      <c r="EIM31"/>
      <c r="EIN31"/>
      <c r="EIO31"/>
      <c r="EIP31"/>
      <c r="EIQ31"/>
      <c r="EIR31"/>
      <c r="EIS31"/>
      <c r="EIT31"/>
      <c r="EIU31"/>
      <c r="EIV31"/>
      <c r="EIW31"/>
      <c r="EIX31"/>
      <c r="EIY31"/>
      <c r="EIZ31"/>
      <c r="EJA31"/>
      <c r="EJB31"/>
      <c r="EJC31"/>
      <c r="EJD31"/>
      <c r="EJE31"/>
      <c r="EJF31"/>
      <c r="EJG31"/>
      <c r="EJH31"/>
      <c r="EJI31"/>
      <c r="EJJ31"/>
      <c r="EJK31"/>
      <c r="EJL31"/>
      <c r="EJM31"/>
      <c r="EJN31"/>
      <c r="EJO31"/>
      <c r="EJP31"/>
      <c r="EJQ31"/>
      <c r="EJR31"/>
      <c r="EJS31"/>
      <c r="EJT31"/>
      <c r="EJU31"/>
      <c r="EJV31"/>
      <c r="EJW31"/>
      <c r="EJX31"/>
      <c r="EJY31"/>
      <c r="EJZ31"/>
      <c r="EKA31"/>
      <c r="EKB31"/>
      <c r="EKC31"/>
      <c r="EKD31"/>
      <c r="EKE31"/>
      <c r="EKF31"/>
      <c r="EKG31"/>
      <c r="EKH31"/>
      <c r="EKI31"/>
      <c r="EKJ31"/>
      <c r="EKK31"/>
      <c r="EKL31"/>
      <c r="EKM31"/>
      <c r="EKN31"/>
      <c r="EKO31"/>
      <c r="EKP31"/>
      <c r="EKQ31"/>
      <c r="EKR31"/>
      <c r="EKS31"/>
      <c r="EKT31"/>
      <c r="EKU31"/>
      <c r="EKV31"/>
      <c r="EKW31"/>
      <c r="EKX31"/>
      <c r="EKY31"/>
      <c r="EKZ31"/>
      <c r="ELA31"/>
      <c r="ELB31"/>
      <c r="ELC31"/>
      <c r="ELD31"/>
      <c r="ELE31"/>
      <c r="ELF31"/>
      <c r="ELG31"/>
      <c r="ELH31"/>
      <c r="ELI31"/>
      <c r="ELJ31"/>
      <c r="ELK31"/>
      <c r="ELL31"/>
      <c r="ELM31"/>
      <c r="ELN31"/>
      <c r="ELO31"/>
      <c r="ELP31"/>
      <c r="ELQ31"/>
      <c r="ELR31"/>
      <c r="ELS31"/>
      <c r="ELT31"/>
      <c r="ELU31"/>
      <c r="ELV31"/>
      <c r="ELW31"/>
      <c r="ELX31"/>
      <c r="ELY31"/>
      <c r="ELZ31"/>
      <c r="EMA31"/>
      <c r="EMB31"/>
      <c r="EMC31"/>
      <c r="EMD31"/>
      <c r="EME31"/>
      <c r="EMF31"/>
      <c r="EMG31"/>
      <c r="EMH31"/>
      <c r="EMI31"/>
      <c r="EMJ31"/>
      <c r="EMK31"/>
      <c r="EML31"/>
      <c r="EMM31"/>
      <c r="EMN31"/>
      <c r="EMO31"/>
      <c r="EMP31"/>
      <c r="EMQ31"/>
      <c r="EMR31"/>
      <c r="EMS31"/>
      <c r="EMT31"/>
      <c r="EMU31"/>
      <c r="EMV31"/>
      <c r="EMW31"/>
      <c r="EMX31"/>
      <c r="EMY31"/>
      <c r="EMZ31"/>
      <c r="ENA31"/>
      <c r="ENB31"/>
      <c r="ENC31"/>
      <c r="END31"/>
      <c r="ENE31"/>
      <c r="ENF31"/>
      <c r="ENG31"/>
      <c r="ENH31"/>
      <c r="ENI31"/>
      <c r="ENJ31"/>
      <c r="ENK31"/>
      <c r="ENL31"/>
      <c r="ENM31"/>
      <c r="ENN31"/>
      <c r="ENO31"/>
      <c r="ENP31"/>
      <c r="ENQ31"/>
      <c r="ENR31"/>
      <c r="ENS31"/>
      <c r="ENT31"/>
      <c r="ENU31"/>
      <c r="ENV31"/>
      <c r="ENW31"/>
      <c r="ENX31"/>
      <c r="ENY31"/>
      <c r="ENZ31"/>
      <c r="EOA31"/>
      <c r="EOB31"/>
      <c r="EOC31"/>
      <c r="EOD31"/>
      <c r="EOE31"/>
      <c r="EOF31"/>
      <c r="EOG31"/>
      <c r="EOH31"/>
      <c r="EOI31"/>
      <c r="EOJ31"/>
      <c r="EOK31"/>
      <c r="EOL31"/>
      <c r="EOM31"/>
      <c r="EON31"/>
      <c r="EOO31"/>
      <c r="EOP31"/>
      <c r="EOQ31"/>
      <c r="EOR31"/>
      <c r="EOS31"/>
      <c r="EOT31"/>
      <c r="EOU31"/>
      <c r="EOV31"/>
      <c r="EOW31"/>
      <c r="EOX31"/>
      <c r="EOY31"/>
      <c r="EOZ31"/>
      <c r="EPA31"/>
      <c r="EPB31"/>
      <c r="EPC31"/>
      <c r="EPD31"/>
      <c r="EPE31"/>
      <c r="EPF31"/>
      <c r="EPG31"/>
      <c r="EPH31"/>
      <c r="EPI31"/>
      <c r="EPJ31"/>
      <c r="EPK31"/>
      <c r="EPL31"/>
      <c r="EPM31"/>
      <c r="EPN31"/>
      <c r="EPO31"/>
      <c r="EPP31"/>
      <c r="EPQ31"/>
      <c r="EPR31"/>
      <c r="EPS31"/>
      <c r="EPT31"/>
      <c r="EPU31"/>
      <c r="EPV31"/>
      <c r="EPW31"/>
      <c r="EPX31"/>
      <c r="EPY31"/>
      <c r="EPZ31"/>
      <c r="EQA31"/>
      <c r="EQB31"/>
      <c r="EQC31"/>
      <c r="EQD31"/>
      <c r="EQE31"/>
      <c r="EQF31"/>
      <c r="EQG31"/>
      <c r="EQH31"/>
      <c r="EQI31"/>
      <c r="EQJ31"/>
      <c r="EQK31"/>
      <c r="EQL31"/>
      <c r="EQM31"/>
      <c r="EQN31"/>
      <c r="EQO31"/>
      <c r="EQP31"/>
      <c r="EQQ31"/>
      <c r="EQR31"/>
      <c r="EQS31"/>
      <c r="EQT31"/>
      <c r="EQU31"/>
      <c r="EQV31"/>
      <c r="EQW31"/>
      <c r="EQX31"/>
      <c r="EQY31"/>
      <c r="EQZ31"/>
      <c r="ERA31"/>
      <c r="ERB31"/>
      <c r="ERC31"/>
      <c r="ERD31"/>
      <c r="ERE31"/>
      <c r="ERF31"/>
      <c r="ERG31"/>
      <c r="ERH31"/>
      <c r="ERI31"/>
      <c r="ERJ31"/>
      <c r="ERK31"/>
      <c r="ERL31"/>
      <c r="ERM31"/>
      <c r="ERN31"/>
      <c r="ERO31"/>
      <c r="ERP31"/>
      <c r="ERQ31"/>
      <c r="ERR31"/>
      <c r="ERS31"/>
      <c r="ERT31"/>
      <c r="ERU31"/>
      <c r="ERV31"/>
      <c r="ERW31"/>
      <c r="ERX31"/>
      <c r="ERY31"/>
      <c r="ERZ31"/>
      <c r="ESA31"/>
      <c r="ESB31"/>
      <c r="ESC31"/>
      <c r="ESD31"/>
      <c r="ESE31"/>
      <c r="ESF31"/>
      <c r="ESG31"/>
      <c r="ESH31"/>
      <c r="ESI31"/>
      <c r="ESJ31"/>
      <c r="ESK31"/>
      <c r="ESL31"/>
      <c r="ESM31"/>
      <c r="ESN31"/>
      <c r="ESO31"/>
      <c r="ESP31"/>
      <c r="ESQ31"/>
      <c r="ESR31"/>
      <c r="ESS31"/>
      <c r="EST31"/>
      <c r="ESU31"/>
      <c r="ESV31"/>
      <c r="ESW31"/>
      <c r="ESX31"/>
      <c r="ESY31"/>
      <c r="ESZ31"/>
      <c r="ETA31"/>
      <c r="ETB31"/>
      <c r="ETC31"/>
      <c r="ETD31"/>
      <c r="ETE31"/>
      <c r="ETF31"/>
      <c r="ETG31"/>
      <c r="ETH31"/>
      <c r="ETI31"/>
      <c r="ETJ31"/>
      <c r="ETK31"/>
      <c r="ETL31"/>
      <c r="ETM31"/>
      <c r="ETN31"/>
      <c r="ETO31"/>
      <c r="ETP31"/>
      <c r="ETQ31"/>
      <c r="ETR31"/>
      <c r="ETS31"/>
      <c r="ETT31"/>
      <c r="ETU31"/>
      <c r="ETV31"/>
      <c r="ETW31"/>
      <c r="ETX31"/>
      <c r="ETY31"/>
      <c r="ETZ31"/>
      <c r="EUA31"/>
      <c r="EUB31"/>
      <c r="EUC31"/>
      <c r="EUD31"/>
      <c r="EUE31"/>
      <c r="EUF31"/>
      <c r="EUG31"/>
      <c r="EUH31"/>
      <c r="EUI31"/>
      <c r="EUJ31"/>
      <c r="EUK31"/>
      <c r="EUL31"/>
      <c r="EUM31"/>
      <c r="EUN31"/>
      <c r="EUO31"/>
      <c r="EUP31"/>
      <c r="EUQ31"/>
      <c r="EUR31"/>
      <c r="EUS31"/>
      <c r="EUT31"/>
      <c r="EUU31"/>
      <c r="EUV31"/>
      <c r="EUW31"/>
      <c r="EUX31"/>
      <c r="EUY31"/>
      <c r="EUZ31"/>
      <c r="EVA31"/>
      <c r="EVB31"/>
      <c r="EVC31"/>
      <c r="EVD31"/>
      <c r="EVE31"/>
      <c r="EVF31"/>
      <c r="EVG31"/>
      <c r="EVH31"/>
      <c r="EVI31"/>
      <c r="EVJ31"/>
      <c r="EVK31"/>
      <c r="EVL31"/>
      <c r="EVM31"/>
      <c r="EVN31"/>
      <c r="EVO31"/>
      <c r="EVP31"/>
      <c r="EVQ31"/>
      <c r="EVR31"/>
      <c r="EVS31"/>
      <c r="EVT31"/>
      <c r="EVU31"/>
      <c r="EVV31"/>
      <c r="EVW31"/>
      <c r="EVX31"/>
      <c r="EVY31"/>
      <c r="EVZ31"/>
      <c r="EWA31"/>
      <c r="EWB31"/>
      <c r="EWC31"/>
      <c r="EWD31"/>
      <c r="EWE31"/>
      <c r="EWF31"/>
      <c r="EWG31"/>
      <c r="EWH31"/>
      <c r="EWI31"/>
      <c r="EWJ31"/>
      <c r="EWK31"/>
      <c r="EWL31"/>
      <c r="EWM31"/>
      <c r="EWN31"/>
      <c r="EWO31"/>
      <c r="EWP31"/>
      <c r="EWQ31"/>
      <c r="EWR31"/>
      <c r="EWS31"/>
      <c r="EWT31"/>
      <c r="EWU31"/>
      <c r="EWV31"/>
      <c r="EWW31"/>
      <c r="EWX31"/>
      <c r="EWY31"/>
      <c r="EWZ31"/>
      <c r="EXA31"/>
      <c r="EXB31"/>
      <c r="EXC31"/>
      <c r="EXD31"/>
      <c r="EXE31"/>
      <c r="EXF31"/>
      <c r="EXG31"/>
      <c r="EXH31"/>
      <c r="EXI31"/>
      <c r="EXJ31"/>
      <c r="EXK31"/>
      <c r="EXL31"/>
      <c r="EXM31"/>
      <c r="EXN31"/>
      <c r="EXO31"/>
      <c r="EXP31"/>
      <c r="EXQ31"/>
      <c r="EXR31"/>
      <c r="EXS31"/>
      <c r="EXT31"/>
      <c r="EXU31"/>
      <c r="EXV31"/>
      <c r="EXW31"/>
      <c r="EXX31"/>
      <c r="EXY31"/>
      <c r="EXZ31"/>
      <c r="EYA31"/>
      <c r="EYB31"/>
      <c r="EYC31"/>
      <c r="EYD31"/>
      <c r="EYE31"/>
      <c r="EYF31"/>
      <c r="EYG31"/>
      <c r="EYH31"/>
      <c r="EYI31"/>
      <c r="EYJ31"/>
      <c r="EYK31"/>
      <c r="EYL31"/>
      <c r="EYM31"/>
      <c r="EYN31"/>
      <c r="EYO31"/>
      <c r="EYP31"/>
      <c r="EYQ31"/>
      <c r="EYR31"/>
      <c r="EYS31"/>
      <c r="EYT31"/>
      <c r="EYU31"/>
      <c r="EYV31"/>
      <c r="EYW31"/>
      <c r="EYX31"/>
      <c r="EYY31"/>
      <c r="EYZ31"/>
      <c r="EZA31"/>
      <c r="EZB31"/>
      <c r="EZC31"/>
      <c r="EZD31"/>
      <c r="EZE31"/>
      <c r="EZF31"/>
      <c r="EZG31"/>
      <c r="EZH31"/>
      <c r="EZI31"/>
      <c r="EZJ31"/>
      <c r="EZK31"/>
      <c r="EZL31"/>
      <c r="EZM31"/>
      <c r="EZN31"/>
      <c r="EZO31"/>
      <c r="EZP31"/>
      <c r="EZQ31"/>
      <c r="EZR31"/>
      <c r="EZS31"/>
      <c r="EZT31"/>
      <c r="EZU31"/>
      <c r="EZV31"/>
      <c r="EZW31"/>
      <c r="EZX31"/>
      <c r="EZY31"/>
      <c r="EZZ31"/>
      <c r="FAA31"/>
      <c r="FAB31"/>
      <c r="FAC31"/>
      <c r="FAD31"/>
      <c r="FAE31"/>
      <c r="FAF31"/>
      <c r="FAG31"/>
      <c r="FAH31"/>
      <c r="FAI31"/>
      <c r="FAJ31"/>
      <c r="FAK31"/>
      <c r="FAL31"/>
      <c r="FAM31"/>
      <c r="FAN31"/>
      <c r="FAO31"/>
      <c r="FAP31"/>
      <c r="FAQ31"/>
      <c r="FAR31"/>
      <c r="FAS31"/>
      <c r="FAT31"/>
      <c r="FAU31"/>
      <c r="FAV31"/>
      <c r="FAW31"/>
      <c r="FAX31"/>
      <c r="FAY31"/>
      <c r="FAZ31"/>
      <c r="FBA31"/>
      <c r="FBB31"/>
      <c r="FBC31"/>
      <c r="FBD31"/>
      <c r="FBE31"/>
      <c r="FBF31"/>
      <c r="FBG31"/>
      <c r="FBH31"/>
      <c r="FBI31"/>
      <c r="FBJ31"/>
      <c r="FBK31"/>
      <c r="FBL31"/>
      <c r="FBM31"/>
      <c r="FBN31"/>
      <c r="FBO31"/>
      <c r="FBP31"/>
      <c r="FBQ31"/>
      <c r="FBR31"/>
      <c r="FBS31"/>
      <c r="FBT31"/>
      <c r="FBU31"/>
      <c r="FBV31"/>
      <c r="FBW31"/>
      <c r="FBX31"/>
      <c r="FBY31"/>
      <c r="FBZ31"/>
      <c r="FCA31"/>
      <c r="FCB31"/>
      <c r="FCC31"/>
      <c r="FCD31"/>
      <c r="FCE31"/>
      <c r="FCF31"/>
      <c r="FCG31"/>
      <c r="FCH31"/>
      <c r="FCI31"/>
      <c r="FCJ31"/>
      <c r="FCK31"/>
      <c r="FCL31"/>
      <c r="FCM31"/>
      <c r="FCN31"/>
      <c r="FCO31"/>
      <c r="FCP31"/>
      <c r="FCQ31"/>
      <c r="FCR31"/>
      <c r="FCS31"/>
      <c r="FCT31"/>
      <c r="FCU31"/>
      <c r="FCV31"/>
      <c r="FCW31"/>
      <c r="FCX31"/>
      <c r="FCY31"/>
      <c r="FCZ31"/>
      <c r="FDA31"/>
      <c r="FDB31"/>
      <c r="FDC31"/>
      <c r="FDD31"/>
      <c r="FDE31"/>
      <c r="FDF31"/>
      <c r="FDG31"/>
      <c r="FDH31"/>
      <c r="FDI31"/>
      <c r="FDJ31"/>
      <c r="FDK31"/>
      <c r="FDL31"/>
      <c r="FDM31"/>
      <c r="FDN31"/>
      <c r="FDO31"/>
      <c r="FDP31"/>
      <c r="FDQ31"/>
      <c r="FDR31"/>
      <c r="FDS31"/>
      <c r="FDT31"/>
      <c r="FDU31"/>
      <c r="FDV31"/>
      <c r="FDW31"/>
      <c r="FDX31"/>
      <c r="FDY31"/>
      <c r="FDZ31"/>
      <c r="FEA31"/>
      <c r="FEB31"/>
      <c r="FEC31"/>
      <c r="FED31"/>
      <c r="FEE31"/>
      <c r="FEF31"/>
      <c r="FEG31"/>
      <c r="FEH31"/>
      <c r="FEI31"/>
      <c r="FEJ31"/>
      <c r="FEK31"/>
      <c r="FEL31"/>
      <c r="FEM31"/>
      <c r="FEN31"/>
      <c r="FEO31"/>
      <c r="FEP31"/>
      <c r="FEQ31"/>
      <c r="FER31"/>
      <c r="FES31"/>
      <c r="FET31"/>
      <c r="FEU31"/>
      <c r="FEV31"/>
      <c r="FEW31"/>
      <c r="FEX31"/>
      <c r="FEY31"/>
      <c r="FEZ31"/>
      <c r="FFA31"/>
      <c r="FFB31"/>
      <c r="FFC31"/>
      <c r="FFD31"/>
      <c r="FFE31"/>
      <c r="FFF31"/>
      <c r="FFG31"/>
      <c r="FFH31"/>
      <c r="FFI31"/>
      <c r="FFJ31"/>
      <c r="FFK31"/>
      <c r="FFL31"/>
      <c r="FFM31"/>
      <c r="FFN31"/>
      <c r="FFO31"/>
      <c r="FFP31"/>
      <c r="FFQ31"/>
      <c r="FFR31"/>
      <c r="FFS31"/>
      <c r="FFT31"/>
      <c r="FFU31"/>
      <c r="FFV31"/>
      <c r="FFW31"/>
      <c r="FFX31"/>
      <c r="FFY31"/>
      <c r="FFZ31"/>
      <c r="FGA31"/>
      <c r="FGB31"/>
      <c r="FGC31"/>
      <c r="FGD31"/>
      <c r="FGE31"/>
      <c r="FGF31"/>
      <c r="FGG31"/>
      <c r="FGH31"/>
      <c r="FGI31"/>
      <c r="FGJ31"/>
      <c r="FGK31"/>
      <c r="FGL31"/>
      <c r="FGM31"/>
      <c r="FGN31"/>
      <c r="FGO31"/>
      <c r="FGP31"/>
      <c r="FGQ31"/>
      <c r="FGR31"/>
      <c r="FGS31"/>
      <c r="FGT31"/>
      <c r="FGU31"/>
      <c r="FGV31"/>
      <c r="FGW31"/>
      <c r="FGX31"/>
      <c r="FGY31"/>
      <c r="FGZ31"/>
      <c r="FHA31"/>
      <c r="FHB31"/>
      <c r="FHC31"/>
      <c r="FHD31"/>
      <c r="FHE31"/>
      <c r="FHF31"/>
      <c r="FHG31"/>
      <c r="FHH31"/>
      <c r="FHI31"/>
      <c r="FHJ31"/>
      <c r="FHK31"/>
      <c r="FHL31"/>
      <c r="FHM31"/>
      <c r="FHN31"/>
      <c r="FHO31"/>
      <c r="FHP31"/>
      <c r="FHQ31"/>
      <c r="FHR31"/>
      <c r="FHS31"/>
      <c r="FHT31"/>
      <c r="FHU31"/>
      <c r="FHV31"/>
      <c r="FHW31"/>
      <c r="FHX31"/>
      <c r="FHY31"/>
      <c r="FHZ31"/>
      <c r="FIA31"/>
      <c r="FIB31"/>
      <c r="FIC31"/>
      <c r="FID31"/>
      <c r="FIE31"/>
      <c r="FIF31"/>
      <c r="FIG31"/>
      <c r="FIH31"/>
      <c r="FII31"/>
      <c r="FIJ31"/>
      <c r="FIK31"/>
      <c r="FIL31"/>
      <c r="FIM31"/>
      <c r="FIN31"/>
      <c r="FIO31"/>
      <c r="FIP31"/>
      <c r="FIQ31"/>
      <c r="FIR31"/>
      <c r="FIS31"/>
      <c r="FIT31"/>
      <c r="FIU31"/>
      <c r="FIV31"/>
      <c r="FIW31"/>
      <c r="FIX31"/>
      <c r="FIY31"/>
      <c r="FIZ31"/>
      <c r="FJA31"/>
      <c r="FJB31"/>
      <c r="FJC31"/>
      <c r="FJD31"/>
      <c r="FJE31"/>
      <c r="FJF31"/>
      <c r="FJG31"/>
      <c r="FJH31"/>
      <c r="FJI31"/>
      <c r="FJJ31"/>
      <c r="FJK31"/>
      <c r="FJL31"/>
      <c r="FJM31"/>
      <c r="FJN31"/>
      <c r="FJO31"/>
      <c r="FJP31"/>
      <c r="FJQ31"/>
      <c r="FJR31"/>
      <c r="FJS31"/>
      <c r="FJT31"/>
      <c r="FJU31"/>
      <c r="FJV31"/>
      <c r="FJW31"/>
      <c r="FJX31"/>
      <c r="FJY31"/>
      <c r="FJZ31"/>
      <c r="FKA31"/>
      <c r="FKB31"/>
      <c r="FKC31"/>
      <c r="FKD31"/>
      <c r="FKE31"/>
      <c r="FKF31"/>
      <c r="FKG31"/>
      <c r="FKH31"/>
      <c r="FKI31"/>
      <c r="FKJ31"/>
      <c r="FKK31"/>
      <c r="FKL31"/>
      <c r="FKM31"/>
      <c r="FKN31"/>
      <c r="FKO31"/>
      <c r="FKP31"/>
      <c r="FKQ31"/>
      <c r="FKR31"/>
      <c r="FKS31"/>
      <c r="FKT31"/>
      <c r="FKU31"/>
      <c r="FKV31"/>
      <c r="FKW31"/>
      <c r="FKX31"/>
      <c r="FKY31"/>
      <c r="FKZ31"/>
      <c r="FLA31"/>
      <c r="FLB31"/>
      <c r="FLC31"/>
      <c r="FLD31"/>
      <c r="FLE31"/>
      <c r="FLF31"/>
      <c r="FLG31"/>
      <c r="FLH31"/>
      <c r="FLI31"/>
      <c r="FLJ31"/>
      <c r="FLK31"/>
      <c r="FLL31"/>
      <c r="FLM31"/>
      <c r="FLN31"/>
      <c r="FLO31"/>
      <c r="FLP31"/>
      <c r="FLQ31"/>
      <c r="FLR31"/>
      <c r="FLS31"/>
      <c r="FLT31"/>
      <c r="FLU31"/>
      <c r="FLV31"/>
      <c r="FLW31"/>
      <c r="FLX31"/>
      <c r="FLY31"/>
      <c r="FLZ31"/>
      <c r="FMA31"/>
      <c r="FMB31"/>
      <c r="FMC31"/>
      <c r="FMD31"/>
      <c r="FME31"/>
      <c r="FMF31"/>
      <c r="FMG31"/>
      <c r="FMH31"/>
      <c r="FMI31"/>
      <c r="FMJ31"/>
      <c r="FMK31"/>
      <c r="FML31"/>
      <c r="FMM31"/>
      <c r="FMN31"/>
      <c r="FMO31"/>
      <c r="FMP31"/>
      <c r="FMQ31"/>
      <c r="FMR31"/>
      <c r="FMS31"/>
      <c r="FMT31"/>
      <c r="FMU31"/>
      <c r="FMV31"/>
      <c r="FMW31"/>
      <c r="FMX31"/>
      <c r="FMY31"/>
      <c r="FMZ31"/>
      <c r="FNA31"/>
      <c r="FNB31"/>
      <c r="FNC31"/>
      <c r="FND31"/>
      <c r="FNE31"/>
      <c r="FNF31"/>
      <c r="FNG31"/>
      <c r="FNH31"/>
      <c r="FNI31"/>
      <c r="FNJ31"/>
      <c r="FNK31"/>
      <c r="FNL31"/>
      <c r="FNM31"/>
      <c r="FNN31"/>
      <c r="FNO31"/>
      <c r="FNP31"/>
      <c r="FNQ31"/>
      <c r="FNR31"/>
      <c r="FNS31"/>
      <c r="FNT31"/>
      <c r="FNU31"/>
      <c r="FNV31"/>
      <c r="FNW31"/>
      <c r="FNX31"/>
      <c r="FNY31"/>
      <c r="FNZ31"/>
      <c r="FOA31"/>
      <c r="FOB31"/>
      <c r="FOC31"/>
      <c r="FOD31"/>
      <c r="FOE31"/>
      <c r="FOF31"/>
      <c r="FOG31"/>
      <c r="FOH31"/>
      <c r="FOI31"/>
      <c r="FOJ31"/>
      <c r="FOK31"/>
      <c r="FOL31"/>
      <c r="FOM31"/>
      <c r="FON31"/>
      <c r="FOO31"/>
      <c r="FOP31"/>
      <c r="FOQ31"/>
      <c r="FOR31"/>
      <c r="FOS31"/>
      <c r="FOT31"/>
      <c r="FOU31"/>
      <c r="FOV31"/>
      <c r="FOW31"/>
      <c r="FOX31"/>
      <c r="FOY31"/>
      <c r="FOZ31"/>
      <c r="FPA31"/>
      <c r="FPB31"/>
      <c r="FPC31"/>
      <c r="FPD31"/>
      <c r="FPE31"/>
      <c r="FPF31"/>
      <c r="FPG31"/>
      <c r="FPH31"/>
      <c r="FPI31"/>
      <c r="FPJ31"/>
      <c r="FPK31"/>
      <c r="FPL31"/>
      <c r="FPM31"/>
      <c r="FPN31"/>
      <c r="FPO31"/>
      <c r="FPP31"/>
      <c r="FPQ31"/>
      <c r="FPR31"/>
      <c r="FPS31"/>
      <c r="FPT31"/>
      <c r="FPU31"/>
      <c r="FPV31"/>
      <c r="FPW31"/>
      <c r="FPX31"/>
      <c r="FPY31"/>
      <c r="FPZ31"/>
      <c r="FQA31"/>
      <c r="FQB31"/>
      <c r="FQC31"/>
      <c r="FQD31"/>
      <c r="FQE31"/>
      <c r="FQF31"/>
      <c r="FQG31"/>
      <c r="FQH31"/>
      <c r="FQI31"/>
      <c r="FQJ31"/>
      <c r="FQK31"/>
      <c r="FQL31"/>
      <c r="FQM31"/>
      <c r="FQN31"/>
      <c r="FQO31"/>
      <c r="FQP31"/>
      <c r="FQQ31"/>
      <c r="FQR31"/>
      <c r="FQS31"/>
      <c r="FQT31"/>
      <c r="FQU31"/>
      <c r="FQV31"/>
      <c r="FQW31"/>
      <c r="FQX31"/>
      <c r="FQY31"/>
      <c r="FQZ31"/>
      <c r="FRA31"/>
      <c r="FRB31"/>
      <c r="FRC31"/>
      <c r="FRD31"/>
      <c r="FRE31"/>
      <c r="FRF31"/>
      <c r="FRG31"/>
      <c r="FRH31"/>
      <c r="FRI31"/>
      <c r="FRJ31"/>
      <c r="FRK31"/>
      <c r="FRL31"/>
      <c r="FRM31"/>
      <c r="FRN31"/>
      <c r="FRO31"/>
      <c r="FRP31"/>
      <c r="FRQ31"/>
      <c r="FRR31"/>
      <c r="FRS31"/>
      <c r="FRT31"/>
      <c r="FRU31"/>
      <c r="FRV31"/>
      <c r="FRW31"/>
      <c r="FRX31"/>
      <c r="FRY31"/>
      <c r="FRZ31"/>
      <c r="FSA31"/>
      <c r="FSB31"/>
      <c r="FSC31"/>
      <c r="FSD31"/>
      <c r="FSE31"/>
      <c r="FSF31"/>
      <c r="FSG31"/>
      <c r="FSH31"/>
      <c r="FSI31"/>
      <c r="FSJ31"/>
      <c r="FSK31"/>
      <c r="FSL31"/>
      <c r="FSM31"/>
      <c r="FSN31"/>
      <c r="FSO31"/>
      <c r="FSP31"/>
      <c r="FSQ31"/>
      <c r="FSR31"/>
      <c r="FSS31"/>
      <c r="FST31"/>
      <c r="FSU31"/>
      <c r="FSV31"/>
      <c r="FSW31"/>
      <c r="FSX31"/>
      <c r="FSY31"/>
      <c r="FSZ31"/>
      <c r="FTA31"/>
      <c r="FTB31"/>
      <c r="FTC31"/>
      <c r="FTD31"/>
      <c r="FTE31"/>
      <c r="FTF31"/>
      <c r="FTG31"/>
      <c r="FTH31"/>
      <c r="FTI31"/>
      <c r="FTJ31"/>
      <c r="FTK31"/>
      <c r="FTL31"/>
      <c r="FTM31"/>
      <c r="FTN31"/>
      <c r="FTO31"/>
      <c r="FTP31"/>
      <c r="FTQ31"/>
      <c r="FTR31"/>
      <c r="FTS31"/>
      <c r="FTT31"/>
      <c r="FTU31"/>
      <c r="FTV31"/>
      <c r="FTW31"/>
      <c r="FTX31"/>
      <c r="FTY31"/>
      <c r="FTZ31"/>
      <c r="FUA31"/>
      <c r="FUB31"/>
      <c r="FUC31"/>
      <c r="FUD31"/>
      <c r="FUE31"/>
      <c r="FUF31"/>
      <c r="FUG31"/>
      <c r="FUH31"/>
      <c r="FUI31"/>
      <c r="FUJ31"/>
      <c r="FUK31"/>
      <c r="FUL31"/>
      <c r="FUM31"/>
      <c r="FUN31"/>
      <c r="FUO31"/>
      <c r="FUP31"/>
      <c r="FUQ31"/>
      <c r="FUR31"/>
      <c r="FUS31"/>
      <c r="FUT31"/>
      <c r="FUU31"/>
      <c r="FUV31"/>
      <c r="FUW31"/>
      <c r="FUX31"/>
      <c r="FUY31"/>
      <c r="FUZ31"/>
      <c r="FVA31"/>
      <c r="FVB31"/>
      <c r="FVC31"/>
      <c r="FVD31"/>
      <c r="FVE31"/>
      <c r="FVF31"/>
      <c r="FVG31"/>
      <c r="FVH31"/>
      <c r="FVI31"/>
      <c r="FVJ31"/>
      <c r="FVK31"/>
      <c r="FVL31"/>
      <c r="FVM31"/>
      <c r="FVN31"/>
      <c r="FVO31"/>
      <c r="FVP31"/>
      <c r="FVQ31"/>
      <c r="FVR31"/>
      <c r="FVS31"/>
      <c r="FVT31"/>
      <c r="FVU31"/>
      <c r="FVV31"/>
      <c r="FVW31"/>
      <c r="FVX31"/>
      <c r="FVY31"/>
      <c r="FVZ31"/>
      <c r="FWA31"/>
      <c r="FWB31"/>
      <c r="FWC31"/>
      <c r="FWD31"/>
      <c r="FWE31"/>
      <c r="FWF31"/>
      <c r="FWG31"/>
      <c r="FWH31"/>
      <c r="FWI31"/>
      <c r="FWJ31"/>
      <c r="FWK31"/>
      <c r="FWL31"/>
      <c r="FWM31"/>
      <c r="FWN31"/>
      <c r="FWO31"/>
      <c r="FWP31"/>
      <c r="FWQ31"/>
      <c r="FWR31"/>
      <c r="FWS31"/>
      <c r="FWT31"/>
      <c r="FWU31"/>
      <c r="FWV31"/>
      <c r="FWW31"/>
      <c r="FWX31"/>
      <c r="FWY31"/>
      <c r="FWZ31"/>
      <c r="FXA31"/>
      <c r="FXB31"/>
      <c r="FXC31"/>
      <c r="FXD31"/>
      <c r="FXE31"/>
      <c r="FXF31"/>
      <c r="FXG31"/>
      <c r="FXH31"/>
      <c r="FXI31"/>
      <c r="FXJ31"/>
      <c r="FXK31"/>
      <c r="FXL31"/>
      <c r="FXM31"/>
      <c r="FXN31"/>
      <c r="FXO31"/>
      <c r="FXP31"/>
      <c r="FXQ31"/>
      <c r="FXR31"/>
      <c r="FXS31"/>
      <c r="FXT31"/>
      <c r="FXU31"/>
      <c r="FXV31"/>
      <c r="FXW31"/>
      <c r="FXX31"/>
      <c r="FXY31"/>
      <c r="FXZ31"/>
      <c r="FYA31"/>
      <c r="FYB31"/>
      <c r="FYC31"/>
      <c r="FYD31"/>
      <c r="FYE31"/>
      <c r="FYF31"/>
      <c r="FYG31"/>
      <c r="FYH31"/>
      <c r="FYI31"/>
      <c r="FYJ31"/>
      <c r="FYK31"/>
      <c r="FYL31"/>
      <c r="FYM31"/>
      <c r="FYN31"/>
      <c r="FYO31"/>
      <c r="FYP31"/>
      <c r="FYQ31"/>
      <c r="FYR31"/>
      <c r="FYS31"/>
      <c r="FYT31"/>
      <c r="FYU31"/>
      <c r="FYV31"/>
      <c r="FYW31"/>
      <c r="FYX31"/>
      <c r="FYY31"/>
      <c r="FYZ31"/>
      <c r="FZA31"/>
      <c r="FZB31"/>
      <c r="FZC31"/>
      <c r="FZD31"/>
      <c r="FZE31"/>
      <c r="FZF31"/>
      <c r="FZG31"/>
      <c r="FZH31"/>
      <c r="FZI31"/>
      <c r="FZJ31"/>
      <c r="FZK31"/>
      <c r="FZL31"/>
      <c r="FZM31"/>
      <c r="FZN31"/>
      <c r="FZO31"/>
      <c r="FZP31"/>
      <c r="FZQ31"/>
      <c r="FZR31"/>
      <c r="FZS31"/>
      <c r="FZT31"/>
      <c r="FZU31"/>
      <c r="FZV31"/>
      <c r="FZW31"/>
      <c r="FZX31"/>
      <c r="FZY31"/>
      <c r="FZZ31"/>
      <c r="GAA31"/>
      <c r="GAB31"/>
      <c r="GAC31"/>
      <c r="GAD31"/>
      <c r="GAE31"/>
      <c r="GAF31"/>
      <c r="GAG31"/>
      <c r="GAH31"/>
      <c r="GAI31"/>
      <c r="GAJ31"/>
      <c r="GAK31"/>
      <c r="GAL31"/>
      <c r="GAM31"/>
      <c r="GAN31"/>
      <c r="GAO31"/>
      <c r="GAP31"/>
      <c r="GAQ31"/>
      <c r="GAR31"/>
      <c r="GAS31"/>
      <c r="GAT31"/>
      <c r="GAU31"/>
      <c r="GAV31"/>
      <c r="GAW31"/>
      <c r="GAX31"/>
      <c r="GAY31"/>
      <c r="GAZ31"/>
      <c r="GBA31"/>
      <c r="GBB31"/>
      <c r="GBC31"/>
      <c r="GBD31"/>
      <c r="GBE31"/>
      <c r="GBF31"/>
      <c r="GBG31"/>
      <c r="GBH31"/>
      <c r="GBI31"/>
      <c r="GBJ31"/>
      <c r="GBK31"/>
      <c r="GBL31"/>
      <c r="GBM31"/>
      <c r="GBN31"/>
      <c r="GBO31"/>
      <c r="GBP31"/>
      <c r="GBQ31"/>
      <c r="GBR31"/>
      <c r="GBS31"/>
      <c r="GBT31"/>
      <c r="GBU31"/>
      <c r="GBV31"/>
      <c r="GBW31"/>
      <c r="GBX31"/>
      <c r="GBY31"/>
      <c r="GBZ31"/>
      <c r="GCA31"/>
      <c r="GCB31"/>
      <c r="GCC31"/>
      <c r="GCD31"/>
      <c r="GCE31"/>
      <c r="GCF31"/>
      <c r="GCG31"/>
      <c r="GCH31"/>
      <c r="GCI31"/>
      <c r="GCJ31"/>
      <c r="GCK31"/>
      <c r="GCL31"/>
      <c r="GCM31"/>
      <c r="GCN31"/>
      <c r="GCO31"/>
      <c r="GCP31"/>
      <c r="GCQ31"/>
      <c r="GCR31"/>
      <c r="GCS31"/>
      <c r="GCT31"/>
      <c r="GCU31"/>
      <c r="GCV31"/>
      <c r="GCW31"/>
      <c r="GCX31"/>
      <c r="GCY31"/>
      <c r="GCZ31"/>
      <c r="GDA31"/>
      <c r="GDB31"/>
      <c r="GDC31"/>
      <c r="GDD31"/>
      <c r="GDE31"/>
      <c r="GDF31"/>
      <c r="GDG31"/>
      <c r="GDH31"/>
      <c r="GDI31"/>
      <c r="GDJ31"/>
      <c r="GDK31"/>
      <c r="GDL31"/>
      <c r="GDM31"/>
      <c r="GDN31"/>
      <c r="GDO31"/>
      <c r="GDP31"/>
      <c r="GDQ31"/>
      <c r="GDR31"/>
      <c r="GDS31"/>
      <c r="GDT31"/>
      <c r="GDU31"/>
      <c r="GDV31"/>
      <c r="GDW31"/>
      <c r="GDX31"/>
      <c r="GDY31"/>
      <c r="GDZ31"/>
      <c r="GEA31"/>
      <c r="GEB31"/>
      <c r="GEC31"/>
      <c r="GED31"/>
      <c r="GEE31"/>
      <c r="GEF31"/>
      <c r="GEG31"/>
      <c r="GEH31"/>
      <c r="GEI31"/>
      <c r="GEJ31"/>
      <c r="GEK31"/>
      <c r="GEL31"/>
      <c r="GEM31"/>
      <c r="GEN31"/>
      <c r="GEO31"/>
      <c r="GEP31"/>
      <c r="GEQ31"/>
      <c r="GER31"/>
      <c r="GES31"/>
      <c r="GET31"/>
      <c r="GEU31"/>
      <c r="GEV31"/>
      <c r="GEW31"/>
      <c r="GEX31"/>
      <c r="GEY31"/>
      <c r="GEZ31"/>
      <c r="GFA31"/>
      <c r="GFB31"/>
      <c r="GFC31"/>
      <c r="GFD31"/>
      <c r="GFE31"/>
      <c r="GFF31"/>
      <c r="GFG31"/>
      <c r="GFH31"/>
      <c r="GFI31"/>
      <c r="GFJ31"/>
      <c r="GFK31"/>
      <c r="GFL31"/>
      <c r="GFM31"/>
      <c r="GFN31"/>
      <c r="GFO31"/>
      <c r="GFP31"/>
      <c r="GFQ31"/>
      <c r="GFR31"/>
      <c r="GFS31"/>
      <c r="GFT31"/>
      <c r="GFU31"/>
      <c r="GFV31"/>
      <c r="GFW31"/>
      <c r="GFX31"/>
      <c r="GFY31"/>
      <c r="GFZ31"/>
      <c r="GGA31"/>
      <c r="GGB31"/>
      <c r="GGC31"/>
      <c r="GGD31"/>
      <c r="GGE31"/>
      <c r="GGF31"/>
      <c r="GGG31"/>
      <c r="GGH31"/>
      <c r="GGI31"/>
      <c r="GGJ31"/>
      <c r="GGK31"/>
      <c r="GGL31"/>
      <c r="GGM31"/>
      <c r="GGN31"/>
      <c r="GGO31"/>
      <c r="GGP31"/>
      <c r="GGQ31"/>
      <c r="GGR31"/>
      <c r="GGS31"/>
      <c r="GGT31"/>
      <c r="GGU31"/>
      <c r="GGV31"/>
      <c r="GGW31"/>
      <c r="GGX31"/>
      <c r="GGY31"/>
      <c r="GGZ31"/>
      <c r="GHA31"/>
      <c r="GHB31"/>
      <c r="GHC31"/>
      <c r="GHD31"/>
      <c r="GHE31"/>
      <c r="GHF31"/>
      <c r="GHG31"/>
      <c r="GHH31"/>
      <c r="GHI31"/>
      <c r="GHJ31"/>
      <c r="GHK31"/>
      <c r="GHL31"/>
      <c r="GHM31"/>
      <c r="GHN31"/>
      <c r="GHO31"/>
      <c r="GHP31"/>
      <c r="GHQ31"/>
      <c r="GHR31"/>
      <c r="GHS31"/>
      <c r="GHT31"/>
      <c r="GHU31"/>
      <c r="GHV31"/>
      <c r="GHW31"/>
      <c r="GHX31"/>
      <c r="GHY31"/>
      <c r="GHZ31"/>
      <c r="GIA31"/>
      <c r="GIB31"/>
      <c r="GIC31"/>
      <c r="GID31"/>
      <c r="GIE31"/>
      <c r="GIF31"/>
      <c r="GIG31"/>
      <c r="GIH31"/>
      <c r="GII31"/>
      <c r="GIJ31"/>
      <c r="GIK31"/>
      <c r="GIL31"/>
      <c r="GIM31"/>
      <c r="GIN31"/>
      <c r="GIO31"/>
      <c r="GIP31"/>
      <c r="GIQ31"/>
      <c r="GIR31"/>
      <c r="GIS31"/>
      <c r="GIT31"/>
      <c r="GIU31"/>
      <c r="GIV31"/>
      <c r="GIW31"/>
      <c r="GIX31"/>
      <c r="GIY31"/>
      <c r="GIZ31"/>
      <c r="GJA31"/>
      <c r="GJB31"/>
      <c r="GJC31"/>
      <c r="GJD31"/>
      <c r="GJE31"/>
      <c r="GJF31"/>
      <c r="GJG31"/>
      <c r="GJH31"/>
      <c r="GJI31"/>
      <c r="GJJ31"/>
      <c r="GJK31"/>
      <c r="GJL31"/>
      <c r="GJM31"/>
      <c r="GJN31"/>
      <c r="GJO31"/>
      <c r="GJP31"/>
      <c r="GJQ31"/>
      <c r="GJR31"/>
      <c r="GJS31"/>
      <c r="GJT31"/>
      <c r="GJU31"/>
      <c r="GJV31"/>
      <c r="GJW31"/>
      <c r="GJX31"/>
      <c r="GJY31"/>
      <c r="GJZ31"/>
      <c r="GKA31"/>
      <c r="GKB31"/>
      <c r="GKC31"/>
      <c r="GKD31"/>
      <c r="GKE31"/>
      <c r="GKF31"/>
      <c r="GKG31"/>
      <c r="GKH31"/>
      <c r="GKI31"/>
      <c r="GKJ31"/>
      <c r="GKK31"/>
      <c r="GKL31"/>
      <c r="GKM31"/>
      <c r="GKN31"/>
      <c r="GKO31"/>
      <c r="GKP31"/>
      <c r="GKQ31"/>
      <c r="GKR31"/>
      <c r="GKS31"/>
      <c r="GKT31"/>
      <c r="GKU31"/>
      <c r="GKV31"/>
      <c r="GKW31"/>
      <c r="GKX31"/>
      <c r="GKY31"/>
      <c r="GKZ31"/>
      <c r="GLA31"/>
      <c r="GLB31"/>
      <c r="GLC31"/>
      <c r="GLD31"/>
      <c r="GLE31"/>
      <c r="GLF31"/>
      <c r="GLG31"/>
      <c r="GLH31"/>
      <c r="GLI31"/>
      <c r="GLJ31"/>
      <c r="GLK31"/>
      <c r="GLL31"/>
      <c r="GLM31"/>
      <c r="GLN31"/>
      <c r="GLO31"/>
      <c r="GLP31"/>
      <c r="GLQ31"/>
      <c r="GLR31"/>
      <c r="GLS31"/>
      <c r="GLT31"/>
      <c r="GLU31"/>
      <c r="GLV31"/>
      <c r="GLW31"/>
      <c r="GLX31"/>
      <c r="GLY31"/>
      <c r="GLZ31"/>
      <c r="GMA31"/>
      <c r="GMB31"/>
      <c r="GMC31"/>
      <c r="GMD31"/>
      <c r="GME31"/>
      <c r="GMF31"/>
      <c r="GMG31"/>
      <c r="GMH31"/>
      <c r="GMI31"/>
      <c r="GMJ31"/>
      <c r="GMK31"/>
      <c r="GML31"/>
      <c r="GMM31"/>
      <c r="GMN31"/>
      <c r="GMO31"/>
      <c r="GMP31"/>
      <c r="GMQ31"/>
      <c r="GMR31"/>
      <c r="GMS31"/>
      <c r="GMT31"/>
      <c r="GMU31"/>
      <c r="GMV31"/>
      <c r="GMW31"/>
      <c r="GMX31"/>
      <c r="GMY31"/>
      <c r="GMZ31"/>
      <c r="GNA31"/>
      <c r="GNB31"/>
      <c r="GNC31"/>
      <c r="GND31"/>
      <c r="GNE31"/>
      <c r="GNF31"/>
      <c r="GNG31"/>
      <c r="GNH31"/>
      <c r="GNI31"/>
      <c r="GNJ31"/>
      <c r="GNK31"/>
      <c r="GNL31"/>
      <c r="GNM31"/>
      <c r="GNN31"/>
      <c r="GNO31"/>
      <c r="GNP31"/>
      <c r="GNQ31"/>
      <c r="GNR31"/>
      <c r="GNS31"/>
      <c r="GNT31"/>
      <c r="GNU31"/>
      <c r="GNV31"/>
      <c r="GNW31"/>
      <c r="GNX31"/>
      <c r="GNY31"/>
      <c r="GNZ31"/>
      <c r="GOA31"/>
      <c r="GOB31"/>
      <c r="GOC31"/>
      <c r="GOD31"/>
      <c r="GOE31"/>
      <c r="GOF31"/>
      <c r="GOG31"/>
      <c r="GOH31"/>
      <c r="GOI31"/>
      <c r="GOJ31"/>
      <c r="GOK31"/>
      <c r="GOL31"/>
      <c r="GOM31"/>
      <c r="GON31"/>
      <c r="GOO31"/>
      <c r="GOP31"/>
      <c r="GOQ31"/>
      <c r="GOR31"/>
      <c r="GOS31"/>
      <c r="GOT31"/>
      <c r="GOU31"/>
      <c r="GOV31"/>
      <c r="GOW31"/>
      <c r="GOX31"/>
      <c r="GOY31"/>
      <c r="GOZ31"/>
      <c r="GPA31"/>
      <c r="GPB31"/>
      <c r="GPC31"/>
      <c r="GPD31"/>
      <c r="GPE31"/>
      <c r="GPF31"/>
      <c r="GPG31"/>
      <c r="GPH31"/>
      <c r="GPI31"/>
      <c r="GPJ31"/>
      <c r="GPK31"/>
      <c r="GPL31"/>
      <c r="GPM31"/>
      <c r="GPN31"/>
      <c r="GPO31"/>
      <c r="GPP31"/>
      <c r="GPQ31"/>
      <c r="GPR31"/>
      <c r="GPS31"/>
      <c r="GPT31"/>
      <c r="GPU31"/>
      <c r="GPV31"/>
      <c r="GPW31"/>
      <c r="GPX31"/>
      <c r="GPY31"/>
      <c r="GPZ31"/>
      <c r="GQA31"/>
      <c r="GQB31"/>
      <c r="GQC31"/>
      <c r="GQD31"/>
      <c r="GQE31"/>
      <c r="GQF31"/>
      <c r="GQG31"/>
      <c r="GQH31"/>
      <c r="GQI31"/>
      <c r="GQJ31"/>
      <c r="GQK31"/>
      <c r="GQL31"/>
      <c r="GQM31"/>
      <c r="GQN31"/>
      <c r="GQO31"/>
      <c r="GQP31"/>
      <c r="GQQ31"/>
      <c r="GQR31"/>
      <c r="GQS31"/>
      <c r="GQT31"/>
      <c r="GQU31"/>
      <c r="GQV31"/>
      <c r="GQW31"/>
      <c r="GQX31"/>
      <c r="GQY31"/>
      <c r="GQZ31"/>
      <c r="GRA31"/>
      <c r="GRB31"/>
      <c r="GRC31"/>
      <c r="GRD31"/>
      <c r="GRE31"/>
      <c r="GRF31"/>
      <c r="GRG31"/>
      <c r="GRH31"/>
      <c r="GRI31"/>
      <c r="GRJ31"/>
      <c r="GRK31"/>
      <c r="GRL31"/>
      <c r="GRM31"/>
      <c r="GRN31"/>
      <c r="GRO31"/>
      <c r="GRP31"/>
      <c r="GRQ31"/>
      <c r="GRR31"/>
      <c r="GRS31"/>
      <c r="GRT31"/>
      <c r="GRU31"/>
      <c r="GRV31"/>
      <c r="GRW31"/>
      <c r="GRX31"/>
      <c r="GRY31"/>
      <c r="GRZ31"/>
      <c r="GSA31"/>
      <c r="GSB31"/>
      <c r="GSC31"/>
      <c r="GSD31"/>
      <c r="GSE31"/>
      <c r="GSF31"/>
      <c r="GSG31"/>
      <c r="GSH31"/>
      <c r="GSI31"/>
      <c r="GSJ31"/>
      <c r="GSK31"/>
      <c r="GSL31"/>
      <c r="GSM31"/>
      <c r="GSN31"/>
      <c r="GSO31"/>
      <c r="GSP31"/>
      <c r="GSQ31"/>
      <c r="GSR31"/>
      <c r="GSS31"/>
      <c r="GST31"/>
      <c r="GSU31"/>
      <c r="GSV31"/>
      <c r="GSW31"/>
      <c r="GSX31"/>
      <c r="GSY31"/>
      <c r="GSZ31"/>
      <c r="GTA31"/>
      <c r="GTB31"/>
      <c r="GTC31"/>
      <c r="GTD31"/>
      <c r="GTE31"/>
      <c r="GTF31"/>
      <c r="GTG31"/>
      <c r="GTH31"/>
      <c r="GTI31"/>
      <c r="GTJ31"/>
      <c r="GTK31"/>
      <c r="GTL31"/>
      <c r="GTM31"/>
      <c r="GTN31"/>
      <c r="GTO31"/>
      <c r="GTP31"/>
      <c r="GTQ31"/>
      <c r="GTR31"/>
      <c r="GTS31"/>
      <c r="GTT31"/>
      <c r="GTU31"/>
      <c r="GTV31"/>
      <c r="GTW31"/>
      <c r="GTX31"/>
      <c r="GTY31"/>
      <c r="GTZ31"/>
      <c r="GUA31"/>
      <c r="GUB31"/>
      <c r="GUC31"/>
      <c r="GUD31"/>
      <c r="GUE31"/>
      <c r="GUF31"/>
      <c r="GUG31"/>
      <c r="GUH31"/>
      <c r="GUI31"/>
      <c r="GUJ31"/>
      <c r="GUK31"/>
      <c r="GUL31"/>
      <c r="GUM31"/>
      <c r="GUN31"/>
      <c r="GUO31"/>
      <c r="GUP31"/>
      <c r="GUQ31"/>
      <c r="GUR31"/>
      <c r="GUS31"/>
      <c r="GUT31"/>
      <c r="GUU31"/>
      <c r="GUV31"/>
      <c r="GUW31"/>
      <c r="GUX31"/>
      <c r="GUY31"/>
      <c r="GUZ31"/>
      <c r="GVA31"/>
      <c r="GVB31"/>
      <c r="GVC31"/>
      <c r="GVD31"/>
      <c r="GVE31"/>
      <c r="GVF31"/>
      <c r="GVG31"/>
      <c r="GVH31"/>
      <c r="GVI31"/>
      <c r="GVJ31"/>
      <c r="GVK31"/>
      <c r="GVL31"/>
      <c r="GVM31"/>
      <c r="GVN31"/>
      <c r="GVO31"/>
      <c r="GVP31"/>
      <c r="GVQ31"/>
      <c r="GVR31"/>
      <c r="GVS31"/>
      <c r="GVT31"/>
      <c r="GVU31"/>
      <c r="GVV31"/>
      <c r="GVW31"/>
      <c r="GVX31"/>
      <c r="GVY31"/>
      <c r="GVZ31"/>
      <c r="GWA31"/>
      <c r="GWB31"/>
      <c r="GWC31"/>
      <c r="GWD31"/>
      <c r="GWE31"/>
      <c r="GWF31"/>
      <c r="GWG31"/>
      <c r="GWH31"/>
      <c r="GWI31"/>
      <c r="GWJ31"/>
      <c r="GWK31"/>
      <c r="GWL31"/>
      <c r="GWM31"/>
      <c r="GWN31"/>
      <c r="GWO31"/>
      <c r="GWP31"/>
      <c r="GWQ31"/>
      <c r="GWR31"/>
      <c r="GWS31"/>
      <c r="GWT31"/>
      <c r="GWU31"/>
      <c r="GWV31"/>
      <c r="GWW31"/>
      <c r="GWX31"/>
      <c r="GWY31"/>
      <c r="GWZ31"/>
      <c r="GXA31"/>
      <c r="GXB31"/>
      <c r="GXC31"/>
      <c r="GXD31"/>
      <c r="GXE31"/>
      <c r="GXF31"/>
      <c r="GXG31"/>
      <c r="GXH31"/>
      <c r="GXI31"/>
      <c r="GXJ31"/>
      <c r="GXK31"/>
      <c r="GXL31"/>
      <c r="GXM31"/>
      <c r="GXN31"/>
      <c r="GXO31"/>
      <c r="GXP31"/>
      <c r="GXQ31"/>
      <c r="GXR31"/>
      <c r="GXS31"/>
      <c r="GXT31"/>
      <c r="GXU31"/>
      <c r="GXV31"/>
      <c r="GXW31"/>
      <c r="GXX31"/>
      <c r="GXY31"/>
      <c r="GXZ31"/>
      <c r="GYA31"/>
      <c r="GYB31"/>
      <c r="GYC31"/>
      <c r="GYD31"/>
      <c r="GYE31"/>
      <c r="GYF31"/>
      <c r="GYG31"/>
      <c r="GYH31"/>
      <c r="GYI31"/>
      <c r="GYJ31"/>
      <c r="GYK31"/>
      <c r="GYL31"/>
      <c r="GYM31"/>
      <c r="GYN31"/>
      <c r="GYO31"/>
      <c r="GYP31"/>
      <c r="GYQ31"/>
      <c r="GYR31"/>
      <c r="GYS31"/>
      <c r="GYT31"/>
      <c r="GYU31"/>
      <c r="GYV31"/>
      <c r="GYW31"/>
      <c r="GYX31"/>
      <c r="GYY31"/>
      <c r="GYZ31"/>
      <c r="GZA31"/>
      <c r="GZB31"/>
      <c r="GZC31"/>
      <c r="GZD31"/>
      <c r="GZE31"/>
      <c r="GZF31"/>
      <c r="GZG31"/>
      <c r="GZH31"/>
      <c r="GZI31"/>
      <c r="GZJ31"/>
      <c r="GZK31"/>
      <c r="GZL31"/>
      <c r="GZM31"/>
      <c r="GZN31"/>
      <c r="GZO31"/>
      <c r="GZP31"/>
      <c r="GZQ31"/>
      <c r="GZR31"/>
      <c r="GZS31"/>
      <c r="GZT31"/>
      <c r="GZU31"/>
      <c r="GZV31"/>
      <c r="GZW31"/>
      <c r="GZX31"/>
      <c r="GZY31"/>
      <c r="GZZ31"/>
      <c r="HAA31"/>
      <c r="HAB31"/>
      <c r="HAC31"/>
      <c r="HAD31"/>
      <c r="HAE31"/>
      <c r="HAF31"/>
      <c r="HAG31"/>
      <c r="HAH31"/>
      <c r="HAI31"/>
      <c r="HAJ31"/>
      <c r="HAK31"/>
      <c r="HAL31"/>
      <c r="HAM31"/>
      <c r="HAN31"/>
      <c r="HAO31"/>
      <c r="HAP31"/>
      <c r="HAQ31"/>
      <c r="HAR31"/>
      <c r="HAS31"/>
      <c r="HAT31"/>
      <c r="HAU31"/>
      <c r="HAV31"/>
      <c r="HAW31"/>
      <c r="HAX31"/>
      <c r="HAY31"/>
      <c r="HAZ31"/>
      <c r="HBA31"/>
      <c r="HBB31"/>
      <c r="HBC31"/>
      <c r="HBD31"/>
      <c r="HBE31"/>
      <c r="HBF31"/>
      <c r="HBG31"/>
      <c r="HBH31"/>
      <c r="HBI31"/>
      <c r="HBJ31"/>
      <c r="HBK31"/>
      <c r="HBL31"/>
      <c r="HBM31"/>
      <c r="HBN31"/>
      <c r="HBO31"/>
      <c r="HBP31"/>
      <c r="HBQ31"/>
      <c r="HBR31"/>
      <c r="HBS31"/>
      <c r="HBT31"/>
      <c r="HBU31"/>
      <c r="HBV31"/>
      <c r="HBW31"/>
      <c r="HBX31"/>
      <c r="HBY31"/>
      <c r="HBZ31"/>
      <c r="HCA31"/>
      <c r="HCB31"/>
      <c r="HCC31"/>
      <c r="HCD31"/>
      <c r="HCE31"/>
      <c r="HCF31"/>
      <c r="HCG31"/>
      <c r="HCH31"/>
      <c r="HCI31"/>
      <c r="HCJ31"/>
      <c r="HCK31"/>
      <c r="HCL31"/>
      <c r="HCM31"/>
      <c r="HCN31"/>
      <c r="HCO31"/>
      <c r="HCP31"/>
      <c r="HCQ31"/>
      <c r="HCR31"/>
      <c r="HCS31"/>
      <c r="HCT31"/>
      <c r="HCU31"/>
      <c r="HCV31"/>
      <c r="HCW31"/>
      <c r="HCX31"/>
      <c r="HCY31"/>
      <c r="HCZ31"/>
      <c r="HDA31"/>
      <c r="HDB31"/>
      <c r="HDC31"/>
      <c r="HDD31"/>
      <c r="HDE31"/>
      <c r="HDF31"/>
      <c r="HDG31"/>
      <c r="HDH31"/>
      <c r="HDI31"/>
      <c r="HDJ31"/>
      <c r="HDK31"/>
      <c r="HDL31"/>
      <c r="HDM31"/>
      <c r="HDN31"/>
      <c r="HDO31"/>
      <c r="HDP31"/>
      <c r="HDQ31"/>
      <c r="HDR31"/>
      <c r="HDS31"/>
      <c r="HDT31"/>
      <c r="HDU31"/>
      <c r="HDV31"/>
      <c r="HDW31"/>
      <c r="HDX31"/>
      <c r="HDY31"/>
      <c r="HDZ31"/>
      <c r="HEA31"/>
      <c r="HEB31"/>
      <c r="HEC31"/>
      <c r="HED31"/>
      <c r="HEE31"/>
      <c r="HEF31"/>
      <c r="HEG31"/>
      <c r="HEH31"/>
      <c r="HEI31"/>
      <c r="HEJ31"/>
      <c r="HEK31"/>
      <c r="HEL31"/>
      <c r="HEM31"/>
      <c r="HEN31"/>
      <c r="HEO31"/>
      <c r="HEP31"/>
      <c r="HEQ31"/>
      <c r="HER31"/>
      <c r="HES31"/>
      <c r="HET31"/>
      <c r="HEU31"/>
      <c r="HEV31"/>
      <c r="HEW31"/>
      <c r="HEX31"/>
      <c r="HEY31"/>
      <c r="HEZ31"/>
      <c r="HFA31"/>
      <c r="HFB31"/>
      <c r="HFC31"/>
      <c r="HFD31"/>
      <c r="HFE31"/>
      <c r="HFF31"/>
      <c r="HFG31"/>
      <c r="HFH31"/>
      <c r="HFI31"/>
      <c r="HFJ31"/>
      <c r="HFK31"/>
      <c r="HFL31"/>
      <c r="HFM31"/>
      <c r="HFN31"/>
      <c r="HFO31"/>
      <c r="HFP31"/>
      <c r="HFQ31"/>
      <c r="HFR31"/>
      <c r="HFS31"/>
      <c r="HFT31"/>
      <c r="HFU31"/>
      <c r="HFV31"/>
      <c r="HFW31"/>
      <c r="HFX31"/>
      <c r="HFY31"/>
      <c r="HFZ31"/>
      <c r="HGA31"/>
      <c r="HGB31"/>
      <c r="HGC31"/>
      <c r="HGD31"/>
      <c r="HGE31"/>
      <c r="HGF31"/>
      <c r="HGG31"/>
      <c r="HGH31"/>
      <c r="HGI31"/>
      <c r="HGJ31"/>
      <c r="HGK31"/>
      <c r="HGL31"/>
      <c r="HGM31"/>
      <c r="HGN31"/>
      <c r="HGO31"/>
      <c r="HGP31"/>
      <c r="HGQ31"/>
      <c r="HGR31"/>
      <c r="HGS31"/>
      <c r="HGT31"/>
      <c r="HGU31"/>
      <c r="HGV31"/>
      <c r="HGW31"/>
      <c r="HGX31"/>
      <c r="HGY31"/>
      <c r="HGZ31"/>
      <c r="HHA31"/>
      <c r="HHB31"/>
      <c r="HHC31"/>
      <c r="HHD31"/>
      <c r="HHE31"/>
      <c r="HHF31"/>
      <c r="HHG31"/>
      <c r="HHH31"/>
      <c r="HHI31"/>
      <c r="HHJ31"/>
      <c r="HHK31"/>
      <c r="HHL31"/>
      <c r="HHM31"/>
      <c r="HHN31"/>
      <c r="HHO31"/>
      <c r="HHP31"/>
      <c r="HHQ31"/>
      <c r="HHR31"/>
      <c r="HHS31"/>
      <c r="HHT31"/>
      <c r="HHU31"/>
      <c r="HHV31"/>
      <c r="HHW31"/>
      <c r="HHX31"/>
      <c r="HHY31"/>
      <c r="HHZ31"/>
      <c r="HIA31"/>
      <c r="HIB31"/>
      <c r="HIC31"/>
      <c r="HID31"/>
      <c r="HIE31"/>
      <c r="HIF31"/>
      <c r="HIG31"/>
      <c r="HIH31"/>
      <c r="HII31"/>
      <c r="HIJ31"/>
      <c r="HIK31"/>
      <c r="HIL31"/>
      <c r="HIM31"/>
      <c r="HIN31"/>
      <c r="HIO31"/>
      <c r="HIP31"/>
      <c r="HIQ31"/>
      <c r="HIR31"/>
      <c r="HIS31"/>
      <c r="HIT31"/>
      <c r="HIU31"/>
      <c r="HIV31"/>
      <c r="HIW31"/>
      <c r="HIX31"/>
      <c r="HIY31"/>
      <c r="HIZ31"/>
      <c r="HJA31"/>
      <c r="HJB31"/>
      <c r="HJC31"/>
      <c r="HJD31"/>
      <c r="HJE31"/>
      <c r="HJF31"/>
      <c r="HJG31"/>
      <c r="HJH31"/>
      <c r="HJI31"/>
      <c r="HJJ31"/>
      <c r="HJK31"/>
      <c r="HJL31"/>
      <c r="HJM31"/>
      <c r="HJN31"/>
      <c r="HJO31"/>
      <c r="HJP31"/>
      <c r="HJQ31"/>
      <c r="HJR31"/>
      <c r="HJS31"/>
      <c r="HJT31"/>
      <c r="HJU31"/>
      <c r="HJV31"/>
      <c r="HJW31"/>
      <c r="HJX31"/>
      <c r="HJY31"/>
      <c r="HJZ31"/>
      <c r="HKA31"/>
      <c r="HKB31"/>
      <c r="HKC31"/>
      <c r="HKD31"/>
      <c r="HKE31"/>
      <c r="HKF31"/>
      <c r="HKG31"/>
      <c r="HKH31"/>
      <c r="HKI31"/>
      <c r="HKJ31"/>
      <c r="HKK31"/>
      <c r="HKL31"/>
      <c r="HKM31"/>
      <c r="HKN31"/>
      <c r="HKO31"/>
      <c r="HKP31"/>
      <c r="HKQ31"/>
      <c r="HKR31"/>
      <c r="HKS31"/>
      <c r="HKT31"/>
      <c r="HKU31"/>
      <c r="HKV31"/>
      <c r="HKW31"/>
      <c r="HKX31"/>
      <c r="HKY31"/>
      <c r="HKZ31"/>
      <c r="HLA31"/>
      <c r="HLB31"/>
      <c r="HLC31"/>
      <c r="HLD31"/>
      <c r="HLE31"/>
      <c r="HLF31"/>
      <c r="HLG31"/>
      <c r="HLH31"/>
      <c r="HLI31"/>
      <c r="HLJ31"/>
      <c r="HLK31"/>
      <c r="HLL31"/>
      <c r="HLM31"/>
      <c r="HLN31"/>
      <c r="HLO31"/>
      <c r="HLP31"/>
      <c r="HLQ31"/>
      <c r="HLR31"/>
      <c r="HLS31"/>
      <c r="HLT31"/>
      <c r="HLU31"/>
      <c r="HLV31"/>
      <c r="HLW31"/>
      <c r="HLX31"/>
      <c r="HLY31"/>
      <c r="HLZ31"/>
      <c r="HMA31"/>
      <c r="HMB31"/>
      <c r="HMC31"/>
      <c r="HMD31"/>
      <c r="HME31"/>
      <c r="HMF31"/>
      <c r="HMG31"/>
      <c r="HMH31"/>
      <c r="HMI31"/>
      <c r="HMJ31"/>
      <c r="HMK31"/>
      <c r="HML31"/>
      <c r="HMM31"/>
      <c r="HMN31"/>
      <c r="HMO31"/>
      <c r="HMP31"/>
      <c r="HMQ31"/>
      <c r="HMR31"/>
      <c r="HMS31"/>
      <c r="HMT31"/>
      <c r="HMU31"/>
      <c r="HMV31"/>
      <c r="HMW31"/>
      <c r="HMX31"/>
      <c r="HMY31"/>
      <c r="HMZ31"/>
      <c r="HNA31"/>
      <c r="HNB31"/>
      <c r="HNC31"/>
      <c r="HND31"/>
      <c r="HNE31"/>
      <c r="HNF31"/>
      <c r="HNG31"/>
      <c r="HNH31"/>
      <c r="HNI31"/>
      <c r="HNJ31"/>
      <c r="HNK31"/>
      <c r="HNL31"/>
      <c r="HNM31"/>
      <c r="HNN31"/>
      <c r="HNO31"/>
      <c r="HNP31"/>
      <c r="HNQ31"/>
      <c r="HNR31"/>
      <c r="HNS31"/>
      <c r="HNT31"/>
      <c r="HNU31"/>
      <c r="HNV31"/>
      <c r="HNW31"/>
      <c r="HNX31"/>
      <c r="HNY31"/>
      <c r="HNZ31"/>
      <c r="HOA31"/>
      <c r="HOB31"/>
      <c r="HOC31"/>
      <c r="HOD31"/>
      <c r="HOE31"/>
      <c r="HOF31"/>
      <c r="HOG31"/>
      <c r="HOH31"/>
      <c r="HOI31"/>
      <c r="HOJ31"/>
      <c r="HOK31"/>
      <c r="HOL31"/>
      <c r="HOM31"/>
      <c r="HON31"/>
      <c r="HOO31"/>
      <c r="HOP31"/>
      <c r="HOQ31"/>
      <c r="HOR31"/>
      <c r="HOS31"/>
      <c r="HOT31"/>
      <c r="HOU31"/>
      <c r="HOV31"/>
      <c r="HOW31"/>
      <c r="HOX31"/>
      <c r="HOY31"/>
      <c r="HOZ31"/>
      <c r="HPA31"/>
      <c r="HPB31"/>
      <c r="HPC31"/>
      <c r="HPD31"/>
      <c r="HPE31"/>
      <c r="HPF31"/>
      <c r="HPG31"/>
      <c r="HPH31"/>
      <c r="HPI31"/>
      <c r="HPJ31"/>
      <c r="HPK31"/>
      <c r="HPL31"/>
      <c r="HPM31"/>
      <c r="HPN31"/>
      <c r="HPO31"/>
      <c r="HPP31"/>
      <c r="HPQ31"/>
      <c r="HPR31"/>
      <c r="HPS31"/>
      <c r="HPT31"/>
      <c r="HPU31"/>
      <c r="HPV31"/>
      <c r="HPW31"/>
      <c r="HPX31"/>
      <c r="HPY31"/>
      <c r="HPZ31"/>
      <c r="HQA31"/>
      <c r="HQB31"/>
      <c r="HQC31"/>
      <c r="HQD31"/>
      <c r="HQE31"/>
      <c r="HQF31"/>
      <c r="HQG31"/>
      <c r="HQH31"/>
      <c r="HQI31"/>
      <c r="HQJ31"/>
      <c r="HQK31"/>
      <c r="HQL31"/>
      <c r="HQM31"/>
      <c r="HQN31"/>
      <c r="HQO31"/>
      <c r="HQP31"/>
      <c r="HQQ31"/>
      <c r="HQR31"/>
      <c r="HQS31"/>
      <c r="HQT31"/>
      <c r="HQU31"/>
      <c r="HQV31"/>
      <c r="HQW31"/>
      <c r="HQX31"/>
      <c r="HQY31"/>
      <c r="HQZ31"/>
      <c r="HRA31"/>
      <c r="HRB31"/>
      <c r="HRC31"/>
      <c r="HRD31"/>
      <c r="HRE31"/>
      <c r="HRF31"/>
      <c r="HRG31"/>
      <c r="HRH31"/>
      <c r="HRI31"/>
      <c r="HRJ31"/>
      <c r="HRK31"/>
      <c r="HRL31"/>
      <c r="HRM31"/>
      <c r="HRN31"/>
      <c r="HRO31"/>
      <c r="HRP31"/>
      <c r="HRQ31"/>
      <c r="HRR31"/>
      <c r="HRS31"/>
      <c r="HRT31"/>
      <c r="HRU31"/>
      <c r="HRV31"/>
      <c r="HRW31"/>
      <c r="HRX31"/>
      <c r="HRY31"/>
      <c r="HRZ31"/>
      <c r="HSA31"/>
      <c r="HSB31"/>
      <c r="HSC31"/>
      <c r="HSD31"/>
      <c r="HSE31"/>
      <c r="HSF31"/>
      <c r="HSG31"/>
      <c r="HSH31"/>
      <c r="HSI31"/>
      <c r="HSJ31"/>
      <c r="HSK31"/>
      <c r="HSL31"/>
      <c r="HSM31"/>
      <c r="HSN31"/>
      <c r="HSO31"/>
      <c r="HSP31"/>
      <c r="HSQ31"/>
      <c r="HSR31"/>
      <c r="HSS31"/>
      <c r="HST31"/>
      <c r="HSU31"/>
      <c r="HSV31"/>
      <c r="HSW31"/>
      <c r="HSX31"/>
      <c r="HSY31"/>
      <c r="HSZ31"/>
      <c r="HTA31"/>
      <c r="HTB31"/>
      <c r="HTC31"/>
      <c r="HTD31"/>
      <c r="HTE31"/>
      <c r="HTF31"/>
      <c r="HTG31"/>
      <c r="HTH31"/>
      <c r="HTI31"/>
      <c r="HTJ31"/>
      <c r="HTK31"/>
      <c r="HTL31"/>
      <c r="HTM31"/>
      <c r="HTN31"/>
      <c r="HTO31"/>
      <c r="HTP31"/>
      <c r="HTQ31"/>
      <c r="HTR31"/>
      <c r="HTS31"/>
      <c r="HTT31"/>
      <c r="HTU31"/>
      <c r="HTV31"/>
      <c r="HTW31"/>
      <c r="HTX31"/>
      <c r="HTY31"/>
      <c r="HTZ31"/>
      <c r="HUA31"/>
      <c r="HUB31"/>
      <c r="HUC31"/>
      <c r="HUD31"/>
      <c r="HUE31"/>
      <c r="HUF31"/>
      <c r="HUG31"/>
      <c r="HUH31"/>
      <c r="HUI31"/>
      <c r="HUJ31"/>
      <c r="HUK31"/>
      <c r="HUL31"/>
      <c r="HUM31"/>
      <c r="HUN31"/>
      <c r="HUO31"/>
      <c r="HUP31"/>
      <c r="HUQ31"/>
      <c r="HUR31"/>
      <c r="HUS31"/>
      <c r="HUT31"/>
      <c r="HUU31"/>
      <c r="HUV31"/>
      <c r="HUW31"/>
      <c r="HUX31"/>
      <c r="HUY31"/>
      <c r="HUZ31"/>
      <c r="HVA31"/>
      <c r="HVB31"/>
      <c r="HVC31"/>
      <c r="HVD31"/>
      <c r="HVE31"/>
      <c r="HVF31"/>
      <c r="HVG31"/>
      <c r="HVH31"/>
      <c r="HVI31"/>
      <c r="HVJ31"/>
      <c r="HVK31"/>
      <c r="HVL31"/>
      <c r="HVM31"/>
      <c r="HVN31"/>
      <c r="HVO31"/>
      <c r="HVP31"/>
      <c r="HVQ31"/>
      <c r="HVR31"/>
      <c r="HVS31"/>
      <c r="HVT31"/>
      <c r="HVU31"/>
      <c r="HVV31"/>
      <c r="HVW31"/>
      <c r="HVX31"/>
      <c r="HVY31"/>
      <c r="HVZ31"/>
      <c r="HWA31"/>
      <c r="HWB31"/>
      <c r="HWC31"/>
      <c r="HWD31"/>
      <c r="HWE31"/>
      <c r="HWF31"/>
      <c r="HWG31"/>
      <c r="HWH31"/>
      <c r="HWI31"/>
      <c r="HWJ31"/>
      <c r="HWK31"/>
      <c r="HWL31"/>
      <c r="HWM31"/>
      <c r="HWN31"/>
      <c r="HWO31"/>
      <c r="HWP31"/>
      <c r="HWQ31"/>
      <c r="HWR31"/>
      <c r="HWS31"/>
      <c r="HWT31"/>
      <c r="HWU31"/>
      <c r="HWV31"/>
      <c r="HWW31"/>
      <c r="HWX31"/>
      <c r="HWY31"/>
      <c r="HWZ31"/>
      <c r="HXA31"/>
      <c r="HXB31"/>
      <c r="HXC31"/>
      <c r="HXD31"/>
      <c r="HXE31"/>
      <c r="HXF31"/>
      <c r="HXG31"/>
      <c r="HXH31"/>
      <c r="HXI31"/>
      <c r="HXJ31"/>
      <c r="HXK31"/>
      <c r="HXL31"/>
      <c r="HXM31"/>
      <c r="HXN31"/>
      <c r="HXO31"/>
      <c r="HXP31"/>
      <c r="HXQ31"/>
      <c r="HXR31"/>
      <c r="HXS31"/>
      <c r="HXT31"/>
      <c r="HXU31"/>
      <c r="HXV31"/>
      <c r="HXW31"/>
      <c r="HXX31"/>
      <c r="HXY31"/>
      <c r="HXZ31"/>
      <c r="HYA31"/>
      <c r="HYB31"/>
      <c r="HYC31"/>
      <c r="HYD31"/>
      <c r="HYE31"/>
      <c r="HYF31"/>
      <c r="HYG31"/>
      <c r="HYH31"/>
      <c r="HYI31"/>
      <c r="HYJ31"/>
      <c r="HYK31"/>
      <c r="HYL31"/>
      <c r="HYM31"/>
      <c r="HYN31"/>
      <c r="HYO31"/>
      <c r="HYP31"/>
      <c r="HYQ31"/>
      <c r="HYR31"/>
      <c r="HYS31"/>
      <c r="HYT31"/>
      <c r="HYU31"/>
      <c r="HYV31"/>
      <c r="HYW31"/>
      <c r="HYX31"/>
      <c r="HYY31"/>
      <c r="HYZ31"/>
      <c r="HZA31"/>
      <c r="HZB31"/>
      <c r="HZC31"/>
      <c r="HZD31"/>
      <c r="HZE31"/>
      <c r="HZF31"/>
      <c r="HZG31"/>
      <c r="HZH31"/>
      <c r="HZI31"/>
      <c r="HZJ31"/>
      <c r="HZK31"/>
      <c r="HZL31"/>
      <c r="HZM31"/>
      <c r="HZN31"/>
      <c r="HZO31"/>
      <c r="HZP31"/>
      <c r="HZQ31"/>
      <c r="HZR31"/>
      <c r="HZS31"/>
      <c r="HZT31"/>
      <c r="HZU31"/>
      <c r="HZV31"/>
      <c r="HZW31"/>
      <c r="HZX31"/>
      <c r="HZY31"/>
      <c r="HZZ31"/>
      <c r="IAA31"/>
      <c r="IAB31"/>
      <c r="IAC31"/>
      <c r="IAD31"/>
      <c r="IAE31"/>
      <c r="IAF31"/>
      <c r="IAG31"/>
      <c r="IAH31"/>
      <c r="IAI31"/>
      <c r="IAJ31"/>
      <c r="IAK31"/>
      <c r="IAL31"/>
      <c r="IAM31"/>
      <c r="IAN31"/>
      <c r="IAO31"/>
      <c r="IAP31"/>
      <c r="IAQ31"/>
      <c r="IAR31"/>
      <c r="IAS31"/>
      <c r="IAT31"/>
      <c r="IAU31"/>
      <c r="IAV31"/>
      <c r="IAW31"/>
      <c r="IAX31"/>
      <c r="IAY31"/>
      <c r="IAZ31"/>
      <c r="IBA31"/>
      <c r="IBB31"/>
      <c r="IBC31"/>
      <c r="IBD31"/>
      <c r="IBE31"/>
      <c r="IBF31"/>
      <c r="IBG31"/>
      <c r="IBH31"/>
      <c r="IBI31"/>
      <c r="IBJ31"/>
      <c r="IBK31"/>
      <c r="IBL31"/>
      <c r="IBM31"/>
      <c r="IBN31"/>
      <c r="IBO31"/>
      <c r="IBP31"/>
      <c r="IBQ31"/>
      <c r="IBR31"/>
      <c r="IBS31"/>
      <c r="IBT31"/>
      <c r="IBU31"/>
      <c r="IBV31"/>
      <c r="IBW31"/>
      <c r="IBX31"/>
      <c r="IBY31"/>
      <c r="IBZ31"/>
      <c r="ICA31"/>
      <c r="ICB31"/>
      <c r="ICC31"/>
      <c r="ICD31"/>
      <c r="ICE31"/>
      <c r="ICF31"/>
      <c r="ICG31"/>
      <c r="ICH31"/>
      <c r="ICI31"/>
      <c r="ICJ31"/>
      <c r="ICK31"/>
      <c r="ICL31"/>
      <c r="ICM31"/>
      <c r="ICN31"/>
      <c r="ICO31"/>
      <c r="ICP31"/>
      <c r="ICQ31"/>
      <c r="ICR31"/>
      <c r="ICS31"/>
      <c r="ICT31"/>
      <c r="ICU31"/>
      <c r="ICV31"/>
      <c r="ICW31"/>
      <c r="ICX31"/>
      <c r="ICY31"/>
      <c r="ICZ31"/>
      <c r="IDA31"/>
      <c r="IDB31"/>
      <c r="IDC31"/>
      <c r="IDD31"/>
      <c r="IDE31"/>
      <c r="IDF31"/>
      <c r="IDG31"/>
      <c r="IDH31"/>
      <c r="IDI31"/>
      <c r="IDJ31"/>
      <c r="IDK31"/>
      <c r="IDL31"/>
      <c r="IDM31"/>
      <c r="IDN31"/>
      <c r="IDO31"/>
      <c r="IDP31"/>
      <c r="IDQ31"/>
      <c r="IDR31"/>
      <c r="IDS31"/>
      <c r="IDT31"/>
      <c r="IDU31"/>
      <c r="IDV31"/>
      <c r="IDW31"/>
      <c r="IDX31"/>
      <c r="IDY31"/>
      <c r="IDZ31"/>
      <c r="IEA31"/>
      <c r="IEB31"/>
      <c r="IEC31"/>
      <c r="IED31"/>
      <c r="IEE31"/>
      <c r="IEF31"/>
      <c r="IEG31"/>
      <c r="IEH31"/>
      <c r="IEI31"/>
      <c r="IEJ31"/>
      <c r="IEK31"/>
      <c r="IEL31"/>
      <c r="IEM31"/>
      <c r="IEN31"/>
      <c r="IEO31"/>
      <c r="IEP31"/>
      <c r="IEQ31"/>
      <c r="IER31"/>
      <c r="IES31"/>
      <c r="IET31"/>
      <c r="IEU31"/>
      <c r="IEV31"/>
      <c r="IEW31"/>
      <c r="IEX31"/>
      <c r="IEY31"/>
      <c r="IEZ31"/>
      <c r="IFA31"/>
      <c r="IFB31"/>
      <c r="IFC31"/>
      <c r="IFD31"/>
      <c r="IFE31"/>
      <c r="IFF31"/>
      <c r="IFG31"/>
      <c r="IFH31"/>
      <c r="IFI31"/>
      <c r="IFJ31"/>
      <c r="IFK31"/>
      <c r="IFL31"/>
      <c r="IFM31"/>
      <c r="IFN31"/>
      <c r="IFO31"/>
      <c r="IFP31"/>
      <c r="IFQ31"/>
      <c r="IFR31"/>
      <c r="IFS31"/>
      <c r="IFT31"/>
      <c r="IFU31"/>
      <c r="IFV31"/>
      <c r="IFW31"/>
      <c r="IFX31"/>
      <c r="IFY31"/>
      <c r="IFZ31"/>
      <c r="IGA31"/>
      <c r="IGB31"/>
      <c r="IGC31"/>
      <c r="IGD31"/>
      <c r="IGE31"/>
      <c r="IGF31"/>
      <c r="IGG31"/>
      <c r="IGH31"/>
      <c r="IGI31"/>
      <c r="IGJ31"/>
      <c r="IGK31"/>
      <c r="IGL31"/>
      <c r="IGM31"/>
      <c r="IGN31"/>
      <c r="IGO31"/>
      <c r="IGP31"/>
      <c r="IGQ31"/>
      <c r="IGR31"/>
      <c r="IGS31"/>
      <c r="IGT31"/>
      <c r="IGU31"/>
      <c r="IGV31"/>
      <c r="IGW31"/>
      <c r="IGX31"/>
      <c r="IGY31"/>
      <c r="IGZ31"/>
      <c r="IHA31"/>
      <c r="IHB31"/>
      <c r="IHC31"/>
      <c r="IHD31"/>
      <c r="IHE31"/>
      <c r="IHF31"/>
      <c r="IHG31"/>
      <c r="IHH31"/>
      <c r="IHI31"/>
      <c r="IHJ31"/>
      <c r="IHK31"/>
      <c r="IHL31"/>
      <c r="IHM31"/>
      <c r="IHN31"/>
      <c r="IHO31"/>
      <c r="IHP31"/>
      <c r="IHQ31"/>
      <c r="IHR31"/>
      <c r="IHS31"/>
      <c r="IHT31"/>
      <c r="IHU31"/>
      <c r="IHV31"/>
      <c r="IHW31"/>
      <c r="IHX31"/>
      <c r="IHY31"/>
      <c r="IHZ31"/>
      <c r="IIA31"/>
      <c r="IIB31"/>
      <c r="IIC31"/>
      <c r="IID31"/>
      <c r="IIE31"/>
      <c r="IIF31"/>
      <c r="IIG31"/>
      <c r="IIH31"/>
      <c r="III31"/>
      <c r="IIJ31"/>
      <c r="IIK31"/>
      <c r="IIL31"/>
      <c r="IIM31"/>
      <c r="IIN31"/>
      <c r="IIO31"/>
      <c r="IIP31"/>
      <c r="IIQ31"/>
      <c r="IIR31"/>
      <c r="IIS31"/>
      <c r="IIT31"/>
      <c r="IIU31"/>
      <c r="IIV31"/>
      <c r="IIW31"/>
      <c r="IIX31"/>
      <c r="IIY31"/>
      <c r="IIZ31"/>
      <c r="IJA31"/>
      <c r="IJB31"/>
      <c r="IJC31"/>
      <c r="IJD31"/>
      <c r="IJE31"/>
      <c r="IJF31"/>
      <c r="IJG31"/>
      <c r="IJH31"/>
      <c r="IJI31"/>
      <c r="IJJ31"/>
      <c r="IJK31"/>
      <c r="IJL31"/>
      <c r="IJM31"/>
      <c r="IJN31"/>
      <c r="IJO31"/>
      <c r="IJP31"/>
      <c r="IJQ31"/>
      <c r="IJR31"/>
      <c r="IJS31"/>
      <c r="IJT31"/>
      <c r="IJU31"/>
      <c r="IJV31"/>
      <c r="IJW31"/>
      <c r="IJX31"/>
      <c r="IJY31"/>
      <c r="IJZ31"/>
      <c r="IKA31"/>
      <c r="IKB31"/>
      <c r="IKC31"/>
      <c r="IKD31"/>
      <c r="IKE31"/>
      <c r="IKF31"/>
      <c r="IKG31"/>
      <c r="IKH31"/>
      <c r="IKI31"/>
      <c r="IKJ31"/>
      <c r="IKK31"/>
      <c r="IKL31"/>
      <c r="IKM31"/>
      <c r="IKN31"/>
      <c r="IKO31"/>
      <c r="IKP31"/>
      <c r="IKQ31"/>
      <c r="IKR31"/>
      <c r="IKS31"/>
      <c r="IKT31"/>
      <c r="IKU31"/>
      <c r="IKV31"/>
      <c r="IKW31"/>
      <c r="IKX31"/>
      <c r="IKY31"/>
      <c r="IKZ31"/>
      <c r="ILA31"/>
      <c r="ILB31"/>
      <c r="ILC31"/>
      <c r="ILD31"/>
      <c r="ILE31"/>
      <c r="ILF31"/>
      <c r="ILG31"/>
      <c r="ILH31"/>
      <c r="ILI31"/>
      <c r="ILJ31"/>
      <c r="ILK31"/>
      <c r="ILL31"/>
      <c r="ILM31"/>
      <c r="ILN31"/>
      <c r="ILO31"/>
      <c r="ILP31"/>
      <c r="ILQ31"/>
      <c r="ILR31"/>
      <c r="ILS31"/>
      <c r="ILT31"/>
      <c r="ILU31"/>
      <c r="ILV31"/>
      <c r="ILW31"/>
      <c r="ILX31"/>
      <c r="ILY31"/>
      <c r="ILZ31"/>
      <c r="IMA31"/>
      <c r="IMB31"/>
      <c r="IMC31"/>
      <c r="IMD31"/>
      <c r="IME31"/>
      <c r="IMF31"/>
      <c r="IMG31"/>
      <c r="IMH31"/>
      <c r="IMI31"/>
      <c r="IMJ31"/>
      <c r="IMK31"/>
      <c r="IML31"/>
      <c r="IMM31"/>
      <c r="IMN31"/>
      <c r="IMO31"/>
      <c r="IMP31"/>
      <c r="IMQ31"/>
      <c r="IMR31"/>
      <c r="IMS31"/>
      <c r="IMT31"/>
      <c r="IMU31"/>
      <c r="IMV31"/>
      <c r="IMW31"/>
      <c r="IMX31"/>
      <c r="IMY31"/>
      <c r="IMZ31"/>
      <c r="INA31"/>
      <c r="INB31"/>
      <c r="INC31"/>
      <c r="IND31"/>
      <c r="INE31"/>
      <c r="INF31"/>
      <c r="ING31"/>
      <c r="INH31"/>
      <c r="INI31"/>
      <c r="INJ31"/>
      <c r="INK31"/>
      <c r="INL31"/>
      <c r="INM31"/>
      <c r="INN31"/>
      <c r="INO31"/>
      <c r="INP31"/>
      <c r="INQ31"/>
      <c r="INR31"/>
      <c r="INS31"/>
      <c r="INT31"/>
      <c r="INU31"/>
      <c r="INV31"/>
      <c r="INW31"/>
      <c r="INX31"/>
      <c r="INY31"/>
      <c r="INZ31"/>
      <c r="IOA31"/>
      <c r="IOB31"/>
      <c r="IOC31"/>
      <c r="IOD31"/>
      <c r="IOE31"/>
      <c r="IOF31"/>
      <c r="IOG31"/>
      <c r="IOH31"/>
      <c r="IOI31"/>
      <c r="IOJ31"/>
      <c r="IOK31"/>
      <c r="IOL31"/>
      <c r="IOM31"/>
      <c r="ION31"/>
      <c r="IOO31"/>
      <c r="IOP31"/>
      <c r="IOQ31"/>
      <c r="IOR31"/>
      <c r="IOS31"/>
      <c r="IOT31"/>
      <c r="IOU31"/>
      <c r="IOV31"/>
      <c r="IOW31"/>
      <c r="IOX31"/>
      <c r="IOY31"/>
      <c r="IOZ31"/>
      <c r="IPA31"/>
      <c r="IPB31"/>
      <c r="IPC31"/>
      <c r="IPD31"/>
      <c r="IPE31"/>
      <c r="IPF31"/>
      <c r="IPG31"/>
      <c r="IPH31"/>
      <c r="IPI31"/>
      <c r="IPJ31"/>
      <c r="IPK31"/>
      <c r="IPL31"/>
      <c r="IPM31"/>
      <c r="IPN31"/>
      <c r="IPO31"/>
      <c r="IPP31"/>
      <c r="IPQ31"/>
      <c r="IPR31"/>
      <c r="IPS31"/>
      <c r="IPT31"/>
      <c r="IPU31"/>
      <c r="IPV31"/>
      <c r="IPW31"/>
      <c r="IPX31"/>
      <c r="IPY31"/>
      <c r="IPZ31"/>
      <c r="IQA31"/>
      <c r="IQB31"/>
      <c r="IQC31"/>
      <c r="IQD31"/>
      <c r="IQE31"/>
      <c r="IQF31"/>
      <c r="IQG31"/>
      <c r="IQH31"/>
      <c r="IQI31"/>
      <c r="IQJ31"/>
      <c r="IQK31"/>
      <c r="IQL31"/>
      <c r="IQM31"/>
      <c r="IQN31"/>
      <c r="IQO31"/>
      <c r="IQP31"/>
      <c r="IQQ31"/>
      <c r="IQR31"/>
      <c r="IQS31"/>
      <c r="IQT31"/>
      <c r="IQU31"/>
      <c r="IQV31"/>
      <c r="IQW31"/>
      <c r="IQX31"/>
      <c r="IQY31"/>
      <c r="IQZ31"/>
      <c r="IRA31"/>
      <c r="IRB31"/>
      <c r="IRC31"/>
      <c r="IRD31"/>
      <c r="IRE31"/>
      <c r="IRF31"/>
      <c r="IRG31"/>
      <c r="IRH31"/>
      <c r="IRI31"/>
      <c r="IRJ31"/>
      <c r="IRK31"/>
      <c r="IRL31"/>
      <c r="IRM31"/>
      <c r="IRN31"/>
      <c r="IRO31"/>
      <c r="IRP31"/>
      <c r="IRQ31"/>
      <c r="IRR31"/>
      <c r="IRS31"/>
      <c r="IRT31"/>
      <c r="IRU31"/>
      <c r="IRV31"/>
      <c r="IRW31"/>
      <c r="IRX31"/>
      <c r="IRY31"/>
      <c r="IRZ31"/>
      <c r="ISA31"/>
      <c r="ISB31"/>
      <c r="ISC31"/>
      <c r="ISD31"/>
      <c r="ISE31"/>
      <c r="ISF31"/>
      <c r="ISG31"/>
      <c r="ISH31"/>
      <c r="ISI31"/>
      <c r="ISJ31"/>
      <c r="ISK31"/>
      <c r="ISL31"/>
      <c r="ISM31"/>
      <c r="ISN31"/>
      <c r="ISO31"/>
      <c r="ISP31"/>
      <c r="ISQ31"/>
      <c r="ISR31"/>
      <c r="ISS31"/>
      <c r="IST31"/>
      <c r="ISU31"/>
      <c r="ISV31"/>
      <c r="ISW31"/>
      <c r="ISX31"/>
      <c r="ISY31"/>
      <c r="ISZ31"/>
      <c r="ITA31"/>
      <c r="ITB31"/>
      <c r="ITC31"/>
      <c r="ITD31"/>
      <c r="ITE31"/>
      <c r="ITF31"/>
      <c r="ITG31"/>
      <c r="ITH31"/>
      <c r="ITI31"/>
      <c r="ITJ31"/>
      <c r="ITK31"/>
      <c r="ITL31"/>
      <c r="ITM31"/>
      <c r="ITN31"/>
      <c r="ITO31"/>
      <c r="ITP31"/>
      <c r="ITQ31"/>
      <c r="ITR31"/>
      <c r="ITS31"/>
      <c r="ITT31"/>
      <c r="ITU31"/>
      <c r="ITV31"/>
      <c r="ITW31"/>
      <c r="ITX31"/>
      <c r="ITY31"/>
      <c r="ITZ31"/>
      <c r="IUA31"/>
      <c r="IUB31"/>
      <c r="IUC31"/>
      <c r="IUD31"/>
      <c r="IUE31"/>
      <c r="IUF31"/>
      <c r="IUG31"/>
      <c r="IUH31"/>
      <c r="IUI31"/>
      <c r="IUJ31"/>
      <c r="IUK31"/>
      <c r="IUL31"/>
      <c r="IUM31"/>
      <c r="IUN31"/>
      <c r="IUO31"/>
      <c r="IUP31"/>
      <c r="IUQ31"/>
      <c r="IUR31"/>
      <c r="IUS31"/>
      <c r="IUT31"/>
      <c r="IUU31"/>
      <c r="IUV31"/>
      <c r="IUW31"/>
      <c r="IUX31"/>
      <c r="IUY31"/>
      <c r="IUZ31"/>
      <c r="IVA31"/>
      <c r="IVB31"/>
      <c r="IVC31"/>
      <c r="IVD31"/>
      <c r="IVE31"/>
      <c r="IVF31"/>
      <c r="IVG31"/>
      <c r="IVH31"/>
      <c r="IVI31"/>
      <c r="IVJ31"/>
      <c r="IVK31"/>
      <c r="IVL31"/>
      <c r="IVM31"/>
      <c r="IVN31"/>
      <c r="IVO31"/>
      <c r="IVP31"/>
      <c r="IVQ31"/>
      <c r="IVR31"/>
      <c r="IVS31"/>
      <c r="IVT31"/>
      <c r="IVU31"/>
      <c r="IVV31"/>
      <c r="IVW31"/>
      <c r="IVX31"/>
      <c r="IVY31"/>
      <c r="IVZ31"/>
      <c r="IWA31"/>
      <c r="IWB31"/>
      <c r="IWC31"/>
      <c r="IWD31"/>
      <c r="IWE31"/>
      <c r="IWF31"/>
      <c r="IWG31"/>
      <c r="IWH31"/>
      <c r="IWI31"/>
      <c r="IWJ31"/>
      <c r="IWK31"/>
      <c r="IWL31"/>
      <c r="IWM31"/>
      <c r="IWN31"/>
      <c r="IWO31"/>
      <c r="IWP31"/>
      <c r="IWQ31"/>
      <c r="IWR31"/>
      <c r="IWS31"/>
      <c r="IWT31"/>
      <c r="IWU31"/>
      <c r="IWV31"/>
      <c r="IWW31"/>
      <c r="IWX31"/>
      <c r="IWY31"/>
      <c r="IWZ31"/>
      <c r="IXA31"/>
      <c r="IXB31"/>
      <c r="IXC31"/>
      <c r="IXD31"/>
      <c r="IXE31"/>
      <c r="IXF31"/>
      <c r="IXG31"/>
      <c r="IXH31"/>
      <c r="IXI31"/>
      <c r="IXJ31"/>
      <c r="IXK31"/>
      <c r="IXL31"/>
      <c r="IXM31"/>
      <c r="IXN31"/>
      <c r="IXO31"/>
      <c r="IXP31"/>
      <c r="IXQ31"/>
      <c r="IXR31"/>
      <c r="IXS31"/>
      <c r="IXT31"/>
      <c r="IXU31"/>
      <c r="IXV31"/>
      <c r="IXW31"/>
      <c r="IXX31"/>
      <c r="IXY31"/>
      <c r="IXZ31"/>
      <c r="IYA31"/>
      <c r="IYB31"/>
      <c r="IYC31"/>
      <c r="IYD31"/>
      <c r="IYE31"/>
      <c r="IYF31"/>
      <c r="IYG31"/>
      <c r="IYH31"/>
      <c r="IYI31"/>
      <c r="IYJ31"/>
      <c r="IYK31"/>
      <c r="IYL31"/>
      <c r="IYM31"/>
      <c r="IYN31"/>
      <c r="IYO31"/>
      <c r="IYP31"/>
      <c r="IYQ31"/>
      <c r="IYR31"/>
      <c r="IYS31"/>
      <c r="IYT31"/>
      <c r="IYU31"/>
      <c r="IYV31"/>
      <c r="IYW31"/>
      <c r="IYX31"/>
      <c r="IYY31"/>
      <c r="IYZ31"/>
      <c r="IZA31"/>
      <c r="IZB31"/>
      <c r="IZC31"/>
      <c r="IZD31"/>
      <c r="IZE31"/>
      <c r="IZF31"/>
      <c r="IZG31"/>
      <c r="IZH31"/>
      <c r="IZI31"/>
      <c r="IZJ31"/>
      <c r="IZK31"/>
      <c r="IZL31"/>
      <c r="IZM31"/>
      <c r="IZN31"/>
      <c r="IZO31"/>
      <c r="IZP31"/>
      <c r="IZQ31"/>
      <c r="IZR31"/>
      <c r="IZS31"/>
      <c r="IZT31"/>
      <c r="IZU31"/>
      <c r="IZV31"/>
      <c r="IZW31"/>
      <c r="IZX31"/>
      <c r="IZY31"/>
      <c r="IZZ31"/>
      <c r="JAA31"/>
      <c r="JAB31"/>
      <c r="JAC31"/>
      <c r="JAD31"/>
      <c r="JAE31"/>
      <c r="JAF31"/>
      <c r="JAG31"/>
      <c r="JAH31"/>
      <c r="JAI31"/>
      <c r="JAJ31"/>
      <c r="JAK31"/>
      <c r="JAL31"/>
      <c r="JAM31"/>
      <c r="JAN31"/>
      <c r="JAO31"/>
      <c r="JAP31"/>
      <c r="JAQ31"/>
      <c r="JAR31"/>
      <c r="JAS31"/>
      <c r="JAT31"/>
      <c r="JAU31"/>
      <c r="JAV31"/>
      <c r="JAW31"/>
      <c r="JAX31"/>
      <c r="JAY31"/>
      <c r="JAZ31"/>
      <c r="JBA31"/>
      <c r="JBB31"/>
      <c r="JBC31"/>
      <c r="JBD31"/>
      <c r="JBE31"/>
      <c r="JBF31"/>
      <c r="JBG31"/>
      <c r="JBH31"/>
      <c r="JBI31"/>
      <c r="JBJ31"/>
      <c r="JBK31"/>
      <c r="JBL31"/>
      <c r="JBM31"/>
      <c r="JBN31"/>
      <c r="JBO31"/>
      <c r="JBP31"/>
      <c r="JBQ31"/>
      <c r="JBR31"/>
      <c r="JBS31"/>
      <c r="JBT31"/>
      <c r="JBU31"/>
      <c r="JBV31"/>
      <c r="JBW31"/>
      <c r="JBX31"/>
      <c r="JBY31"/>
      <c r="JBZ31"/>
      <c r="JCA31"/>
      <c r="JCB31"/>
      <c r="JCC31"/>
      <c r="JCD31"/>
      <c r="JCE31"/>
      <c r="JCF31"/>
      <c r="JCG31"/>
      <c r="JCH31"/>
      <c r="JCI31"/>
      <c r="JCJ31"/>
      <c r="JCK31"/>
      <c r="JCL31"/>
      <c r="JCM31"/>
      <c r="JCN31"/>
      <c r="JCO31"/>
      <c r="JCP31"/>
      <c r="JCQ31"/>
      <c r="JCR31"/>
      <c r="JCS31"/>
      <c r="JCT31"/>
      <c r="JCU31"/>
      <c r="JCV31"/>
      <c r="JCW31"/>
      <c r="JCX31"/>
      <c r="JCY31"/>
      <c r="JCZ31"/>
      <c r="JDA31"/>
      <c r="JDB31"/>
      <c r="JDC31"/>
      <c r="JDD31"/>
      <c r="JDE31"/>
      <c r="JDF31"/>
      <c r="JDG31"/>
      <c r="JDH31"/>
      <c r="JDI31"/>
      <c r="JDJ31"/>
      <c r="JDK31"/>
      <c r="JDL31"/>
      <c r="JDM31"/>
      <c r="JDN31"/>
      <c r="JDO31"/>
      <c r="JDP31"/>
      <c r="JDQ31"/>
      <c r="JDR31"/>
      <c r="JDS31"/>
      <c r="JDT31"/>
      <c r="JDU31"/>
      <c r="JDV31"/>
      <c r="JDW31"/>
      <c r="JDX31"/>
      <c r="JDY31"/>
      <c r="JDZ31"/>
      <c r="JEA31"/>
      <c r="JEB31"/>
      <c r="JEC31"/>
      <c r="JED31"/>
      <c r="JEE31"/>
      <c r="JEF31"/>
      <c r="JEG31"/>
      <c r="JEH31"/>
      <c r="JEI31"/>
      <c r="JEJ31"/>
      <c r="JEK31"/>
      <c r="JEL31"/>
      <c r="JEM31"/>
      <c r="JEN31"/>
      <c r="JEO31"/>
      <c r="JEP31"/>
      <c r="JEQ31"/>
      <c r="JER31"/>
      <c r="JES31"/>
      <c r="JET31"/>
      <c r="JEU31"/>
      <c r="JEV31"/>
      <c r="JEW31"/>
      <c r="JEX31"/>
      <c r="JEY31"/>
      <c r="JEZ31"/>
      <c r="JFA31"/>
      <c r="JFB31"/>
      <c r="JFC31"/>
      <c r="JFD31"/>
      <c r="JFE31"/>
      <c r="JFF31"/>
      <c r="JFG31"/>
      <c r="JFH31"/>
      <c r="JFI31"/>
      <c r="JFJ31"/>
      <c r="JFK31"/>
      <c r="JFL31"/>
      <c r="JFM31"/>
      <c r="JFN31"/>
      <c r="JFO31"/>
      <c r="JFP31"/>
      <c r="JFQ31"/>
      <c r="JFR31"/>
      <c r="JFS31"/>
      <c r="JFT31"/>
      <c r="JFU31"/>
      <c r="JFV31"/>
      <c r="JFW31"/>
      <c r="JFX31"/>
      <c r="JFY31"/>
      <c r="JFZ31"/>
      <c r="JGA31"/>
      <c r="JGB31"/>
      <c r="JGC31"/>
      <c r="JGD31"/>
      <c r="JGE31"/>
      <c r="JGF31"/>
      <c r="JGG31"/>
      <c r="JGH31"/>
      <c r="JGI31"/>
      <c r="JGJ31"/>
      <c r="JGK31"/>
      <c r="JGL31"/>
      <c r="JGM31"/>
      <c r="JGN31"/>
      <c r="JGO31"/>
      <c r="JGP31"/>
      <c r="JGQ31"/>
      <c r="JGR31"/>
      <c r="JGS31"/>
      <c r="JGT31"/>
      <c r="JGU31"/>
      <c r="JGV31"/>
      <c r="JGW31"/>
      <c r="JGX31"/>
      <c r="JGY31"/>
      <c r="JGZ31"/>
      <c r="JHA31"/>
      <c r="JHB31"/>
      <c r="JHC31"/>
      <c r="JHD31"/>
      <c r="JHE31"/>
      <c r="JHF31"/>
      <c r="JHG31"/>
      <c r="JHH31"/>
      <c r="JHI31"/>
      <c r="JHJ31"/>
      <c r="JHK31"/>
      <c r="JHL31"/>
      <c r="JHM31"/>
      <c r="JHN31"/>
      <c r="JHO31"/>
      <c r="JHP31"/>
      <c r="JHQ31"/>
      <c r="JHR31"/>
      <c r="JHS31"/>
      <c r="JHT31"/>
      <c r="JHU31"/>
      <c r="JHV31"/>
      <c r="JHW31"/>
      <c r="JHX31"/>
      <c r="JHY31"/>
      <c r="JHZ31"/>
      <c r="JIA31"/>
      <c r="JIB31"/>
      <c r="JIC31"/>
      <c r="JID31"/>
      <c r="JIE31"/>
      <c r="JIF31"/>
      <c r="JIG31"/>
      <c r="JIH31"/>
      <c r="JII31"/>
      <c r="JIJ31"/>
      <c r="JIK31"/>
      <c r="JIL31"/>
      <c r="JIM31"/>
      <c r="JIN31"/>
      <c r="JIO31"/>
      <c r="JIP31"/>
      <c r="JIQ31"/>
      <c r="JIR31"/>
      <c r="JIS31"/>
      <c r="JIT31"/>
      <c r="JIU31"/>
      <c r="JIV31"/>
      <c r="JIW31"/>
      <c r="JIX31"/>
      <c r="JIY31"/>
      <c r="JIZ31"/>
      <c r="JJA31"/>
      <c r="JJB31"/>
      <c r="JJC31"/>
      <c r="JJD31"/>
      <c r="JJE31"/>
      <c r="JJF31"/>
      <c r="JJG31"/>
      <c r="JJH31"/>
      <c r="JJI31"/>
      <c r="JJJ31"/>
      <c r="JJK31"/>
      <c r="JJL31"/>
      <c r="JJM31"/>
      <c r="JJN31"/>
      <c r="JJO31"/>
      <c r="JJP31"/>
      <c r="JJQ31"/>
      <c r="JJR31"/>
      <c r="JJS31"/>
      <c r="JJT31"/>
      <c r="JJU31"/>
      <c r="JJV31"/>
      <c r="JJW31"/>
      <c r="JJX31"/>
      <c r="JJY31"/>
      <c r="JJZ31"/>
      <c r="JKA31"/>
      <c r="JKB31"/>
      <c r="JKC31"/>
      <c r="JKD31"/>
      <c r="JKE31"/>
      <c r="JKF31"/>
      <c r="JKG31"/>
      <c r="JKH31"/>
      <c r="JKI31"/>
      <c r="JKJ31"/>
      <c r="JKK31"/>
      <c r="JKL31"/>
      <c r="JKM31"/>
      <c r="JKN31"/>
      <c r="JKO31"/>
      <c r="JKP31"/>
      <c r="JKQ31"/>
      <c r="JKR31"/>
      <c r="JKS31"/>
      <c r="JKT31"/>
      <c r="JKU31"/>
      <c r="JKV31"/>
      <c r="JKW31"/>
      <c r="JKX31"/>
      <c r="JKY31"/>
      <c r="JKZ31"/>
      <c r="JLA31"/>
      <c r="JLB31"/>
      <c r="JLC31"/>
      <c r="JLD31"/>
      <c r="JLE31"/>
      <c r="JLF31"/>
      <c r="JLG31"/>
      <c r="JLH31"/>
      <c r="JLI31"/>
      <c r="JLJ31"/>
      <c r="JLK31"/>
      <c r="JLL31"/>
      <c r="JLM31"/>
      <c r="JLN31"/>
      <c r="JLO31"/>
      <c r="JLP31"/>
      <c r="JLQ31"/>
      <c r="JLR31"/>
      <c r="JLS31"/>
      <c r="JLT31"/>
      <c r="JLU31"/>
      <c r="JLV31"/>
      <c r="JLW31"/>
      <c r="JLX31"/>
      <c r="JLY31"/>
      <c r="JLZ31"/>
      <c r="JMA31"/>
      <c r="JMB31"/>
      <c r="JMC31"/>
      <c r="JMD31"/>
      <c r="JME31"/>
      <c r="JMF31"/>
      <c r="JMG31"/>
      <c r="JMH31"/>
      <c r="JMI31"/>
      <c r="JMJ31"/>
      <c r="JMK31"/>
      <c r="JML31"/>
      <c r="JMM31"/>
      <c r="JMN31"/>
      <c r="JMO31"/>
      <c r="JMP31"/>
      <c r="JMQ31"/>
      <c r="JMR31"/>
      <c r="JMS31"/>
      <c r="JMT31"/>
      <c r="JMU31"/>
      <c r="JMV31"/>
      <c r="JMW31"/>
      <c r="JMX31"/>
      <c r="JMY31"/>
      <c r="JMZ31"/>
      <c r="JNA31"/>
      <c r="JNB31"/>
      <c r="JNC31"/>
      <c r="JND31"/>
      <c r="JNE31"/>
      <c r="JNF31"/>
      <c r="JNG31"/>
      <c r="JNH31"/>
      <c r="JNI31"/>
      <c r="JNJ31"/>
      <c r="JNK31"/>
      <c r="JNL31"/>
      <c r="JNM31"/>
      <c r="JNN31"/>
      <c r="JNO31"/>
      <c r="JNP31"/>
      <c r="JNQ31"/>
      <c r="JNR31"/>
      <c r="JNS31"/>
      <c r="JNT31"/>
      <c r="JNU31"/>
      <c r="JNV31"/>
      <c r="JNW31"/>
      <c r="JNX31"/>
      <c r="JNY31"/>
      <c r="JNZ31"/>
      <c r="JOA31"/>
      <c r="JOB31"/>
      <c r="JOC31"/>
      <c r="JOD31"/>
      <c r="JOE31"/>
      <c r="JOF31"/>
      <c r="JOG31"/>
      <c r="JOH31"/>
      <c r="JOI31"/>
      <c r="JOJ31"/>
      <c r="JOK31"/>
      <c r="JOL31"/>
      <c r="JOM31"/>
      <c r="JON31"/>
      <c r="JOO31"/>
      <c r="JOP31"/>
      <c r="JOQ31"/>
      <c r="JOR31"/>
      <c r="JOS31"/>
      <c r="JOT31"/>
      <c r="JOU31"/>
      <c r="JOV31"/>
      <c r="JOW31"/>
      <c r="JOX31"/>
      <c r="JOY31"/>
      <c r="JOZ31"/>
      <c r="JPA31"/>
      <c r="JPB31"/>
      <c r="JPC31"/>
      <c r="JPD31"/>
      <c r="JPE31"/>
      <c r="JPF31"/>
      <c r="JPG31"/>
      <c r="JPH31"/>
      <c r="JPI31"/>
      <c r="JPJ31"/>
      <c r="JPK31"/>
      <c r="JPL31"/>
      <c r="JPM31"/>
      <c r="JPN31"/>
      <c r="JPO31"/>
      <c r="JPP31"/>
      <c r="JPQ31"/>
      <c r="JPR31"/>
      <c r="JPS31"/>
      <c r="JPT31"/>
      <c r="JPU31"/>
      <c r="JPV31"/>
      <c r="JPW31"/>
      <c r="JPX31"/>
      <c r="JPY31"/>
      <c r="JPZ31"/>
      <c r="JQA31"/>
      <c r="JQB31"/>
      <c r="JQC31"/>
      <c r="JQD31"/>
      <c r="JQE31"/>
      <c r="JQF31"/>
      <c r="JQG31"/>
      <c r="JQH31"/>
      <c r="JQI31"/>
      <c r="JQJ31"/>
      <c r="JQK31"/>
      <c r="JQL31"/>
      <c r="JQM31"/>
      <c r="JQN31"/>
      <c r="JQO31"/>
      <c r="JQP31"/>
      <c r="JQQ31"/>
      <c r="JQR31"/>
      <c r="JQS31"/>
      <c r="JQT31"/>
      <c r="JQU31"/>
      <c r="JQV31"/>
      <c r="JQW31"/>
      <c r="JQX31"/>
      <c r="JQY31"/>
      <c r="JQZ31"/>
      <c r="JRA31"/>
      <c r="JRB31"/>
      <c r="JRC31"/>
      <c r="JRD31"/>
      <c r="JRE31"/>
      <c r="JRF31"/>
      <c r="JRG31"/>
      <c r="JRH31"/>
      <c r="JRI31"/>
      <c r="JRJ31"/>
      <c r="JRK31"/>
      <c r="JRL31"/>
      <c r="JRM31"/>
      <c r="JRN31"/>
      <c r="JRO31"/>
      <c r="JRP31"/>
      <c r="JRQ31"/>
      <c r="JRR31"/>
      <c r="JRS31"/>
      <c r="JRT31"/>
      <c r="JRU31"/>
      <c r="JRV31"/>
      <c r="JRW31"/>
      <c r="JRX31"/>
      <c r="JRY31"/>
      <c r="JRZ31"/>
      <c r="JSA31"/>
      <c r="JSB31"/>
      <c r="JSC31"/>
      <c r="JSD31"/>
      <c r="JSE31"/>
      <c r="JSF31"/>
      <c r="JSG31"/>
      <c r="JSH31"/>
      <c r="JSI31"/>
      <c r="JSJ31"/>
      <c r="JSK31"/>
      <c r="JSL31"/>
      <c r="JSM31"/>
      <c r="JSN31"/>
      <c r="JSO31"/>
      <c r="JSP31"/>
      <c r="JSQ31"/>
      <c r="JSR31"/>
      <c r="JSS31"/>
      <c r="JST31"/>
      <c r="JSU31"/>
      <c r="JSV31"/>
      <c r="JSW31"/>
      <c r="JSX31"/>
      <c r="JSY31"/>
      <c r="JSZ31"/>
      <c r="JTA31"/>
      <c r="JTB31"/>
      <c r="JTC31"/>
      <c r="JTD31"/>
      <c r="JTE31"/>
      <c r="JTF31"/>
      <c r="JTG31"/>
      <c r="JTH31"/>
      <c r="JTI31"/>
      <c r="JTJ31"/>
      <c r="JTK31"/>
      <c r="JTL31"/>
      <c r="JTM31"/>
      <c r="JTN31"/>
      <c r="JTO31"/>
      <c r="JTP31"/>
      <c r="JTQ31"/>
      <c r="JTR31"/>
      <c r="JTS31"/>
      <c r="JTT31"/>
      <c r="JTU31"/>
      <c r="JTV31"/>
      <c r="JTW31"/>
      <c r="JTX31"/>
      <c r="JTY31"/>
      <c r="JTZ31"/>
      <c r="JUA31"/>
      <c r="JUB31"/>
      <c r="JUC31"/>
      <c r="JUD31"/>
      <c r="JUE31"/>
      <c r="JUF31"/>
      <c r="JUG31"/>
      <c r="JUH31"/>
      <c r="JUI31"/>
      <c r="JUJ31"/>
      <c r="JUK31"/>
      <c r="JUL31"/>
      <c r="JUM31"/>
      <c r="JUN31"/>
      <c r="JUO31"/>
      <c r="JUP31"/>
      <c r="JUQ31"/>
      <c r="JUR31"/>
      <c r="JUS31"/>
      <c r="JUT31"/>
      <c r="JUU31"/>
      <c r="JUV31"/>
      <c r="JUW31"/>
      <c r="JUX31"/>
      <c r="JUY31"/>
      <c r="JUZ31"/>
      <c r="JVA31"/>
      <c r="JVB31"/>
      <c r="JVC31"/>
      <c r="JVD31"/>
      <c r="JVE31"/>
      <c r="JVF31"/>
      <c r="JVG31"/>
      <c r="JVH31"/>
      <c r="JVI31"/>
      <c r="JVJ31"/>
      <c r="JVK31"/>
      <c r="JVL31"/>
      <c r="JVM31"/>
      <c r="JVN31"/>
      <c r="JVO31"/>
      <c r="JVP31"/>
      <c r="JVQ31"/>
      <c r="JVR31"/>
      <c r="JVS31"/>
      <c r="JVT31"/>
      <c r="JVU31"/>
      <c r="JVV31"/>
      <c r="JVW31"/>
      <c r="JVX31"/>
      <c r="JVY31"/>
      <c r="JVZ31"/>
      <c r="JWA31"/>
      <c r="JWB31"/>
      <c r="JWC31"/>
      <c r="JWD31"/>
      <c r="JWE31"/>
      <c r="JWF31"/>
      <c r="JWG31"/>
      <c r="JWH31"/>
      <c r="JWI31"/>
      <c r="JWJ31"/>
      <c r="JWK31"/>
      <c r="JWL31"/>
      <c r="JWM31"/>
      <c r="JWN31"/>
      <c r="JWO31"/>
      <c r="JWP31"/>
      <c r="JWQ31"/>
      <c r="JWR31"/>
      <c r="JWS31"/>
      <c r="JWT31"/>
      <c r="JWU31"/>
      <c r="JWV31"/>
      <c r="JWW31"/>
      <c r="JWX31"/>
      <c r="JWY31"/>
      <c r="JWZ31"/>
      <c r="JXA31"/>
      <c r="JXB31"/>
      <c r="JXC31"/>
      <c r="JXD31"/>
      <c r="JXE31"/>
      <c r="JXF31"/>
      <c r="JXG31"/>
      <c r="JXH31"/>
      <c r="JXI31"/>
      <c r="JXJ31"/>
      <c r="JXK31"/>
      <c r="JXL31"/>
      <c r="JXM31"/>
      <c r="JXN31"/>
      <c r="JXO31"/>
      <c r="JXP31"/>
      <c r="JXQ31"/>
      <c r="JXR31"/>
      <c r="JXS31"/>
      <c r="JXT31"/>
      <c r="JXU31"/>
      <c r="JXV31"/>
      <c r="JXW31"/>
      <c r="JXX31"/>
      <c r="JXY31"/>
      <c r="JXZ31"/>
      <c r="JYA31"/>
      <c r="JYB31"/>
      <c r="JYC31"/>
      <c r="JYD31"/>
      <c r="JYE31"/>
      <c r="JYF31"/>
      <c r="JYG31"/>
      <c r="JYH31"/>
      <c r="JYI31"/>
      <c r="JYJ31"/>
      <c r="JYK31"/>
      <c r="JYL31"/>
      <c r="JYM31"/>
      <c r="JYN31"/>
      <c r="JYO31"/>
      <c r="JYP31"/>
      <c r="JYQ31"/>
      <c r="JYR31"/>
      <c r="JYS31"/>
      <c r="JYT31"/>
      <c r="JYU31"/>
      <c r="JYV31"/>
      <c r="JYW31"/>
      <c r="JYX31"/>
      <c r="JYY31"/>
      <c r="JYZ31"/>
      <c r="JZA31"/>
      <c r="JZB31"/>
      <c r="JZC31"/>
      <c r="JZD31"/>
      <c r="JZE31"/>
      <c r="JZF31"/>
      <c r="JZG31"/>
      <c r="JZH31"/>
      <c r="JZI31"/>
      <c r="JZJ31"/>
      <c r="JZK31"/>
      <c r="JZL31"/>
      <c r="JZM31"/>
      <c r="JZN31"/>
      <c r="JZO31"/>
      <c r="JZP31"/>
      <c r="JZQ31"/>
      <c r="JZR31"/>
      <c r="JZS31"/>
      <c r="JZT31"/>
      <c r="JZU31"/>
      <c r="JZV31"/>
      <c r="JZW31"/>
      <c r="JZX31"/>
      <c r="JZY31"/>
      <c r="JZZ31"/>
      <c r="KAA31"/>
      <c r="KAB31"/>
      <c r="KAC31"/>
      <c r="KAD31"/>
      <c r="KAE31"/>
      <c r="KAF31"/>
      <c r="KAG31"/>
      <c r="KAH31"/>
      <c r="KAI31"/>
      <c r="KAJ31"/>
      <c r="KAK31"/>
      <c r="KAL31"/>
      <c r="KAM31"/>
      <c r="KAN31"/>
      <c r="KAO31"/>
      <c r="KAP31"/>
      <c r="KAQ31"/>
      <c r="KAR31"/>
      <c r="KAS31"/>
      <c r="KAT31"/>
      <c r="KAU31"/>
      <c r="KAV31"/>
      <c r="KAW31"/>
      <c r="KAX31"/>
      <c r="KAY31"/>
      <c r="KAZ31"/>
      <c r="KBA31"/>
      <c r="KBB31"/>
      <c r="KBC31"/>
      <c r="KBD31"/>
      <c r="KBE31"/>
      <c r="KBF31"/>
      <c r="KBG31"/>
      <c r="KBH31"/>
      <c r="KBI31"/>
      <c r="KBJ31"/>
      <c r="KBK31"/>
      <c r="KBL31"/>
      <c r="KBM31"/>
      <c r="KBN31"/>
      <c r="KBO31"/>
      <c r="KBP31"/>
      <c r="KBQ31"/>
      <c r="KBR31"/>
      <c r="KBS31"/>
      <c r="KBT31"/>
      <c r="KBU31"/>
      <c r="KBV31"/>
      <c r="KBW31"/>
      <c r="KBX31"/>
      <c r="KBY31"/>
      <c r="KBZ31"/>
      <c r="KCA31"/>
      <c r="KCB31"/>
      <c r="KCC31"/>
      <c r="KCD31"/>
      <c r="KCE31"/>
      <c r="KCF31"/>
      <c r="KCG31"/>
      <c r="KCH31"/>
      <c r="KCI31"/>
      <c r="KCJ31"/>
      <c r="KCK31"/>
      <c r="KCL31"/>
      <c r="KCM31"/>
      <c r="KCN31"/>
      <c r="KCO31"/>
      <c r="KCP31"/>
      <c r="KCQ31"/>
      <c r="KCR31"/>
      <c r="KCS31"/>
      <c r="KCT31"/>
      <c r="KCU31"/>
      <c r="KCV31"/>
      <c r="KCW31"/>
      <c r="KCX31"/>
      <c r="KCY31"/>
      <c r="KCZ31"/>
      <c r="KDA31"/>
      <c r="KDB31"/>
      <c r="KDC31"/>
      <c r="KDD31"/>
      <c r="KDE31"/>
      <c r="KDF31"/>
      <c r="KDG31"/>
      <c r="KDH31"/>
      <c r="KDI31"/>
      <c r="KDJ31"/>
      <c r="KDK31"/>
      <c r="KDL31"/>
      <c r="KDM31"/>
      <c r="KDN31"/>
      <c r="KDO31"/>
      <c r="KDP31"/>
      <c r="KDQ31"/>
      <c r="KDR31"/>
      <c r="KDS31"/>
      <c r="KDT31"/>
      <c r="KDU31"/>
      <c r="KDV31"/>
      <c r="KDW31"/>
      <c r="KDX31"/>
      <c r="KDY31"/>
      <c r="KDZ31"/>
      <c r="KEA31"/>
      <c r="KEB31"/>
      <c r="KEC31"/>
      <c r="KED31"/>
      <c r="KEE31"/>
      <c r="KEF31"/>
      <c r="KEG31"/>
      <c r="KEH31"/>
      <c r="KEI31"/>
      <c r="KEJ31"/>
      <c r="KEK31"/>
      <c r="KEL31"/>
      <c r="KEM31"/>
      <c r="KEN31"/>
      <c r="KEO31"/>
      <c r="KEP31"/>
      <c r="KEQ31"/>
      <c r="KER31"/>
      <c r="KES31"/>
      <c r="KET31"/>
      <c r="KEU31"/>
      <c r="KEV31"/>
      <c r="KEW31"/>
      <c r="KEX31"/>
      <c r="KEY31"/>
      <c r="KEZ31"/>
      <c r="KFA31"/>
      <c r="KFB31"/>
      <c r="KFC31"/>
      <c r="KFD31"/>
      <c r="KFE31"/>
      <c r="KFF31"/>
      <c r="KFG31"/>
      <c r="KFH31"/>
      <c r="KFI31"/>
      <c r="KFJ31"/>
      <c r="KFK31"/>
      <c r="KFL31"/>
      <c r="KFM31"/>
      <c r="KFN31"/>
      <c r="KFO31"/>
      <c r="KFP31"/>
      <c r="KFQ31"/>
      <c r="KFR31"/>
      <c r="KFS31"/>
      <c r="KFT31"/>
      <c r="KFU31"/>
      <c r="KFV31"/>
      <c r="KFW31"/>
      <c r="KFX31"/>
      <c r="KFY31"/>
      <c r="KFZ31"/>
      <c r="KGA31"/>
      <c r="KGB31"/>
      <c r="KGC31"/>
      <c r="KGD31"/>
      <c r="KGE31"/>
      <c r="KGF31"/>
      <c r="KGG31"/>
      <c r="KGH31"/>
      <c r="KGI31"/>
      <c r="KGJ31"/>
      <c r="KGK31"/>
      <c r="KGL31"/>
      <c r="KGM31"/>
      <c r="KGN31"/>
      <c r="KGO31"/>
      <c r="KGP31"/>
      <c r="KGQ31"/>
      <c r="KGR31"/>
      <c r="KGS31"/>
      <c r="KGT31"/>
      <c r="KGU31"/>
      <c r="KGV31"/>
      <c r="KGW31"/>
      <c r="KGX31"/>
      <c r="KGY31"/>
      <c r="KGZ31"/>
      <c r="KHA31"/>
      <c r="KHB31"/>
      <c r="KHC31"/>
      <c r="KHD31"/>
      <c r="KHE31"/>
      <c r="KHF31"/>
      <c r="KHG31"/>
      <c r="KHH31"/>
      <c r="KHI31"/>
      <c r="KHJ31"/>
      <c r="KHK31"/>
      <c r="KHL31"/>
      <c r="KHM31"/>
      <c r="KHN31"/>
      <c r="KHO31"/>
      <c r="KHP31"/>
      <c r="KHQ31"/>
      <c r="KHR31"/>
      <c r="KHS31"/>
      <c r="KHT31"/>
      <c r="KHU31"/>
      <c r="KHV31"/>
      <c r="KHW31"/>
      <c r="KHX31"/>
      <c r="KHY31"/>
      <c r="KHZ31"/>
      <c r="KIA31"/>
      <c r="KIB31"/>
      <c r="KIC31"/>
      <c r="KID31"/>
      <c r="KIE31"/>
      <c r="KIF31"/>
      <c r="KIG31"/>
      <c r="KIH31"/>
      <c r="KII31"/>
      <c r="KIJ31"/>
      <c r="KIK31"/>
      <c r="KIL31"/>
      <c r="KIM31"/>
      <c r="KIN31"/>
      <c r="KIO31"/>
      <c r="KIP31"/>
      <c r="KIQ31"/>
      <c r="KIR31"/>
      <c r="KIS31"/>
      <c r="KIT31"/>
      <c r="KIU31"/>
      <c r="KIV31"/>
      <c r="KIW31"/>
      <c r="KIX31"/>
      <c r="KIY31"/>
      <c r="KIZ31"/>
      <c r="KJA31"/>
      <c r="KJB31"/>
      <c r="KJC31"/>
      <c r="KJD31"/>
      <c r="KJE31"/>
      <c r="KJF31"/>
      <c r="KJG31"/>
      <c r="KJH31"/>
      <c r="KJI31"/>
      <c r="KJJ31"/>
      <c r="KJK31"/>
      <c r="KJL31"/>
      <c r="KJM31"/>
      <c r="KJN31"/>
      <c r="KJO31"/>
      <c r="KJP31"/>
      <c r="KJQ31"/>
      <c r="KJR31"/>
      <c r="KJS31"/>
      <c r="KJT31"/>
      <c r="KJU31"/>
      <c r="KJV31"/>
      <c r="KJW31"/>
      <c r="KJX31"/>
      <c r="KJY31"/>
      <c r="KJZ31"/>
      <c r="KKA31"/>
      <c r="KKB31"/>
      <c r="KKC31"/>
      <c r="KKD31"/>
      <c r="KKE31"/>
      <c r="KKF31"/>
      <c r="KKG31"/>
      <c r="KKH31"/>
      <c r="KKI31"/>
      <c r="KKJ31"/>
      <c r="KKK31"/>
      <c r="KKL31"/>
      <c r="KKM31"/>
      <c r="KKN31"/>
      <c r="KKO31"/>
      <c r="KKP31"/>
      <c r="KKQ31"/>
      <c r="KKR31"/>
      <c r="KKS31"/>
      <c r="KKT31"/>
      <c r="KKU31"/>
      <c r="KKV31"/>
      <c r="KKW31"/>
      <c r="KKX31"/>
      <c r="KKY31"/>
      <c r="KKZ31"/>
      <c r="KLA31"/>
      <c r="KLB31"/>
      <c r="KLC31"/>
      <c r="KLD31"/>
      <c r="KLE31"/>
      <c r="KLF31"/>
      <c r="KLG31"/>
      <c r="KLH31"/>
      <c r="KLI31"/>
      <c r="KLJ31"/>
      <c r="KLK31"/>
      <c r="KLL31"/>
      <c r="KLM31"/>
      <c r="KLN31"/>
      <c r="KLO31"/>
      <c r="KLP31"/>
      <c r="KLQ31"/>
      <c r="KLR31"/>
      <c r="KLS31"/>
      <c r="KLT31"/>
      <c r="KLU31"/>
      <c r="KLV31"/>
      <c r="KLW31"/>
      <c r="KLX31"/>
      <c r="KLY31"/>
      <c r="KLZ31"/>
      <c r="KMA31"/>
      <c r="KMB31"/>
      <c r="KMC31"/>
      <c r="KMD31"/>
      <c r="KME31"/>
      <c r="KMF31"/>
      <c r="KMG31"/>
      <c r="KMH31"/>
      <c r="KMI31"/>
      <c r="KMJ31"/>
      <c r="KMK31"/>
      <c r="KML31"/>
      <c r="KMM31"/>
      <c r="KMN31"/>
      <c r="KMO31"/>
      <c r="KMP31"/>
      <c r="KMQ31"/>
      <c r="KMR31"/>
      <c r="KMS31"/>
      <c r="KMT31"/>
      <c r="KMU31"/>
      <c r="KMV31"/>
      <c r="KMW31"/>
      <c r="KMX31"/>
      <c r="KMY31"/>
      <c r="KMZ31"/>
      <c r="KNA31"/>
      <c r="KNB31"/>
      <c r="KNC31"/>
      <c r="KND31"/>
      <c r="KNE31"/>
      <c r="KNF31"/>
      <c r="KNG31"/>
      <c r="KNH31"/>
      <c r="KNI31"/>
      <c r="KNJ31"/>
      <c r="KNK31"/>
      <c r="KNL31"/>
      <c r="KNM31"/>
      <c r="KNN31"/>
      <c r="KNO31"/>
      <c r="KNP31"/>
      <c r="KNQ31"/>
      <c r="KNR31"/>
      <c r="KNS31"/>
      <c r="KNT31"/>
      <c r="KNU31"/>
      <c r="KNV31"/>
      <c r="KNW31"/>
      <c r="KNX31"/>
      <c r="KNY31"/>
      <c r="KNZ31"/>
      <c r="KOA31"/>
      <c r="KOB31"/>
      <c r="KOC31"/>
      <c r="KOD31"/>
      <c r="KOE31"/>
      <c r="KOF31"/>
      <c r="KOG31"/>
      <c r="KOH31"/>
      <c r="KOI31"/>
      <c r="KOJ31"/>
      <c r="KOK31"/>
      <c r="KOL31"/>
      <c r="KOM31"/>
      <c r="KON31"/>
      <c r="KOO31"/>
      <c r="KOP31"/>
      <c r="KOQ31"/>
      <c r="KOR31"/>
      <c r="KOS31"/>
      <c r="KOT31"/>
      <c r="KOU31"/>
      <c r="KOV31"/>
      <c r="KOW31"/>
      <c r="KOX31"/>
      <c r="KOY31"/>
      <c r="KOZ31"/>
      <c r="KPA31"/>
      <c r="KPB31"/>
      <c r="KPC31"/>
      <c r="KPD31"/>
      <c r="KPE31"/>
      <c r="KPF31"/>
      <c r="KPG31"/>
      <c r="KPH31"/>
      <c r="KPI31"/>
      <c r="KPJ31"/>
      <c r="KPK31"/>
      <c r="KPL31"/>
      <c r="KPM31"/>
      <c r="KPN31"/>
      <c r="KPO31"/>
      <c r="KPP31"/>
      <c r="KPQ31"/>
      <c r="KPR31"/>
      <c r="KPS31"/>
      <c r="KPT31"/>
      <c r="KPU31"/>
      <c r="KPV31"/>
      <c r="KPW31"/>
      <c r="KPX31"/>
      <c r="KPY31"/>
      <c r="KPZ31"/>
      <c r="KQA31"/>
      <c r="KQB31"/>
      <c r="KQC31"/>
      <c r="KQD31"/>
      <c r="KQE31"/>
      <c r="KQF31"/>
      <c r="KQG31"/>
      <c r="KQH31"/>
      <c r="KQI31"/>
      <c r="KQJ31"/>
      <c r="KQK31"/>
      <c r="KQL31"/>
      <c r="KQM31"/>
      <c r="KQN31"/>
      <c r="KQO31"/>
      <c r="KQP31"/>
      <c r="KQQ31"/>
      <c r="KQR31"/>
      <c r="KQS31"/>
      <c r="KQT31"/>
      <c r="KQU31"/>
      <c r="KQV31"/>
      <c r="KQW31"/>
      <c r="KQX31"/>
      <c r="KQY31"/>
      <c r="KQZ31"/>
      <c r="KRA31"/>
      <c r="KRB31"/>
      <c r="KRC31"/>
      <c r="KRD31"/>
      <c r="KRE31"/>
      <c r="KRF31"/>
      <c r="KRG31"/>
      <c r="KRH31"/>
      <c r="KRI31"/>
      <c r="KRJ31"/>
      <c r="KRK31"/>
      <c r="KRL31"/>
      <c r="KRM31"/>
      <c r="KRN31"/>
      <c r="KRO31"/>
      <c r="KRP31"/>
      <c r="KRQ31"/>
      <c r="KRR31"/>
      <c r="KRS31"/>
      <c r="KRT31"/>
      <c r="KRU31"/>
      <c r="KRV31"/>
      <c r="KRW31"/>
      <c r="KRX31"/>
      <c r="KRY31"/>
      <c r="KRZ31"/>
      <c r="KSA31"/>
      <c r="KSB31"/>
      <c r="KSC31"/>
      <c r="KSD31"/>
      <c r="KSE31"/>
      <c r="KSF31"/>
      <c r="KSG31"/>
      <c r="KSH31"/>
      <c r="KSI31"/>
      <c r="KSJ31"/>
      <c r="KSK31"/>
      <c r="KSL31"/>
      <c r="KSM31"/>
      <c r="KSN31"/>
      <c r="KSO31"/>
      <c r="KSP31"/>
      <c r="KSQ31"/>
      <c r="KSR31"/>
      <c r="KSS31"/>
      <c r="KST31"/>
      <c r="KSU31"/>
      <c r="KSV31"/>
      <c r="KSW31"/>
      <c r="KSX31"/>
      <c r="KSY31"/>
      <c r="KSZ31"/>
      <c r="KTA31"/>
      <c r="KTB31"/>
      <c r="KTC31"/>
      <c r="KTD31"/>
      <c r="KTE31"/>
      <c r="KTF31"/>
      <c r="KTG31"/>
      <c r="KTH31"/>
      <c r="KTI31"/>
      <c r="KTJ31"/>
      <c r="KTK31"/>
      <c r="KTL31"/>
      <c r="KTM31"/>
      <c r="KTN31"/>
      <c r="KTO31"/>
      <c r="KTP31"/>
      <c r="KTQ31"/>
      <c r="KTR31"/>
      <c r="KTS31"/>
      <c r="KTT31"/>
      <c r="KTU31"/>
      <c r="KTV31"/>
      <c r="KTW31"/>
      <c r="KTX31"/>
      <c r="KTY31"/>
      <c r="KTZ31"/>
      <c r="KUA31"/>
      <c r="KUB31"/>
      <c r="KUC31"/>
      <c r="KUD31"/>
      <c r="KUE31"/>
      <c r="KUF31"/>
      <c r="KUG31"/>
      <c r="KUH31"/>
      <c r="KUI31"/>
      <c r="KUJ31"/>
      <c r="KUK31"/>
      <c r="KUL31"/>
      <c r="KUM31"/>
      <c r="KUN31"/>
      <c r="KUO31"/>
      <c r="KUP31"/>
      <c r="KUQ31"/>
      <c r="KUR31"/>
      <c r="KUS31"/>
      <c r="KUT31"/>
      <c r="KUU31"/>
      <c r="KUV31"/>
      <c r="KUW31"/>
      <c r="KUX31"/>
      <c r="KUY31"/>
      <c r="KUZ31"/>
      <c r="KVA31"/>
      <c r="KVB31"/>
      <c r="KVC31"/>
      <c r="KVD31"/>
      <c r="KVE31"/>
      <c r="KVF31"/>
      <c r="KVG31"/>
      <c r="KVH31"/>
      <c r="KVI31"/>
      <c r="KVJ31"/>
      <c r="KVK31"/>
      <c r="KVL31"/>
      <c r="KVM31"/>
      <c r="KVN31"/>
      <c r="KVO31"/>
      <c r="KVP31"/>
      <c r="KVQ31"/>
      <c r="KVR31"/>
      <c r="KVS31"/>
      <c r="KVT31"/>
      <c r="KVU31"/>
      <c r="KVV31"/>
      <c r="KVW31"/>
      <c r="KVX31"/>
      <c r="KVY31"/>
      <c r="KVZ31"/>
      <c r="KWA31"/>
      <c r="KWB31"/>
      <c r="KWC31"/>
      <c r="KWD31"/>
      <c r="KWE31"/>
      <c r="KWF31"/>
      <c r="KWG31"/>
      <c r="KWH31"/>
      <c r="KWI31"/>
      <c r="KWJ31"/>
      <c r="KWK31"/>
      <c r="KWL31"/>
      <c r="KWM31"/>
      <c r="KWN31"/>
      <c r="KWO31"/>
      <c r="KWP31"/>
      <c r="KWQ31"/>
      <c r="KWR31"/>
      <c r="KWS31"/>
      <c r="KWT31"/>
      <c r="KWU31"/>
      <c r="KWV31"/>
      <c r="KWW31"/>
      <c r="KWX31"/>
      <c r="KWY31"/>
      <c r="KWZ31"/>
      <c r="KXA31"/>
      <c r="KXB31"/>
      <c r="KXC31"/>
      <c r="KXD31"/>
      <c r="KXE31"/>
      <c r="KXF31"/>
      <c r="KXG31"/>
      <c r="KXH31"/>
      <c r="KXI31"/>
      <c r="KXJ31"/>
      <c r="KXK31"/>
      <c r="KXL31"/>
      <c r="KXM31"/>
      <c r="KXN31"/>
      <c r="KXO31"/>
      <c r="KXP31"/>
      <c r="KXQ31"/>
      <c r="KXR31"/>
      <c r="KXS31"/>
      <c r="KXT31"/>
      <c r="KXU31"/>
      <c r="KXV31"/>
      <c r="KXW31"/>
      <c r="KXX31"/>
      <c r="KXY31"/>
      <c r="KXZ31"/>
      <c r="KYA31"/>
      <c r="KYB31"/>
      <c r="KYC31"/>
      <c r="KYD31"/>
      <c r="KYE31"/>
      <c r="KYF31"/>
      <c r="KYG31"/>
      <c r="KYH31"/>
      <c r="KYI31"/>
      <c r="KYJ31"/>
      <c r="KYK31"/>
      <c r="KYL31"/>
      <c r="KYM31"/>
      <c r="KYN31"/>
      <c r="KYO31"/>
      <c r="KYP31"/>
      <c r="KYQ31"/>
      <c r="KYR31"/>
      <c r="KYS31"/>
      <c r="KYT31"/>
      <c r="KYU31"/>
      <c r="KYV31"/>
      <c r="KYW31"/>
      <c r="KYX31"/>
      <c r="KYY31"/>
      <c r="KYZ31"/>
      <c r="KZA31"/>
      <c r="KZB31"/>
      <c r="KZC31"/>
      <c r="KZD31"/>
      <c r="KZE31"/>
      <c r="KZF31"/>
      <c r="KZG31"/>
      <c r="KZH31"/>
      <c r="KZI31"/>
      <c r="KZJ31"/>
      <c r="KZK31"/>
      <c r="KZL31"/>
      <c r="KZM31"/>
      <c r="KZN31"/>
      <c r="KZO31"/>
      <c r="KZP31"/>
      <c r="KZQ31"/>
      <c r="KZR31"/>
      <c r="KZS31"/>
      <c r="KZT31"/>
      <c r="KZU31"/>
      <c r="KZV31"/>
      <c r="KZW31"/>
      <c r="KZX31"/>
      <c r="KZY31"/>
      <c r="KZZ31"/>
      <c r="LAA31"/>
      <c r="LAB31"/>
      <c r="LAC31"/>
      <c r="LAD31"/>
      <c r="LAE31"/>
      <c r="LAF31"/>
      <c r="LAG31"/>
      <c r="LAH31"/>
      <c r="LAI31"/>
      <c r="LAJ31"/>
      <c r="LAK31"/>
      <c r="LAL31"/>
      <c r="LAM31"/>
      <c r="LAN31"/>
      <c r="LAO31"/>
      <c r="LAP31"/>
      <c r="LAQ31"/>
      <c r="LAR31"/>
      <c r="LAS31"/>
      <c r="LAT31"/>
      <c r="LAU31"/>
      <c r="LAV31"/>
      <c r="LAW31"/>
      <c r="LAX31"/>
      <c r="LAY31"/>
      <c r="LAZ31"/>
      <c r="LBA31"/>
      <c r="LBB31"/>
      <c r="LBC31"/>
      <c r="LBD31"/>
      <c r="LBE31"/>
      <c r="LBF31"/>
      <c r="LBG31"/>
      <c r="LBH31"/>
      <c r="LBI31"/>
      <c r="LBJ31"/>
      <c r="LBK31"/>
      <c r="LBL31"/>
      <c r="LBM31"/>
      <c r="LBN31"/>
      <c r="LBO31"/>
      <c r="LBP31"/>
      <c r="LBQ31"/>
      <c r="LBR31"/>
      <c r="LBS31"/>
      <c r="LBT31"/>
      <c r="LBU31"/>
      <c r="LBV31"/>
      <c r="LBW31"/>
      <c r="LBX31"/>
      <c r="LBY31"/>
      <c r="LBZ31"/>
      <c r="LCA31"/>
      <c r="LCB31"/>
      <c r="LCC31"/>
      <c r="LCD31"/>
      <c r="LCE31"/>
      <c r="LCF31"/>
      <c r="LCG31"/>
      <c r="LCH31"/>
      <c r="LCI31"/>
      <c r="LCJ31"/>
      <c r="LCK31"/>
      <c r="LCL31"/>
      <c r="LCM31"/>
      <c r="LCN31"/>
      <c r="LCO31"/>
      <c r="LCP31"/>
      <c r="LCQ31"/>
      <c r="LCR31"/>
      <c r="LCS31"/>
      <c r="LCT31"/>
      <c r="LCU31"/>
      <c r="LCV31"/>
      <c r="LCW31"/>
      <c r="LCX31"/>
      <c r="LCY31"/>
      <c r="LCZ31"/>
      <c r="LDA31"/>
      <c r="LDB31"/>
      <c r="LDC31"/>
      <c r="LDD31"/>
      <c r="LDE31"/>
      <c r="LDF31"/>
      <c r="LDG31"/>
      <c r="LDH31"/>
      <c r="LDI31"/>
      <c r="LDJ31"/>
      <c r="LDK31"/>
      <c r="LDL31"/>
      <c r="LDM31"/>
      <c r="LDN31"/>
      <c r="LDO31"/>
      <c r="LDP31"/>
      <c r="LDQ31"/>
      <c r="LDR31"/>
      <c r="LDS31"/>
      <c r="LDT31"/>
      <c r="LDU31"/>
      <c r="LDV31"/>
      <c r="LDW31"/>
      <c r="LDX31"/>
      <c r="LDY31"/>
      <c r="LDZ31"/>
      <c r="LEA31"/>
      <c r="LEB31"/>
      <c r="LEC31"/>
      <c r="LED31"/>
      <c r="LEE31"/>
      <c r="LEF31"/>
      <c r="LEG31"/>
      <c r="LEH31"/>
      <c r="LEI31"/>
      <c r="LEJ31"/>
      <c r="LEK31"/>
      <c r="LEL31"/>
      <c r="LEM31"/>
      <c r="LEN31"/>
      <c r="LEO31"/>
      <c r="LEP31"/>
      <c r="LEQ31"/>
      <c r="LER31"/>
      <c r="LES31"/>
      <c r="LET31"/>
      <c r="LEU31"/>
      <c r="LEV31"/>
      <c r="LEW31"/>
      <c r="LEX31"/>
      <c r="LEY31"/>
      <c r="LEZ31"/>
      <c r="LFA31"/>
      <c r="LFB31"/>
      <c r="LFC31"/>
      <c r="LFD31"/>
      <c r="LFE31"/>
      <c r="LFF31"/>
      <c r="LFG31"/>
      <c r="LFH31"/>
      <c r="LFI31"/>
      <c r="LFJ31"/>
      <c r="LFK31"/>
      <c r="LFL31"/>
      <c r="LFM31"/>
      <c r="LFN31"/>
      <c r="LFO31"/>
      <c r="LFP31"/>
      <c r="LFQ31"/>
      <c r="LFR31"/>
      <c r="LFS31"/>
      <c r="LFT31"/>
      <c r="LFU31"/>
      <c r="LFV31"/>
      <c r="LFW31"/>
      <c r="LFX31"/>
      <c r="LFY31"/>
      <c r="LFZ31"/>
      <c r="LGA31"/>
      <c r="LGB31"/>
      <c r="LGC31"/>
      <c r="LGD31"/>
      <c r="LGE31"/>
      <c r="LGF31"/>
      <c r="LGG31"/>
      <c r="LGH31"/>
      <c r="LGI31"/>
      <c r="LGJ31"/>
      <c r="LGK31"/>
      <c r="LGL31"/>
      <c r="LGM31"/>
      <c r="LGN31"/>
      <c r="LGO31"/>
      <c r="LGP31"/>
      <c r="LGQ31"/>
      <c r="LGR31"/>
      <c r="LGS31"/>
      <c r="LGT31"/>
      <c r="LGU31"/>
      <c r="LGV31"/>
      <c r="LGW31"/>
      <c r="LGX31"/>
      <c r="LGY31"/>
      <c r="LGZ31"/>
      <c r="LHA31"/>
      <c r="LHB31"/>
      <c r="LHC31"/>
      <c r="LHD31"/>
      <c r="LHE31"/>
      <c r="LHF31"/>
      <c r="LHG31"/>
      <c r="LHH31"/>
      <c r="LHI31"/>
      <c r="LHJ31"/>
      <c r="LHK31"/>
      <c r="LHL31"/>
      <c r="LHM31"/>
      <c r="LHN31"/>
      <c r="LHO31"/>
      <c r="LHP31"/>
      <c r="LHQ31"/>
      <c r="LHR31"/>
      <c r="LHS31"/>
      <c r="LHT31"/>
      <c r="LHU31"/>
      <c r="LHV31"/>
      <c r="LHW31"/>
      <c r="LHX31"/>
      <c r="LHY31"/>
      <c r="LHZ31"/>
      <c r="LIA31"/>
      <c r="LIB31"/>
      <c r="LIC31"/>
      <c r="LID31"/>
      <c r="LIE31"/>
      <c r="LIF31"/>
      <c r="LIG31"/>
      <c r="LIH31"/>
      <c r="LII31"/>
      <c r="LIJ31"/>
      <c r="LIK31"/>
      <c r="LIL31"/>
      <c r="LIM31"/>
      <c r="LIN31"/>
      <c r="LIO31"/>
      <c r="LIP31"/>
      <c r="LIQ31"/>
      <c r="LIR31"/>
      <c r="LIS31"/>
      <c r="LIT31"/>
      <c r="LIU31"/>
      <c r="LIV31"/>
      <c r="LIW31"/>
      <c r="LIX31"/>
      <c r="LIY31"/>
      <c r="LIZ31"/>
      <c r="LJA31"/>
      <c r="LJB31"/>
      <c r="LJC31"/>
      <c r="LJD31"/>
      <c r="LJE31"/>
      <c r="LJF31"/>
      <c r="LJG31"/>
      <c r="LJH31"/>
      <c r="LJI31"/>
      <c r="LJJ31"/>
      <c r="LJK31"/>
      <c r="LJL31"/>
      <c r="LJM31"/>
      <c r="LJN31"/>
      <c r="LJO31"/>
      <c r="LJP31"/>
      <c r="LJQ31"/>
      <c r="LJR31"/>
      <c r="LJS31"/>
      <c r="LJT31"/>
      <c r="LJU31"/>
      <c r="LJV31"/>
      <c r="LJW31"/>
      <c r="LJX31"/>
      <c r="LJY31"/>
      <c r="LJZ31"/>
      <c r="LKA31"/>
      <c r="LKB31"/>
      <c r="LKC31"/>
      <c r="LKD31"/>
      <c r="LKE31"/>
      <c r="LKF31"/>
      <c r="LKG31"/>
      <c r="LKH31"/>
      <c r="LKI31"/>
      <c r="LKJ31"/>
      <c r="LKK31"/>
      <c r="LKL31"/>
      <c r="LKM31"/>
      <c r="LKN31"/>
      <c r="LKO31"/>
      <c r="LKP31"/>
      <c r="LKQ31"/>
      <c r="LKR31"/>
      <c r="LKS31"/>
      <c r="LKT31"/>
      <c r="LKU31"/>
      <c r="LKV31"/>
      <c r="LKW31"/>
      <c r="LKX31"/>
      <c r="LKY31"/>
      <c r="LKZ31"/>
      <c r="LLA31"/>
      <c r="LLB31"/>
      <c r="LLC31"/>
      <c r="LLD31"/>
      <c r="LLE31"/>
      <c r="LLF31"/>
      <c r="LLG31"/>
      <c r="LLH31"/>
      <c r="LLI31"/>
      <c r="LLJ31"/>
      <c r="LLK31"/>
      <c r="LLL31"/>
      <c r="LLM31"/>
      <c r="LLN31"/>
      <c r="LLO31"/>
      <c r="LLP31"/>
      <c r="LLQ31"/>
      <c r="LLR31"/>
      <c r="LLS31"/>
      <c r="LLT31"/>
      <c r="LLU31"/>
      <c r="LLV31"/>
      <c r="LLW31"/>
      <c r="LLX31"/>
      <c r="LLY31"/>
      <c r="LLZ31"/>
      <c r="LMA31"/>
      <c r="LMB31"/>
      <c r="LMC31"/>
      <c r="LMD31"/>
      <c r="LME31"/>
      <c r="LMF31"/>
      <c r="LMG31"/>
      <c r="LMH31"/>
      <c r="LMI31"/>
      <c r="LMJ31"/>
      <c r="LMK31"/>
      <c r="LML31"/>
      <c r="LMM31"/>
      <c r="LMN31"/>
      <c r="LMO31"/>
      <c r="LMP31"/>
      <c r="LMQ31"/>
      <c r="LMR31"/>
      <c r="LMS31"/>
      <c r="LMT31"/>
      <c r="LMU31"/>
      <c r="LMV31"/>
      <c r="LMW31"/>
      <c r="LMX31"/>
      <c r="LMY31"/>
      <c r="LMZ31"/>
      <c r="LNA31"/>
      <c r="LNB31"/>
      <c r="LNC31"/>
      <c r="LND31"/>
      <c r="LNE31"/>
      <c r="LNF31"/>
      <c r="LNG31"/>
      <c r="LNH31"/>
      <c r="LNI31"/>
      <c r="LNJ31"/>
      <c r="LNK31"/>
      <c r="LNL31"/>
      <c r="LNM31"/>
      <c r="LNN31"/>
      <c r="LNO31"/>
      <c r="LNP31"/>
      <c r="LNQ31"/>
      <c r="LNR31"/>
      <c r="LNS31"/>
      <c r="LNT31"/>
      <c r="LNU31"/>
      <c r="LNV31"/>
      <c r="LNW31"/>
      <c r="LNX31"/>
      <c r="LNY31"/>
      <c r="LNZ31"/>
      <c r="LOA31"/>
      <c r="LOB31"/>
      <c r="LOC31"/>
      <c r="LOD31"/>
      <c r="LOE31"/>
      <c r="LOF31"/>
      <c r="LOG31"/>
      <c r="LOH31"/>
      <c r="LOI31"/>
      <c r="LOJ31"/>
      <c r="LOK31"/>
      <c r="LOL31"/>
      <c r="LOM31"/>
      <c r="LON31"/>
      <c r="LOO31"/>
      <c r="LOP31"/>
      <c r="LOQ31"/>
      <c r="LOR31"/>
      <c r="LOS31"/>
      <c r="LOT31"/>
      <c r="LOU31"/>
      <c r="LOV31"/>
      <c r="LOW31"/>
      <c r="LOX31"/>
      <c r="LOY31"/>
      <c r="LOZ31"/>
      <c r="LPA31"/>
      <c r="LPB31"/>
      <c r="LPC31"/>
      <c r="LPD31"/>
      <c r="LPE31"/>
      <c r="LPF31"/>
      <c r="LPG31"/>
      <c r="LPH31"/>
      <c r="LPI31"/>
      <c r="LPJ31"/>
      <c r="LPK31"/>
      <c r="LPL31"/>
      <c r="LPM31"/>
      <c r="LPN31"/>
      <c r="LPO31"/>
      <c r="LPP31"/>
      <c r="LPQ31"/>
      <c r="LPR31"/>
      <c r="LPS31"/>
      <c r="LPT31"/>
      <c r="LPU31"/>
      <c r="LPV31"/>
      <c r="LPW31"/>
      <c r="LPX31"/>
      <c r="LPY31"/>
      <c r="LPZ31"/>
      <c r="LQA31"/>
      <c r="LQB31"/>
      <c r="LQC31"/>
      <c r="LQD31"/>
      <c r="LQE31"/>
      <c r="LQF31"/>
      <c r="LQG31"/>
      <c r="LQH31"/>
      <c r="LQI31"/>
      <c r="LQJ31"/>
      <c r="LQK31"/>
      <c r="LQL31"/>
      <c r="LQM31"/>
      <c r="LQN31"/>
      <c r="LQO31"/>
      <c r="LQP31"/>
      <c r="LQQ31"/>
      <c r="LQR31"/>
      <c r="LQS31"/>
      <c r="LQT31"/>
      <c r="LQU31"/>
      <c r="LQV31"/>
      <c r="LQW31"/>
      <c r="LQX31"/>
      <c r="LQY31"/>
      <c r="LQZ31"/>
      <c r="LRA31"/>
      <c r="LRB31"/>
      <c r="LRC31"/>
      <c r="LRD31"/>
      <c r="LRE31"/>
      <c r="LRF31"/>
      <c r="LRG31"/>
      <c r="LRH31"/>
      <c r="LRI31"/>
      <c r="LRJ31"/>
      <c r="LRK31"/>
      <c r="LRL31"/>
      <c r="LRM31"/>
      <c r="LRN31"/>
      <c r="LRO31"/>
      <c r="LRP31"/>
      <c r="LRQ31"/>
      <c r="LRR31"/>
      <c r="LRS31"/>
      <c r="LRT31"/>
      <c r="LRU31"/>
      <c r="LRV31"/>
      <c r="LRW31"/>
      <c r="LRX31"/>
      <c r="LRY31"/>
      <c r="LRZ31"/>
      <c r="LSA31"/>
      <c r="LSB31"/>
      <c r="LSC31"/>
      <c r="LSD31"/>
      <c r="LSE31"/>
      <c r="LSF31"/>
      <c r="LSG31"/>
      <c r="LSH31"/>
      <c r="LSI31"/>
      <c r="LSJ31"/>
      <c r="LSK31"/>
      <c r="LSL31"/>
      <c r="LSM31"/>
      <c r="LSN31"/>
      <c r="LSO31"/>
      <c r="LSP31"/>
      <c r="LSQ31"/>
      <c r="LSR31"/>
      <c r="LSS31"/>
      <c r="LST31"/>
      <c r="LSU31"/>
      <c r="LSV31"/>
      <c r="LSW31"/>
      <c r="LSX31"/>
      <c r="LSY31"/>
      <c r="LSZ31"/>
      <c r="LTA31"/>
      <c r="LTB31"/>
      <c r="LTC31"/>
      <c r="LTD31"/>
      <c r="LTE31"/>
      <c r="LTF31"/>
      <c r="LTG31"/>
      <c r="LTH31"/>
      <c r="LTI31"/>
      <c r="LTJ31"/>
      <c r="LTK31"/>
      <c r="LTL31"/>
      <c r="LTM31"/>
      <c r="LTN31"/>
      <c r="LTO31"/>
      <c r="LTP31"/>
      <c r="LTQ31"/>
      <c r="LTR31"/>
      <c r="LTS31"/>
      <c r="LTT31"/>
      <c r="LTU31"/>
      <c r="LTV31"/>
      <c r="LTW31"/>
      <c r="LTX31"/>
      <c r="LTY31"/>
      <c r="LTZ31"/>
      <c r="LUA31"/>
      <c r="LUB31"/>
      <c r="LUC31"/>
      <c r="LUD31"/>
      <c r="LUE31"/>
      <c r="LUF31"/>
      <c r="LUG31"/>
      <c r="LUH31"/>
      <c r="LUI31"/>
      <c r="LUJ31"/>
      <c r="LUK31"/>
      <c r="LUL31"/>
      <c r="LUM31"/>
      <c r="LUN31"/>
      <c r="LUO31"/>
      <c r="LUP31"/>
      <c r="LUQ31"/>
      <c r="LUR31"/>
      <c r="LUS31"/>
      <c r="LUT31"/>
      <c r="LUU31"/>
      <c r="LUV31"/>
      <c r="LUW31"/>
      <c r="LUX31"/>
      <c r="LUY31"/>
      <c r="LUZ31"/>
      <c r="LVA31"/>
      <c r="LVB31"/>
      <c r="LVC31"/>
      <c r="LVD31"/>
      <c r="LVE31"/>
      <c r="LVF31"/>
      <c r="LVG31"/>
      <c r="LVH31"/>
      <c r="LVI31"/>
      <c r="LVJ31"/>
      <c r="LVK31"/>
      <c r="LVL31"/>
      <c r="LVM31"/>
      <c r="LVN31"/>
      <c r="LVO31"/>
      <c r="LVP31"/>
      <c r="LVQ31"/>
      <c r="LVR31"/>
      <c r="LVS31"/>
      <c r="LVT31"/>
      <c r="LVU31"/>
      <c r="LVV31"/>
      <c r="LVW31"/>
      <c r="LVX31"/>
      <c r="LVY31"/>
      <c r="LVZ31"/>
      <c r="LWA31"/>
      <c r="LWB31"/>
      <c r="LWC31"/>
      <c r="LWD31"/>
      <c r="LWE31"/>
      <c r="LWF31"/>
      <c r="LWG31"/>
      <c r="LWH31"/>
      <c r="LWI31"/>
      <c r="LWJ31"/>
      <c r="LWK31"/>
      <c r="LWL31"/>
      <c r="LWM31"/>
      <c r="LWN31"/>
      <c r="LWO31"/>
      <c r="LWP31"/>
      <c r="LWQ31"/>
      <c r="LWR31"/>
      <c r="LWS31"/>
      <c r="LWT31"/>
      <c r="LWU31"/>
      <c r="LWV31"/>
      <c r="LWW31"/>
      <c r="LWX31"/>
      <c r="LWY31"/>
      <c r="LWZ31"/>
      <c r="LXA31"/>
      <c r="LXB31"/>
      <c r="LXC31"/>
      <c r="LXD31"/>
      <c r="LXE31"/>
      <c r="LXF31"/>
      <c r="LXG31"/>
      <c r="LXH31"/>
      <c r="LXI31"/>
      <c r="LXJ31"/>
      <c r="LXK31"/>
      <c r="LXL31"/>
      <c r="LXM31"/>
      <c r="LXN31"/>
      <c r="LXO31"/>
      <c r="LXP31"/>
      <c r="LXQ31"/>
      <c r="LXR31"/>
      <c r="LXS31"/>
      <c r="LXT31"/>
      <c r="LXU31"/>
      <c r="LXV31"/>
      <c r="LXW31"/>
      <c r="LXX31"/>
      <c r="LXY31"/>
      <c r="LXZ31"/>
      <c r="LYA31"/>
      <c r="LYB31"/>
      <c r="LYC31"/>
      <c r="LYD31"/>
      <c r="LYE31"/>
      <c r="LYF31"/>
      <c r="LYG31"/>
      <c r="LYH31"/>
      <c r="LYI31"/>
      <c r="LYJ31"/>
      <c r="LYK31"/>
      <c r="LYL31"/>
      <c r="LYM31"/>
      <c r="LYN31"/>
      <c r="LYO31"/>
      <c r="LYP31"/>
      <c r="LYQ31"/>
      <c r="LYR31"/>
      <c r="LYS31"/>
      <c r="LYT31"/>
      <c r="LYU31"/>
      <c r="LYV31"/>
      <c r="LYW31"/>
      <c r="LYX31"/>
      <c r="LYY31"/>
      <c r="LYZ31"/>
      <c r="LZA31"/>
      <c r="LZB31"/>
      <c r="LZC31"/>
      <c r="LZD31"/>
      <c r="LZE31"/>
      <c r="LZF31"/>
      <c r="LZG31"/>
      <c r="LZH31"/>
      <c r="LZI31"/>
      <c r="LZJ31"/>
      <c r="LZK31"/>
      <c r="LZL31"/>
      <c r="LZM31"/>
      <c r="LZN31"/>
      <c r="LZO31"/>
      <c r="LZP31"/>
      <c r="LZQ31"/>
      <c r="LZR31"/>
      <c r="LZS31"/>
      <c r="LZT31"/>
      <c r="LZU31"/>
      <c r="LZV31"/>
      <c r="LZW31"/>
      <c r="LZX31"/>
      <c r="LZY31"/>
      <c r="LZZ31"/>
      <c r="MAA31"/>
      <c r="MAB31"/>
      <c r="MAC31"/>
      <c r="MAD31"/>
      <c r="MAE31"/>
      <c r="MAF31"/>
      <c r="MAG31"/>
      <c r="MAH31"/>
      <c r="MAI31"/>
      <c r="MAJ31"/>
      <c r="MAK31"/>
      <c r="MAL31"/>
      <c r="MAM31"/>
      <c r="MAN31"/>
      <c r="MAO31"/>
      <c r="MAP31"/>
      <c r="MAQ31"/>
      <c r="MAR31"/>
      <c r="MAS31"/>
      <c r="MAT31"/>
      <c r="MAU31"/>
      <c r="MAV31"/>
      <c r="MAW31"/>
      <c r="MAX31"/>
      <c r="MAY31"/>
      <c r="MAZ31"/>
      <c r="MBA31"/>
      <c r="MBB31"/>
      <c r="MBC31"/>
      <c r="MBD31"/>
      <c r="MBE31"/>
      <c r="MBF31"/>
      <c r="MBG31"/>
      <c r="MBH31"/>
      <c r="MBI31"/>
      <c r="MBJ31"/>
      <c r="MBK31"/>
      <c r="MBL31"/>
      <c r="MBM31"/>
      <c r="MBN31"/>
      <c r="MBO31"/>
      <c r="MBP31"/>
      <c r="MBQ31"/>
      <c r="MBR31"/>
      <c r="MBS31"/>
      <c r="MBT31"/>
      <c r="MBU31"/>
      <c r="MBV31"/>
      <c r="MBW31"/>
      <c r="MBX31"/>
      <c r="MBY31"/>
      <c r="MBZ31"/>
      <c r="MCA31"/>
      <c r="MCB31"/>
      <c r="MCC31"/>
      <c r="MCD31"/>
      <c r="MCE31"/>
      <c r="MCF31"/>
      <c r="MCG31"/>
      <c r="MCH31"/>
      <c r="MCI31"/>
      <c r="MCJ31"/>
      <c r="MCK31"/>
      <c r="MCL31"/>
      <c r="MCM31"/>
      <c r="MCN31"/>
      <c r="MCO31"/>
      <c r="MCP31"/>
      <c r="MCQ31"/>
      <c r="MCR31"/>
      <c r="MCS31"/>
      <c r="MCT31"/>
      <c r="MCU31"/>
      <c r="MCV31"/>
      <c r="MCW31"/>
      <c r="MCX31"/>
      <c r="MCY31"/>
      <c r="MCZ31"/>
      <c r="MDA31"/>
      <c r="MDB31"/>
      <c r="MDC31"/>
      <c r="MDD31"/>
      <c r="MDE31"/>
      <c r="MDF31"/>
      <c r="MDG31"/>
      <c r="MDH31"/>
      <c r="MDI31"/>
      <c r="MDJ31"/>
      <c r="MDK31"/>
      <c r="MDL31"/>
      <c r="MDM31"/>
      <c r="MDN31"/>
      <c r="MDO31"/>
      <c r="MDP31"/>
      <c r="MDQ31"/>
      <c r="MDR31"/>
      <c r="MDS31"/>
      <c r="MDT31"/>
      <c r="MDU31"/>
      <c r="MDV31"/>
      <c r="MDW31"/>
      <c r="MDX31"/>
      <c r="MDY31"/>
      <c r="MDZ31"/>
      <c r="MEA31"/>
      <c r="MEB31"/>
      <c r="MEC31"/>
      <c r="MED31"/>
      <c r="MEE31"/>
      <c r="MEF31"/>
      <c r="MEG31"/>
      <c r="MEH31"/>
      <c r="MEI31"/>
      <c r="MEJ31"/>
      <c r="MEK31"/>
      <c r="MEL31"/>
      <c r="MEM31"/>
      <c r="MEN31"/>
      <c r="MEO31"/>
      <c r="MEP31"/>
      <c r="MEQ31"/>
      <c r="MER31"/>
      <c r="MES31"/>
      <c r="MET31"/>
      <c r="MEU31"/>
      <c r="MEV31"/>
      <c r="MEW31"/>
      <c r="MEX31"/>
      <c r="MEY31"/>
      <c r="MEZ31"/>
      <c r="MFA31"/>
      <c r="MFB31"/>
      <c r="MFC31"/>
      <c r="MFD31"/>
      <c r="MFE31"/>
      <c r="MFF31"/>
      <c r="MFG31"/>
      <c r="MFH31"/>
      <c r="MFI31"/>
      <c r="MFJ31"/>
      <c r="MFK31"/>
      <c r="MFL31"/>
      <c r="MFM31"/>
      <c r="MFN31"/>
      <c r="MFO31"/>
      <c r="MFP31"/>
      <c r="MFQ31"/>
      <c r="MFR31"/>
      <c r="MFS31"/>
      <c r="MFT31"/>
      <c r="MFU31"/>
      <c r="MFV31"/>
      <c r="MFW31"/>
      <c r="MFX31"/>
      <c r="MFY31"/>
      <c r="MFZ31"/>
      <c r="MGA31"/>
      <c r="MGB31"/>
      <c r="MGC31"/>
      <c r="MGD31"/>
      <c r="MGE31"/>
      <c r="MGF31"/>
      <c r="MGG31"/>
      <c r="MGH31"/>
      <c r="MGI31"/>
      <c r="MGJ31"/>
      <c r="MGK31"/>
      <c r="MGL31"/>
      <c r="MGM31"/>
      <c r="MGN31"/>
      <c r="MGO31"/>
      <c r="MGP31"/>
      <c r="MGQ31"/>
      <c r="MGR31"/>
      <c r="MGS31"/>
      <c r="MGT31"/>
      <c r="MGU31"/>
      <c r="MGV31"/>
      <c r="MGW31"/>
      <c r="MGX31"/>
      <c r="MGY31"/>
      <c r="MGZ31"/>
      <c r="MHA31"/>
      <c r="MHB31"/>
      <c r="MHC31"/>
      <c r="MHD31"/>
      <c r="MHE31"/>
      <c r="MHF31"/>
      <c r="MHG31"/>
      <c r="MHH31"/>
      <c r="MHI31"/>
      <c r="MHJ31"/>
      <c r="MHK31"/>
      <c r="MHL31"/>
      <c r="MHM31"/>
      <c r="MHN31"/>
      <c r="MHO31"/>
      <c r="MHP31"/>
      <c r="MHQ31"/>
      <c r="MHR31"/>
      <c r="MHS31"/>
      <c r="MHT31"/>
      <c r="MHU31"/>
      <c r="MHV31"/>
      <c r="MHW31"/>
      <c r="MHX31"/>
      <c r="MHY31"/>
      <c r="MHZ31"/>
      <c r="MIA31"/>
      <c r="MIB31"/>
      <c r="MIC31"/>
      <c r="MID31"/>
      <c r="MIE31"/>
      <c r="MIF31"/>
      <c r="MIG31"/>
      <c r="MIH31"/>
      <c r="MII31"/>
      <c r="MIJ31"/>
      <c r="MIK31"/>
      <c r="MIL31"/>
      <c r="MIM31"/>
      <c r="MIN31"/>
      <c r="MIO31"/>
      <c r="MIP31"/>
      <c r="MIQ31"/>
      <c r="MIR31"/>
      <c r="MIS31"/>
      <c r="MIT31"/>
      <c r="MIU31"/>
      <c r="MIV31"/>
      <c r="MIW31"/>
      <c r="MIX31"/>
      <c r="MIY31"/>
      <c r="MIZ31"/>
      <c r="MJA31"/>
      <c r="MJB31"/>
      <c r="MJC31"/>
      <c r="MJD31"/>
      <c r="MJE31"/>
      <c r="MJF31"/>
      <c r="MJG31"/>
      <c r="MJH31"/>
      <c r="MJI31"/>
      <c r="MJJ31"/>
      <c r="MJK31"/>
      <c r="MJL31"/>
      <c r="MJM31"/>
      <c r="MJN31"/>
      <c r="MJO31"/>
      <c r="MJP31"/>
      <c r="MJQ31"/>
      <c r="MJR31"/>
      <c r="MJS31"/>
      <c r="MJT31"/>
      <c r="MJU31"/>
      <c r="MJV31"/>
      <c r="MJW31"/>
      <c r="MJX31"/>
      <c r="MJY31"/>
      <c r="MJZ31"/>
      <c r="MKA31"/>
      <c r="MKB31"/>
      <c r="MKC31"/>
      <c r="MKD31"/>
      <c r="MKE31"/>
      <c r="MKF31"/>
      <c r="MKG31"/>
      <c r="MKH31"/>
      <c r="MKI31"/>
      <c r="MKJ31"/>
      <c r="MKK31"/>
      <c r="MKL31"/>
      <c r="MKM31"/>
      <c r="MKN31"/>
      <c r="MKO31"/>
      <c r="MKP31"/>
      <c r="MKQ31"/>
      <c r="MKR31"/>
      <c r="MKS31"/>
      <c r="MKT31"/>
      <c r="MKU31"/>
      <c r="MKV31"/>
      <c r="MKW31"/>
      <c r="MKX31"/>
      <c r="MKY31"/>
      <c r="MKZ31"/>
      <c r="MLA31"/>
      <c r="MLB31"/>
      <c r="MLC31"/>
      <c r="MLD31"/>
      <c r="MLE31"/>
      <c r="MLF31"/>
      <c r="MLG31"/>
      <c r="MLH31"/>
      <c r="MLI31"/>
      <c r="MLJ31"/>
      <c r="MLK31"/>
      <c r="MLL31"/>
      <c r="MLM31"/>
      <c r="MLN31"/>
      <c r="MLO31"/>
      <c r="MLP31"/>
      <c r="MLQ31"/>
      <c r="MLR31"/>
      <c r="MLS31"/>
      <c r="MLT31"/>
      <c r="MLU31"/>
      <c r="MLV31"/>
      <c r="MLW31"/>
      <c r="MLX31"/>
      <c r="MLY31"/>
      <c r="MLZ31"/>
      <c r="MMA31"/>
      <c r="MMB31"/>
      <c r="MMC31"/>
      <c r="MMD31"/>
      <c r="MME31"/>
      <c r="MMF31"/>
      <c r="MMG31"/>
      <c r="MMH31"/>
      <c r="MMI31"/>
      <c r="MMJ31"/>
      <c r="MMK31"/>
      <c r="MML31"/>
      <c r="MMM31"/>
      <c r="MMN31"/>
      <c r="MMO31"/>
      <c r="MMP31"/>
      <c r="MMQ31"/>
      <c r="MMR31"/>
      <c r="MMS31"/>
      <c r="MMT31"/>
      <c r="MMU31"/>
      <c r="MMV31"/>
      <c r="MMW31"/>
      <c r="MMX31"/>
      <c r="MMY31"/>
      <c r="MMZ31"/>
      <c r="MNA31"/>
      <c r="MNB31"/>
      <c r="MNC31"/>
      <c r="MND31"/>
      <c r="MNE31"/>
      <c r="MNF31"/>
      <c r="MNG31"/>
      <c r="MNH31"/>
      <c r="MNI31"/>
      <c r="MNJ31"/>
      <c r="MNK31"/>
      <c r="MNL31"/>
      <c r="MNM31"/>
      <c r="MNN31"/>
      <c r="MNO31"/>
      <c r="MNP31"/>
      <c r="MNQ31"/>
      <c r="MNR31"/>
      <c r="MNS31"/>
      <c r="MNT31"/>
      <c r="MNU31"/>
      <c r="MNV31"/>
      <c r="MNW31"/>
      <c r="MNX31"/>
      <c r="MNY31"/>
      <c r="MNZ31"/>
      <c r="MOA31"/>
      <c r="MOB31"/>
      <c r="MOC31"/>
      <c r="MOD31"/>
      <c r="MOE31"/>
      <c r="MOF31"/>
      <c r="MOG31"/>
      <c r="MOH31"/>
      <c r="MOI31"/>
      <c r="MOJ31"/>
      <c r="MOK31"/>
      <c r="MOL31"/>
      <c r="MOM31"/>
      <c r="MON31"/>
      <c r="MOO31"/>
      <c r="MOP31"/>
      <c r="MOQ31"/>
      <c r="MOR31"/>
      <c r="MOS31"/>
      <c r="MOT31"/>
      <c r="MOU31"/>
      <c r="MOV31"/>
      <c r="MOW31"/>
      <c r="MOX31"/>
      <c r="MOY31"/>
      <c r="MOZ31"/>
      <c r="MPA31"/>
      <c r="MPB31"/>
      <c r="MPC31"/>
      <c r="MPD31"/>
      <c r="MPE31"/>
      <c r="MPF31"/>
      <c r="MPG31"/>
      <c r="MPH31"/>
      <c r="MPI31"/>
      <c r="MPJ31"/>
      <c r="MPK31"/>
      <c r="MPL31"/>
      <c r="MPM31"/>
      <c r="MPN31"/>
      <c r="MPO31"/>
      <c r="MPP31"/>
      <c r="MPQ31"/>
      <c r="MPR31"/>
      <c r="MPS31"/>
      <c r="MPT31"/>
      <c r="MPU31"/>
      <c r="MPV31"/>
      <c r="MPW31"/>
      <c r="MPX31"/>
      <c r="MPY31"/>
      <c r="MPZ31"/>
      <c r="MQA31"/>
      <c r="MQB31"/>
      <c r="MQC31"/>
      <c r="MQD31"/>
      <c r="MQE31"/>
      <c r="MQF31"/>
      <c r="MQG31"/>
      <c r="MQH31"/>
      <c r="MQI31"/>
      <c r="MQJ31"/>
      <c r="MQK31"/>
      <c r="MQL31"/>
      <c r="MQM31"/>
      <c r="MQN31"/>
      <c r="MQO31"/>
      <c r="MQP31"/>
      <c r="MQQ31"/>
      <c r="MQR31"/>
      <c r="MQS31"/>
      <c r="MQT31"/>
      <c r="MQU31"/>
      <c r="MQV31"/>
      <c r="MQW31"/>
      <c r="MQX31"/>
      <c r="MQY31"/>
      <c r="MQZ31"/>
      <c r="MRA31"/>
      <c r="MRB31"/>
      <c r="MRC31"/>
      <c r="MRD31"/>
      <c r="MRE31"/>
      <c r="MRF31"/>
      <c r="MRG31"/>
      <c r="MRH31"/>
      <c r="MRI31"/>
      <c r="MRJ31"/>
      <c r="MRK31"/>
      <c r="MRL31"/>
      <c r="MRM31"/>
      <c r="MRN31"/>
      <c r="MRO31"/>
      <c r="MRP31"/>
      <c r="MRQ31"/>
      <c r="MRR31"/>
      <c r="MRS31"/>
      <c r="MRT31"/>
      <c r="MRU31"/>
      <c r="MRV31"/>
      <c r="MRW31"/>
      <c r="MRX31"/>
      <c r="MRY31"/>
      <c r="MRZ31"/>
      <c r="MSA31"/>
      <c r="MSB31"/>
      <c r="MSC31"/>
      <c r="MSD31"/>
      <c r="MSE31"/>
      <c r="MSF31"/>
      <c r="MSG31"/>
      <c r="MSH31"/>
      <c r="MSI31"/>
      <c r="MSJ31"/>
      <c r="MSK31"/>
      <c r="MSL31"/>
      <c r="MSM31"/>
      <c r="MSN31"/>
      <c r="MSO31"/>
      <c r="MSP31"/>
      <c r="MSQ31"/>
      <c r="MSR31"/>
      <c r="MSS31"/>
      <c r="MST31"/>
      <c r="MSU31"/>
      <c r="MSV31"/>
      <c r="MSW31"/>
      <c r="MSX31"/>
      <c r="MSY31"/>
      <c r="MSZ31"/>
      <c r="MTA31"/>
      <c r="MTB31"/>
      <c r="MTC31"/>
      <c r="MTD31"/>
      <c r="MTE31"/>
      <c r="MTF31"/>
      <c r="MTG31"/>
      <c r="MTH31"/>
      <c r="MTI31"/>
      <c r="MTJ31"/>
      <c r="MTK31"/>
      <c r="MTL31"/>
      <c r="MTM31"/>
      <c r="MTN31"/>
      <c r="MTO31"/>
      <c r="MTP31"/>
      <c r="MTQ31"/>
      <c r="MTR31"/>
      <c r="MTS31"/>
      <c r="MTT31"/>
      <c r="MTU31"/>
      <c r="MTV31"/>
      <c r="MTW31"/>
      <c r="MTX31"/>
      <c r="MTY31"/>
      <c r="MTZ31"/>
      <c r="MUA31"/>
      <c r="MUB31"/>
      <c r="MUC31"/>
      <c r="MUD31"/>
      <c r="MUE31"/>
      <c r="MUF31"/>
      <c r="MUG31"/>
      <c r="MUH31"/>
      <c r="MUI31"/>
      <c r="MUJ31"/>
      <c r="MUK31"/>
      <c r="MUL31"/>
      <c r="MUM31"/>
      <c r="MUN31"/>
      <c r="MUO31"/>
      <c r="MUP31"/>
      <c r="MUQ31"/>
      <c r="MUR31"/>
      <c r="MUS31"/>
      <c r="MUT31"/>
      <c r="MUU31"/>
      <c r="MUV31"/>
      <c r="MUW31"/>
      <c r="MUX31"/>
      <c r="MUY31"/>
      <c r="MUZ31"/>
      <c r="MVA31"/>
      <c r="MVB31"/>
      <c r="MVC31"/>
      <c r="MVD31"/>
      <c r="MVE31"/>
      <c r="MVF31"/>
      <c r="MVG31"/>
      <c r="MVH31"/>
      <c r="MVI31"/>
      <c r="MVJ31"/>
      <c r="MVK31"/>
      <c r="MVL31"/>
      <c r="MVM31"/>
      <c r="MVN31"/>
      <c r="MVO31"/>
      <c r="MVP31"/>
      <c r="MVQ31"/>
      <c r="MVR31"/>
      <c r="MVS31"/>
      <c r="MVT31"/>
      <c r="MVU31"/>
      <c r="MVV31"/>
      <c r="MVW31"/>
      <c r="MVX31"/>
      <c r="MVY31"/>
      <c r="MVZ31"/>
      <c r="MWA31"/>
      <c r="MWB31"/>
      <c r="MWC31"/>
      <c r="MWD31"/>
      <c r="MWE31"/>
      <c r="MWF31"/>
      <c r="MWG31"/>
      <c r="MWH31"/>
      <c r="MWI31"/>
      <c r="MWJ31"/>
      <c r="MWK31"/>
      <c r="MWL31"/>
      <c r="MWM31"/>
      <c r="MWN31"/>
      <c r="MWO31"/>
      <c r="MWP31"/>
      <c r="MWQ31"/>
      <c r="MWR31"/>
      <c r="MWS31"/>
      <c r="MWT31"/>
      <c r="MWU31"/>
      <c r="MWV31"/>
      <c r="MWW31"/>
      <c r="MWX31"/>
      <c r="MWY31"/>
      <c r="MWZ31"/>
      <c r="MXA31"/>
      <c r="MXB31"/>
      <c r="MXC31"/>
      <c r="MXD31"/>
      <c r="MXE31"/>
      <c r="MXF31"/>
      <c r="MXG31"/>
      <c r="MXH31"/>
      <c r="MXI31"/>
      <c r="MXJ31"/>
      <c r="MXK31"/>
      <c r="MXL31"/>
      <c r="MXM31"/>
      <c r="MXN31"/>
      <c r="MXO31"/>
      <c r="MXP31"/>
      <c r="MXQ31"/>
      <c r="MXR31"/>
      <c r="MXS31"/>
      <c r="MXT31"/>
      <c r="MXU31"/>
      <c r="MXV31"/>
      <c r="MXW31"/>
      <c r="MXX31"/>
      <c r="MXY31"/>
      <c r="MXZ31"/>
      <c r="MYA31"/>
      <c r="MYB31"/>
      <c r="MYC31"/>
      <c r="MYD31"/>
      <c r="MYE31"/>
      <c r="MYF31"/>
      <c r="MYG31"/>
      <c r="MYH31"/>
      <c r="MYI31"/>
      <c r="MYJ31"/>
      <c r="MYK31"/>
      <c r="MYL31"/>
      <c r="MYM31"/>
      <c r="MYN31"/>
      <c r="MYO31"/>
      <c r="MYP31"/>
      <c r="MYQ31"/>
      <c r="MYR31"/>
      <c r="MYS31"/>
      <c r="MYT31"/>
      <c r="MYU31"/>
      <c r="MYV31"/>
      <c r="MYW31"/>
      <c r="MYX31"/>
      <c r="MYY31"/>
      <c r="MYZ31"/>
      <c r="MZA31"/>
      <c r="MZB31"/>
      <c r="MZC31"/>
      <c r="MZD31"/>
      <c r="MZE31"/>
      <c r="MZF31"/>
      <c r="MZG31"/>
      <c r="MZH31"/>
      <c r="MZI31"/>
      <c r="MZJ31"/>
      <c r="MZK31"/>
      <c r="MZL31"/>
      <c r="MZM31"/>
      <c r="MZN31"/>
      <c r="MZO31"/>
      <c r="MZP31"/>
      <c r="MZQ31"/>
      <c r="MZR31"/>
      <c r="MZS31"/>
      <c r="MZT31"/>
      <c r="MZU31"/>
      <c r="MZV31"/>
      <c r="MZW31"/>
      <c r="MZX31"/>
      <c r="MZY31"/>
      <c r="MZZ31"/>
      <c r="NAA31"/>
      <c r="NAB31"/>
      <c r="NAC31"/>
      <c r="NAD31"/>
      <c r="NAE31"/>
      <c r="NAF31"/>
      <c r="NAG31"/>
      <c r="NAH31"/>
      <c r="NAI31"/>
      <c r="NAJ31"/>
      <c r="NAK31"/>
      <c r="NAL31"/>
      <c r="NAM31"/>
      <c r="NAN31"/>
      <c r="NAO31"/>
      <c r="NAP31"/>
      <c r="NAQ31"/>
      <c r="NAR31"/>
      <c r="NAS31"/>
      <c r="NAT31"/>
      <c r="NAU31"/>
      <c r="NAV31"/>
      <c r="NAW31"/>
      <c r="NAX31"/>
      <c r="NAY31"/>
      <c r="NAZ31"/>
      <c r="NBA31"/>
      <c r="NBB31"/>
      <c r="NBC31"/>
      <c r="NBD31"/>
      <c r="NBE31"/>
      <c r="NBF31"/>
      <c r="NBG31"/>
      <c r="NBH31"/>
      <c r="NBI31"/>
      <c r="NBJ31"/>
      <c r="NBK31"/>
      <c r="NBL31"/>
      <c r="NBM31"/>
      <c r="NBN31"/>
      <c r="NBO31"/>
      <c r="NBP31"/>
      <c r="NBQ31"/>
      <c r="NBR31"/>
      <c r="NBS31"/>
      <c r="NBT31"/>
      <c r="NBU31"/>
      <c r="NBV31"/>
      <c r="NBW31"/>
      <c r="NBX31"/>
      <c r="NBY31"/>
      <c r="NBZ31"/>
      <c r="NCA31"/>
      <c r="NCB31"/>
      <c r="NCC31"/>
      <c r="NCD31"/>
      <c r="NCE31"/>
      <c r="NCF31"/>
      <c r="NCG31"/>
      <c r="NCH31"/>
      <c r="NCI31"/>
      <c r="NCJ31"/>
      <c r="NCK31"/>
      <c r="NCL31"/>
      <c r="NCM31"/>
      <c r="NCN31"/>
      <c r="NCO31"/>
      <c r="NCP31"/>
      <c r="NCQ31"/>
      <c r="NCR31"/>
      <c r="NCS31"/>
      <c r="NCT31"/>
      <c r="NCU31"/>
      <c r="NCV31"/>
      <c r="NCW31"/>
      <c r="NCX31"/>
      <c r="NCY31"/>
      <c r="NCZ31"/>
      <c r="NDA31"/>
      <c r="NDB31"/>
      <c r="NDC31"/>
      <c r="NDD31"/>
      <c r="NDE31"/>
      <c r="NDF31"/>
      <c r="NDG31"/>
      <c r="NDH31"/>
      <c r="NDI31"/>
      <c r="NDJ31"/>
      <c r="NDK31"/>
      <c r="NDL31"/>
      <c r="NDM31"/>
      <c r="NDN31"/>
      <c r="NDO31"/>
      <c r="NDP31"/>
      <c r="NDQ31"/>
      <c r="NDR31"/>
      <c r="NDS31"/>
      <c r="NDT31"/>
      <c r="NDU31"/>
      <c r="NDV31"/>
      <c r="NDW31"/>
      <c r="NDX31"/>
      <c r="NDY31"/>
      <c r="NDZ31"/>
      <c r="NEA31"/>
      <c r="NEB31"/>
      <c r="NEC31"/>
      <c r="NED31"/>
      <c r="NEE31"/>
      <c r="NEF31"/>
      <c r="NEG31"/>
      <c r="NEH31"/>
      <c r="NEI31"/>
      <c r="NEJ31"/>
      <c r="NEK31"/>
      <c r="NEL31"/>
      <c r="NEM31"/>
      <c r="NEN31"/>
      <c r="NEO31"/>
      <c r="NEP31"/>
      <c r="NEQ31"/>
      <c r="NER31"/>
      <c r="NES31"/>
      <c r="NET31"/>
      <c r="NEU31"/>
      <c r="NEV31"/>
      <c r="NEW31"/>
      <c r="NEX31"/>
      <c r="NEY31"/>
      <c r="NEZ31"/>
      <c r="NFA31"/>
      <c r="NFB31"/>
      <c r="NFC31"/>
      <c r="NFD31"/>
      <c r="NFE31"/>
      <c r="NFF31"/>
      <c r="NFG31"/>
      <c r="NFH31"/>
      <c r="NFI31"/>
      <c r="NFJ31"/>
      <c r="NFK31"/>
      <c r="NFL31"/>
      <c r="NFM31"/>
      <c r="NFN31"/>
      <c r="NFO31"/>
      <c r="NFP31"/>
      <c r="NFQ31"/>
      <c r="NFR31"/>
      <c r="NFS31"/>
      <c r="NFT31"/>
      <c r="NFU31"/>
      <c r="NFV31"/>
      <c r="NFW31"/>
      <c r="NFX31"/>
      <c r="NFY31"/>
      <c r="NFZ31"/>
      <c r="NGA31"/>
      <c r="NGB31"/>
      <c r="NGC31"/>
      <c r="NGD31"/>
      <c r="NGE31"/>
      <c r="NGF31"/>
      <c r="NGG31"/>
      <c r="NGH31"/>
      <c r="NGI31"/>
      <c r="NGJ31"/>
      <c r="NGK31"/>
      <c r="NGL31"/>
      <c r="NGM31"/>
      <c r="NGN31"/>
      <c r="NGO31"/>
      <c r="NGP31"/>
      <c r="NGQ31"/>
      <c r="NGR31"/>
      <c r="NGS31"/>
      <c r="NGT31"/>
      <c r="NGU31"/>
      <c r="NGV31"/>
      <c r="NGW31"/>
      <c r="NGX31"/>
      <c r="NGY31"/>
      <c r="NGZ31"/>
      <c r="NHA31"/>
      <c r="NHB31"/>
      <c r="NHC31"/>
      <c r="NHD31"/>
      <c r="NHE31"/>
      <c r="NHF31"/>
      <c r="NHG31"/>
      <c r="NHH31"/>
      <c r="NHI31"/>
      <c r="NHJ31"/>
      <c r="NHK31"/>
      <c r="NHL31"/>
      <c r="NHM31"/>
      <c r="NHN31"/>
      <c r="NHO31"/>
      <c r="NHP31"/>
      <c r="NHQ31"/>
      <c r="NHR31"/>
      <c r="NHS31"/>
      <c r="NHT31"/>
      <c r="NHU31"/>
      <c r="NHV31"/>
      <c r="NHW31"/>
      <c r="NHX31"/>
      <c r="NHY31"/>
      <c r="NHZ31"/>
      <c r="NIA31"/>
      <c r="NIB31"/>
      <c r="NIC31"/>
      <c r="NID31"/>
      <c r="NIE31"/>
      <c r="NIF31"/>
      <c r="NIG31"/>
      <c r="NIH31"/>
      <c r="NII31"/>
      <c r="NIJ31"/>
      <c r="NIK31"/>
      <c r="NIL31"/>
      <c r="NIM31"/>
      <c r="NIN31"/>
      <c r="NIO31"/>
      <c r="NIP31"/>
      <c r="NIQ31"/>
      <c r="NIR31"/>
      <c r="NIS31"/>
      <c r="NIT31"/>
      <c r="NIU31"/>
      <c r="NIV31"/>
      <c r="NIW31"/>
      <c r="NIX31"/>
      <c r="NIY31"/>
      <c r="NIZ31"/>
      <c r="NJA31"/>
      <c r="NJB31"/>
      <c r="NJC31"/>
      <c r="NJD31"/>
      <c r="NJE31"/>
      <c r="NJF31"/>
      <c r="NJG31"/>
      <c r="NJH31"/>
      <c r="NJI31"/>
      <c r="NJJ31"/>
      <c r="NJK31"/>
      <c r="NJL31"/>
      <c r="NJM31"/>
      <c r="NJN31"/>
      <c r="NJO31"/>
      <c r="NJP31"/>
      <c r="NJQ31"/>
      <c r="NJR31"/>
      <c r="NJS31"/>
      <c r="NJT31"/>
      <c r="NJU31"/>
      <c r="NJV31"/>
      <c r="NJW31"/>
      <c r="NJX31"/>
      <c r="NJY31"/>
      <c r="NJZ31"/>
      <c r="NKA31"/>
      <c r="NKB31"/>
      <c r="NKC31"/>
      <c r="NKD31"/>
      <c r="NKE31"/>
      <c r="NKF31"/>
      <c r="NKG31"/>
      <c r="NKH31"/>
      <c r="NKI31"/>
      <c r="NKJ31"/>
      <c r="NKK31"/>
      <c r="NKL31"/>
      <c r="NKM31"/>
      <c r="NKN31"/>
      <c r="NKO31"/>
      <c r="NKP31"/>
      <c r="NKQ31"/>
      <c r="NKR31"/>
      <c r="NKS31"/>
      <c r="NKT31"/>
      <c r="NKU31"/>
      <c r="NKV31"/>
      <c r="NKW31"/>
      <c r="NKX31"/>
      <c r="NKY31"/>
      <c r="NKZ31"/>
      <c r="NLA31"/>
      <c r="NLB31"/>
      <c r="NLC31"/>
      <c r="NLD31"/>
      <c r="NLE31"/>
      <c r="NLF31"/>
      <c r="NLG31"/>
      <c r="NLH31"/>
      <c r="NLI31"/>
      <c r="NLJ31"/>
      <c r="NLK31"/>
      <c r="NLL31"/>
      <c r="NLM31"/>
      <c r="NLN31"/>
      <c r="NLO31"/>
      <c r="NLP31"/>
      <c r="NLQ31"/>
      <c r="NLR31"/>
      <c r="NLS31"/>
      <c r="NLT31"/>
      <c r="NLU31"/>
      <c r="NLV31"/>
      <c r="NLW31"/>
      <c r="NLX31"/>
      <c r="NLY31"/>
      <c r="NLZ31"/>
      <c r="NMA31"/>
      <c r="NMB31"/>
      <c r="NMC31"/>
      <c r="NMD31"/>
      <c r="NME31"/>
      <c r="NMF31"/>
      <c r="NMG31"/>
      <c r="NMH31"/>
      <c r="NMI31"/>
      <c r="NMJ31"/>
      <c r="NMK31"/>
      <c r="NML31"/>
      <c r="NMM31"/>
      <c r="NMN31"/>
      <c r="NMO31"/>
      <c r="NMP31"/>
      <c r="NMQ31"/>
      <c r="NMR31"/>
      <c r="NMS31"/>
      <c r="NMT31"/>
      <c r="NMU31"/>
      <c r="NMV31"/>
      <c r="NMW31"/>
      <c r="NMX31"/>
      <c r="NMY31"/>
      <c r="NMZ31"/>
      <c r="NNA31"/>
      <c r="NNB31"/>
      <c r="NNC31"/>
      <c r="NND31"/>
      <c r="NNE31"/>
      <c r="NNF31"/>
      <c r="NNG31"/>
      <c r="NNH31"/>
      <c r="NNI31"/>
      <c r="NNJ31"/>
      <c r="NNK31"/>
      <c r="NNL31"/>
      <c r="NNM31"/>
      <c r="NNN31"/>
      <c r="NNO31"/>
      <c r="NNP31"/>
      <c r="NNQ31"/>
      <c r="NNR31"/>
      <c r="NNS31"/>
      <c r="NNT31"/>
      <c r="NNU31"/>
      <c r="NNV31"/>
      <c r="NNW31"/>
      <c r="NNX31"/>
      <c r="NNY31"/>
      <c r="NNZ31"/>
      <c r="NOA31"/>
      <c r="NOB31"/>
      <c r="NOC31"/>
      <c r="NOD31"/>
      <c r="NOE31"/>
      <c r="NOF31"/>
      <c r="NOG31"/>
      <c r="NOH31"/>
      <c r="NOI31"/>
      <c r="NOJ31"/>
      <c r="NOK31"/>
      <c r="NOL31"/>
      <c r="NOM31"/>
      <c r="NON31"/>
      <c r="NOO31"/>
      <c r="NOP31"/>
      <c r="NOQ31"/>
      <c r="NOR31"/>
      <c r="NOS31"/>
      <c r="NOT31"/>
      <c r="NOU31"/>
      <c r="NOV31"/>
      <c r="NOW31"/>
      <c r="NOX31"/>
      <c r="NOY31"/>
      <c r="NOZ31"/>
      <c r="NPA31"/>
      <c r="NPB31"/>
      <c r="NPC31"/>
      <c r="NPD31"/>
      <c r="NPE31"/>
      <c r="NPF31"/>
      <c r="NPG31"/>
      <c r="NPH31"/>
      <c r="NPI31"/>
      <c r="NPJ31"/>
      <c r="NPK31"/>
      <c r="NPL31"/>
      <c r="NPM31"/>
      <c r="NPN31"/>
      <c r="NPO31"/>
      <c r="NPP31"/>
      <c r="NPQ31"/>
      <c r="NPR31"/>
      <c r="NPS31"/>
      <c r="NPT31"/>
      <c r="NPU31"/>
      <c r="NPV31"/>
      <c r="NPW31"/>
      <c r="NPX31"/>
      <c r="NPY31"/>
      <c r="NPZ31"/>
      <c r="NQA31"/>
      <c r="NQB31"/>
      <c r="NQC31"/>
      <c r="NQD31"/>
      <c r="NQE31"/>
      <c r="NQF31"/>
      <c r="NQG31"/>
      <c r="NQH31"/>
      <c r="NQI31"/>
      <c r="NQJ31"/>
      <c r="NQK31"/>
      <c r="NQL31"/>
      <c r="NQM31"/>
      <c r="NQN31"/>
      <c r="NQO31"/>
      <c r="NQP31"/>
      <c r="NQQ31"/>
      <c r="NQR31"/>
      <c r="NQS31"/>
      <c r="NQT31"/>
      <c r="NQU31"/>
      <c r="NQV31"/>
      <c r="NQW31"/>
      <c r="NQX31"/>
      <c r="NQY31"/>
      <c r="NQZ31"/>
      <c r="NRA31"/>
      <c r="NRB31"/>
      <c r="NRC31"/>
      <c r="NRD31"/>
      <c r="NRE31"/>
      <c r="NRF31"/>
      <c r="NRG31"/>
      <c r="NRH31"/>
      <c r="NRI31"/>
      <c r="NRJ31"/>
      <c r="NRK31"/>
      <c r="NRL31"/>
      <c r="NRM31"/>
      <c r="NRN31"/>
      <c r="NRO31"/>
      <c r="NRP31"/>
      <c r="NRQ31"/>
      <c r="NRR31"/>
      <c r="NRS31"/>
      <c r="NRT31"/>
      <c r="NRU31"/>
      <c r="NRV31"/>
      <c r="NRW31"/>
      <c r="NRX31"/>
      <c r="NRY31"/>
      <c r="NRZ31"/>
      <c r="NSA31"/>
      <c r="NSB31"/>
      <c r="NSC31"/>
      <c r="NSD31"/>
      <c r="NSE31"/>
      <c r="NSF31"/>
      <c r="NSG31"/>
      <c r="NSH31"/>
      <c r="NSI31"/>
      <c r="NSJ31"/>
      <c r="NSK31"/>
      <c r="NSL31"/>
      <c r="NSM31"/>
      <c r="NSN31"/>
      <c r="NSO31"/>
      <c r="NSP31"/>
      <c r="NSQ31"/>
      <c r="NSR31"/>
      <c r="NSS31"/>
      <c r="NST31"/>
      <c r="NSU31"/>
      <c r="NSV31"/>
      <c r="NSW31"/>
      <c r="NSX31"/>
      <c r="NSY31"/>
      <c r="NSZ31"/>
      <c r="NTA31"/>
      <c r="NTB31"/>
      <c r="NTC31"/>
      <c r="NTD31"/>
      <c r="NTE31"/>
      <c r="NTF31"/>
      <c r="NTG31"/>
      <c r="NTH31"/>
      <c r="NTI31"/>
      <c r="NTJ31"/>
      <c r="NTK31"/>
      <c r="NTL31"/>
      <c r="NTM31"/>
      <c r="NTN31"/>
      <c r="NTO31"/>
      <c r="NTP31"/>
      <c r="NTQ31"/>
      <c r="NTR31"/>
      <c r="NTS31"/>
      <c r="NTT31"/>
      <c r="NTU31"/>
      <c r="NTV31"/>
      <c r="NTW31"/>
      <c r="NTX31"/>
      <c r="NTY31"/>
      <c r="NTZ31"/>
      <c r="NUA31"/>
      <c r="NUB31"/>
      <c r="NUC31"/>
      <c r="NUD31"/>
      <c r="NUE31"/>
      <c r="NUF31"/>
      <c r="NUG31"/>
      <c r="NUH31"/>
      <c r="NUI31"/>
      <c r="NUJ31"/>
      <c r="NUK31"/>
      <c r="NUL31"/>
      <c r="NUM31"/>
      <c r="NUN31"/>
      <c r="NUO31"/>
      <c r="NUP31"/>
      <c r="NUQ31"/>
      <c r="NUR31"/>
      <c r="NUS31"/>
      <c r="NUT31"/>
      <c r="NUU31"/>
      <c r="NUV31"/>
      <c r="NUW31"/>
      <c r="NUX31"/>
      <c r="NUY31"/>
      <c r="NUZ31"/>
      <c r="NVA31"/>
      <c r="NVB31"/>
      <c r="NVC31"/>
      <c r="NVD31"/>
      <c r="NVE31"/>
      <c r="NVF31"/>
      <c r="NVG31"/>
      <c r="NVH31"/>
      <c r="NVI31"/>
      <c r="NVJ31"/>
      <c r="NVK31"/>
      <c r="NVL31"/>
      <c r="NVM31"/>
      <c r="NVN31"/>
      <c r="NVO31"/>
      <c r="NVP31"/>
      <c r="NVQ31"/>
      <c r="NVR31"/>
      <c r="NVS31"/>
      <c r="NVT31"/>
      <c r="NVU31"/>
      <c r="NVV31"/>
      <c r="NVW31"/>
      <c r="NVX31"/>
      <c r="NVY31"/>
      <c r="NVZ31"/>
      <c r="NWA31"/>
      <c r="NWB31"/>
      <c r="NWC31"/>
      <c r="NWD31"/>
      <c r="NWE31"/>
      <c r="NWF31"/>
      <c r="NWG31"/>
      <c r="NWH31"/>
      <c r="NWI31"/>
      <c r="NWJ31"/>
      <c r="NWK31"/>
      <c r="NWL31"/>
      <c r="NWM31"/>
      <c r="NWN31"/>
      <c r="NWO31"/>
      <c r="NWP31"/>
      <c r="NWQ31"/>
      <c r="NWR31"/>
      <c r="NWS31"/>
      <c r="NWT31"/>
      <c r="NWU31"/>
      <c r="NWV31"/>
      <c r="NWW31"/>
      <c r="NWX31"/>
      <c r="NWY31"/>
      <c r="NWZ31"/>
      <c r="NXA31"/>
      <c r="NXB31"/>
      <c r="NXC31"/>
      <c r="NXD31"/>
      <c r="NXE31"/>
      <c r="NXF31"/>
      <c r="NXG31"/>
      <c r="NXH31"/>
      <c r="NXI31"/>
      <c r="NXJ31"/>
      <c r="NXK31"/>
      <c r="NXL31"/>
      <c r="NXM31"/>
      <c r="NXN31"/>
      <c r="NXO31"/>
      <c r="NXP31"/>
      <c r="NXQ31"/>
      <c r="NXR31"/>
      <c r="NXS31"/>
      <c r="NXT31"/>
      <c r="NXU31"/>
      <c r="NXV31"/>
      <c r="NXW31"/>
      <c r="NXX31"/>
      <c r="NXY31"/>
      <c r="NXZ31"/>
      <c r="NYA31"/>
      <c r="NYB31"/>
      <c r="NYC31"/>
      <c r="NYD31"/>
      <c r="NYE31"/>
      <c r="NYF31"/>
      <c r="NYG31"/>
      <c r="NYH31"/>
      <c r="NYI31"/>
      <c r="NYJ31"/>
      <c r="NYK31"/>
      <c r="NYL31"/>
      <c r="NYM31"/>
      <c r="NYN31"/>
      <c r="NYO31"/>
      <c r="NYP31"/>
      <c r="NYQ31"/>
      <c r="NYR31"/>
      <c r="NYS31"/>
      <c r="NYT31"/>
      <c r="NYU31"/>
      <c r="NYV31"/>
      <c r="NYW31"/>
      <c r="NYX31"/>
      <c r="NYY31"/>
      <c r="NYZ31"/>
      <c r="NZA31"/>
      <c r="NZB31"/>
      <c r="NZC31"/>
      <c r="NZD31"/>
      <c r="NZE31"/>
      <c r="NZF31"/>
      <c r="NZG31"/>
      <c r="NZH31"/>
      <c r="NZI31"/>
      <c r="NZJ31"/>
      <c r="NZK31"/>
      <c r="NZL31"/>
      <c r="NZM31"/>
      <c r="NZN31"/>
      <c r="NZO31"/>
      <c r="NZP31"/>
      <c r="NZQ31"/>
      <c r="NZR31"/>
      <c r="NZS31"/>
      <c r="NZT31"/>
      <c r="NZU31"/>
      <c r="NZV31"/>
      <c r="NZW31"/>
      <c r="NZX31"/>
      <c r="NZY31"/>
      <c r="NZZ31"/>
      <c r="OAA31"/>
      <c r="OAB31"/>
      <c r="OAC31"/>
      <c r="OAD31"/>
      <c r="OAE31"/>
      <c r="OAF31"/>
      <c r="OAG31"/>
      <c r="OAH31"/>
      <c r="OAI31"/>
      <c r="OAJ31"/>
      <c r="OAK31"/>
      <c r="OAL31"/>
      <c r="OAM31"/>
      <c r="OAN31"/>
      <c r="OAO31"/>
      <c r="OAP31"/>
      <c r="OAQ31"/>
      <c r="OAR31"/>
      <c r="OAS31"/>
      <c r="OAT31"/>
      <c r="OAU31"/>
      <c r="OAV31"/>
      <c r="OAW31"/>
      <c r="OAX31"/>
      <c r="OAY31"/>
      <c r="OAZ31"/>
      <c r="OBA31"/>
      <c r="OBB31"/>
      <c r="OBC31"/>
      <c r="OBD31"/>
      <c r="OBE31"/>
      <c r="OBF31"/>
      <c r="OBG31"/>
      <c r="OBH31"/>
      <c r="OBI31"/>
      <c r="OBJ31"/>
      <c r="OBK31"/>
      <c r="OBL31"/>
      <c r="OBM31"/>
      <c r="OBN31"/>
      <c r="OBO31"/>
      <c r="OBP31"/>
      <c r="OBQ31"/>
      <c r="OBR31"/>
      <c r="OBS31"/>
      <c r="OBT31"/>
      <c r="OBU31"/>
      <c r="OBV31"/>
      <c r="OBW31"/>
      <c r="OBX31"/>
      <c r="OBY31"/>
      <c r="OBZ31"/>
      <c r="OCA31"/>
      <c r="OCB31"/>
      <c r="OCC31"/>
      <c r="OCD31"/>
      <c r="OCE31"/>
      <c r="OCF31"/>
      <c r="OCG31"/>
      <c r="OCH31"/>
      <c r="OCI31"/>
      <c r="OCJ31"/>
      <c r="OCK31"/>
      <c r="OCL31"/>
      <c r="OCM31"/>
      <c r="OCN31"/>
      <c r="OCO31"/>
      <c r="OCP31"/>
      <c r="OCQ31"/>
      <c r="OCR31"/>
      <c r="OCS31"/>
      <c r="OCT31"/>
      <c r="OCU31"/>
      <c r="OCV31"/>
      <c r="OCW31"/>
      <c r="OCX31"/>
      <c r="OCY31"/>
      <c r="OCZ31"/>
      <c r="ODA31"/>
      <c r="ODB31"/>
      <c r="ODC31"/>
      <c r="ODD31"/>
      <c r="ODE31"/>
      <c r="ODF31"/>
      <c r="ODG31"/>
      <c r="ODH31"/>
      <c r="ODI31"/>
      <c r="ODJ31"/>
      <c r="ODK31"/>
      <c r="ODL31"/>
      <c r="ODM31"/>
      <c r="ODN31"/>
      <c r="ODO31"/>
      <c r="ODP31"/>
      <c r="ODQ31"/>
      <c r="ODR31"/>
      <c r="ODS31"/>
      <c r="ODT31"/>
      <c r="ODU31"/>
      <c r="ODV31"/>
      <c r="ODW31"/>
      <c r="ODX31"/>
      <c r="ODY31"/>
      <c r="ODZ31"/>
      <c r="OEA31"/>
      <c r="OEB31"/>
      <c r="OEC31"/>
      <c r="OED31"/>
      <c r="OEE31"/>
      <c r="OEF31"/>
      <c r="OEG31"/>
      <c r="OEH31"/>
      <c r="OEI31"/>
      <c r="OEJ31"/>
      <c r="OEK31"/>
      <c r="OEL31"/>
      <c r="OEM31"/>
      <c r="OEN31"/>
      <c r="OEO31"/>
      <c r="OEP31"/>
      <c r="OEQ31"/>
      <c r="OER31"/>
      <c r="OES31"/>
      <c r="OET31"/>
      <c r="OEU31"/>
      <c r="OEV31"/>
      <c r="OEW31"/>
      <c r="OEX31"/>
      <c r="OEY31"/>
      <c r="OEZ31"/>
      <c r="OFA31"/>
      <c r="OFB31"/>
      <c r="OFC31"/>
      <c r="OFD31"/>
      <c r="OFE31"/>
      <c r="OFF31"/>
      <c r="OFG31"/>
      <c r="OFH31"/>
      <c r="OFI31"/>
      <c r="OFJ31"/>
      <c r="OFK31"/>
      <c r="OFL31"/>
      <c r="OFM31"/>
      <c r="OFN31"/>
      <c r="OFO31"/>
      <c r="OFP31"/>
      <c r="OFQ31"/>
      <c r="OFR31"/>
      <c r="OFS31"/>
      <c r="OFT31"/>
      <c r="OFU31"/>
      <c r="OFV31"/>
      <c r="OFW31"/>
      <c r="OFX31"/>
      <c r="OFY31"/>
      <c r="OFZ31"/>
      <c r="OGA31"/>
      <c r="OGB31"/>
      <c r="OGC31"/>
      <c r="OGD31"/>
      <c r="OGE31"/>
      <c r="OGF31"/>
      <c r="OGG31"/>
      <c r="OGH31"/>
      <c r="OGI31"/>
      <c r="OGJ31"/>
      <c r="OGK31"/>
      <c r="OGL31"/>
      <c r="OGM31"/>
      <c r="OGN31"/>
      <c r="OGO31"/>
      <c r="OGP31"/>
      <c r="OGQ31"/>
      <c r="OGR31"/>
      <c r="OGS31"/>
      <c r="OGT31"/>
      <c r="OGU31"/>
      <c r="OGV31"/>
      <c r="OGW31"/>
      <c r="OGX31"/>
      <c r="OGY31"/>
      <c r="OGZ31"/>
      <c r="OHA31"/>
      <c r="OHB31"/>
      <c r="OHC31"/>
      <c r="OHD31"/>
      <c r="OHE31"/>
      <c r="OHF31"/>
      <c r="OHG31"/>
      <c r="OHH31"/>
      <c r="OHI31"/>
      <c r="OHJ31"/>
      <c r="OHK31"/>
      <c r="OHL31"/>
      <c r="OHM31"/>
      <c r="OHN31"/>
      <c r="OHO31"/>
      <c r="OHP31"/>
      <c r="OHQ31"/>
      <c r="OHR31"/>
      <c r="OHS31"/>
      <c r="OHT31"/>
      <c r="OHU31"/>
      <c r="OHV31"/>
      <c r="OHW31"/>
      <c r="OHX31"/>
      <c r="OHY31"/>
      <c r="OHZ31"/>
      <c r="OIA31"/>
      <c r="OIB31"/>
      <c r="OIC31"/>
      <c r="OID31"/>
      <c r="OIE31"/>
      <c r="OIF31"/>
      <c r="OIG31"/>
      <c r="OIH31"/>
      <c r="OII31"/>
      <c r="OIJ31"/>
      <c r="OIK31"/>
      <c r="OIL31"/>
      <c r="OIM31"/>
      <c r="OIN31"/>
      <c r="OIO31"/>
      <c r="OIP31"/>
      <c r="OIQ31"/>
      <c r="OIR31"/>
      <c r="OIS31"/>
      <c r="OIT31"/>
      <c r="OIU31"/>
      <c r="OIV31"/>
      <c r="OIW31"/>
      <c r="OIX31"/>
      <c r="OIY31"/>
      <c r="OIZ31"/>
      <c r="OJA31"/>
      <c r="OJB31"/>
      <c r="OJC31"/>
      <c r="OJD31"/>
      <c r="OJE31"/>
      <c r="OJF31"/>
      <c r="OJG31"/>
      <c r="OJH31"/>
      <c r="OJI31"/>
      <c r="OJJ31"/>
      <c r="OJK31"/>
      <c r="OJL31"/>
      <c r="OJM31"/>
      <c r="OJN31"/>
      <c r="OJO31"/>
      <c r="OJP31"/>
      <c r="OJQ31"/>
      <c r="OJR31"/>
      <c r="OJS31"/>
      <c r="OJT31"/>
      <c r="OJU31"/>
      <c r="OJV31"/>
      <c r="OJW31"/>
      <c r="OJX31"/>
      <c r="OJY31"/>
      <c r="OJZ31"/>
      <c r="OKA31"/>
      <c r="OKB31"/>
      <c r="OKC31"/>
      <c r="OKD31"/>
      <c r="OKE31"/>
      <c r="OKF31"/>
      <c r="OKG31"/>
      <c r="OKH31"/>
      <c r="OKI31"/>
      <c r="OKJ31"/>
      <c r="OKK31"/>
      <c r="OKL31"/>
      <c r="OKM31"/>
      <c r="OKN31"/>
      <c r="OKO31"/>
      <c r="OKP31"/>
      <c r="OKQ31"/>
      <c r="OKR31"/>
      <c r="OKS31"/>
      <c r="OKT31"/>
      <c r="OKU31"/>
      <c r="OKV31"/>
      <c r="OKW31"/>
      <c r="OKX31"/>
      <c r="OKY31"/>
      <c r="OKZ31"/>
      <c r="OLA31"/>
      <c r="OLB31"/>
      <c r="OLC31"/>
      <c r="OLD31"/>
      <c r="OLE31"/>
      <c r="OLF31"/>
      <c r="OLG31"/>
      <c r="OLH31"/>
      <c r="OLI31"/>
      <c r="OLJ31"/>
      <c r="OLK31"/>
      <c r="OLL31"/>
      <c r="OLM31"/>
      <c r="OLN31"/>
      <c r="OLO31"/>
      <c r="OLP31"/>
      <c r="OLQ31"/>
      <c r="OLR31"/>
      <c r="OLS31"/>
      <c r="OLT31"/>
      <c r="OLU31"/>
      <c r="OLV31"/>
      <c r="OLW31"/>
      <c r="OLX31"/>
      <c r="OLY31"/>
      <c r="OLZ31"/>
      <c r="OMA31"/>
      <c r="OMB31"/>
      <c r="OMC31"/>
      <c r="OMD31"/>
      <c r="OME31"/>
      <c r="OMF31"/>
      <c r="OMG31"/>
      <c r="OMH31"/>
      <c r="OMI31"/>
      <c r="OMJ31"/>
      <c r="OMK31"/>
      <c r="OML31"/>
      <c r="OMM31"/>
      <c r="OMN31"/>
      <c r="OMO31"/>
      <c r="OMP31"/>
      <c r="OMQ31"/>
      <c r="OMR31"/>
      <c r="OMS31"/>
      <c r="OMT31"/>
      <c r="OMU31"/>
      <c r="OMV31"/>
      <c r="OMW31"/>
      <c r="OMX31"/>
      <c r="OMY31"/>
      <c r="OMZ31"/>
      <c r="ONA31"/>
      <c r="ONB31"/>
      <c r="ONC31"/>
      <c r="OND31"/>
      <c r="ONE31"/>
      <c r="ONF31"/>
      <c r="ONG31"/>
      <c r="ONH31"/>
      <c r="ONI31"/>
      <c r="ONJ31"/>
      <c r="ONK31"/>
      <c r="ONL31"/>
      <c r="ONM31"/>
      <c r="ONN31"/>
      <c r="ONO31"/>
      <c r="ONP31"/>
      <c r="ONQ31"/>
      <c r="ONR31"/>
      <c r="ONS31"/>
      <c r="ONT31"/>
      <c r="ONU31"/>
      <c r="ONV31"/>
      <c r="ONW31"/>
      <c r="ONX31"/>
      <c r="ONY31"/>
      <c r="ONZ31"/>
      <c r="OOA31"/>
      <c r="OOB31"/>
      <c r="OOC31"/>
      <c r="OOD31"/>
      <c r="OOE31"/>
      <c r="OOF31"/>
      <c r="OOG31"/>
      <c r="OOH31"/>
      <c r="OOI31"/>
      <c r="OOJ31"/>
      <c r="OOK31"/>
      <c r="OOL31"/>
      <c r="OOM31"/>
      <c r="OON31"/>
      <c r="OOO31"/>
      <c r="OOP31"/>
      <c r="OOQ31"/>
      <c r="OOR31"/>
      <c r="OOS31"/>
      <c r="OOT31"/>
      <c r="OOU31"/>
      <c r="OOV31"/>
      <c r="OOW31"/>
      <c r="OOX31"/>
      <c r="OOY31"/>
      <c r="OOZ31"/>
      <c r="OPA31"/>
      <c r="OPB31"/>
      <c r="OPC31"/>
      <c r="OPD31"/>
      <c r="OPE31"/>
      <c r="OPF31"/>
      <c r="OPG31"/>
      <c r="OPH31"/>
      <c r="OPI31"/>
      <c r="OPJ31"/>
      <c r="OPK31"/>
      <c r="OPL31"/>
      <c r="OPM31"/>
      <c r="OPN31"/>
      <c r="OPO31"/>
      <c r="OPP31"/>
      <c r="OPQ31"/>
      <c r="OPR31"/>
      <c r="OPS31"/>
      <c r="OPT31"/>
      <c r="OPU31"/>
      <c r="OPV31"/>
      <c r="OPW31"/>
      <c r="OPX31"/>
      <c r="OPY31"/>
      <c r="OPZ31"/>
      <c r="OQA31"/>
      <c r="OQB31"/>
      <c r="OQC31"/>
      <c r="OQD31"/>
      <c r="OQE31"/>
      <c r="OQF31"/>
      <c r="OQG31"/>
      <c r="OQH31"/>
      <c r="OQI31"/>
      <c r="OQJ31"/>
      <c r="OQK31"/>
      <c r="OQL31"/>
      <c r="OQM31"/>
      <c r="OQN31"/>
      <c r="OQO31"/>
      <c r="OQP31"/>
      <c r="OQQ31"/>
      <c r="OQR31"/>
      <c r="OQS31"/>
      <c r="OQT31"/>
      <c r="OQU31"/>
      <c r="OQV31"/>
      <c r="OQW31"/>
      <c r="OQX31"/>
      <c r="OQY31"/>
      <c r="OQZ31"/>
      <c r="ORA31"/>
      <c r="ORB31"/>
      <c r="ORC31"/>
      <c r="ORD31"/>
      <c r="ORE31"/>
      <c r="ORF31"/>
      <c r="ORG31"/>
      <c r="ORH31"/>
      <c r="ORI31"/>
      <c r="ORJ31"/>
      <c r="ORK31"/>
      <c r="ORL31"/>
      <c r="ORM31"/>
      <c r="ORN31"/>
      <c r="ORO31"/>
      <c r="ORP31"/>
      <c r="ORQ31"/>
      <c r="ORR31"/>
      <c r="ORS31"/>
      <c r="ORT31"/>
      <c r="ORU31"/>
      <c r="ORV31"/>
      <c r="ORW31"/>
      <c r="ORX31"/>
      <c r="ORY31"/>
      <c r="ORZ31"/>
      <c r="OSA31"/>
      <c r="OSB31"/>
      <c r="OSC31"/>
      <c r="OSD31"/>
      <c r="OSE31"/>
      <c r="OSF31"/>
      <c r="OSG31"/>
      <c r="OSH31"/>
      <c r="OSI31"/>
      <c r="OSJ31"/>
      <c r="OSK31"/>
      <c r="OSL31"/>
      <c r="OSM31"/>
      <c r="OSN31"/>
      <c r="OSO31"/>
      <c r="OSP31"/>
      <c r="OSQ31"/>
      <c r="OSR31"/>
      <c r="OSS31"/>
      <c r="OST31"/>
      <c r="OSU31"/>
      <c r="OSV31"/>
      <c r="OSW31"/>
      <c r="OSX31"/>
      <c r="OSY31"/>
      <c r="OSZ31"/>
      <c r="OTA31"/>
      <c r="OTB31"/>
      <c r="OTC31"/>
      <c r="OTD31"/>
      <c r="OTE31"/>
      <c r="OTF31"/>
      <c r="OTG31"/>
      <c r="OTH31"/>
      <c r="OTI31"/>
      <c r="OTJ31"/>
      <c r="OTK31"/>
      <c r="OTL31"/>
      <c r="OTM31"/>
      <c r="OTN31"/>
      <c r="OTO31"/>
      <c r="OTP31"/>
      <c r="OTQ31"/>
      <c r="OTR31"/>
      <c r="OTS31"/>
      <c r="OTT31"/>
      <c r="OTU31"/>
      <c r="OTV31"/>
      <c r="OTW31"/>
      <c r="OTX31"/>
      <c r="OTY31"/>
      <c r="OTZ31"/>
      <c r="OUA31"/>
      <c r="OUB31"/>
      <c r="OUC31"/>
      <c r="OUD31"/>
      <c r="OUE31"/>
      <c r="OUF31"/>
      <c r="OUG31"/>
      <c r="OUH31"/>
      <c r="OUI31"/>
      <c r="OUJ31"/>
      <c r="OUK31"/>
      <c r="OUL31"/>
      <c r="OUM31"/>
      <c r="OUN31"/>
      <c r="OUO31"/>
      <c r="OUP31"/>
      <c r="OUQ31"/>
      <c r="OUR31"/>
      <c r="OUS31"/>
      <c r="OUT31"/>
      <c r="OUU31"/>
      <c r="OUV31"/>
      <c r="OUW31"/>
      <c r="OUX31"/>
      <c r="OUY31"/>
      <c r="OUZ31"/>
      <c r="OVA31"/>
      <c r="OVB31"/>
      <c r="OVC31"/>
      <c r="OVD31"/>
      <c r="OVE31"/>
      <c r="OVF31"/>
      <c r="OVG31"/>
      <c r="OVH31"/>
      <c r="OVI31"/>
      <c r="OVJ31"/>
      <c r="OVK31"/>
      <c r="OVL31"/>
      <c r="OVM31"/>
      <c r="OVN31"/>
      <c r="OVO31"/>
      <c r="OVP31"/>
      <c r="OVQ31"/>
      <c r="OVR31"/>
      <c r="OVS31"/>
      <c r="OVT31"/>
      <c r="OVU31"/>
      <c r="OVV31"/>
      <c r="OVW31"/>
      <c r="OVX31"/>
      <c r="OVY31"/>
      <c r="OVZ31"/>
      <c r="OWA31"/>
      <c r="OWB31"/>
      <c r="OWC31"/>
      <c r="OWD31"/>
      <c r="OWE31"/>
      <c r="OWF31"/>
      <c r="OWG31"/>
      <c r="OWH31"/>
      <c r="OWI31"/>
      <c r="OWJ31"/>
      <c r="OWK31"/>
      <c r="OWL31"/>
      <c r="OWM31"/>
      <c r="OWN31"/>
      <c r="OWO31"/>
      <c r="OWP31"/>
      <c r="OWQ31"/>
      <c r="OWR31"/>
      <c r="OWS31"/>
      <c r="OWT31"/>
      <c r="OWU31"/>
      <c r="OWV31"/>
      <c r="OWW31"/>
      <c r="OWX31"/>
      <c r="OWY31"/>
      <c r="OWZ31"/>
      <c r="OXA31"/>
      <c r="OXB31"/>
      <c r="OXC31"/>
      <c r="OXD31"/>
      <c r="OXE31"/>
      <c r="OXF31"/>
      <c r="OXG31"/>
      <c r="OXH31"/>
      <c r="OXI31"/>
      <c r="OXJ31"/>
      <c r="OXK31"/>
      <c r="OXL31"/>
      <c r="OXM31"/>
      <c r="OXN31"/>
      <c r="OXO31"/>
      <c r="OXP31"/>
      <c r="OXQ31"/>
      <c r="OXR31"/>
      <c r="OXS31"/>
      <c r="OXT31"/>
      <c r="OXU31"/>
      <c r="OXV31"/>
      <c r="OXW31"/>
      <c r="OXX31"/>
      <c r="OXY31"/>
      <c r="OXZ31"/>
      <c r="OYA31"/>
      <c r="OYB31"/>
      <c r="OYC31"/>
      <c r="OYD31"/>
      <c r="OYE31"/>
      <c r="OYF31"/>
      <c r="OYG31"/>
      <c r="OYH31"/>
      <c r="OYI31"/>
      <c r="OYJ31"/>
      <c r="OYK31"/>
      <c r="OYL31"/>
      <c r="OYM31"/>
      <c r="OYN31"/>
      <c r="OYO31"/>
      <c r="OYP31"/>
      <c r="OYQ31"/>
      <c r="OYR31"/>
      <c r="OYS31"/>
      <c r="OYT31"/>
      <c r="OYU31"/>
      <c r="OYV31"/>
      <c r="OYW31"/>
      <c r="OYX31"/>
      <c r="OYY31"/>
      <c r="OYZ31"/>
      <c r="OZA31"/>
      <c r="OZB31"/>
      <c r="OZC31"/>
      <c r="OZD31"/>
      <c r="OZE31"/>
      <c r="OZF31"/>
      <c r="OZG31"/>
      <c r="OZH31"/>
      <c r="OZI31"/>
      <c r="OZJ31"/>
      <c r="OZK31"/>
      <c r="OZL31"/>
      <c r="OZM31"/>
      <c r="OZN31"/>
      <c r="OZO31"/>
      <c r="OZP31"/>
      <c r="OZQ31"/>
      <c r="OZR31"/>
      <c r="OZS31"/>
      <c r="OZT31"/>
      <c r="OZU31"/>
      <c r="OZV31"/>
      <c r="OZW31"/>
      <c r="OZX31"/>
      <c r="OZY31"/>
      <c r="OZZ31"/>
      <c r="PAA31"/>
      <c r="PAB31"/>
      <c r="PAC31"/>
      <c r="PAD31"/>
      <c r="PAE31"/>
      <c r="PAF31"/>
      <c r="PAG31"/>
      <c r="PAH31"/>
      <c r="PAI31"/>
      <c r="PAJ31"/>
      <c r="PAK31"/>
      <c r="PAL31"/>
      <c r="PAM31"/>
      <c r="PAN31"/>
      <c r="PAO31"/>
      <c r="PAP31"/>
      <c r="PAQ31"/>
      <c r="PAR31"/>
      <c r="PAS31"/>
      <c r="PAT31"/>
      <c r="PAU31"/>
      <c r="PAV31"/>
      <c r="PAW31"/>
      <c r="PAX31"/>
      <c r="PAY31"/>
      <c r="PAZ31"/>
      <c r="PBA31"/>
      <c r="PBB31"/>
      <c r="PBC31"/>
      <c r="PBD31"/>
      <c r="PBE31"/>
      <c r="PBF31"/>
      <c r="PBG31"/>
      <c r="PBH31"/>
      <c r="PBI31"/>
      <c r="PBJ31"/>
      <c r="PBK31"/>
      <c r="PBL31"/>
      <c r="PBM31"/>
      <c r="PBN31"/>
      <c r="PBO31"/>
      <c r="PBP31"/>
      <c r="PBQ31"/>
      <c r="PBR31"/>
      <c r="PBS31"/>
      <c r="PBT31"/>
      <c r="PBU31"/>
      <c r="PBV31"/>
      <c r="PBW31"/>
      <c r="PBX31"/>
      <c r="PBY31"/>
      <c r="PBZ31"/>
      <c r="PCA31"/>
      <c r="PCB31"/>
      <c r="PCC31"/>
      <c r="PCD31"/>
      <c r="PCE31"/>
      <c r="PCF31"/>
      <c r="PCG31"/>
      <c r="PCH31"/>
      <c r="PCI31"/>
      <c r="PCJ31"/>
      <c r="PCK31"/>
      <c r="PCL31"/>
      <c r="PCM31"/>
      <c r="PCN31"/>
      <c r="PCO31"/>
      <c r="PCP31"/>
      <c r="PCQ31"/>
      <c r="PCR31"/>
      <c r="PCS31"/>
      <c r="PCT31"/>
      <c r="PCU31"/>
      <c r="PCV31"/>
      <c r="PCW31"/>
      <c r="PCX31"/>
      <c r="PCY31"/>
      <c r="PCZ31"/>
      <c r="PDA31"/>
      <c r="PDB31"/>
      <c r="PDC31"/>
      <c r="PDD31"/>
      <c r="PDE31"/>
      <c r="PDF31"/>
      <c r="PDG31"/>
      <c r="PDH31"/>
      <c r="PDI31"/>
      <c r="PDJ31"/>
      <c r="PDK31"/>
      <c r="PDL31"/>
      <c r="PDM31"/>
      <c r="PDN31"/>
      <c r="PDO31"/>
      <c r="PDP31"/>
      <c r="PDQ31"/>
      <c r="PDR31"/>
      <c r="PDS31"/>
      <c r="PDT31"/>
      <c r="PDU31"/>
      <c r="PDV31"/>
      <c r="PDW31"/>
      <c r="PDX31"/>
      <c r="PDY31"/>
      <c r="PDZ31"/>
      <c r="PEA31"/>
      <c r="PEB31"/>
      <c r="PEC31"/>
      <c r="PED31"/>
      <c r="PEE31"/>
      <c r="PEF31"/>
      <c r="PEG31"/>
      <c r="PEH31"/>
      <c r="PEI31"/>
      <c r="PEJ31"/>
      <c r="PEK31"/>
      <c r="PEL31"/>
      <c r="PEM31"/>
      <c r="PEN31"/>
      <c r="PEO31"/>
      <c r="PEP31"/>
      <c r="PEQ31"/>
      <c r="PER31"/>
      <c r="PES31"/>
      <c r="PET31"/>
      <c r="PEU31"/>
      <c r="PEV31"/>
      <c r="PEW31"/>
      <c r="PEX31"/>
      <c r="PEY31"/>
      <c r="PEZ31"/>
      <c r="PFA31"/>
      <c r="PFB31"/>
      <c r="PFC31"/>
      <c r="PFD31"/>
      <c r="PFE31"/>
      <c r="PFF31"/>
      <c r="PFG31"/>
      <c r="PFH31"/>
      <c r="PFI31"/>
      <c r="PFJ31"/>
      <c r="PFK31"/>
      <c r="PFL31"/>
      <c r="PFM31"/>
      <c r="PFN31"/>
      <c r="PFO31"/>
      <c r="PFP31"/>
      <c r="PFQ31"/>
      <c r="PFR31"/>
      <c r="PFS31"/>
      <c r="PFT31"/>
      <c r="PFU31"/>
      <c r="PFV31"/>
      <c r="PFW31"/>
      <c r="PFX31"/>
      <c r="PFY31"/>
      <c r="PFZ31"/>
      <c r="PGA31"/>
      <c r="PGB31"/>
      <c r="PGC31"/>
      <c r="PGD31"/>
      <c r="PGE31"/>
      <c r="PGF31"/>
      <c r="PGG31"/>
      <c r="PGH31"/>
      <c r="PGI31"/>
      <c r="PGJ31"/>
      <c r="PGK31"/>
      <c r="PGL31"/>
      <c r="PGM31"/>
      <c r="PGN31"/>
      <c r="PGO31"/>
      <c r="PGP31"/>
      <c r="PGQ31"/>
      <c r="PGR31"/>
      <c r="PGS31"/>
      <c r="PGT31"/>
      <c r="PGU31"/>
      <c r="PGV31"/>
      <c r="PGW31"/>
      <c r="PGX31"/>
      <c r="PGY31"/>
      <c r="PGZ31"/>
      <c r="PHA31"/>
      <c r="PHB31"/>
      <c r="PHC31"/>
      <c r="PHD31"/>
      <c r="PHE31"/>
      <c r="PHF31"/>
      <c r="PHG31"/>
      <c r="PHH31"/>
      <c r="PHI31"/>
      <c r="PHJ31"/>
      <c r="PHK31"/>
      <c r="PHL31"/>
      <c r="PHM31"/>
      <c r="PHN31"/>
      <c r="PHO31"/>
      <c r="PHP31"/>
      <c r="PHQ31"/>
      <c r="PHR31"/>
      <c r="PHS31"/>
      <c r="PHT31"/>
      <c r="PHU31"/>
      <c r="PHV31"/>
      <c r="PHW31"/>
      <c r="PHX31"/>
      <c r="PHY31"/>
      <c r="PHZ31"/>
      <c r="PIA31"/>
      <c r="PIB31"/>
      <c r="PIC31"/>
      <c r="PID31"/>
      <c r="PIE31"/>
      <c r="PIF31"/>
      <c r="PIG31"/>
      <c r="PIH31"/>
      <c r="PII31"/>
      <c r="PIJ31"/>
      <c r="PIK31"/>
      <c r="PIL31"/>
      <c r="PIM31"/>
      <c r="PIN31"/>
      <c r="PIO31"/>
      <c r="PIP31"/>
      <c r="PIQ31"/>
      <c r="PIR31"/>
      <c r="PIS31"/>
      <c r="PIT31"/>
      <c r="PIU31"/>
      <c r="PIV31"/>
      <c r="PIW31"/>
      <c r="PIX31"/>
      <c r="PIY31"/>
      <c r="PIZ31"/>
      <c r="PJA31"/>
      <c r="PJB31"/>
      <c r="PJC31"/>
      <c r="PJD31"/>
      <c r="PJE31"/>
      <c r="PJF31"/>
      <c r="PJG31"/>
      <c r="PJH31"/>
      <c r="PJI31"/>
      <c r="PJJ31"/>
      <c r="PJK31"/>
      <c r="PJL31"/>
      <c r="PJM31"/>
      <c r="PJN31"/>
      <c r="PJO31"/>
      <c r="PJP31"/>
      <c r="PJQ31"/>
      <c r="PJR31"/>
      <c r="PJS31"/>
      <c r="PJT31"/>
      <c r="PJU31"/>
      <c r="PJV31"/>
      <c r="PJW31"/>
      <c r="PJX31"/>
      <c r="PJY31"/>
      <c r="PJZ31"/>
      <c r="PKA31"/>
      <c r="PKB31"/>
      <c r="PKC31"/>
      <c r="PKD31"/>
      <c r="PKE31"/>
      <c r="PKF31"/>
      <c r="PKG31"/>
      <c r="PKH31"/>
      <c r="PKI31"/>
      <c r="PKJ31"/>
      <c r="PKK31"/>
      <c r="PKL31"/>
      <c r="PKM31"/>
      <c r="PKN31"/>
      <c r="PKO31"/>
      <c r="PKP31"/>
      <c r="PKQ31"/>
      <c r="PKR31"/>
      <c r="PKS31"/>
      <c r="PKT31"/>
      <c r="PKU31"/>
      <c r="PKV31"/>
      <c r="PKW31"/>
      <c r="PKX31"/>
      <c r="PKY31"/>
      <c r="PKZ31"/>
      <c r="PLA31"/>
      <c r="PLB31"/>
      <c r="PLC31"/>
      <c r="PLD31"/>
      <c r="PLE31"/>
      <c r="PLF31"/>
      <c r="PLG31"/>
      <c r="PLH31"/>
      <c r="PLI31"/>
      <c r="PLJ31"/>
      <c r="PLK31"/>
      <c r="PLL31"/>
      <c r="PLM31"/>
      <c r="PLN31"/>
      <c r="PLO31"/>
      <c r="PLP31"/>
      <c r="PLQ31"/>
      <c r="PLR31"/>
      <c r="PLS31"/>
      <c r="PLT31"/>
      <c r="PLU31"/>
      <c r="PLV31"/>
      <c r="PLW31"/>
      <c r="PLX31"/>
      <c r="PLY31"/>
      <c r="PLZ31"/>
      <c r="PMA31"/>
      <c r="PMB31"/>
      <c r="PMC31"/>
      <c r="PMD31"/>
      <c r="PME31"/>
      <c r="PMF31"/>
      <c r="PMG31"/>
      <c r="PMH31"/>
      <c r="PMI31"/>
      <c r="PMJ31"/>
      <c r="PMK31"/>
      <c r="PML31"/>
      <c r="PMM31"/>
      <c r="PMN31"/>
      <c r="PMO31"/>
      <c r="PMP31"/>
      <c r="PMQ31"/>
      <c r="PMR31"/>
      <c r="PMS31"/>
      <c r="PMT31"/>
      <c r="PMU31"/>
      <c r="PMV31"/>
      <c r="PMW31"/>
      <c r="PMX31"/>
      <c r="PMY31"/>
      <c r="PMZ31"/>
      <c r="PNA31"/>
      <c r="PNB31"/>
      <c r="PNC31"/>
      <c r="PND31"/>
      <c r="PNE31"/>
      <c r="PNF31"/>
      <c r="PNG31"/>
      <c r="PNH31"/>
      <c r="PNI31"/>
      <c r="PNJ31"/>
      <c r="PNK31"/>
      <c r="PNL31"/>
      <c r="PNM31"/>
      <c r="PNN31"/>
      <c r="PNO31"/>
      <c r="PNP31"/>
      <c r="PNQ31"/>
      <c r="PNR31"/>
      <c r="PNS31"/>
      <c r="PNT31"/>
      <c r="PNU31"/>
      <c r="PNV31"/>
      <c r="PNW31"/>
      <c r="PNX31"/>
      <c r="PNY31"/>
      <c r="PNZ31"/>
      <c r="POA31"/>
      <c r="POB31"/>
      <c r="POC31"/>
      <c r="POD31"/>
      <c r="POE31"/>
      <c r="POF31"/>
      <c r="POG31"/>
      <c r="POH31"/>
      <c r="POI31"/>
      <c r="POJ31"/>
      <c r="POK31"/>
      <c r="POL31"/>
      <c r="POM31"/>
      <c r="PON31"/>
      <c r="POO31"/>
      <c r="POP31"/>
      <c r="POQ31"/>
      <c r="POR31"/>
      <c r="POS31"/>
      <c r="POT31"/>
      <c r="POU31"/>
      <c r="POV31"/>
      <c r="POW31"/>
      <c r="POX31"/>
      <c r="POY31"/>
      <c r="POZ31"/>
      <c r="PPA31"/>
      <c r="PPB31"/>
      <c r="PPC31"/>
      <c r="PPD31"/>
      <c r="PPE31"/>
      <c r="PPF31"/>
      <c r="PPG31"/>
      <c r="PPH31"/>
      <c r="PPI31"/>
      <c r="PPJ31"/>
      <c r="PPK31"/>
      <c r="PPL31"/>
      <c r="PPM31"/>
      <c r="PPN31"/>
      <c r="PPO31"/>
      <c r="PPP31"/>
      <c r="PPQ31"/>
      <c r="PPR31"/>
      <c r="PPS31"/>
      <c r="PPT31"/>
      <c r="PPU31"/>
      <c r="PPV31"/>
      <c r="PPW31"/>
      <c r="PPX31"/>
      <c r="PPY31"/>
      <c r="PPZ31"/>
      <c r="PQA31"/>
      <c r="PQB31"/>
      <c r="PQC31"/>
      <c r="PQD31"/>
      <c r="PQE31"/>
      <c r="PQF31"/>
      <c r="PQG31"/>
      <c r="PQH31"/>
      <c r="PQI31"/>
      <c r="PQJ31"/>
      <c r="PQK31"/>
      <c r="PQL31"/>
      <c r="PQM31"/>
      <c r="PQN31"/>
      <c r="PQO31"/>
      <c r="PQP31"/>
      <c r="PQQ31"/>
      <c r="PQR31"/>
      <c r="PQS31"/>
      <c r="PQT31"/>
      <c r="PQU31"/>
      <c r="PQV31"/>
      <c r="PQW31"/>
      <c r="PQX31"/>
      <c r="PQY31"/>
      <c r="PQZ31"/>
      <c r="PRA31"/>
      <c r="PRB31"/>
      <c r="PRC31"/>
      <c r="PRD31"/>
      <c r="PRE31"/>
      <c r="PRF31"/>
      <c r="PRG31"/>
      <c r="PRH31"/>
      <c r="PRI31"/>
      <c r="PRJ31"/>
      <c r="PRK31"/>
      <c r="PRL31"/>
      <c r="PRM31"/>
      <c r="PRN31"/>
      <c r="PRO31"/>
      <c r="PRP31"/>
      <c r="PRQ31"/>
      <c r="PRR31"/>
      <c r="PRS31"/>
      <c r="PRT31"/>
      <c r="PRU31"/>
      <c r="PRV31"/>
      <c r="PRW31"/>
      <c r="PRX31"/>
      <c r="PRY31"/>
      <c r="PRZ31"/>
      <c r="PSA31"/>
      <c r="PSB31"/>
      <c r="PSC31"/>
      <c r="PSD31"/>
      <c r="PSE31"/>
      <c r="PSF31"/>
      <c r="PSG31"/>
      <c r="PSH31"/>
      <c r="PSI31"/>
      <c r="PSJ31"/>
      <c r="PSK31"/>
      <c r="PSL31"/>
      <c r="PSM31"/>
      <c r="PSN31"/>
      <c r="PSO31"/>
      <c r="PSP31"/>
      <c r="PSQ31"/>
      <c r="PSR31"/>
      <c r="PSS31"/>
      <c r="PST31"/>
      <c r="PSU31"/>
      <c r="PSV31"/>
      <c r="PSW31"/>
      <c r="PSX31"/>
      <c r="PSY31"/>
      <c r="PSZ31"/>
      <c r="PTA31"/>
      <c r="PTB31"/>
      <c r="PTC31"/>
      <c r="PTD31"/>
      <c r="PTE31"/>
      <c r="PTF31"/>
      <c r="PTG31"/>
      <c r="PTH31"/>
      <c r="PTI31"/>
      <c r="PTJ31"/>
      <c r="PTK31"/>
      <c r="PTL31"/>
      <c r="PTM31"/>
      <c r="PTN31"/>
      <c r="PTO31"/>
      <c r="PTP31"/>
      <c r="PTQ31"/>
      <c r="PTR31"/>
      <c r="PTS31"/>
      <c r="PTT31"/>
      <c r="PTU31"/>
      <c r="PTV31"/>
      <c r="PTW31"/>
      <c r="PTX31"/>
      <c r="PTY31"/>
      <c r="PTZ31"/>
      <c r="PUA31"/>
      <c r="PUB31"/>
      <c r="PUC31"/>
      <c r="PUD31"/>
      <c r="PUE31"/>
      <c r="PUF31"/>
      <c r="PUG31"/>
      <c r="PUH31"/>
      <c r="PUI31"/>
      <c r="PUJ31"/>
      <c r="PUK31"/>
      <c r="PUL31"/>
      <c r="PUM31"/>
      <c r="PUN31"/>
      <c r="PUO31"/>
      <c r="PUP31"/>
      <c r="PUQ31"/>
      <c r="PUR31"/>
      <c r="PUS31"/>
      <c r="PUT31"/>
      <c r="PUU31"/>
      <c r="PUV31"/>
      <c r="PUW31"/>
      <c r="PUX31"/>
      <c r="PUY31"/>
      <c r="PUZ31"/>
      <c r="PVA31"/>
      <c r="PVB31"/>
      <c r="PVC31"/>
      <c r="PVD31"/>
      <c r="PVE31"/>
      <c r="PVF31"/>
      <c r="PVG31"/>
      <c r="PVH31"/>
      <c r="PVI31"/>
      <c r="PVJ31"/>
      <c r="PVK31"/>
      <c r="PVL31"/>
      <c r="PVM31"/>
      <c r="PVN31"/>
      <c r="PVO31"/>
      <c r="PVP31"/>
      <c r="PVQ31"/>
      <c r="PVR31"/>
      <c r="PVS31"/>
      <c r="PVT31"/>
      <c r="PVU31"/>
      <c r="PVV31"/>
      <c r="PVW31"/>
      <c r="PVX31"/>
      <c r="PVY31"/>
      <c r="PVZ31"/>
      <c r="PWA31"/>
      <c r="PWB31"/>
      <c r="PWC31"/>
      <c r="PWD31"/>
      <c r="PWE31"/>
      <c r="PWF31"/>
      <c r="PWG31"/>
      <c r="PWH31"/>
      <c r="PWI31"/>
      <c r="PWJ31"/>
      <c r="PWK31"/>
      <c r="PWL31"/>
      <c r="PWM31"/>
      <c r="PWN31"/>
      <c r="PWO31"/>
      <c r="PWP31"/>
      <c r="PWQ31"/>
      <c r="PWR31"/>
      <c r="PWS31"/>
      <c r="PWT31"/>
      <c r="PWU31"/>
      <c r="PWV31"/>
      <c r="PWW31"/>
      <c r="PWX31"/>
      <c r="PWY31"/>
      <c r="PWZ31"/>
      <c r="PXA31"/>
      <c r="PXB31"/>
      <c r="PXC31"/>
      <c r="PXD31"/>
      <c r="PXE31"/>
      <c r="PXF31"/>
      <c r="PXG31"/>
      <c r="PXH31"/>
      <c r="PXI31"/>
      <c r="PXJ31"/>
      <c r="PXK31"/>
      <c r="PXL31"/>
      <c r="PXM31"/>
      <c r="PXN31"/>
      <c r="PXO31"/>
      <c r="PXP31"/>
      <c r="PXQ31"/>
      <c r="PXR31"/>
      <c r="PXS31"/>
      <c r="PXT31"/>
      <c r="PXU31"/>
      <c r="PXV31"/>
      <c r="PXW31"/>
      <c r="PXX31"/>
      <c r="PXY31"/>
      <c r="PXZ31"/>
      <c r="PYA31"/>
      <c r="PYB31"/>
      <c r="PYC31"/>
      <c r="PYD31"/>
      <c r="PYE31"/>
      <c r="PYF31"/>
      <c r="PYG31"/>
      <c r="PYH31"/>
      <c r="PYI31"/>
      <c r="PYJ31"/>
      <c r="PYK31"/>
      <c r="PYL31"/>
      <c r="PYM31"/>
      <c r="PYN31"/>
      <c r="PYO31"/>
      <c r="PYP31"/>
      <c r="PYQ31"/>
      <c r="PYR31"/>
      <c r="PYS31"/>
      <c r="PYT31"/>
      <c r="PYU31"/>
      <c r="PYV31"/>
      <c r="PYW31"/>
      <c r="PYX31"/>
      <c r="PYY31"/>
      <c r="PYZ31"/>
      <c r="PZA31"/>
      <c r="PZB31"/>
      <c r="PZC31"/>
      <c r="PZD31"/>
      <c r="PZE31"/>
      <c r="PZF31"/>
      <c r="PZG31"/>
      <c r="PZH31"/>
      <c r="PZI31"/>
      <c r="PZJ31"/>
      <c r="PZK31"/>
      <c r="PZL31"/>
      <c r="PZM31"/>
      <c r="PZN31"/>
      <c r="PZO31"/>
      <c r="PZP31"/>
      <c r="PZQ31"/>
      <c r="PZR31"/>
      <c r="PZS31"/>
      <c r="PZT31"/>
      <c r="PZU31"/>
      <c r="PZV31"/>
      <c r="PZW31"/>
      <c r="PZX31"/>
      <c r="PZY31"/>
      <c r="PZZ31"/>
      <c r="QAA31"/>
      <c r="QAB31"/>
      <c r="QAC31"/>
      <c r="QAD31"/>
      <c r="QAE31"/>
      <c r="QAF31"/>
      <c r="QAG31"/>
      <c r="QAH31"/>
      <c r="QAI31"/>
      <c r="QAJ31"/>
      <c r="QAK31"/>
      <c r="QAL31"/>
      <c r="QAM31"/>
      <c r="QAN31"/>
      <c r="QAO31"/>
      <c r="QAP31"/>
      <c r="QAQ31"/>
      <c r="QAR31"/>
      <c r="QAS31"/>
      <c r="QAT31"/>
      <c r="QAU31"/>
      <c r="QAV31"/>
      <c r="QAW31"/>
      <c r="QAX31"/>
      <c r="QAY31"/>
      <c r="QAZ31"/>
      <c r="QBA31"/>
      <c r="QBB31"/>
      <c r="QBC31"/>
      <c r="QBD31"/>
      <c r="QBE31"/>
      <c r="QBF31"/>
      <c r="QBG31"/>
      <c r="QBH31"/>
      <c r="QBI31"/>
      <c r="QBJ31"/>
      <c r="QBK31"/>
      <c r="QBL31"/>
      <c r="QBM31"/>
      <c r="QBN31"/>
      <c r="QBO31"/>
      <c r="QBP31"/>
      <c r="QBQ31"/>
      <c r="QBR31"/>
      <c r="QBS31"/>
      <c r="QBT31"/>
      <c r="QBU31"/>
      <c r="QBV31"/>
      <c r="QBW31"/>
      <c r="QBX31"/>
      <c r="QBY31"/>
      <c r="QBZ31"/>
      <c r="QCA31"/>
      <c r="QCB31"/>
      <c r="QCC31"/>
      <c r="QCD31"/>
      <c r="QCE31"/>
      <c r="QCF31"/>
      <c r="QCG31"/>
      <c r="QCH31"/>
      <c r="QCI31"/>
      <c r="QCJ31"/>
      <c r="QCK31"/>
      <c r="QCL31"/>
      <c r="QCM31"/>
      <c r="QCN31"/>
      <c r="QCO31"/>
      <c r="QCP31"/>
      <c r="QCQ31"/>
      <c r="QCR31"/>
      <c r="QCS31"/>
      <c r="QCT31"/>
      <c r="QCU31"/>
      <c r="QCV31"/>
      <c r="QCW31"/>
      <c r="QCX31"/>
      <c r="QCY31"/>
      <c r="QCZ31"/>
      <c r="QDA31"/>
      <c r="QDB31"/>
      <c r="QDC31"/>
      <c r="QDD31"/>
      <c r="QDE31"/>
      <c r="QDF31"/>
      <c r="QDG31"/>
      <c r="QDH31"/>
      <c r="QDI31"/>
      <c r="QDJ31"/>
      <c r="QDK31"/>
      <c r="QDL31"/>
      <c r="QDM31"/>
      <c r="QDN31"/>
      <c r="QDO31"/>
      <c r="QDP31"/>
      <c r="QDQ31"/>
      <c r="QDR31"/>
      <c r="QDS31"/>
      <c r="QDT31"/>
      <c r="QDU31"/>
      <c r="QDV31"/>
      <c r="QDW31"/>
      <c r="QDX31"/>
      <c r="QDY31"/>
      <c r="QDZ31"/>
      <c r="QEA31"/>
      <c r="QEB31"/>
      <c r="QEC31"/>
      <c r="QED31"/>
      <c r="QEE31"/>
      <c r="QEF31"/>
      <c r="QEG31"/>
      <c r="QEH31"/>
      <c r="QEI31"/>
      <c r="QEJ31"/>
      <c r="QEK31"/>
      <c r="QEL31"/>
      <c r="QEM31"/>
      <c r="QEN31"/>
      <c r="QEO31"/>
      <c r="QEP31"/>
      <c r="QEQ31"/>
      <c r="QER31"/>
      <c r="QES31"/>
      <c r="QET31"/>
      <c r="QEU31"/>
      <c r="QEV31"/>
      <c r="QEW31"/>
      <c r="QEX31"/>
      <c r="QEY31"/>
      <c r="QEZ31"/>
      <c r="QFA31"/>
      <c r="QFB31"/>
      <c r="QFC31"/>
      <c r="QFD31"/>
      <c r="QFE31"/>
      <c r="QFF31"/>
      <c r="QFG31"/>
      <c r="QFH31"/>
      <c r="QFI31"/>
      <c r="QFJ31"/>
      <c r="QFK31"/>
      <c r="QFL31"/>
      <c r="QFM31"/>
      <c r="QFN31"/>
      <c r="QFO31"/>
      <c r="QFP31"/>
      <c r="QFQ31"/>
      <c r="QFR31"/>
      <c r="QFS31"/>
      <c r="QFT31"/>
      <c r="QFU31"/>
      <c r="QFV31"/>
      <c r="QFW31"/>
      <c r="QFX31"/>
      <c r="QFY31"/>
      <c r="QFZ31"/>
      <c r="QGA31"/>
      <c r="QGB31"/>
      <c r="QGC31"/>
      <c r="QGD31"/>
      <c r="QGE31"/>
      <c r="QGF31"/>
      <c r="QGG31"/>
      <c r="QGH31"/>
      <c r="QGI31"/>
      <c r="QGJ31"/>
      <c r="QGK31"/>
      <c r="QGL31"/>
      <c r="QGM31"/>
      <c r="QGN31"/>
      <c r="QGO31"/>
      <c r="QGP31"/>
      <c r="QGQ31"/>
      <c r="QGR31"/>
      <c r="QGS31"/>
      <c r="QGT31"/>
      <c r="QGU31"/>
      <c r="QGV31"/>
      <c r="QGW31"/>
      <c r="QGX31"/>
      <c r="QGY31"/>
      <c r="QGZ31"/>
      <c r="QHA31"/>
      <c r="QHB31"/>
      <c r="QHC31"/>
      <c r="QHD31"/>
      <c r="QHE31"/>
      <c r="QHF31"/>
      <c r="QHG31"/>
      <c r="QHH31"/>
      <c r="QHI31"/>
      <c r="QHJ31"/>
      <c r="QHK31"/>
      <c r="QHL31"/>
      <c r="QHM31"/>
      <c r="QHN31"/>
      <c r="QHO31"/>
      <c r="QHP31"/>
      <c r="QHQ31"/>
      <c r="QHR31"/>
      <c r="QHS31"/>
      <c r="QHT31"/>
      <c r="QHU31"/>
      <c r="QHV31"/>
      <c r="QHW31"/>
      <c r="QHX31"/>
      <c r="QHY31"/>
      <c r="QHZ31"/>
      <c r="QIA31"/>
      <c r="QIB31"/>
      <c r="QIC31"/>
      <c r="QID31"/>
      <c r="QIE31"/>
      <c r="QIF31"/>
      <c r="QIG31"/>
      <c r="QIH31"/>
      <c r="QII31"/>
      <c r="QIJ31"/>
      <c r="QIK31"/>
      <c r="QIL31"/>
      <c r="QIM31"/>
      <c r="QIN31"/>
      <c r="QIO31"/>
      <c r="QIP31"/>
      <c r="QIQ31"/>
      <c r="QIR31"/>
      <c r="QIS31"/>
      <c r="QIT31"/>
      <c r="QIU31"/>
      <c r="QIV31"/>
      <c r="QIW31"/>
      <c r="QIX31"/>
      <c r="QIY31"/>
      <c r="QIZ31"/>
      <c r="QJA31"/>
      <c r="QJB31"/>
      <c r="QJC31"/>
      <c r="QJD31"/>
      <c r="QJE31"/>
      <c r="QJF31"/>
      <c r="QJG31"/>
      <c r="QJH31"/>
      <c r="QJI31"/>
      <c r="QJJ31"/>
      <c r="QJK31"/>
      <c r="QJL31"/>
      <c r="QJM31"/>
      <c r="QJN31"/>
      <c r="QJO31"/>
      <c r="QJP31"/>
      <c r="QJQ31"/>
      <c r="QJR31"/>
      <c r="QJS31"/>
      <c r="QJT31"/>
      <c r="QJU31"/>
      <c r="QJV31"/>
      <c r="QJW31"/>
      <c r="QJX31"/>
      <c r="QJY31"/>
      <c r="QJZ31"/>
      <c r="QKA31"/>
      <c r="QKB31"/>
      <c r="QKC31"/>
      <c r="QKD31"/>
      <c r="QKE31"/>
      <c r="QKF31"/>
      <c r="QKG31"/>
      <c r="QKH31"/>
      <c r="QKI31"/>
      <c r="QKJ31"/>
      <c r="QKK31"/>
      <c r="QKL31"/>
      <c r="QKM31"/>
      <c r="QKN31"/>
      <c r="QKO31"/>
      <c r="QKP31"/>
      <c r="QKQ31"/>
      <c r="QKR31"/>
      <c r="QKS31"/>
      <c r="QKT31"/>
      <c r="QKU31"/>
      <c r="QKV31"/>
      <c r="QKW31"/>
      <c r="QKX31"/>
      <c r="QKY31"/>
      <c r="QKZ31"/>
      <c r="QLA31"/>
      <c r="QLB31"/>
      <c r="QLC31"/>
      <c r="QLD31"/>
      <c r="QLE31"/>
      <c r="QLF31"/>
      <c r="QLG31"/>
      <c r="QLH31"/>
      <c r="QLI31"/>
      <c r="QLJ31"/>
      <c r="QLK31"/>
      <c r="QLL31"/>
      <c r="QLM31"/>
      <c r="QLN31"/>
      <c r="QLO31"/>
      <c r="QLP31"/>
      <c r="QLQ31"/>
      <c r="QLR31"/>
      <c r="QLS31"/>
      <c r="QLT31"/>
      <c r="QLU31"/>
      <c r="QLV31"/>
      <c r="QLW31"/>
      <c r="QLX31"/>
      <c r="QLY31"/>
      <c r="QLZ31"/>
      <c r="QMA31"/>
      <c r="QMB31"/>
      <c r="QMC31"/>
      <c r="QMD31"/>
      <c r="QME31"/>
      <c r="QMF31"/>
      <c r="QMG31"/>
      <c r="QMH31"/>
      <c r="QMI31"/>
      <c r="QMJ31"/>
      <c r="QMK31"/>
      <c r="QML31"/>
      <c r="QMM31"/>
      <c r="QMN31"/>
      <c r="QMO31"/>
      <c r="QMP31"/>
      <c r="QMQ31"/>
      <c r="QMR31"/>
      <c r="QMS31"/>
      <c r="QMT31"/>
      <c r="QMU31"/>
      <c r="QMV31"/>
      <c r="QMW31"/>
      <c r="QMX31"/>
      <c r="QMY31"/>
      <c r="QMZ31"/>
      <c r="QNA31"/>
      <c r="QNB31"/>
      <c r="QNC31"/>
      <c r="QND31"/>
      <c r="QNE31"/>
      <c r="QNF31"/>
      <c r="QNG31"/>
      <c r="QNH31"/>
      <c r="QNI31"/>
      <c r="QNJ31"/>
      <c r="QNK31"/>
      <c r="QNL31"/>
      <c r="QNM31"/>
      <c r="QNN31"/>
      <c r="QNO31"/>
      <c r="QNP31"/>
      <c r="QNQ31"/>
      <c r="QNR31"/>
      <c r="QNS31"/>
      <c r="QNT31"/>
      <c r="QNU31"/>
      <c r="QNV31"/>
      <c r="QNW31"/>
      <c r="QNX31"/>
      <c r="QNY31"/>
      <c r="QNZ31"/>
      <c r="QOA31"/>
      <c r="QOB31"/>
      <c r="QOC31"/>
      <c r="QOD31"/>
      <c r="QOE31"/>
      <c r="QOF31"/>
      <c r="QOG31"/>
      <c r="QOH31"/>
      <c r="QOI31"/>
      <c r="QOJ31"/>
      <c r="QOK31"/>
      <c r="QOL31"/>
      <c r="QOM31"/>
      <c r="QON31"/>
      <c r="QOO31"/>
      <c r="QOP31"/>
      <c r="QOQ31"/>
      <c r="QOR31"/>
      <c r="QOS31"/>
      <c r="QOT31"/>
      <c r="QOU31"/>
      <c r="QOV31"/>
      <c r="QOW31"/>
      <c r="QOX31"/>
      <c r="QOY31"/>
      <c r="QOZ31"/>
      <c r="QPA31"/>
      <c r="QPB31"/>
      <c r="QPC31"/>
      <c r="QPD31"/>
      <c r="QPE31"/>
      <c r="QPF31"/>
      <c r="QPG31"/>
      <c r="QPH31"/>
      <c r="QPI31"/>
      <c r="QPJ31"/>
      <c r="QPK31"/>
      <c r="QPL31"/>
      <c r="QPM31"/>
      <c r="QPN31"/>
      <c r="QPO31"/>
      <c r="QPP31"/>
      <c r="QPQ31"/>
      <c r="QPR31"/>
      <c r="QPS31"/>
      <c r="QPT31"/>
      <c r="QPU31"/>
      <c r="QPV31"/>
      <c r="QPW31"/>
      <c r="QPX31"/>
      <c r="QPY31"/>
      <c r="QPZ31"/>
      <c r="QQA31"/>
      <c r="QQB31"/>
      <c r="QQC31"/>
      <c r="QQD31"/>
      <c r="QQE31"/>
      <c r="QQF31"/>
      <c r="QQG31"/>
      <c r="QQH31"/>
      <c r="QQI31"/>
      <c r="QQJ31"/>
      <c r="QQK31"/>
      <c r="QQL31"/>
      <c r="QQM31"/>
      <c r="QQN31"/>
      <c r="QQO31"/>
      <c r="QQP31"/>
      <c r="QQQ31"/>
      <c r="QQR31"/>
      <c r="QQS31"/>
      <c r="QQT31"/>
      <c r="QQU31"/>
      <c r="QQV31"/>
      <c r="QQW31"/>
      <c r="QQX31"/>
      <c r="QQY31"/>
      <c r="QQZ31"/>
      <c r="QRA31"/>
      <c r="QRB31"/>
      <c r="QRC31"/>
      <c r="QRD31"/>
      <c r="QRE31"/>
      <c r="QRF31"/>
      <c r="QRG31"/>
      <c r="QRH31"/>
      <c r="QRI31"/>
      <c r="QRJ31"/>
      <c r="QRK31"/>
      <c r="QRL31"/>
      <c r="QRM31"/>
      <c r="QRN31"/>
      <c r="QRO31"/>
      <c r="QRP31"/>
      <c r="QRQ31"/>
      <c r="QRR31"/>
      <c r="QRS31"/>
      <c r="QRT31"/>
      <c r="QRU31"/>
      <c r="QRV31"/>
      <c r="QRW31"/>
      <c r="QRX31"/>
      <c r="QRY31"/>
      <c r="QRZ31"/>
      <c r="QSA31"/>
      <c r="QSB31"/>
      <c r="QSC31"/>
      <c r="QSD31"/>
      <c r="QSE31"/>
      <c r="QSF31"/>
      <c r="QSG31"/>
      <c r="QSH31"/>
      <c r="QSI31"/>
      <c r="QSJ31"/>
      <c r="QSK31"/>
      <c r="QSL31"/>
      <c r="QSM31"/>
      <c r="QSN31"/>
      <c r="QSO31"/>
      <c r="QSP31"/>
      <c r="QSQ31"/>
      <c r="QSR31"/>
      <c r="QSS31"/>
      <c r="QST31"/>
      <c r="QSU31"/>
      <c r="QSV31"/>
      <c r="QSW31"/>
      <c r="QSX31"/>
      <c r="QSY31"/>
      <c r="QSZ31"/>
      <c r="QTA31"/>
      <c r="QTB31"/>
      <c r="QTC31"/>
      <c r="QTD31"/>
      <c r="QTE31"/>
      <c r="QTF31"/>
      <c r="QTG31"/>
      <c r="QTH31"/>
      <c r="QTI31"/>
      <c r="QTJ31"/>
      <c r="QTK31"/>
      <c r="QTL31"/>
      <c r="QTM31"/>
      <c r="QTN31"/>
      <c r="QTO31"/>
      <c r="QTP31"/>
      <c r="QTQ31"/>
      <c r="QTR31"/>
      <c r="QTS31"/>
      <c r="QTT31"/>
      <c r="QTU31"/>
      <c r="QTV31"/>
      <c r="QTW31"/>
      <c r="QTX31"/>
      <c r="QTY31"/>
      <c r="QTZ31"/>
      <c r="QUA31"/>
      <c r="QUB31"/>
      <c r="QUC31"/>
      <c r="QUD31"/>
      <c r="QUE31"/>
      <c r="QUF31"/>
      <c r="QUG31"/>
      <c r="QUH31"/>
      <c r="QUI31"/>
      <c r="QUJ31"/>
      <c r="QUK31"/>
      <c r="QUL31"/>
      <c r="QUM31"/>
      <c r="QUN31"/>
      <c r="QUO31"/>
      <c r="QUP31"/>
      <c r="QUQ31"/>
      <c r="QUR31"/>
      <c r="QUS31"/>
      <c r="QUT31"/>
      <c r="QUU31"/>
      <c r="QUV31"/>
      <c r="QUW31"/>
      <c r="QUX31"/>
      <c r="QUY31"/>
      <c r="QUZ31"/>
      <c r="QVA31"/>
      <c r="QVB31"/>
      <c r="QVC31"/>
      <c r="QVD31"/>
      <c r="QVE31"/>
      <c r="QVF31"/>
      <c r="QVG31"/>
      <c r="QVH31"/>
      <c r="QVI31"/>
      <c r="QVJ31"/>
      <c r="QVK31"/>
      <c r="QVL31"/>
      <c r="QVM31"/>
      <c r="QVN31"/>
      <c r="QVO31"/>
      <c r="QVP31"/>
      <c r="QVQ31"/>
      <c r="QVR31"/>
      <c r="QVS31"/>
      <c r="QVT31"/>
      <c r="QVU31"/>
      <c r="QVV31"/>
      <c r="QVW31"/>
      <c r="QVX31"/>
      <c r="QVY31"/>
      <c r="QVZ31"/>
      <c r="QWA31"/>
      <c r="QWB31"/>
      <c r="QWC31"/>
      <c r="QWD31"/>
      <c r="QWE31"/>
      <c r="QWF31"/>
      <c r="QWG31"/>
      <c r="QWH31"/>
      <c r="QWI31"/>
      <c r="QWJ31"/>
      <c r="QWK31"/>
      <c r="QWL31"/>
      <c r="QWM31"/>
      <c r="QWN31"/>
      <c r="QWO31"/>
      <c r="QWP31"/>
      <c r="QWQ31"/>
      <c r="QWR31"/>
      <c r="QWS31"/>
      <c r="QWT31"/>
      <c r="QWU31"/>
      <c r="QWV31"/>
      <c r="QWW31"/>
      <c r="QWX31"/>
      <c r="QWY31"/>
      <c r="QWZ31"/>
      <c r="QXA31"/>
      <c r="QXB31"/>
      <c r="QXC31"/>
      <c r="QXD31"/>
      <c r="QXE31"/>
      <c r="QXF31"/>
      <c r="QXG31"/>
      <c r="QXH31"/>
      <c r="QXI31"/>
      <c r="QXJ31"/>
      <c r="QXK31"/>
      <c r="QXL31"/>
      <c r="QXM31"/>
      <c r="QXN31"/>
      <c r="QXO31"/>
      <c r="QXP31"/>
      <c r="QXQ31"/>
      <c r="QXR31"/>
      <c r="QXS31"/>
      <c r="QXT31"/>
      <c r="QXU31"/>
      <c r="QXV31"/>
      <c r="QXW31"/>
      <c r="QXX31"/>
      <c r="QXY31"/>
      <c r="QXZ31"/>
      <c r="QYA31"/>
      <c r="QYB31"/>
      <c r="QYC31"/>
      <c r="QYD31"/>
      <c r="QYE31"/>
      <c r="QYF31"/>
      <c r="QYG31"/>
      <c r="QYH31"/>
      <c r="QYI31"/>
      <c r="QYJ31"/>
      <c r="QYK31"/>
      <c r="QYL31"/>
      <c r="QYM31"/>
      <c r="QYN31"/>
      <c r="QYO31"/>
      <c r="QYP31"/>
      <c r="QYQ31"/>
      <c r="QYR31"/>
      <c r="QYS31"/>
      <c r="QYT31"/>
      <c r="QYU31"/>
      <c r="QYV31"/>
      <c r="QYW31"/>
      <c r="QYX31"/>
      <c r="QYY31"/>
      <c r="QYZ31"/>
      <c r="QZA31"/>
      <c r="QZB31"/>
      <c r="QZC31"/>
      <c r="QZD31"/>
      <c r="QZE31"/>
      <c r="QZF31"/>
      <c r="QZG31"/>
      <c r="QZH31"/>
      <c r="QZI31"/>
      <c r="QZJ31"/>
      <c r="QZK31"/>
      <c r="QZL31"/>
      <c r="QZM31"/>
      <c r="QZN31"/>
      <c r="QZO31"/>
      <c r="QZP31"/>
      <c r="QZQ31"/>
      <c r="QZR31"/>
      <c r="QZS31"/>
      <c r="QZT31"/>
      <c r="QZU31"/>
      <c r="QZV31"/>
      <c r="QZW31"/>
      <c r="QZX31"/>
      <c r="QZY31"/>
      <c r="QZZ31"/>
      <c r="RAA31"/>
      <c r="RAB31"/>
      <c r="RAC31"/>
      <c r="RAD31"/>
      <c r="RAE31"/>
      <c r="RAF31"/>
      <c r="RAG31"/>
      <c r="RAH31"/>
      <c r="RAI31"/>
      <c r="RAJ31"/>
      <c r="RAK31"/>
      <c r="RAL31"/>
      <c r="RAM31"/>
      <c r="RAN31"/>
      <c r="RAO31"/>
      <c r="RAP31"/>
      <c r="RAQ31"/>
      <c r="RAR31"/>
      <c r="RAS31"/>
      <c r="RAT31"/>
      <c r="RAU31"/>
      <c r="RAV31"/>
      <c r="RAW31"/>
      <c r="RAX31"/>
      <c r="RAY31"/>
      <c r="RAZ31"/>
      <c r="RBA31"/>
      <c r="RBB31"/>
      <c r="RBC31"/>
      <c r="RBD31"/>
      <c r="RBE31"/>
      <c r="RBF31"/>
      <c r="RBG31"/>
      <c r="RBH31"/>
      <c r="RBI31"/>
      <c r="RBJ31"/>
      <c r="RBK31"/>
      <c r="RBL31"/>
      <c r="RBM31"/>
      <c r="RBN31"/>
      <c r="RBO31"/>
      <c r="RBP31"/>
      <c r="RBQ31"/>
      <c r="RBR31"/>
      <c r="RBS31"/>
      <c r="RBT31"/>
      <c r="RBU31"/>
      <c r="RBV31"/>
      <c r="RBW31"/>
      <c r="RBX31"/>
      <c r="RBY31"/>
      <c r="RBZ31"/>
      <c r="RCA31"/>
      <c r="RCB31"/>
      <c r="RCC31"/>
      <c r="RCD31"/>
      <c r="RCE31"/>
      <c r="RCF31"/>
      <c r="RCG31"/>
      <c r="RCH31"/>
      <c r="RCI31"/>
      <c r="RCJ31"/>
      <c r="RCK31"/>
      <c r="RCL31"/>
      <c r="RCM31"/>
      <c r="RCN31"/>
      <c r="RCO31"/>
      <c r="RCP31"/>
      <c r="RCQ31"/>
      <c r="RCR31"/>
      <c r="RCS31"/>
      <c r="RCT31"/>
      <c r="RCU31"/>
      <c r="RCV31"/>
      <c r="RCW31"/>
      <c r="RCX31"/>
      <c r="RCY31"/>
      <c r="RCZ31"/>
      <c r="RDA31"/>
      <c r="RDB31"/>
      <c r="RDC31"/>
      <c r="RDD31"/>
      <c r="RDE31"/>
      <c r="RDF31"/>
      <c r="RDG31"/>
      <c r="RDH31"/>
      <c r="RDI31"/>
      <c r="RDJ31"/>
      <c r="RDK31"/>
      <c r="RDL31"/>
      <c r="RDM31"/>
      <c r="RDN31"/>
      <c r="RDO31"/>
      <c r="RDP31"/>
      <c r="RDQ31"/>
      <c r="RDR31"/>
      <c r="RDS31"/>
      <c r="RDT31"/>
      <c r="RDU31"/>
      <c r="RDV31"/>
      <c r="RDW31"/>
      <c r="RDX31"/>
      <c r="RDY31"/>
      <c r="RDZ31"/>
      <c r="REA31"/>
      <c r="REB31"/>
      <c r="REC31"/>
      <c r="RED31"/>
      <c r="REE31"/>
      <c r="REF31"/>
      <c r="REG31"/>
      <c r="REH31"/>
      <c r="REI31"/>
      <c r="REJ31"/>
      <c r="REK31"/>
      <c r="REL31"/>
      <c r="REM31"/>
      <c r="REN31"/>
      <c r="REO31"/>
      <c r="REP31"/>
      <c r="REQ31"/>
      <c r="RER31"/>
      <c r="RES31"/>
      <c r="RET31"/>
      <c r="REU31"/>
      <c r="REV31"/>
      <c r="REW31"/>
      <c r="REX31"/>
      <c r="REY31"/>
      <c r="REZ31"/>
      <c r="RFA31"/>
      <c r="RFB31"/>
      <c r="RFC31"/>
      <c r="RFD31"/>
      <c r="RFE31"/>
      <c r="RFF31"/>
      <c r="RFG31"/>
      <c r="RFH31"/>
      <c r="RFI31"/>
      <c r="RFJ31"/>
      <c r="RFK31"/>
      <c r="RFL31"/>
      <c r="RFM31"/>
      <c r="RFN31"/>
      <c r="RFO31"/>
      <c r="RFP31"/>
      <c r="RFQ31"/>
      <c r="RFR31"/>
      <c r="RFS31"/>
      <c r="RFT31"/>
      <c r="RFU31"/>
      <c r="RFV31"/>
      <c r="RFW31"/>
      <c r="RFX31"/>
      <c r="RFY31"/>
      <c r="RFZ31"/>
      <c r="RGA31"/>
      <c r="RGB31"/>
      <c r="RGC31"/>
      <c r="RGD31"/>
      <c r="RGE31"/>
      <c r="RGF31"/>
      <c r="RGG31"/>
      <c r="RGH31"/>
      <c r="RGI31"/>
      <c r="RGJ31"/>
      <c r="RGK31"/>
      <c r="RGL31"/>
      <c r="RGM31"/>
      <c r="RGN31"/>
      <c r="RGO31"/>
      <c r="RGP31"/>
      <c r="RGQ31"/>
      <c r="RGR31"/>
      <c r="RGS31"/>
      <c r="RGT31"/>
      <c r="RGU31"/>
      <c r="RGV31"/>
      <c r="RGW31"/>
      <c r="RGX31"/>
      <c r="RGY31"/>
      <c r="RGZ31"/>
      <c r="RHA31"/>
      <c r="RHB31"/>
      <c r="RHC31"/>
      <c r="RHD31"/>
      <c r="RHE31"/>
      <c r="RHF31"/>
      <c r="RHG31"/>
      <c r="RHH31"/>
      <c r="RHI31"/>
      <c r="RHJ31"/>
      <c r="RHK31"/>
      <c r="RHL31"/>
      <c r="RHM31"/>
      <c r="RHN31"/>
      <c r="RHO31"/>
      <c r="RHP31"/>
      <c r="RHQ31"/>
      <c r="RHR31"/>
      <c r="RHS31"/>
      <c r="RHT31"/>
      <c r="RHU31"/>
      <c r="RHV31"/>
      <c r="RHW31"/>
      <c r="RHX31"/>
      <c r="RHY31"/>
      <c r="RHZ31"/>
      <c r="RIA31"/>
      <c r="RIB31"/>
      <c r="RIC31"/>
      <c r="RID31"/>
      <c r="RIE31"/>
      <c r="RIF31"/>
      <c r="RIG31"/>
      <c r="RIH31"/>
      <c r="RII31"/>
      <c r="RIJ31"/>
      <c r="RIK31"/>
      <c r="RIL31"/>
      <c r="RIM31"/>
      <c r="RIN31"/>
      <c r="RIO31"/>
      <c r="RIP31"/>
      <c r="RIQ31"/>
      <c r="RIR31"/>
      <c r="RIS31"/>
      <c r="RIT31"/>
      <c r="RIU31"/>
      <c r="RIV31"/>
      <c r="RIW31"/>
      <c r="RIX31"/>
      <c r="RIY31"/>
      <c r="RIZ31"/>
      <c r="RJA31"/>
      <c r="RJB31"/>
      <c r="RJC31"/>
      <c r="RJD31"/>
      <c r="RJE31"/>
      <c r="RJF31"/>
      <c r="RJG31"/>
      <c r="RJH31"/>
      <c r="RJI31"/>
      <c r="RJJ31"/>
      <c r="RJK31"/>
      <c r="RJL31"/>
      <c r="RJM31"/>
      <c r="RJN31"/>
      <c r="RJO31"/>
      <c r="RJP31"/>
      <c r="RJQ31"/>
      <c r="RJR31"/>
      <c r="RJS31"/>
      <c r="RJT31"/>
      <c r="RJU31"/>
      <c r="RJV31"/>
      <c r="RJW31"/>
      <c r="RJX31"/>
      <c r="RJY31"/>
      <c r="RJZ31"/>
      <c r="RKA31"/>
      <c r="RKB31"/>
      <c r="RKC31"/>
      <c r="RKD31"/>
      <c r="RKE31"/>
      <c r="RKF31"/>
      <c r="RKG31"/>
      <c r="RKH31"/>
      <c r="RKI31"/>
      <c r="RKJ31"/>
      <c r="RKK31"/>
      <c r="RKL31"/>
      <c r="RKM31"/>
      <c r="RKN31"/>
      <c r="RKO31"/>
      <c r="RKP31"/>
      <c r="RKQ31"/>
      <c r="RKR31"/>
      <c r="RKS31"/>
      <c r="RKT31"/>
      <c r="RKU31"/>
      <c r="RKV31"/>
      <c r="RKW31"/>
      <c r="RKX31"/>
      <c r="RKY31"/>
      <c r="RKZ31"/>
      <c r="RLA31"/>
      <c r="RLB31"/>
      <c r="RLC31"/>
      <c r="RLD31"/>
      <c r="RLE31"/>
      <c r="RLF31"/>
      <c r="RLG31"/>
      <c r="RLH31"/>
      <c r="RLI31"/>
      <c r="RLJ31"/>
      <c r="RLK31"/>
      <c r="RLL31"/>
      <c r="RLM31"/>
      <c r="RLN31"/>
      <c r="RLO31"/>
      <c r="RLP31"/>
      <c r="RLQ31"/>
      <c r="RLR31"/>
      <c r="RLS31"/>
      <c r="RLT31"/>
      <c r="RLU31"/>
      <c r="RLV31"/>
      <c r="RLW31"/>
      <c r="RLX31"/>
      <c r="RLY31"/>
      <c r="RLZ31"/>
      <c r="RMA31"/>
      <c r="RMB31"/>
      <c r="RMC31"/>
      <c r="RMD31"/>
      <c r="RME31"/>
      <c r="RMF31"/>
      <c r="RMG31"/>
      <c r="RMH31"/>
      <c r="RMI31"/>
      <c r="RMJ31"/>
      <c r="RMK31"/>
      <c r="RML31"/>
      <c r="RMM31"/>
      <c r="RMN31"/>
      <c r="RMO31"/>
      <c r="RMP31"/>
      <c r="RMQ31"/>
      <c r="RMR31"/>
      <c r="RMS31"/>
      <c r="RMT31"/>
      <c r="RMU31"/>
      <c r="RMV31"/>
      <c r="RMW31"/>
      <c r="RMX31"/>
      <c r="RMY31"/>
      <c r="RMZ31"/>
      <c r="RNA31"/>
      <c r="RNB31"/>
      <c r="RNC31"/>
      <c r="RND31"/>
      <c r="RNE31"/>
      <c r="RNF31"/>
      <c r="RNG31"/>
      <c r="RNH31"/>
      <c r="RNI31"/>
      <c r="RNJ31"/>
      <c r="RNK31"/>
      <c r="RNL31"/>
      <c r="RNM31"/>
      <c r="RNN31"/>
      <c r="RNO31"/>
      <c r="RNP31"/>
      <c r="RNQ31"/>
      <c r="RNR31"/>
      <c r="RNS31"/>
      <c r="RNT31"/>
      <c r="RNU31"/>
      <c r="RNV31"/>
      <c r="RNW31"/>
      <c r="RNX31"/>
      <c r="RNY31"/>
      <c r="RNZ31"/>
      <c r="ROA31"/>
      <c r="ROB31"/>
      <c r="ROC31"/>
      <c r="ROD31"/>
      <c r="ROE31"/>
      <c r="ROF31"/>
      <c r="ROG31"/>
      <c r="ROH31"/>
      <c r="ROI31"/>
      <c r="ROJ31"/>
      <c r="ROK31"/>
      <c r="ROL31"/>
      <c r="ROM31"/>
      <c r="RON31"/>
      <c r="ROO31"/>
      <c r="ROP31"/>
      <c r="ROQ31"/>
      <c r="ROR31"/>
      <c r="ROS31"/>
      <c r="ROT31"/>
      <c r="ROU31"/>
      <c r="ROV31"/>
      <c r="ROW31"/>
      <c r="ROX31"/>
      <c r="ROY31"/>
      <c r="ROZ31"/>
      <c r="RPA31"/>
      <c r="RPB31"/>
      <c r="RPC31"/>
      <c r="RPD31"/>
      <c r="RPE31"/>
      <c r="RPF31"/>
      <c r="RPG31"/>
      <c r="RPH31"/>
      <c r="RPI31"/>
      <c r="RPJ31"/>
      <c r="RPK31"/>
      <c r="RPL31"/>
      <c r="RPM31"/>
      <c r="RPN31"/>
      <c r="RPO31"/>
      <c r="RPP31"/>
      <c r="RPQ31"/>
      <c r="RPR31"/>
      <c r="RPS31"/>
      <c r="RPT31"/>
      <c r="RPU31"/>
      <c r="RPV31"/>
      <c r="RPW31"/>
      <c r="RPX31"/>
      <c r="RPY31"/>
      <c r="RPZ31"/>
      <c r="RQA31"/>
      <c r="RQB31"/>
      <c r="RQC31"/>
      <c r="RQD31"/>
      <c r="RQE31"/>
      <c r="RQF31"/>
      <c r="RQG31"/>
      <c r="RQH31"/>
      <c r="RQI31"/>
      <c r="RQJ31"/>
      <c r="RQK31"/>
      <c r="RQL31"/>
      <c r="RQM31"/>
      <c r="RQN31"/>
      <c r="RQO31"/>
      <c r="RQP31"/>
      <c r="RQQ31"/>
      <c r="RQR31"/>
      <c r="RQS31"/>
      <c r="RQT31"/>
      <c r="RQU31"/>
      <c r="RQV31"/>
      <c r="RQW31"/>
      <c r="RQX31"/>
      <c r="RQY31"/>
      <c r="RQZ31"/>
      <c r="RRA31"/>
      <c r="RRB31"/>
      <c r="RRC31"/>
      <c r="RRD31"/>
      <c r="RRE31"/>
      <c r="RRF31"/>
      <c r="RRG31"/>
      <c r="RRH31"/>
      <c r="RRI31"/>
      <c r="RRJ31"/>
      <c r="RRK31"/>
      <c r="RRL31"/>
      <c r="RRM31"/>
      <c r="RRN31"/>
      <c r="RRO31"/>
      <c r="RRP31"/>
      <c r="RRQ31"/>
      <c r="RRR31"/>
      <c r="RRS31"/>
      <c r="RRT31"/>
      <c r="RRU31"/>
      <c r="RRV31"/>
      <c r="RRW31"/>
      <c r="RRX31"/>
      <c r="RRY31"/>
      <c r="RRZ31"/>
      <c r="RSA31"/>
      <c r="RSB31"/>
      <c r="RSC31"/>
      <c r="RSD31"/>
      <c r="RSE31"/>
      <c r="RSF31"/>
      <c r="RSG31"/>
      <c r="RSH31"/>
      <c r="RSI31"/>
      <c r="RSJ31"/>
      <c r="RSK31"/>
      <c r="RSL31"/>
      <c r="RSM31"/>
      <c r="RSN31"/>
      <c r="RSO31"/>
      <c r="RSP31"/>
      <c r="RSQ31"/>
      <c r="RSR31"/>
      <c r="RSS31"/>
      <c r="RST31"/>
      <c r="RSU31"/>
      <c r="RSV31"/>
      <c r="RSW31"/>
      <c r="RSX31"/>
      <c r="RSY31"/>
      <c r="RSZ31"/>
      <c r="RTA31"/>
      <c r="RTB31"/>
      <c r="RTC31"/>
      <c r="RTD31"/>
      <c r="RTE31"/>
      <c r="RTF31"/>
      <c r="RTG31"/>
      <c r="RTH31"/>
      <c r="RTI31"/>
      <c r="RTJ31"/>
      <c r="RTK31"/>
      <c r="RTL31"/>
      <c r="RTM31"/>
      <c r="RTN31"/>
      <c r="RTO31"/>
      <c r="RTP31"/>
      <c r="RTQ31"/>
      <c r="RTR31"/>
      <c r="RTS31"/>
      <c r="RTT31"/>
      <c r="RTU31"/>
      <c r="RTV31"/>
      <c r="RTW31"/>
      <c r="RTX31"/>
      <c r="RTY31"/>
      <c r="RTZ31"/>
      <c r="RUA31"/>
      <c r="RUB31"/>
      <c r="RUC31"/>
      <c r="RUD31"/>
      <c r="RUE31"/>
      <c r="RUF31"/>
      <c r="RUG31"/>
      <c r="RUH31"/>
      <c r="RUI31"/>
      <c r="RUJ31"/>
      <c r="RUK31"/>
      <c r="RUL31"/>
      <c r="RUM31"/>
      <c r="RUN31"/>
      <c r="RUO31"/>
      <c r="RUP31"/>
      <c r="RUQ31"/>
      <c r="RUR31"/>
      <c r="RUS31"/>
      <c r="RUT31"/>
      <c r="RUU31"/>
      <c r="RUV31"/>
      <c r="RUW31"/>
      <c r="RUX31"/>
      <c r="RUY31"/>
      <c r="RUZ31"/>
      <c r="RVA31"/>
      <c r="RVB31"/>
      <c r="RVC31"/>
      <c r="RVD31"/>
      <c r="RVE31"/>
      <c r="RVF31"/>
      <c r="RVG31"/>
      <c r="RVH31"/>
      <c r="RVI31"/>
      <c r="RVJ31"/>
      <c r="RVK31"/>
      <c r="RVL31"/>
      <c r="RVM31"/>
      <c r="RVN31"/>
      <c r="RVO31"/>
      <c r="RVP31"/>
      <c r="RVQ31"/>
      <c r="RVR31"/>
      <c r="RVS31"/>
      <c r="RVT31"/>
      <c r="RVU31"/>
      <c r="RVV31"/>
      <c r="RVW31"/>
      <c r="RVX31"/>
      <c r="RVY31"/>
      <c r="RVZ31"/>
      <c r="RWA31"/>
      <c r="RWB31"/>
      <c r="RWC31"/>
      <c r="RWD31"/>
      <c r="RWE31"/>
      <c r="RWF31"/>
      <c r="RWG31"/>
      <c r="RWH31"/>
      <c r="RWI31"/>
      <c r="RWJ31"/>
      <c r="RWK31"/>
      <c r="RWL31"/>
      <c r="RWM31"/>
      <c r="RWN31"/>
      <c r="RWO31"/>
      <c r="RWP31"/>
      <c r="RWQ31"/>
      <c r="RWR31"/>
      <c r="RWS31"/>
      <c r="RWT31"/>
      <c r="RWU31"/>
      <c r="RWV31"/>
      <c r="RWW31"/>
      <c r="RWX31"/>
      <c r="RWY31"/>
      <c r="RWZ31"/>
      <c r="RXA31"/>
      <c r="RXB31"/>
      <c r="RXC31"/>
      <c r="RXD31"/>
      <c r="RXE31"/>
      <c r="RXF31"/>
      <c r="RXG31"/>
      <c r="RXH31"/>
      <c r="RXI31"/>
      <c r="RXJ31"/>
      <c r="RXK31"/>
      <c r="RXL31"/>
      <c r="RXM31"/>
      <c r="RXN31"/>
      <c r="RXO31"/>
      <c r="RXP31"/>
      <c r="RXQ31"/>
      <c r="RXR31"/>
      <c r="RXS31"/>
      <c r="RXT31"/>
      <c r="RXU31"/>
      <c r="RXV31"/>
      <c r="RXW31"/>
      <c r="RXX31"/>
      <c r="RXY31"/>
      <c r="RXZ31"/>
      <c r="RYA31"/>
      <c r="RYB31"/>
      <c r="RYC31"/>
      <c r="RYD31"/>
      <c r="RYE31"/>
      <c r="RYF31"/>
      <c r="RYG31"/>
      <c r="RYH31"/>
      <c r="RYI31"/>
      <c r="RYJ31"/>
      <c r="RYK31"/>
      <c r="RYL31"/>
      <c r="RYM31"/>
      <c r="RYN31"/>
      <c r="RYO31"/>
      <c r="RYP31"/>
      <c r="RYQ31"/>
      <c r="RYR31"/>
      <c r="RYS31"/>
      <c r="RYT31"/>
      <c r="RYU31"/>
      <c r="RYV31"/>
      <c r="RYW31"/>
      <c r="RYX31"/>
      <c r="RYY31"/>
      <c r="RYZ31"/>
      <c r="RZA31"/>
      <c r="RZB31"/>
      <c r="RZC31"/>
      <c r="RZD31"/>
      <c r="RZE31"/>
      <c r="RZF31"/>
      <c r="RZG31"/>
      <c r="RZH31"/>
      <c r="RZI31"/>
      <c r="RZJ31"/>
      <c r="RZK31"/>
      <c r="RZL31"/>
      <c r="RZM31"/>
      <c r="RZN31"/>
      <c r="RZO31"/>
      <c r="RZP31"/>
      <c r="RZQ31"/>
      <c r="RZR31"/>
      <c r="RZS31"/>
      <c r="RZT31"/>
      <c r="RZU31"/>
      <c r="RZV31"/>
      <c r="RZW31"/>
      <c r="RZX31"/>
      <c r="RZY31"/>
      <c r="RZZ31"/>
      <c r="SAA31"/>
      <c r="SAB31"/>
      <c r="SAC31"/>
      <c r="SAD31"/>
      <c r="SAE31"/>
      <c r="SAF31"/>
      <c r="SAG31"/>
      <c r="SAH31"/>
      <c r="SAI31"/>
      <c r="SAJ31"/>
      <c r="SAK31"/>
      <c r="SAL31"/>
      <c r="SAM31"/>
      <c r="SAN31"/>
      <c r="SAO31"/>
      <c r="SAP31"/>
      <c r="SAQ31"/>
      <c r="SAR31"/>
      <c r="SAS31"/>
      <c r="SAT31"/>
      <c r="SAU31"/>
      <c r="SAV31"/>
      <c r="SAW31"/>
      <c r="SAX31"/>
      <c r="SAY31"/>
      <c r="SAZ31"/>
      <c r="SBA31"/>
      <c r="SBB31"/>
      <c r="SBC31"/>
      <c r="SBD31"/>
      <c r="SBE31"/>
      <c r="SBF31"/>
      <c r="SBG31"/>
      <c r="SBH31"/>
      <c r="SBI31"/>
      <c r="SBJ31"/>
      <c r="SBK31"/>
      <c r="SBL31"/>
      <c r="SBM31"/>
      <c r="SBN31"/>
      <c r="SBO31"/>
      <c r="SBP31"/>
      <c r="SBQ31"/>
      <c r="SBR31"/>
      <c r="SBS31"/>
      <c r="SBT31"/>
      <c r="SBU31"/>
      <c r="SBV31"/>
      <c r="SBW31"/>
      <c r="SBX31"/>
      <c r="SBY31"/>
      <c r="SBZ31"/>
      <c r="SCA31"/>
      <c r="SCB31"/>
      <c r="SCC31"/>
      <c r="SCD31"/>
      <c r="SCE31"/>
      <c r="SCF31"/>
      <c r="SCG31"/>
      <c r="SCH31"/>
      <c r="SCI31"/>
      <c r="SCJ31"/>
      <c r="SCK31"/>
      <c r="SCL31"/>
      <c r="SCM31"/>
      <c r="SCN31"/>
      <c r="SCO31"/>
      <c r="SCP31"/>
      <c r="SCQ31"/>
      <c r="SCR31"/>
      <c r="SCS31"/>
      <c r="SCT31"/>
      <c r="SCU31"/>
      <c r="SCV31"/>
      <c r="SCW31"/>
      <c r="SCX31"/>
      <c r="SCY31"/>
      <c r="SCZ31"/>
      <c r="SDA31"/>
      <c r="SDB31"/>
      <c r="SDC31"/>
      <c r="SDD31"/>
      <c r="SDE31"/>
      <c r="SDF31"/>
      <c r="SDG31"/>
      <c r="SDH31"/>
      <c r="SDI31"/>
      <c r="SDJ31"/>
      <c r="SDK31"/>
      <c r="SDL31"/>
      <c r="SDM31"/>
      <c r="SDN31"/>
      <c r="SDO31"/>
      <c r="SDP31"/>
      <c r="SDQ31"/>
      <c r="SDR31"/>
      <c r="SDS31"/>
      <c r="SDT31"/>
      <c r="SDU31"/>
      <c r="SDV31"/>
      <c r="SDW31"/>
      <c r="SDX31"/>
      <c r="SDY31"/>
      <c r="SDZ31"/>
      <c r="SEA31"/>
      <c r="SEB31"/>
      <c r="SEC31"/>
      <c r="SED31"/>
      <c r="SEE31"/>
      <c r="SEF31"/>
      <c r="SEG31"/>
      <c r="SEH31"/>
      <c r="SEI31"/>
      <c r="SEJ31"/>
      <c r="SEK31"/>
      <c r="SEL31"/>
      <c r="SEM31"/>
      <c r="SEN31"/>
      <c r="SEO31"/>
      <c r="SEP31"/>
      <c r="SEQ31"/>
      <c r="SER31"/>
      <c r="SES31"/>
      <c r="SET31"/>
      <c r="SEU31"/>
      <c r="SEV31"/>
      <c r="SEW31"/>
      <c r="SEX31"/>
      <c r="SEY31"/>
      <c r="SEZ31"/>
      <c r="SFA31"/>
      <c r="SFB31"/>
      <c r="SFC31"/>
      <c r="SFD31"/>
      <c r="SFE31"/>
      <c r="SFF31"/>
      <c r="SFG31"/>
      <c r="SFH31"/>
      <c r="SFI31"/>
      <c r="SFJ31"/>
      <c r="SFK31"/>
      <c r="SFL31"/>
      <c r="SFM31"/>
      <c r="SFN31"/>
      <c r="SFO31"/>
      <c r="SFP31"/>
      <c r="SFQ31"/>
      <c r="SFR31"/>
      <c r="SFS31"/>
      <c r="SFT31"/>
      <c r="SFU31"/>
      <c r="SFV31"/>
      <c r="SFW31"/>
      <c r="SFX31"/>
      <c r="SFY31"/>
      <c r="SFZ31"/>
      <c r="SGA31"/>
      <c r="SGB31"/>
      <c r="SGC31"/>
      <c r="SGD31"/>
      <c r="SGE31"/>
      <c r="SGF31"/>
      <c r="SGG31"/>
      <c r="SGH31"/>
      <c r="SGI31"/>
      <c r="SGJ31"/>
      <c r="SGK31"/>
      <c r="SGL31"/>
      <c r="SGM31"/>
      <c r="SGN31"/>
      <c r="SGO31"/>
      <c r="SGP31"/>
      <c r="SGQ31"/>
      <c r="SGR31"/>
      <c r="SGS31"/>
      <c r="SGT31"/>
      <c r="SGU31"/>
      <c r="SGV31"/>
      <c r="SGW31"/>
      <c r="SGX31"/>
      <c r="SGY31"/>
      <c r="SGZ31"/>
      <c r="SHA31"/>
      <c r="SHB31"/>
      <c r="SHC31"/>
      <c r="SHD31"/>
      <c r="SHE31"/>
      <c r="SHF31"/>
      <c r="SHG31"/>
      <c r="SHH31"/>
      <c r="SHI31"/>
      <c r="SHJ31"/>
      <c r="SHK31"/>
      <c r="SHL31"/>
      <c r="SHM31"/>
      <c r="SHN31"/>
      <c r="SHO31"/>
      <c r="SHP31"/>
      <c r="SHQ31"/>
      <c r="SHR31"/>
      <c r="SHS31"/>
      <c r="SHT31"/>
      <c r="SHU31"/>
      <c r="SHV31"/>
      <c r="SHW31"/>
      <c r="SHX31"/>
      <c r="SHY31"/>
      <c r="SHZ31"/>
      <c r="SIA31"/>
      <c r="SIB31"/>
      <c r="SIC31"/>
      <c r="SID31"/>
      <c r="SIE31"/>
      <c r="SIF31"/>
      <c r="SIG31"/>
      <c r="SIH31"/>
      <c r="SII31"/>
      <c r="SIJ31"/>
      <c r="SIK31"/>
      <c r="SIL31"/>
      <c r="SIM31"/>
      <c r="SIN31"/>
      <c r="SIO31"/>
      <c r="SIP31"/>
      <c r="SIQ31"/>
      <c r="SIR31"/>
      <c r="SIS31"/>
      <c r="SIT31"/>
      <c r="SIU31"/>
      <c r="SIV31"/>
      <c r="SIW31"/>
      <c r="SIX31"/>
      <c r="SIY31"/>
      <c r="SIZ31"/>
      <c r="SJA31"/>
      <c r="SJB31"/>
      <c r="SJC31"/>
      <c r="SJD31"/>
      <c r="SJE31"/>
      <c r="SJF31"/>
      <c r="SJG31"/>
      <c r="SJH31"/>
      <c r="SJI31"/>
      <c r="SJJ31"/>
      <c r="SJK31"/>
      <c r="SJL31"/>
      <c r="SJM31"/>
      <c r="SJN31"/>
      <c r="SJO31"/>
      <c r="SJP31"/>
      <c r="SJQ31"/>
      <c r="SJR31"/>
      <c r="SJS31"/>
      <c r="SJT31"/>
      <c r="SJU31"/>
      <c r="SJV31"/>
      <c r="SJW31"/>
      <c r="SJX31"/>
      <c r="SJY31"/>
      <c r="SJZ31"/>
      <c r="SKA31"/>
      <c r="SKB31"/>
      <c r="SKC31"/>
      <c r="SKD31"/>
      <c r="SKE31"/>
      <c r="SKF31"/>
      <c r="SKG31"/>
      <c r="SKH31"/>
      <c r="SKI31"/>
      <c r="SKJ31"/>
      <c r="SKK31"/>
      <c r="SKL31"/>
      <c r="SKM31"/>
      <c r="SKN31"/>
      <c r="SKO31"/>
      <c r="SKP31"/>
      <c r="SKQ31"/>
      <c r="SKR31"/>
      <c r="SKS31"/>
      <c r="SKT31"/>
      <c r="SKU31"/>
      <c r="SKV31"/>
      <c r="SKW31"/>
      <c r="SKX31"/>
      <c r="SKY31"/>
      <c r="SKZ31"/>
      <c r="SLA31"/>
      <c r="SLB31"/>
      <c r="SLC31"/>
      <c r="SLD31"/>
      <c r="SLE31"/>
      <c r="SLF31"/>
      <c r="SLG31"/>
      <c r="SLH31"/>
      <c r="SLI31"/>
      <c r="SLJ31"/>
      <c r="SLK31"/>
      <c r="SLL31"/>
      <c r="SLM31"/>
      <c r="SLN31"/>
      <c r="SLO31"/>
      <c r="SLP31"/>
      <c r="SLQ31"/>
      <c r="SLR31"/>
      <c r="SLS31"/>
      <c r="SLT31"/>
      <c r="SLU31"/>
      <c r="SLV31"/>
      <c r="SLW31"/>
      <c r="SLX31"/>
      <c r="SLY31"/>
      <c r="SLZ31"/>
      <c r="SMA31"/>
      <c r="SMB31"/>
      <c r="SMC31"/>
      <c r="SMD31"/>
      <c r="SME31"/>
      <c r="SMF31"/>
      <c r="SMG31"/>
      <c r="SMH31"/>
      <c r="SMI31"/>
      <c r="SMJ31"/>
      <c r="SMK31"/>
      <c r="SML31"/>
      <c r="SMM31"/>
      <c r="SMN31"/>
      <c r="SMO31"/>
      <c r="SMP31"/>
      <c r="SMQ31"/>
      <c r="SMR31"/>
      <c r="SMS31"/>
      <c r="SMT31"/>
      <c r="SMU31"/>
      <c r="SMV31"/>
      <c r="SMW31"/>
      <c r="SMX31"/>
      <c r="SMY31"/>
      <c r="SMZ31"/>
      <c r="SNA31"/>
      <c r="SNB31"/>
      <c r="SNC31"/>
      <c r="SND31"/>
      <c r="SNE31"/>
      <c r="SNF31"/>
      <c r="SNG31"/>
      <c r="SNH31"/>
      <c r="SNI31"/>
      <c r="SNJ31"/>
      <c r="SNK31"/>
      <c r="SNL31"/>
      <c r="SNM31"/>
      <c r="SNN31"/>
      <c r="SNO31"/>
      <c r="SNP31"/>
      <c r="SNQ31"/>
      <c r="SNR31"/>
      <c r="SNS31"/>
      <c r="SNT31"/>
      <c r="SNU31"/>
      <c r="SNV31"/>
      <c r="SNW31"/>
      <c r="SNX31"/>
      <c r="SNY31"/>
      <c r="SNZ31"/>
      <c r="SOA31"/>
      <c r="SOB31"/>
      <c r="SOC31"/>
      <c r="SOD31"/>
      <c r="SOE31"/>
      <c r="SOF31"/>
      <c r="SOG31"/>
      <c r="SOH31"/>
      <c r="SOI31"/>
      <c r="SOJ31"/>
      <c r="SOK31"/>
      <c r="SOL31"/>
      <c r="SOM31"/>
      <c r="SON31"/>
      <c r="SOO31"/>
      <c r="SOP31"/>
      <c r="SOQ31"/>
      <c r="SOR31"/>
      <c r="SOS31"/>
      <c r="SOT31"/>
      <c r="SOU31"/>
      <c r="SOV31"/>
      <c r="SOW31"/>
      <c r="SOX31"/>
      <c r="SOY31"/>
      <c r="SOZ31"/>
      <c r="SPA31"/>
      <c r="SPB31"/>
      <c r="SPC31"/>
      <c r="SPD31"/>
      <c r="SPE31"/>
      <c r="SPF31"/>
      <c r="SPG31"/>
      <c r="SPH31"/>
      <c r="SPI31"/>
      <c r="SPJ31"/>
      <c r="SPK31"/>
      <c r="SPL31"/>
      <c r="SPM31"/>
      <c r="SPN31"/>
      <c r="SPO31"/>
      <c r="SPP31"/>
      <c r="SPQ31"/>
      <c r="SPR31"/>
      <c r="SPS31"/>
      <c r="SPT31"/>
      <c r="SPU31"/>
      <c r="SPV31"/>
      <c r="SPW31"/>
      <c r="SPX31"/>
      <c r="SPY31"/>
      <c r="SPZ31"/>
      <c r="SQA31"/>
      <c r="SQB31"/>
      <c r="SQC31"/>
      <c r="SQD31"/>
      <c r="SQE31"/>
      <c r="SQF31"/>
      <c r="SQG31"/>
      <c r="SQH31"/>
      <c r="SQI31"/>
      <c r="SQJ31"/>
      <c r="SQK31"/>
      <c r="SQL31"/>
      <c r="SQM31"/>
      <c r="SQN31"/>
      <c r="SQO31"/>
      <c r="SQP31"/>
      <c r="SQQ31"/>
      <c r="SQR31"/>
      <c r="SQS31"/>
      <c r="SQT31"/>
      <c r="SQU31"/>
      <c r="SQV31"/>
      <c r="SQW31"/>
      <c r="SQX31"/>
      <c r="SQY31"/>
      <c r="SQZ31"/>
      <c r="SRA31"/>
      <c r="SRB31"/>
      <c r="SRC31"/>
      <c r="SRD31"/>
      <c r="SRE31"/>
      <c r="SRF31"/>
      <c r="SRG31"/>
      <c r="SRH31"/>
      <c r="SRI31"/>
      <c r="SRJ31"/>
      <c r="SRK31"/>
      <c r="SRL31"/>
      <c r="SRM31"/>
      <c r="SRN31"/>
      <c r="SRO31"/>
      <c r="SRP31"/>
      <c r="SRQ31"/>
      <c r="SRR31"/>
      <c r="SRS31"/>
      <c r="SRT31"/>
      <c r="SRU31"/>
      <c r="SRV31"/>
      <c r="SRW31"/>
      <c r="SRX31"/>
      <c r="SRY31"/>
      <c r="SRZ31"/>
      <c r="SSA31"/>
      <c r="SSB31"/>
      <c r="SSC31"/>
      <c r="SSD31"/>
      <c r="SSE31"/>
      <c r="SSF31"/>
      <c r="SSG31"/>
      <c r="SSH31"/>
      <c r="SSI31"/>
      <c r="SSJ31"/>
      <c r="SSK31"/>
      <c r="SSL31"/>
      <c r="SSM31"/>
      <c r="SSN31"/>
      <c r="SSO31"/>
      <c r="SSP31"/>
      <c r="SSQ31"/>
      <c r="SSR31"/>
      <c r="SSS31"/>
      <c r="SST31"/>
      <c r="SSU31"/>
      <c r="SSV31"/>
      <c r="SSW31"/>
      <c r="SSX31"/>
      <c r="SSY31"/>
      <c r="SSZ31"/>
      <c r="STA31"/>
      <c r="STB31"/>
      <c r="STC31"/>
      <c r="STD31"/>
      <c r="STE31"/>
      <c r="STF31"/>
      <c r="STG31"/>
      <c r="STH31"/>
      <c r="STI31"/>
      <c r="STJ31"/>
      <c r="STK31"/>
      <c r="STL31"/>
      <c r="STM31"/>
      <c r="STN31"/>
      <c r="STO31"/>
      <c r="STP31"/>
      <c r="STQ31"/>
      <c r="STR31"/>
      <c r="STS31"/>
      <c r="STT31"/>
      <c r="STU31"/>
      <c r="STV31"/>
      <c r="STW31"/>
      <c r="STX31"/>
      <c r="STY31"/>
      <c r="STZ31"/>
      <c r="SUA31"/>
      <c r="SUB31"/>
      <c r="SUC31"/>
      <c r="SUD31"/>
      <c r="SUE31"/>
      <c r="SUF31"/>
      <c r="SUG31"/>
      <c r="SUH31"/>
      <c r="SUI31"/>
      <c r="SUJ31"/>
      <c r="SUK31"/>
      <c r="SUL31"/>
      <c r="SUM31"/>
      <c r="SUN31"/>
      <c r="SUO31"/>
      <c r="SUP31"/>
      <c r="SUQ31"/>
      <c r="SUR31"/>
      <c r="SUS31"/>
      <c r="SUT31"/>
      <c r="SUU31"/>
      <c r="SUV31"/>
      <c r="SUW31"/>
      <c r="SUX31"/>
      <c r="SUY31"/>
      <c r="SUZ31"/>
      <c r="SVA31"/>
      <c r="SVB31"/>
      <c r="SVC31"/>
      <c r="SVD31"/>
      <c r="SVE31"/>
      <c r="SVF31"/>
      <c r="SVG31"/>
      <c r="SVH31"/>
      <c r="SVI31"/>
      <c r="SVJ31"/>
      <c r="SVK31"/>
      <c r="SVL31"/>
      <c r="SVM31"/>
      <c r="SVN31"/>
      <c r="SVO31"/>
      <c r="SVP31"/>
      <c r="SVQ31"/>
      <c r="SVR31"/>
      <c r="SVS31"/>
      <c r="SVT31"/>
      <c r="SVU31"/>
      <c r="SVV31"/>
      <c r="SVW31"/>
      <c r="SVX31"/>
      <c r="SVY31"/>
      <c r="SVZ31"/>
      <c r="SWA31"/>
      <c r="SWB31"/>
      <c r="SWC31"/>
      <c r="SWD31"/>
      <c r="SWE31"/>
      <c r="SWF31"/>
      <c r="SWG31"/>
      <c r="SWH31"/>
      <c r="SWI31"/>
      <c r="SWJ31"/>
      <c r="SWK31"/>
      <c r="SWL31"/>
      <c r="SWM31"/>
      <c r="SWN31"/>
      <c r="SWO31"/>
      <c r="SWP31"/>
      <c r="SWQ31"/>
      <c r="SWR31"/>
      <c r="SWS31"/>
      <c r="SWT31"/>
      <c r="SWU31"/>
      <c r="SWV31"/>
      <c r="SWW31"/>
      <c r="SWX31"/>
      <c r="SWY31"/>
      <c r="SWZ31"/>
      <c r="SXA31"/>
      <c r="SXB31"/>
      <c r="SXC31"/>
      <c r="SXD31"/>
      <c r="SXE31"/>
      <c r="SXF31"/>
      <c r="SXG31"/>
      <c r="SXH31"/>
      <c r="SXI31"/>
      <c r="SXJ31"/>
      <c r="SXK31"/>
      <c r="SXL31"/>
      <c r="SXM31"/>
      <c r="SXN31"/>
      <c r="SXO31"/>
      <c r="SXP31"/>
      <c r="SXQ31"/>
      <c r="SXR31"/>
      <c r="SXS31"/>
      <c r="SXT31"/>
      <c r="SXU31"/>
      <c r="SXV31"/>
      <c r="SXW31"/>
      <c r="SXX31"/>
      <c r="SXY31"/>
      <c r="SXZ31"/>
      <c r="SYA31"/>
      <c r="SYB31"/>
      <c r="SYC31"/>
      <c r="SYD31"/>
      <c r="SYE31"/>
      <c r="SYF31"/>
      <c r="SYG31"/>
      <c r="SYH31"/>
      <c r="SYI31"/>
      <c r="SYJ31"/>
      <c r="SYK31"/>
      <c r="SYL31"/>
      <c r="SYM31"/>
      <c r="SYN31"/>
      <c r="SYO31"/>
      <c r="SYP31"/>
      <c r="SYQ31"/>
      <c r="SYR31"/>
      <c r="SYS31"/>
      <c r="SYT31"/>
      <c r="SYU31"/>
      <c r="SYV31"/>
      <c r="SYW31"/>
      <c r="SYX31"/>
      <c r="SYY31"/>
      <c r="SYZ31"/>
      <c r="SZA31"/>
      <c r="SZB31"/>
      <c r="SZC31"/>
      <c r="SZD31"/>
      <c r="SZE31"/>
      <c r="SZF31"/>
      <c r="SZG31"/>
      <c r="SZH31"/>
      <c r="SZI31"/>
      <c r="SZJ31"/>
      <c r="SZK31"/>
      <c r="SZL31"/>
      <c r="SZM31"/>
      <c r="SZN31"/>
      <c r="SZO31"/>
      <c r="SZP31"/>
      <c r="SZQ31"/>
      <c r="SZR31"/>
      <c r="SZS31"/>
      <c r="SZT31"/>
      <c r="SZU31"/>
      <c r="SZV31"/>
      <c r="SZW31"/>
      <c r="SZX31"/>
      <c r="SZY31"/>
      <c r="SZZ31"/>
      <c r="TAA31"/>
      <c r="TAB31"/>
      <c r="TAC31"/>
      <c r="TAD31"/>
      <c r="TAE31"/>
      <c r="TAF31"/>
      <c r="TAG31"/>
      <c r="TAH31"/>
      <c r="TAI31"/>
      <c r="TAJ31"/>
      <c r="TAK31"/>
      <c r="TAL31"/>
      <c r="TAM31"/>
      <c r="TAN31"/>
      <c r="TAO31"/>
      <c r="TAP31"/>
      <c r="TAQ31"/>
      <c r="TAR31"/>
      <c r="TAS31"/>
      <c r="TAT31"/>
      <c r="TAU31"/>
      <c r="TAV31"/>
      <c r="TAW31"/>
      <c r="TAX31"/>
      <c r="TAY31"/>
      <c r="TAZ31"/>
      <c r="TBA31"/>
      <c r="TBB31"/>
      <c r="TBC31"/>
      <c r="TBD31"/>
      <c r="TBE31"/>
      <c r="TBF31"/>
      <c r="TBG31"/>
      <c r="TBH31"/>
      <c r="TBI31"/>
      <c r="TBJ31"/>
      <c r="TBK31"/>
      <c r="TBL31"/>
      <c r="TBM31"/>
      <c r="TBN31"/>
      <c r="TBO31"/>
      <c r="TBP31"/>
      <c r="TBQ31"/>
      <c r="TBR31"/>
      <c r="TBS31"/>
      <c r="TBT31"/>
      <c r="TBU31"/>
      <c r="TBV31"/>
      <c r="TBW31"/>
      <c r="TBX31"/>
      <c r="TBY31"/>
      <c r="TBZ31"/>
      <c r="TCA31"/>
      <c r="TCB31"/>
      <c r="TCC31"/>
      <c r="TCD31"/>
      <c r="TCE31"/>
      <c r="TCF31"/>
      <c r="TCG31"/>
      <c r="TCH31"/>
      <c r="TCI31"/>
      <c r="TCJ31"/>
      <c r="TCK31"/>
      <c r="TCL31"/>
      <c r="TCM31"/>
      <c r="TCN31"/>
      <c r="TCO31"/>
      <c r="TCP31"/>
      <c r="TCQ31"/>
      <c r="TCR31"/>
      <c r="TCS31"/>
      <c r="TCT31"/>
      <c r="TCU31"/>
      <c r="TCV31"/>
      <c r="TCW31"/>
      <c r="TCX31"/>
      <c r="TCY31"/>
      <c r="TCZ31"/>
      <c r="TDA31"/>
      <c r="TDB31"/>
      <c r="TDC31"/>
      <c r="TDD31"/>
      <c r="TDE31"/>
      <c r="TDF31"/>
      <c r="TDG31"/>
      <c r="TDH31"/>
      <c r="TDI31"/>
      <c r="TDJ31"/>
      <c r="TDK31"/>
      <c r="TDL31"/>
      <c r="TDM31"/>
      <c r="TDN31"/>
      <c r="TDO31"/>
      <c r="TDP31"/>
      <c r="TDQ31"/>
      <c r="TDR31"/>
      <c r="TDS31"/>
      <c r="TDT31"/>
      <c r="TDU31"/>
      <c r="TDV31"/>
      <c r="TDW31"/>
      <c r="TDX31"/>
      <c r="TDY31"/>
      <c r="TDZ31"/>
      <c r="TEA31"/>
      <c r="TEB31"/>
      <c r="TEC31"/>
      <c r="TED31"/>
      <c r="TEE31"/>
      <c r="TEF31"/>
      <c r="TEG31"/>
      <c r="TEH31"/>
      <c r="TEI31"/>
      <c r="TEJ31"/>
      <c r="TEK31"/>
      <c r="TEL31"/>
      <c r="TEM31"/>
      <c r="TEN31"/>
      <c r="TEO31"/>
      <c r="TEP31"/>
      <c r="TEQ31"/>
      <c r="TER31"/>
      <c r="TES31"/>
      <c r="TET31"/>
      <c r="TEU31"/>
      <c r="TEV31"/>
      <c r="TEW31"/>
      <c r="TEX31"/>
      <c r="TEY31"/>
      <c r="TEZ31"/>
      <c r="TFA31"/>
      <c r="TFB31"/>
      <c r="TFC31"/>
      <c r="TFD31"/>
      <c r="TFE31"/>
      <c r="TFF31"/>
      <c r="TFG31"/>
      <c r="TFH31"/>
      <c r="TFI31"/>
      <c r="TFJ31"/>
      <c r="TFK31"/>
      <c r="TFL31"/>
      <c r="TFM31"/>
      <c r="TFN31"/>
      <c r="TFO31"/>
      <c r="TFP31"/>
      <c r="TFQ31"/>
      <c r="TFR31"/>
      <c r="TFS31"/>
      <c r="TFT31"/>
      <c r="TFU31"/>
      <c r="TFV31"/>
      <c r="TFW31"/>
      <c r="TFX31"/>
      <c r="TFY31"/>
      <c r="TFZ31"/>
      <c r="TGA31"/>
      <c r="TGB31"/>
      <c r="TGC31"/>
      <c r="TGD31"/>
      <c r="TGE31"/>
      <c r="TGF31"/>
      <c r="TGG31"/>
      <c r="TGH31"/>
      <c r="TGI31"/>
      <c r="TGJ31"/>
      <c r="TGK31"/>
      <c r="TGL31"/>
      <c r="TGM31"/>
      <c r="TGN31"/>
      <c r="TGO31"/>
      <c r="TGP31"/>
      <c r="TGQ31"/>
      <c r="TGR31"/>
      <c r="TGS31"/>
      <c r="TGT31"/>
      <c r="TGU31"/>
      <c r="TGV31"/>
      <c r="TGW31"/>
      <c r="TGX31"/>
      <c r="TGY31"/>
      <c r="TGZ31"/>
      <c r="THA31"/>
      <c r="THB31"/>
      <c r="THC31"/>
      <c r="THD31"/>
      <c r="THE31"/>
      <c r="THF31"/>
      <c r="THG31"/>
      <c r="THH31"/>
      <c r="THI31"/>
      <c r="THJ31"/>
      <c r="THK31"/>
      <c r="THL31"/>
      <c r="THM31"/>
      <c r="THN31"/>
      <c r="THO31"/>
      <c r="THP31"/>
      <c r="THQ31"/>
      <c r="THR31"/>
      <c r="THS31"/>
      <c r="THT31"/>
      <c r="THU31"/>
      <c r="THV31"/>
      <c r="THW31"/>
      <c r="THX31"/>
      <c r="THY31"/>
      <c r="THZ31"/>
      <c r="TIA31"/>
      <c r="TIB31"/>
      <c r="TIC31"/>
      <c r="TID31"/>
      <c r="TIE31"/>
      <c r="TIF31"/>
      <c r="TIG31"/>
      <c r="TIH31"/>
      <c r="TII31"/>
      <c r="TIJ31"/>
      <c r="TIK31"/>
      <c r="TIL31"/>
      <c r="TIM31"/>
      <c r="TIN31"/>
      <c r="TIO31"/>
      <c r="TIP31"/>
      <c r="TIQ31"/>
      <c r="TIR31"/>
      <c r="TIS31"/>
      <c r="TIT31"/>
      <c r="TIU31"/>
      <c r="TIV31"/>
      <c r="TIW31"/>
      <c r="TIX31"/>
      <c r="TIY31"/>
      <c r="TIZ31"/>
      <c r="TJA31"/>
      <c r="TJB31"/>
      <c r="TJC31"/>
      <c r="TJD31"/>
      <c r="TJE31"/>
      <c r="TJF31"/>
      <c r="TJG31"/>
      <c r="TJH31"/>
      <c r="TJI31"/>
      <c r="TJJ31"/>
      <c r="TJK31"/>
      <c r="TJL31"/>
      <c r="TJM31"/>
      <c r="TJN31"/>
      <c r="TJO31"/>
      <c r="TJP31"/>
      <c r="TJQ31"/>
      <c r="TJR31"/>
      <c r="TJS31"/>
      <c r="TJT31"/>
      <c r="TJU31"/>
      <c r="TJV31"/>
      <c r="TJW31"/>
      <c r="TJX31"/>
      <c r="TJY31"/>
      <c r="TJZ31"/>
      <c r="TKA31"/>
      <c r="TKB31"/>
      <c r="TKC31"/>
      <c r="TKD31"/>
      <c r="TKE31"/>
      <c r="TKF31"/>
      <c r="TKG31"/>
      <c r="TKH31"/>
      <c r="TKI31"/>
      <c r="TKJ31"/>
      <c r="TKK31"/>
      <c r="TKL31"/>
      <c r="TKM31"/>
      <c r="TKN31"/>
      <c r="TKO31"/>
      <c r="TKP31"/>
      <c r="TKQ31"/>
      <c r="TKR31"/>
      <c r="TKS31"/>
      <c r="TKT31"/>
      <c r="TKU31"/>
      <c r="TKV31"/>
      <c r="TKW31"/>
      <c r="TKX31"/>
      <c r="TKY31"/>
      <c r="TKZ31"/>
      <c r="TLA31"/>
      <c r="TLB31"/>
      <c r="TLC31"/>
      <c r="TLD31"/>
      <c r="TLE31"/>
      <c r="TLF31"/>
      <c r="TLG31"/>
      <c r="TLH31"/>
      <c r="TLI31"/>
      <c r="TLJ31"/>
      <c r="TLK31"/>
      <c r="TLL31"/>
      <c r="TLM31"/>
      <c r="TLN31"/>
      <c r="TLO31"/>
      <c r="TLP31"/>
      <c r="TLQ31"/>
      <c r="TLR31"/>
      <c r="TLS31"/>
      <c r="TLT31"/>
      <c r="TLU31"/>
      <c r="TLV31"/>
      <c r="TLW31"/>
      <c r="TLX31"/>
      <c r="TLY31"/>
      <c r="TLZ31"/>
      <c r="TMA31"/>
      <c r="TMB31"/>
      <c r="TMC31"/>
      <c r="TMD31"/>
      <c r="TME31"/>
      <c r="TMF31"/>
      <c r="TMG31"/>
      <c r="TMH31"/>
      <c r="TMI31"/>
      <c r="TMJ31"/>
      <c r="TMK31"/>
      <c r="TML31"/>
      <c r="TMM31"/>
      <c r="TMN31"/>
      <c r="TMO31"/>
      <c r="TMP31"/>
      <c r="TMQ31"/>
      <c r="TMR31"/>
      <c r="TMS31"/>
      <c r="TMT31"/>
      <c r="TMU31"/>
      <c r="TMV31"/>
      <c r="TMW31"/>
      <c r="TMX31"/>
      <c r="TMY31"/>
      <c r="TMZ31"/>
      <c r="TNA31"/>
      <c r="TNB31"/>
      <c r="TNC31"/>
      <c r="TND31"/>
      <c r="TNE31"/>
      <c r="TNF31"/>
      <c r="TNG31"/>
      <c r="TNH31"/>
      <c r="TNI31"/>
      <c r="TNJ31"/>
      <c r="TNK31"/>
      <c r="TNL31"/>
      <c r="TNM31"/>
      <c r="TNN31"/>
      <c r="TNO31"/>
      <c r="TNP31"/>
      <c r="TNQ31"/>
      <c r="TNR31"/>
      <c r="TNS31"/>
      <c r="TNT31"/>
      <c r="TNU31"/>
      <c r="TNV31"/>
      <c r="TNW31"/>
      <c r="TNX31"/>
      <c r="TNY31"/>
      <c r="TNZ31"/>
      <c r="TOA31"/>
      <c r="TOB31"/>
      <c r="TOC31"/>
      <c r="TOD31"/>
      <c r="TOE31"/>
      <c r="TOF31"/>
      <c r="TOG31"/>
      <c r="TOH31"/>
      <c r="TOI31"/>
      <c r="TOJ31"/>
      <c r="TOK31"/>
      <c r="TOL31"/>
      <c r="TOM31"/>
      <c r="TON31"/>
      <c r="TOO31"/>
      <c r="TOP31"/>
      <c r="TOQ31"/>
      <c r="TOR31"/>
      <c r="TOS31"/>
      <c r="TOT31"/>
      <c r="TOU31"/>
      <c r="TOV31"/>
      <c r="TOW31"/>
      <c r="TOX31"/>
      <c r="TOY31"/>
      <c r="TOZ31"/>
      <c r="TPA31"/>
      <c r="TPB31"/>
      <c r="TPC31"/>
      <c r="TPD31"/>
      <c r="TPE31"/>
      <c r="TPF31"/>
      <c r="TPG31"/>
      <c r="TPH31"/>
      <c r="TPI31"/>
      <c r="TPJ31"/>
      <c r="TPK31"/>
      <c r="TPL31"/>
      <c r="TPM31"/>
      <c r="TPN31"/>
      <c r="TPO31"/>
      <c r="TPP31"/>
      <c r="TPQ31"/>
      <c r="TPR31"/>
      <c r="TPS31"/>
      <c r="TPT31"/>
      <c r="TPU31"/>
      <c r="TPV31"/>
      <c r="TPW31"/>
      <c r="TPX31"/>
      <c r="TPY31"/>
      <c r="TPZ31"/>
      <c r="TQA31"/>
      <c r="TQB31"/>
      <c r="TQC31"/>
      <c r="TQD31"/>
      <c r="TQE31"/>
      <c r="TQF31"/>
      <c r="TQG31"/>
      <c r="TQH31"/>
      <c r="TQI31"/>
      <c r="TQJ31"/>
      <c r="TQK31"/>
      <c r="TQL31"/>
      <c r="TQM31"/>
      <c r="TQN31"/>
      <c r="TQO31"/>
      <c r="TQP31"/>
      <c r="TQQ31"/>
      <c r="TQR31"/>
      <c r="TQS31"/>
      <c r="TQT31"/>
      <c r="TQU31"/>
      <c r="TQV31"/>
      <c r="TQW31"/>
      <c r="TQX31"/>
      <c r="TQY31"/>
      <c r="TQZ31"/>
      <c r="TRA31"/>
      <c r="TRB31"/>
      <c r="TRC31"/>
      <c r="TRD31"/>
      <c r="TRE31"/>
      <c r="TRF31"/>
      <c r="TRG31"/>
      <c r="TRH31"/>
      <c r="TRI31"/>
      <c r="TRJ31"/>
      <c r="TRK31"/>
      <c r="TRL31"/>
      <c r="TRM31"/>
      <c r="TRN31"/>
      <c r="TRO31"/>
      <c r="TRP31"/>
      <c r="TRQ31"/>
      <c r="TRR31"/>
      <c r="TRS31"/>
      <c r="TRT31"/>
      <c r="TRU31"/>
      <c r="TRV31"/>
      <c r="TRW31"/>
      <c r="TRX31"/>
      <c r="TRY31"/>
      <c r="TRZ31"/>
      <c r="TSA31"/>
      <c r="TSB31"/>
      <c r="TSC31"/>
      <c r="TSD31"/>
      <c r="TSE31"/>
      <c r="TSF31"/>
      <c r="TSG31"/>
      <c r="TSH31"/>
      <c r="TSI31"/>
      <c r="TSJ31"/>
      <c r="TSK31"/>
      <c r="TSL31"/>
      <c r="TSM31"/>
      <c r="TSN31"/>
      <c r="TSO31"/>
      <c r="TSP31"/>
      <c r="TSQ31"/>
      <c r="TSR31"/>
      <c r="TSS31"/>
      <c r="TST31"/>
      <c r="TSU31"/>
      <c r="TSV31"/>
      <c r="TSW31"/>
      <c r="TSX31"/>
      <c r="TSY31"/>
      <c r="TSZ31"/>
      <c r="TTA31"/>
      <c r="TTB31"/>
      <c r="TTC31"/>
      <c r="TTD31"/>
      <c r="TTE31"/>
      <c r="TTF31"/>
      <c r="TTG31"/>
      <c r="TTH31"/>
      <c r="TTI31"/>
      <c r="TTJ31"/>
      <c r="TTK31"/>
      <c r="TTL31"/>
      <c r="TTM31"/>
      <c r="TTN31"/>
      <c r="TTO31"/>
      <c r="TTP31"/>
      <c r="TTQ31"/>
      <c r="TTR31"/>
      <c r="TTS31"/>
      <c r="TTT31"/>
      <c r="TTU31"/>
      <c r="TTV31"/>
      <c r="TTW31"/>
      <c r="TTX31"/>
      <c r="TTY31"/>
      <c r="TTZ31"/>
      <c r="TUA31"/>
      <c r="TUB31"/>
      <c r="TUC31"/>
      <c r="TUD31"/>
      <c r="TUE31"/>
      <c r="TUF31"/>
      <c r="TUG31"/>
      <c r="TUH31"/>
      <c r="TUI31"/>
      <c r="TUJ31"/>
      <c r="TUK31"/>
      <c r="TUL31"/>
      <c r="TUM31"/>
      <c r="TUN31"/>
      <c r="TUO31"/>
      <c r="TUP31"/>
      <c r="TUQ31"/>
      <c r="TUR31"/>
      <c r="TUS31"/>
      <c r="TUT31"/>
      <c r="TUU31"/>
      <c r="TUV31"/>
      <c r="TUW31"/>
      <c r="TUX31"/>
      <c r="TUY31"/>
      <c r="TUZ31"/>
      <c r="TVA31"/>
      <c r="TVB31"/>
      <c r="TVC31"/>
      <c r="TVD31"/>
      <c r="TVE31"/>
      <c r="TVF31"/>
      <c r="TVG31"/>
      <c r="TVH31"/>
      <c r="TVI31"/>
      <c r="TVJ31"/>
      <c r="TVK31"/>
      <c r="TVL31"/>
      <c r="TVM31"/>
      <c r="TVN31"/>
      <c r="TVO31"/>
      <c r="TVP31"/>
      <c r="TVQ31"/>
      <c r="TVR31"/>
      <c r="TVS31"/>
      <c r="TVT31"/>
      <c r="TVU31"/>
      <c r="TVV31"/>
      <c r="TVW31"/>
      <c r="TVX31"/>
      <c r="TVY31"/>
      <c r="TVZ31"/>
      <c r="TWA31"/>
      <c r="TWB31"/>
      <c r="TWC31"/>
      <c r="TWD31"/>
      <c r="TWE31"/>
      <c r="TWF31"/>
      <c r="TWG31"/>
      <c r="TWH31"/>
      <c r="TWI31"/>
      <c r="TWJ31"/>
      <c r="TWK31"/>
      <c r="TWL31"/>
      <c r="TWM31"/>
      <c r="TWN31"/>
      <c r="TWO31"/>
      <c r="TWP31"/>
      <c r="TWQ31"/>
      <c r="TWR31"/>
      <c r="TWS31"/>
      <c r="TWT31"/>
      <c r="TWU31"/>
      <c r="TWV31"/>
      <c r="TWW31"/>
      <c r="TWX31"/>
      <c r="TWY31"/>
      <c r="TWZ31"/>
      <c r="TXA31"/>
      <c r="TXB31"/>
      <c r="TXC31"/>
      <c r="TXD31"/>
      <c r="TXE31"/>
      <c r="TXF31"/>
      <c r="TXG31"/>
      <c r="TXH31"/>
      <c r="TXI31"/>
      <c r="TXJ31"/>
      <c r="TXK31"/>
      <c r="TXL31"/>
      <c r="TXM31"/>
      <c r="TXN31"/>
      <c r="TXO31"/>
      <c r="TXP31"/>
      <c r="TXQ31"/>
      <c r="TXR31"/>
      <c r="TXS31"/>
      <c r="TXT31"/>
      <c r="TXU31"/>
      <c r="TXV31"/>
      <c r="TXW31"/>
      <c r="TXX31"/>
      <c r="TXY31"/>
      <c r="TXZ31"/>
      <c r="TYA31"/>
      <c r="TYB31"/>
      <c r="TYC31"/>
      <c r="TYD31"/>
      <c r="TYE31"/>
      <c r="TYF31"/>
      <c r="TYG31"/>
      <c r="TYH31"/>
      <c r="TYI31"/>
      <c r="TYJ31"/>
      <c r="TYK31"/>
      <c r="TYL31"/>
      <c r="TYM31"/>
      <c r="TYN31"/>
      <c r="TYO31"/>
      <c r="TYP31"/>
      <c r="TYQ31"/>
      <c r="TYR31"/>
      <c r="TYS31"/>
      <c r="TYT31"/>
      <c r="TYU31"/>
      <c r="TYV31"/>
      <c r="TYW31"/>
      <c r="TYX31"/>
      <c r="TYY31"/>
      <c r="TYZ31"/>
      <c r="TZA31"/>
      <c r="TZB31"/>
      <c r="TZC31"/>
      <c r="TZD31"/>
      <c r="TZE31"/>
      <c r="TZF31"/>
      <c r="TZG31"/>
      <c r="TZH31"/>
      <c r="TZI31"/>
      <c r="TZJ31"/>
      <c r="TZK31"/>
      <c r="TZL31"/>
      <c r="TZM31"/>
      <c r="TZN31"/>
      <c r="TZO31"/>
      <c r="TZP31"/>
      <c r="TZQ31"/>
      <c r="TZR31"/>
      <c r="TZS31"/>
      <c r="TZT31"/>
      <c r="TZU31"/>
      <c r="TZV31"/>
      <c r="TZW31"/>
      <c r="TZX31"/>
      <c r="TZY31"/>
      <c r="TZZ31"/>
      <c r="UAA31"/>
      <c r="UAB31"/>
      <c r="UAC31"/>
      <c r="UAD31"/>
      <c r="UAE31"/>
      <c r="UAF31"/>
      <c r="UAG31"/>
      <c r="UAH31"/>
      <c r="UAI31"/>
      <c r="UAJ31"/>
      <c r="UAK31"/>
      <c r="UAL31"/>
      <c r="UAM31"/>
      <c r="UAN31"/>
      <c r="UAO31"/>
      <c r="UAP31"/>
      <c r="UAQ31"/>
      <c r="UAR31"/>
      <c r="UAS31"/>
      <c r="UAT31"/>
      <c r="UAU31"/>
      <c r="UAV31"/>
      <c r="UAW31"/>
      <c r="UAX31"/>
      <c r="UAY31"/>
      <c r="UAZ31"/>
      <c r="UBA31"/>
      <c r="UBB31"/>
      <c r="UBC31"/>
      <c r="UBD31"/>
      <c r="UBE31"/>
      <c r="UBF31"/>
      <c r="UBG31"/>
      <c r="UBH31"/>
      <c r="UBI31"/>
      <c r="UBJ31"/>
      <c r="UBK31"/>
      <c r="UBL31"/>
      <c r="UBM31"/>
      <c r="UBN31"/>
      <c r="UBO31"/>
      <c r="UBP31"/>
      <c r="UBQ31"/>
      <c r="UBR31"/>
      <c r="UBS31"/>
      <c r="UBT31"/>
      <c r="UBU31"/>
      <c r="UBV31"/>
      <c r="UBW31"/>
      <c r="UBX31"/>
      <c r="UBY31"/>
      <c r="UBZ31"/>
      <c r="UCA31"/>
      <c r="UCB31"/>
      <c r="UCC31"/>
      <c r="UCD31"/>
      <c r="UCE31"/>
      <c r="UCF31"/>
      <c r="UCG31"/>
      <c r="UCH31"/>
      <c r="UCI31"/>
      <c r="UCJ31"/>
      <c r="UCK31"/>
      <c r="UCL31"/>
      <c r="UCM31"/>
      <c r="UCN31"/>
      <c r="UCO31"/>
      <c r="UCP31"/>
      <c r="UCQ31"/>
      <c r="UCR31"/>
      <c r="UCS31"/>
      <c r="UCT31"/>
      <c r="UCU31"/>
      <c r="UCV31"/>
      <c r="UCW31"/>
      <c r="UCX31"/>
      <c r="UCY31"/>
      <c r="UCZ31"/>
      <c r="UDA31"/>
      <c r="UDB31"/>
      <c r="UDC31"/>
      <c r="UDD31"/>
      <c r="UDE31"/>
      <c r="UDF31"/>
      <c r="UDG31"/>
      <c r="UDH31"/>
      <c r="UDI31"/>
      <c r="UDJ31"/>
      <c r="UDK31"/>
      <c r="UDL31"/>
      <c r="UDM31"/>
      <c r="UDN31"/>
      <c r="UDO31"/>
      <c r="UDP31"/>
      <c r="UDQ31"/>
      <c r="UDR31"/>
      <c r="UDS31"/>
      <c r="UDT31"/>
      <c r="UDU31"/>
      <c r="UDV31"/>
      <c r="UDW31"/>
      <c r="UDX31"/>
      <c r="UDY31"/>
      <c r="UDZ31"/>
      <c r="UEA31"/>
      <c r="UEB31"/>
      <c r="UEC31"/>
      <c r="UED31"/>
      <c r="UEE31"/>
      <c r="UEF31"/>
      <c r="UEG31"/>
      <c r="UEH31"/>
      <c r="UEI31"/>
      <c r="UEJ31"/>
      <c r="UEK31"/>
      <c r="UEL31"/>
      <c r="UEM31"/>
      <c r="UEN31"/>
      <c r="UEO31"/>
      <c r="UEP31"/>
      <c r="UEQ31"/>
      <c r="UER31"/>
      <c r="UES31"/>
      <c r="UET31"/>
      <c r="UEU31"/>
      <c r="UEV31"/>
      <c r="UEW31"/>
      <c r="UEX31"/>
      <c r="UEY31"/>
      <c r="UEZ31"/>
      <c r="UFA31"/>
      <c r="UFB31"/>
      <c r="UFC31"/>
      <c r="UFD31"/>
      <c r="UFE31"/>
      <c r="UFF31"/>
      <c r="UFG31"/>
      <c r="UFH31"/>
      <c r="UFI31"/>
      <c r="UFJ31"/>
      <c r="UFK31"/>
      <c r="UFL31"/>
      <c r="UFM31"/>
      <c r="UFN31"/>
      <c r="UFO31"/>
      <c r="UFP31"/>
      <c r="UFQ31"/>
      <c r="UFR31"/>
      <c r="UFS31"/>
      <c r="UFT31"/>
      <c r="UFU31"/>
      <c r="UFV31"/>
      <c r="UFW31"/>
      <c r="UFX31"/>
      <c r="UFY31"/>
      <c r="UFZ31"/>
      <c r="UGA31"/>
      <c r="UGB31"/>
      <c r="UGC31"/>
      <c r="UGD31"/>
      <c r="UGE31"/>
      <c r="UGF31"/>
      <c r="UGG31"/>
      <c r="UGH31"/>
      <c r="UGI31"/>
      <c r="UGJ31"/>
      <c r="UGK31"/>
      <c r="UGL31"/>
      <c r="UGM31"/>
      <c r="UGN31"/>
      <c r="UGO31"/>
      <c r="UGP31"/>
      <c r="UGQ31"/>
      <c r="UGR31"/>
      <c r="UGS31"/>
      <c r="UGT31"/>
      <c r="UGU31"/>
      <c r="UGV31"/>
      <c r="UGW31"/>
      <c r="UGX31"/>
      <c r="UGY31"/>
      <c r="UGZ31"/>
      <c r="UHA31"/>
      <c r="UHB31"/>
      <c r="UHC31"/>
      <c r="UHD31"/>
      <c r="UHE31"/>
      <c r="UHF31"/>
      <c r="UHG31"/>
      <c r="UHH31"/>
      <c r="UHI31"/>
      <c r="UHJ31"/>
      <c r="UHK31"/>
      <c r="UHL31"/>
      <c r="UHM31"/>
      <c r="UHN31"/>
      <c r="UHO31"/>
      <c r="UHP31"/>
      <c r="UHQ31"/>
      <c r="UHR31"/>
      <c r="UHS31"/>
      <c r="UHT31"/>
      <c r="UHU31"/>
      <c r="UHV31"/>
      <c r="UHW31"/>
      <c r="UHX31"/>
      <c r="UHY31"/>
      <c r="UHZ31"/>
      <c r="UIA31"/>
      <c r="UIB31"/>
      <c r="UIC31"/>
      <c r="UID31"/>
      <c r="UIE31"/>
      <c r="UIF31"/>
      <c r="UIG31"/>
      <c r="UIH31"/>
      <c r="UII31"/>
      <c r="UIJ31"/>
      <c r="UIK31"/>
      <c r="UIL31"/>
      <c r="UIM31"/>
      <c r="UIN31"/>
      <c r="UIO31"/>
      <c r="UIP31"/>
      <c r="UIQ31"/>
      <c r="UIR31"/>
      <c r="UIS31"/>
      <c r="UIT31"/>
      <c r="UIU31"/>
      <c r="UIV31"/>
      <c r="UIW31"/>
      <c r="UIX31"/>
      <c r="UIY31"/>
      <c r="UIZ31"/>
      <c r="UJA31"/>
      <c r="UJB31"/>
      <c r="UJC31"/>
      <c r="UJD31"/>
      <c r="UJE31"/>
      <c r="UJF31"/>
      <c r="UJG31"/>
      <c r="UJH31"/>
      <c r="UJI31"/>
      <c r="UJJ31"/>
      <c r="UJK31"/>
      <c r="UJL31"/>
      <c r="UJM31"/>
      <c r="UJN31"/>
      <c r="UJO31"/>
      <c r="UJP31"/>
      <c r="UJQ31"/>
      <c r="UJR31"/>
      <c r="UJS31"/>
      <c r="UJT31"/>
      <c r="UJU31"/>
      <c r="UJV31"/>
      <c r="UJW31"/>
      <c r="UJX31"/>
      <c r="UJY31"/>
      <c r="UJZ31"/>
      <c r="UKA31"/>
      <c r="UKB31"/>
      <c r="UKC31"/>
      <c r="UKD31"/>
      <c r="UKE31"/>
      <c r="UKF31"/>
      <c r="UKG31"/>
      <c r="UKH31"/>
      <c r="UKI31"/>
      <c r="UKJ31"/>
      <c r="UKK31"/>
      <c r="UKL31"/>
      <c r="UKM31"/>
      <c r="UKN31"/>
      <c r="UKO31"/>
      <c r="UKP31"/>
      <c r="UKQ31"/>
      <c r="UKR31"/>
      <c r="UKS31"/>
      <c r="UKT31"/>
      <c r="UKU31"/>
      <c r="UKV31"/>
      <c r="UKW31"/>
      <c r="UKX31"/>
      <c r="UKY31"/>
      <c r="UKZ31"/>
      <c r="ULA31"/>
      <c r="ULB31"/>
      <c r="ULC31"/>
      <c r="ULD31"/>
      <c r="ULE31"/>
      <c r="ULF31"/>
      <c r="ULG31"/>
      <c r="ULH31"/>
      <c r="ULI31"/>
      <c r="ULJ31"/>
      <c r="ULK31"/>
      <c r="ULL31"/>
      <c r="ULM31"/>
      <c r="ULN31"/>
      <c r="ULO31"/>
      <c r="ULP31"/>
      <c r="ULQ31"/>
      <c r="ULR31"/>
      <c r="ULS31"/>
      <c r="ULT31"/>
      <c r="ULU31"/>
      <c r="ULV31"/>
      <c r="ULW31"/>
      <c r="ULX31"/>
      <c r="ULY31"/>
      <c r="ULZ31"/>
      <c r="UMA31"/>
      <c r="UMB31"/>
      <c r="UMC31"/>
      <c r="UMD31"/>
      <c r="UME31"/>
      <c r="UMF31"/>
      <c r="UMG31"/>
      <c r="UMH31"/>
      <c r="UMI31"/>
      <c r="UMJ31"/>
      <c r="UMK31"/>
      <c r="UML31"/>
      <c r="UMM31"/>
      <c r="UMN31"/>
      <c r="UMO31"/>
      <c r="UMP31"/>
      <c r="UMQ31"/>
      <c r="UMR31"/>
      <c r="UMS31"/>
      <c r="UMT31"/>
      <c r="UMU31"/>
      <c r="UMV31"/>
      <c r="UMW31"/>
      <c r="UMX31"/>
      <c r="UMY31"/>
      <c r="UMZ31"/>
      <c r="UNA31"/>
      <c r="UNB31"/>
      <c r="UNC31"/>
      <c r="UND31"/>
      <c r="UNE31"/>
      <c r="UNF31"/>
      <c r="UNG31"/>
      <c r="UNH31"/>
      <c r="UNI31"/>
      <c r="UNJ31"/>
      <c r="UNK31"/>
      <c r="UNL31"/>
      <c r="UNM31"/>
      <c r="UNN31"/>
      <c r="UNO31"/>
      <c r="UNP31"/>
      <c r="UNQ31"/>
      <c r="UNR31"/>
      <c r="UNS31"/>
      <c r="UNT31"/>
      <c r="UNU31"/>
      <c r="UNV31"/>
      <c r="UNW31"/>
      <c r="UNX31"/>
      <c r="UNY31"/>
      <c r="UNZ31"/>
      <c r="UOA31"/>
      <c r="UOB31"/>
      <c r="UOC31"/>
      <c r="UOD31"/>
      <c r="UOE31"/>
      <c r="UOF31"/>
      <c r="UOG31"/>
      <c r="UOH31"/>
      <c r="UOI31"/>
      <c r="UOJ31"/>
      <c r="UOK31"/>
      <c r="UOL31"/>
      <c r="UOM31"/>
      <c r="UON31"/>
      <c r="UOO31"/>
      <c r="UOP31"/>
      <c r="UOQ31"/>
      <c r="UOR31"/>
      <c r="UOS31"/>
      <c r="UOT31"/>
      <c r="UOU31"/>
      <c r="UOV31"/>
      <c r="UOW31"/>
      <c r="UOX31"/>
      <c r="UOY31"/>
      <c r="UOZ31"/>
      <c r="UPA31"/>
      <c r="UPB31"/>
      <c r="UPC31"/>
      <c r="UPD31"/>
      <c r="UPE31"/>
      <c r="UPF31"/>
      <c r="UPG31"/>
      <c r="UPH31"/>
      <c r="UPI31"/>
      <c r="UPJ31"/>
      <c r="UPK31"/>
      <c r="UPL31"/>
      <c r="UPM31"/>
      <c r="UPN31"/>
      <c r="UPO31"/>
      <c r="UPP31"/>
      <c r="UPQ31"/>
      <c r="UPR31"/>
      <c r="UPS31"/>
      <c r="UPT31"/>
      <c r="UPU31"/>
      <c r="UPV31"/>
      <c r="UPW31"/>
      <c r="UPX31"/>
      <c r="UPY31"/>
      <c r="UPZ31"/>
      <c r="UQA31"/>
      <c r="UQB31"/>
      <c r="UQC31"/>
      <c r="UQD31"/>
      <c r="UQE31"/>
      <c r="UQF31"/>
      <c r="UQG31"/>
      <c r="UQH31"/>
      <c r="UQI31"/>
      <c r="UQJ31"/>
      <c r="UQK31"/>
      <c r="UQL31"/>
      <c r="UQM31"/>
      <c r="UQN31"/>
      <c r="UQO31"/>
      <c r="UQP31"/>
      <c r="UQQ31"/>
      <c r="UQR31"/>
      <c r="UQS31"/>
      <c r="UQT31"/>
      <c r="UQU31"/>
      <c r="UQV31"/>
      <c r="UQW31"/>
      <c r="UQX31"/>
      <c r="UQY31"/>
      <c r="UQZ31"/>
      <c r="URA31"/>
      <c r="URB31"/>
      <c r="URC31"/>
      <c r="URD31"/>
      <c r="URE31"/>
      <c r="URF31"/>
      <c r="URG31"/>
      <c r="URH31"/>
      <c r="URI31"/>
      <c r="URJ31"/>
      <c r="URK31"/>
      <c r="URL31"/>
      <c r="URM31"/>
      <c r="URN31"/>
      <c r="URO31"/>
      <c r="URP31"/>
      <c r="URQ31"/>
      <c r="URR31"/>
      <c r="URS31"/>
      <c r="URT31"/>
      <c r="URU31"/>
      <c r="URV31"/>
      <c r="URW31"/>
      <c r="URX31"/>
      <c r="URY31"/>
      <c r="URZ31"/>
      <c r="USA31"/>
      <c r="USB31"/>
      <c r="USC31"/>
      <c r="USD31"/>
      <c r="USE31"/>
      <c r="USF31"/>
      <c r="USG31"/>
      <c r="USH31"/>
      <c r="USI31"/>
      <c r="USJ31"/>
      <c r="USK31"/>
      <c r="USL31"/>
      <c r="USM31"/>
      <c r="USN31"/>
      <c r="USO31"/>
      <c r="USP31"/>
      <c r="USQ31"/>
      <c r="USR31"/>
      <c r="USS31"/>
      <c r="UST31"/>
      <c r="USU31"/>
      <c r="USV31"/>
      <c r="USW31"/>
      <c r="USX31"/>
      <c r="USY31"/>
      <c r="USZ31"/>
      <c r="UTA31"/>
      <c r="UTB31"/>
      <c r="UTC31"/>
      <c r="UTD31"/>
      <c r="UTE31"/>
      <c r="UTF31"/>
      <c r="UTG31"/>
      <c r="UTH31"/>
      <c r="UTI31"/>
      <c r="UTJ31"/>
      <c r="UTK31"/>
      <c r="UTL31"/>
      <c r="UTM31"/>
      <c r="UTN31"/>
      <c r="UTO31"/>
      <c r="UTP31"/>
      <c r="UTQ31"/>
      <c r="UTR31"/>
      <c r="UTS31"/>
      <c r="UTT31"/>
      <c r="UTU31"/>
      <c r="UTV31"/>
      <c r="UTW31"/>
      <c r="UTX31"/>
      <c r="UTY31"/>
      <c r="UTZ31"/>
      <c r="UUA31"/>
      <c r="UUB31"/>
      <c r="UUC31"/>
      <c r="UUD31"/>
      <c r="UUE31"/>
      <c r="UUF31"/>
      <c r="UUG31"/>
      <c r="UUH31"/>
      <c r="UUI31"/>
      <c r="UUJ31"/>
      <c r="UUK31"/>
      <c r="UUL31"/>
      <c r="UUM31"/>
      <c r="UUN31"/>
      <c r="UUO31"/>
      <c r="UUP31"/>
      <c r="UUQ31"/>
      <c r="UUR31"/>
      <c r="UUS31"/>
      <c r="UUT31"/>
      <c r="UUU31"/>
      <c r="UUV31"/>
      <c r="UUW31"/>
      <c r="UUX31"/>
      <c r="UUY31"/>
      <c r="UUZ31"/>
      <c r="UVA31"/>
      <c r="UVB31"/>
      <c r="UVC31"/>
      <c r="UVD31"/>
      <c r="UVE31"/>
      <c r="UVF31"/>
      <c r="UVG31"/>
      <c r="UVH31"/>
      <c r="UVI31"/>
      <c r="UVJ31"/>
      <c r="UVK31"/>
      <c r="UVL31"/>
      <c r="UVM31"/>
      <c r="UVN31"/>
      <c r="UVO31"/>
      <c r="UVP31"/>
      <c r="UVQ31"/>
      <c r="UVR31"/>
      <c r="UVS31"/>
      <c r="UVT31"/>
      <c r="UVU31"/>
      <c r="UVV31"/>
      <c r="UVW31"/>
      <c r="UVX31"/>
      <c r="UVY31"/>
      <c r="UVZ31"/>
      <c r="UWA31"/>
      <c r="UWB31"/>
      <c r="UWC31"/>
      <c r="UWD31"/>
      <c r="UWE31"/>
      <c r="UWF31"/>
      <c r="UWG31"/>
      <c r="UWH31"/>
      <c r="UWI31"/>
      <c r="UWJ31"/>
      <c r="UWK31"/>
      <c r="UWL31"/>
      <c r="UWM31"/>
      <c r="UWN31"/>
      <c r="UWO31"/>
      <c r="UWP31"/>
      <c r="UWQ31"/>
      <c r="UWR31"/>
      <c r="UWS31"/>
      <c r="UWT31"/>
      <c r="UWU31"/>
      <c r="UWV31"/>
      <c r="UWW31"/>
      <c r="UWX31"/>
      <c r="UWY31"/>
      <c r="UWZ31"/>
      <c r="UXA31"/>
      <c r="UXB31"/>
      <c r="UXC31"/>
      <c r="UXD31"/>
      <c r="UXE31"/>
      <c r="UXF31"/>
      <c r="UXG31"/>
      <c r="UXH31"/>
      <c r="UXI31"/>
      <c r="UXJ31"/>
      <c r="UXK31"/>
      <c r="UXL31"/>
      <c r="UXM31"/>
      <c r="UXN31"/>
      <c r="UXO31"/>
      <c r="UXP31"/>
      <c r="UXQ31"/>
      <c r="UXR31"/>
      <c r="UXS31"/>
      <c r="UXT31"/>
      <c r="UXU31"/>
      <c r="UXV31"/>
      <c r="UXW31"/>
      <c r="UXX31"/>
      <c r="UXY31"/>
      <c r="UXZ31"/>
      <c r="UYA31"/>
      <c r="UYB31"/>
      <c r="UYC31"/>
      <c r="UYD31"/>
      <c r="UYE31"/>
      <c r="UYF31"/>
      <c r="UYG31"/>
      <c r="UYH31"/>
      <c r="UYI31"/>
      <c r="UYJ31"/>
      <c r="UYK31"/>
      <c r="UYL31"/>
      <c r="UYM31"/>
      <c r="UYN31"/>
      <c r="UYO31"/>
      <c r="UYP31"/>
      <c r="UYQ31"/>
      <c r="UYR31"/>
      <c r="UYS31"/>
      <c r="UYT31"/>
      <c r="UYU31"/>
      <c r="UYV31"/>
      <c r="UYW31"/>
      <c r="UYX31"/>
      <c r="UYY31"/>
      <c r="UYZ31"/>
      <c r="UZA31"/>
      <c r="UZB31"/>
      <c r="UZC31"/>
      <c r="UZD31"/>
      <c r="UZE31"/>
      <c r="UZF31"/>
      <c r="UZG31"/>
      <c r="UZH31"/>
      <c r="UZI31"/>
      <c r="UZJ31"/>
      <c r="UZK31"/>
      <c r="UZL31"/>
      <c r="UZM31"/>
      <c r="UZN31"/>
      <c r="UZO31"/>
      <c r="UZP31"/>
      <c r="UZQ31"/>
      <c r="UZR31"/>
      <c r="UZS31"/>
      <c r="UZT31"/>
      <c r="UZU31"/>
      <c r="UZV31"/>
      <c r="UZW31"/>
      <c r="UZX31"/>
      <c r="UZY31"/>
      <c r="UZZ31"/>
      <c r="VAA31"/>
      <c r="VAB31"/>
      <c r="VAC31"/>
      <c r="VAD31"/>
      <c r="VAE31"/>
      <c r="VAF31"/>
      <c r="VAG31"/>
      <c r="VAH31"/>
      <c r="VAI31"/>
      <c r="VAJ31"/>
      <c r="VAK31"/>
      <c r="VAL31"/>
      <c r="VAM31"/>
      <c r="VAN31"/>
      <c r="VAO31"/>
      <c r="VAP31"/>
      <c r="VAQ31"/>
      <c r="VAR31"/>
      <c r="VAS31"/>
      <c r="VAT31"/>
      <c r="VAU31"/>
      <c r="VAV31"/>
      <c r="VAW31"/>
      <c r="VAX31"/>
      <c r="VAY31"/>
      <c r="VAZ31"/>
      <c r="VBA31"/>
      <c r="VBB31"/>
      <c r="VBC31"/>
      <c r="VBD31"/>
      <c r="VBE31"/>
      <c r="VBF31"/>
      <c r="VBG31"/>
      <c r="VBH31"/>
      <c r="VBI31"/>
      <c r="VBJ31"/>
      <c r="VBK31"/>
      <c r="VBL31"/>
      <c r="VBM31"/>
      <c r="VBN31"/>
      <c r="VBO31"/>
      <c r="VBP31"/>
      <c r="VBQ31"/>
      <c r="VBR31"/>
      <c r="VBS31"/>
      <c r="VBT31"/>
      <c r="VBU31"/>
      <c r="VBV31"/>
      <c r="VBW31"/>
      <c r="VBX31"/>
      <c r="VBY31"/>
      <c r="VBZ31"/>
      <c r="VCA31"/>
      <c r="VCB31"/>
      <c r="VCC31"/>
      <c r="VCD31"/>
      <c r="VCE31"/>
      <c r="VCF31"/>
      <c r="VCG31"/>
      <c r="VCH31"/>
      <c r="VCI31"/>
      <c r="VCJ31"/>
      <c r="VCK31"/>
      <c r="VCL31"/>
      <c r="VCM31"/>
      <c r="VCN31"/>
      <c r="VCO31"/>
      <c r="VCP31"/>
      <c r="VCQ31"/>
      <c r="VCR31"/>
      <c r="VCS31"/>
      <c r="VCT31"/>
      <c r="VCU31"/>
      <c r="VCV31"/>
      <c r="VCW31"/>
      <c r="VCX31"/>
      <c r="VCY31"/>
      <c r="VCZ31"/>
      <c r="VDA31"/>
      <c r="VDB31"/>
      <c r="VDC31"/>
      <c r="VDD31"/>
      <c r="VDE31"/>
      <c r="VDF31"/>
      <c r="VDG31"/>
      <c r="VDH31"/>
      <c r="VDI31"/>
      <c r="VDJ31"/>
      <c r="VDK31"/>
      <c r="VDL31"/>
      <c r="VDM31"/>
      <c r="VDN31"/>
      <c r="VDO31"/>
      <c r="VDP31"/>
      <c r="VDQ31"/>
      <c r="VDR31"/>
      <c r="VDS31"/>
      <c r="VDT31"/>
      <c r="VDU31"/>
      <c r="VDV31"/>
      <c r="VDW31"/>
      <c r="VDX31"/>
      <c r="VDY31"/>
      <c r="VDZ31"/>
      <c r="VEA31"/>
      <c r="VEB31"/>
      <c r="VEC31"/>
      <c r="VED31"/>
      <c r="VEE31"/>
      <c r="VEF31"/>
      <c r="VEG31"/>
      <c r="VEH31"/>
      <c r="VEI31"/>
      <c r="VEJ31"/>
      <c r="VEK31"/>
      <c r="VEL31"/>
      <c r="VEM31"/>
      <c r="VEN31"/>
      <c r="VEO31"/>
      <c r="VEP31"/>
      <c r="VEQ31"/>
      <c r="VER31"/>
      <c r="VES31"/>
      <c r="VET31"/>
      <c r="VEU31"/>
      <c r="VEV31"/>
      <c r="VEW31"/>
      <c r="VEX31"/>
      <c r="VEY31"/>
      <c r="VEZ31"/>
      <c r="VFA31"/>
      <c r="VFB31"/>
      <c r="VFC31"/>
      <c r="VFD31"/>
      <c r="VFE31"/>
      <c r="VFF31"/>
      <c r="VFG31"/>
      <c r="VFH31"/>
      <c r="VFI31"/>
      <c r="VFJ31"/>
      <c r="VFK31"/>
      <c r="VFL31"/>
      <c r="VFM31"/>
      <c r="VFN31"/>
      <c r="VFO31"/>
      <c r="VFP31"/>
      <c r="VFQ31"/>
      <c r="VFR31"/>
      <c r="VFS31"/>
      <c r="VFT31"/>
      <c r="VFU31"/>
      <c r="VFV31"/>
      <c r="VFW31"/>
      <c r="VFX31"/>
      <c r="VFY31"/>
      <c r="VFZ31"/>
      <c r="VGA31"/>
      <c r="VGB31"/>
      <c r="VGC31"/>
      <c r="VGD31"/>
      <c r="VGE31"/>
      <c r="VGF31"/>
      <c r="VGG31"/>
      <c r="VGH31"/>
      <c r="VGI31"/>
      <c r="VGJ31"/>
      <c r="VGK31"/>
      <c r="VGL31"/>
      <c r="VGM31"/>
      <c r="VGN31"/>
      <c r="VGO31"/>
      <c r="VGP31"/>
      <c r="VGQ31"/>
      <c r="VGR31"/>
      <c r="VGS31"/>
      <c r="VGT31"/>
      <c r="VGU31"/>
      <c r="VGV31"/>
      <c r="VGW31"/>
      <c r="VGX31"/>
      <c r="VGY31"/>
      <c r="VGZ31"/>
      <c r="VHA31"/>
      <c r="VHB31"/>
      <c r="VHC31"/>
      <c r="VHD31"/>
      <c r="VHE31"/>
      <c r="VHF31"/>
      <c r="VHG31"/>
      <c r="VHH31"/>
      <c r="VHI31"/>
      <c r="VHJ31"/>
      <c r="VHK31"/>
      <c r="VHL31"/>
      <c r="VHM31"/>
      <c r="VHN31"/>
      <c r="VHO31"/>
      <c r="VHP31"/>
      <c r="VHQ31"/>
      <c r="VHR31"/>
      <c r="VHS31"/>
      <c r="VHT31"/>
      <c r="VHU31"/>
      <c r="VHV31"/>
      <c r="VHW31"/>
      <c r="VHX31"/>
      <c r="VHY31"/>
      <c r="VHZ31"/>
      <c r="VIA31"/>
      <c r="VIB31"/>
      <c r="VIC31"/>
      <c r="VID31"/>
      <c r="VIE31"/>
      <c r="VIF31"/>
      <c r="VIG31"/>
      <c r="VIH31"/>
      <c r="VII31"/>
      <c r="VIJ31"/>
      <c r="VIK31"/>
      <c r="VIL31"/>
      <c r="VIM31"/>
      <c r="VIN31"/>
      <c r="VIO31"/>
      <c r="VIP31"/>
      <c r="VIQ31"/>
      <c r="VIR31"/>
      <c r="VIS31"/>
      <c r="VIT31"/>
      <c r="VIU31"/>
      <c r="VIV31"/>
      <c r="VIW31"/>
      <c r="VIX31"/>
      <c r="VIY31"/>
      <c r="VIZ31"/>
      <c r="VJA31"/>
      <c r="VJB31"/>
      <c r="VJC31"/>
      <c r="VJD31"/>
      <c r="VJE31"/>
      <c r="VJF31"/>
      <c r="VJG31"/>
      <c r="VJH31"/>
      <c r="VJI31"/>
      <c r="VJJ31"/>
      <c r="VJK31"/>
      <c r="VJL31"/>
      <c r="VJM31"/>
      <c r="VJN31"/>
      <c r="VJO31"/>
      <c r="VJP31"/>
      <c r="VJQ31"/>
      <c r="VJR31"/>
      <c r="VJS31"/>
      <c r="VJT31"/>
      <c r="VJU31"/>
      <c r="VJV31"/>
      <c r="VJW31"/>
      <c r="VJX31"/>
      <c r="VJY31"/>
      <c r="VJZ31"/>
      <c r="VKA31"/>
      <c r="VKB31"/>
      <c r="VKC31"/>
      <c r="VKD31"/>
      <c r="VKE31"/>
      <c r="VKF31"/>
      <c r="VKG31"/>
      <c r="VKH31"/>
      <c r="VKI31"/>
      <c r="VKJ31"/>
      <c r="VKK31"/>
      <c r="VKL31"/>
      <c r="VKM31"/>
      <c r="VKN31"/>
      <c r="VKO31"/>
      <c r="VKP31"/>
      <c r="VKQ31"/>
      <c r="VKR31"/>
      <c r="VKS31"/>
      <c r="VKT31"/>
      <c r="VKU31"/>
      <c r="VKV31"/>
      <c r="VKW31"/>
      <c r="VKX31"/>
      <c r="VKY31"/>
      <c r="VKZ31"/>
      <c r="VLA31"/>
      <c r="VLB31"/>
      <c r="VLC31"/>
      <c r="VLD31"/>
      <c r="VLE31"/>
      <c r="VLF31"/>
      <c r="VLG31"/>
      <c r="VLH31"/>
      <c r="VLI31"/>
      <c r="VLJ31"/>
      <c r="VLK31"/>
      <c r="VLL31"/>
      <c r="VLM31"/>
      <c r="VLN31"/>
      <c r="VLO31"/>
      <c r="VLP31"/>
      <c r="VLQ31"/>
      <c r="VLR31"/>
      <c r="VLS31"/>
      <c r="VLT31"/>
      <c r="VLU31"/>
      <c r="VLV31"/>
      <c r="VLW31"/>
      <c r="VLX31"/>
      <c r="VLY31"/>
      <c r="VLZ31"/>
      <c r="VMA31"/>
      <c r="VMB31"/>
      <c r="VMC31"/>
      <c r="VMD31"/>
      <c r="VME31"/>
      <c r="VMF31"/>
      <c r="VMG31"/>
      <c r="VMH31"/>
      <c r="VMI31"/>
      <c r="VMJ31"/>
      <c r="VMK31"/>
      <c r="VML31"/>
      <c r="VMM31"/>
      <c r="VMN31"/>
      <c r="VMO31"/>
      <c r="VMP31"/>
      <c r="VMQ31"/>
      <c r="VMR31"/>
      <c r="VMS31"/>
      <c r="VMT31"/>
      <c r="VMU31"/>
      <c r="VMV31"/>
      <c r="VMW31"/>
      <c r="VMX31"/>
      <c r="VMY31"/>
      <c r="VMZ31"/>
      <c r="VNA31"/>
      <c r="VNB31"/>
      <c r="VNC31"/>
      <c r="VND31"/>
      <c r="VNE31"/>
      <c r="VNF31"/>
      <c r="VNG31"/>
      <c r="VNH31"/>
      <c r="VNI31"/>
      <c r="VNJ31"/>
      <c r="VNK31"/>
      <c r="VNL31"/>
      <c r="VNM31"/>
      <c r="VNN31"/>
      <c r="VNO31"/>
      <c r="VNP31"/>
      <c r="VNQ31"/>
      <c r="VNR31"/>
      <c r="VNS31"/>
      <c r="VNT31"/>
      <c r="VNU31"/>
      <c r="VNV31"/>
      <c r="VNW31"/>
      <c r="VNX31"/>
      <c r="VNY31"/>
      <c r="VNZ31"/>
      <c r="VOA31"/>
      <c r="VOB31"/>
      <c r="VOC31"/>
      <c r="VOD31"/>
      <c r="VOE31"/>
      <c r="VOF31"/>
      <c r="VOG31"/>
      <c r="VOH31"/>
      <c r="VOI31"/>
      <c r="VOJ31"/>
      <c r="VOK31"/>
      <c r="VOL31"/>
      <c r="VOM31"/>
      <c r="VON31"/>
      <c r="VOO31"/>
      <c r="VOP31"/>
      <c r="VOQ31"/>
      <c r="VOR31"/>
      <c r="VOS31"/>
      <c r="VOT31"/>
      <c r="VOU31"/>
      <c r="VOV31"/>
      <c r="VOW31"/>
      <c r="VOX31"/>
      <c r="VOY31"/>
      <c r="VOZ31"/>
      <c r="VPA31"/>
      <c r="VPB31"/>
      <c r="VPC31"/>
      <c r="VPD31"/>
      <c r="VPE31"/>
      <c r="VPF31"/>
      <c r="VPG31"/>
      <c r="VPH31"/>
      <c r="VPI31"/>
      <c r="VPJ31"/>
      <c r="VPK31"/>
      <c r="VPL31"/>
      <c r="VPM31"/>
      <c r="VPN31"/>
      <c r="VPO31"/>
      <c r="VPP31"/>
      <c r="VPQ31"/>
      <c r="VPR31"/>
      <c r="VPS31"/>
      <c r="VPT31"/>
      <c r="VPU31"/>
      <c r="VPV31"/>
      <c r="VPW31"/>
      <c r="VPX31"/>
      <c r="VPY31"/>
      <c r="VPZ31"/>
      <c r="VQA31"/>
      <c r="VQB31"/>
      <c r="VQC31"/>
      <c r="VQD31"/>
      <c r="VQE31"/>
      <c r="VQF31"/>
      <c r="VQG31"/>
      <c r="VQH31"/>
      <c r="VQI31"/>
      <c r="VQJ31"/>
      <c r="VQK31"/>
      <c r="VQL31"/>
      <c r="VQM31"/>
      <c r="VQN31"/>
      <c r="VQO31"/>
      <c r="VQP31"/>
      <c r="VQQ31"/>
      <c r="VQR31"/>
      <c r="VQS31"/>
      <c r="VQT31"/>
      <c r="VQU31"/>
      <c r="VQV31"/>
      <c r="VQW31"/>
      <c r="VQX31"/>
      <c r="VQY31"/>
      <c r="VQZ31"/>
      <c r="VRA31"/>
      <c r="VRB31"/>
      <c r="VRC31"/>
      <c r="VRD31"/>
      <c r="VRE31"/>
      <c r="VRF31"/>
      <c r="VRG31"/>
      <c r="VRH31"/>
      <c r="VRI31"/>
      <c r="VRJ31"/>
      <c r="VRK31"/>
      <c r="VRL31"/>
      <c r="VRM31"/>
      <c r="VRN31"/>
      <c r="VRO31"/>
      <c r="VRP31"/>
      <c r="VRQ31"/>
      <c r="VRR31"/>
      <c r="VRS31"/>
      <c r="VRT31"/>
      <c r="VRU31"/>
      <c r="VRV31"/>
      <c r="VRW31"/>
      <c r="VRX31"/>
      <c r="VRY31"/>
      <c r="VRZ31"/>
      <c r="VSA31"/>
      <c r="VSB31"/>
      <c r="VSC31"/>
      <c r="VSD31"/>
      <c r="VSE31"/>
      <c r="VSF31"/>
      <c r="VSG31"/>
      <c r="VSH31"/>
      <c r="VSI31"/>
      <c r="VSJ31"/>
      <c r="VSK31"/>
      <c r="VSL31"/>
      <c r="VSM31"/>
      <c r="VSN31"/>
      <c r="VSO31"/>
      <c r="VSP31"/>
      <c r="VSQ31"/>
      <c r="VSR31"/>
      <c r="VSS31"/>
      <c r="VST31"/>
      <c r="VSU31"/>
      <c r="VSV31"/>
      <c r="VSW31"/>
      <c r="VSX31"/>
      <c r="VSY31"/>
      <c r="VSZ31"/>
      <c r="VTA31"/>
      <c r="VTB31"/>
      <c r="VTC31"/>
      <c r="VTD31"/>
      <c r="VTE31"/>
      <c r="VTF31"/>
      <c r="VTG31"/>
      <c r="VTH31"/>
      <c r="VTI31"/>
      <c r="VTJ31"/>
      <c r="VTK31"/>
      <c r="VTL31"/>
      <c r="VTM31"/>
      <c r="VTN31"/>
      <c r="VTO31"/>
      <c r="VTP31"/>
      <c r="VTQ31"/>
      <c r="VTR31"/>
      <c r="VTS31"/>
      <c r="VTT31"/>
      <c r="VTU31"/>
      <c r="VTV31"/>
      <c r="VTW31"/>
      <c r="VTX31"/>
      <c r="VTY31"/>
      <c r="VTZ31"/>
      <c r="VUA31"/>
      <c r="VUB31"/>
      <c r="VUC31"/>
      <c r="VUD31"/>
      <c r="VUE31"/>
      <c r="VUF31"/>
      <c r="VUG31"/>
      <c r="VUH31"/>
      <c r="VUI31"/>
      <c r="VUJ31"/>
      <c r="VUK31"/>
      <c r="VUL31"/>
      <c r="VUM31"/>
      <c r="VUN31"/>
      <c r="VUO31"/>
      <c r="VUP31"/>
      <c r="VUQ31"/>
      <c r="VUR31"/>
      <c r="VUS31"/>
      <c r="VUT31"/>
      <c r="VUU31"/>
      <c r="VUV31"/>
      <c r="VUW31"/>
      <c r="VUX31"/>
      <c r="VUY31"/>
      <c r="VUZ31"/>
      <c r="VVA31"/>
      <c r="VVB31"/>
      <c r="VVC31"/>
      <c r="VVD31"/>
      <c r="VVE31"/>
      <c r="VVF31"/>
      <c r="VVG31"/>
      <c r="VVH31"/>
      <c r="VVI31"/>
      <c r="VVJ31"/>
      <c r="VVK31"/>
      <c r="VVL31"/>
      <c r="VVM31"/>
      <c r="VVN31"/>
      <c r="VVO31"/>
      <c r="VVP31"/>
      <c r="VVQ31"/>
      <c r="VVR31"/>
      <c r="VVS31"/>
      <c r="VVT31"/>
      <c r="VVU31"/>
      <c r="VVV31"/>
      <c r="VVW31"/>
      <c r="VVX31"/>
      <c r="VVY31"/>
      <c r="VVZ31"/>
      <c r="VWA31"/>
      <c r="VWB31"/>
      <c r="VWC31"/>
      <c r="VWD31"/>
      <c r="VWE31"/>
      <c r="VWF31"/>
      <c r="VWG31"/>
      <c r="VWH31"/>
      <c r="VWI31"/>
      <c r="VWJ31"/>
      <c r="VWK31"/>
      <c r="VWL31"/>
      <c r="VWM31"/>
      <c r="VWN31"/>
      <c r="VWO31"/>
      <c r="VWP31"/>
      <c r="VWQ31"/>
      <c r="VWR31"/>
      <c r="VWS31"/>
      <c r="VWT31"/>
      <c r="VWU31"/>
      <c r="VWV31"/>
      <c r="VWW31"/>
      <c r="VWX31"/>
      <c r="VWY31"/>
      <c r="VWZ31"/>
      <c r="VXA31"/>
      <c r="VXB31"/>
      <c r="VXC31"/>
      <c r="VXD31"/>
      <c r="VXE31"/>
      <c r="VXF31"/>
      <c r="VXG31"/>
      <c r="VXH31"/>
      <c r="VXI31"/>
      <c r="VXJ31"/>
      <c r="VXK31"/>
      <c r="VXL31"/>
      <c r="VXM31"/>
      <c r="VXN31"/>
      <c r="VXO31"/>
      <c r="VXP31"/>
      <c r="VXQ31"/>
      <c r="VXR31"/>
      <c r="VXS31"/>
      <c r="VXT31"/>
      <c r="VXU31"/>
      <c r="VXV31"/>
      <c r="VXW31"/>
      <c r="VXX31"/>
      <c r="VXY31"/>
      <c r="VXZ31"/>
      <c r="VYA31"/>
      <c r="VYB31"/>
      <c r="VYC31"/>
      <c r="VYD31"/>
      <c r="VYE31"/>
      <c r="VYF31"/>
      <c r="VYG31"/>
      <c r="VYH31"/>
      <c r="VYI31"/>
      <c r="VYJ31"/>
      <c r="VYK31"/>
      <c r="VYL31"/>
      <c r="VYM31"/>
      <c r="VYN31"/>
      <c r="VYO31"/>
      <c r="VYP31"/>
      <c r="VYQ31"/>
      <c r="VYR31"/>
      <c r="VYS31"/>
      <c r="VYT31"/>
      <c r="VYU31"/>
      <c r="VYV31"/>
      <c r="VYW31"/>
      <c r="VYX31"/>
      <c r="VYY31"/>
      <c r="VYZ31"/>
      <c r="VZA31"/>
      <c r="VZB31"/>
      <c r="VZC31"/>
      <c r="VZD31"/>
      <c r="VZE31"/>
      <c r="VZF31"/>
      <c r="VZG31"/>
      <c r="VZH31"/>
      <c r="VZI31"/>
      <c r="VZJ31"/>
      <c r="VZK31"/>
      <c r="VZL31"/>
      <c r="VZM31"/>
      <c r="VZN31"/>
      <c r="VZO31"/>
      <c r="VZP31"/>
      <c r="VZQ31"/>
      <c r="VZR31"/>
      <c r="VZS31"/>
      <c r="VZT31"/>
      <c r="VZU31"/>
      <c r="VZV31"/>
      <c r="VZW31"/>
      <c r="VZX31"/>
      <c r="VZY31"/>
      <c r="VZZ31"/>
      <c r="WAA31"/>
      <c r="WAB31"/>
      <c r="WAC31"/>
      <c r="WAD31"/>
      <c r="WAE31"/>
      <c r="WAF31"/>
      <c r="WAG31"/>
      <c r="WAH31"/>
      <c r="WAI31"/>
      <c r="WAJ31"/>
      <c r="WAK31"/>
      <c r="WAL31"/>
      <c r="WAM31"/>
      <c r="WAN31"/>
      <c r="WAO31"/>
      <c r="WAP31"/>
      <c r="WAQ31"/>
      <c r="WAR31"/>
      <c r="WAS31"/>
      <c r="WAT31"/>
      <c r="WAU31"/>
      <c r="WAV31"/>
      <c r="WAW31"/>
      <c r="WAX31"/>
      <c r="WAY31"/>
      <c r="WAZ31"/>
      <c r="WBA31"/>
      <c r="WBB31"/>
      <c r="WBC31"/>
      <c r="WBD31"/>
      <c r="WBE31"/>
      <c r="WBF31"/>
      <c r="WBG31"/>
      <c r="WBH31"/>
      <c r="WBI31"/>
      <c r="WBJ31"/>
      <c r="WBK31"/>
      <c r="WBL31"/>
      <c r="WBM31"/>
      <c r="WBN31"/>
      <c r="WBO31"/>
      <c r="WBP31"/>
      <c r="WBQ31"/>
      <c r="WBR31"/>
      <c r="WBS31"/>
      <c r="WBT31"/>
      <c r="WBU31"/>
      <c r="WBV31"/>
      <c r="WBW31"/>
      <c r="WBX31"/>
      <c r="WBY31"/>
      <c r="WBZ31"/>
      <c r="WCA31"/>
      <c r="WCB31"/>
      <c r="WCC31"/>
      <c r="WCD31"/>
      <c r="WCE31"/>
      <c r="WCF31"/>
      <c r="WCG31"/>
      <c r="WCH31"/>
      <c r="WCI31"/>
      <c r="WCJ31"/>
      <c r="WCK31"/>
      <c r="WCL31"/>
      <c r="WCM31"/>
      <c r="WCN31"/>
      <c r="WCO31"/>
      <c r="WCP31"/>
      <c r="WCQ31"/>
      <c r="WCR31"/>
      <c r="WCS31"/>
      <c r="WCT31"/>
      <c r="WCU31"/>
      <c r="WCV31"/>
      <c r="WCW31"/>
      <c r="WCX31"/>
      <c r="WCY31"/>
      <c r="WCZ31"/>
      <c r="WDA31"/>
      <c r="WDB31"/>
      <c r="WDC31"/>
      <c r="WDD31"/>
      <c r="WDE31"/>
      <c r="WDF31"/>
      <c r="WDG31"/>
      <c r="WDH31"/>
      <c r="WDI31"/>
      <c r="WDJ31"/>
      <c r="WDK31"/>
      <c r="WDL31"/>
      <c r="WDM31"/>
      <c r="WDN31"/>
      <c r="WDO31"/>
      <c r="WDP31"/>
      <c r="WDQ31"/>
      <c r="WDR31"/>
      <c r="WDS31"/>
      <c r="WDT31"/>
      <c r="WDU31"/>
      <c r="WDV31"/>
      <c r="WDW31"/>
      <c r="WDX31"/>
      <c r="WDY31"/>
      <c r="WDZ31"/>
      <c r="WEA31"/>
      <c r="WEB31"/>
      <c r="WEC31"/>
      <c r="WED31"/>
      <c r="WEE31"/>
      <c r="WEF31"/>
      <c r="WEG31"/>
      <c r="WEH31"/>
      <c r="WEI31"/>
      <c r="WEJ31"/>
      <c r="WEK31"/>
      <c r="WEL31"/>
      <c r="WEM31"/>
      <c r="WEN31"/>
      <c r="WEO31"/>
      <c r="WEP31"/>
      <c r="WEQ31"/>
      <c r="WER31"/>
      <c r="WES31"/>
      <c r="WET31"/>
      <c r="WEU31"/>
      <c r="WEV31"/>
      <c r="WEW31"/>
      <c r="WEX31"/>
      <c r="WEY31"/>
      <c r="WEZ31"/>
      <c r="WFA31"/>
      <c r="WFB31"/>
      <c r="WFC31"/>
      <c r="WFD31"/>
      <c r="WFE31"/>
      <c r="WFF31"/>
      <c r="WFG31"/>
      <c r="WFH31"/>
      <c r="WFI31"/>
      <c r="WFJ31"/>
      <c r="WFK31"/>
      <c r="WFL31"/>
      <c r="WFM31"/>
      <c r="WFN31"/>
      <c r="WFO31"/>
      <c r="WFP31"/>
      <c r="WFQ31"/>
      <c r="WFR31"/>
      <c r="WFS31"/>
      <c r="WFT31"/>
      <c r="WFU31"/>
      <c r="WFV31"/>
      <c r="WFW31"/>
      <c r="WFX31"/>
      <c r="WFY31"/>
      <c r="WFZ31"/>
      <c r="WGA31"/>
      <c r="WGB31"/>
      <c r="WGC31"/>
      <c r="WGD31"/>
      <c r="WGE31"/>
      <c r="WGF31"/>
      <c r="WGG31"/>
      <c r="WGH31"/>
      <c r="WGI31"/>
      <c r="WGJ31"/>
      <c r="WGK31"/>
      <c r="WGL31"/>
      <c r="WGM31"/>
      <c r="WGN31"/>
      <c r="WGO31"/>
      <c r="WGP31"/>
      <c r="WGQ31"/>
      <c r="WGR31"/>
      <c r="WGS31"/>
      <c r="WGT31"/>
      <c r="WGU31"/>
      <c r="WGV31"/>
      <c r="WGW31"/>
      <c r="WGX31"/>
      <c r="WGY31"/>
      <c r="WGZ31"/>
      <c r="WHA31"/>
      <c r="WHB31"/>
      <c r="WHC31"/>
      <c r="WHD31"/>
      <c r="WHE31"/>
      <c r="WHF31"/>
      <c r="WHG31"/>
      <c r="WHH31"/>
      <c r="WHI31"/>
      <c r="WHJ31"/>
      <c r="WHK31"/>
      <c r="WHL31"/>
      <c r="WHM31"/>
      <c r="WHN31"/>
      <c r="WHO31"/>
      <c r="WHP31"/>
      <c r="WHQ31"/>
      <c r="WHR31"/>
      <c r="WHS31"/>
      <c r="WHT31"/>
      <c r="WHU31"/>
      <c r="WHV31"/>
      <c r="WHW31"/>
      <c r="WHX31"/>
      <c r="WHY31"/>
      <c r="WHZ31"/>
      <c r="WIA31"/>
      <c r="WIB31"/>
      <c r="WIC31"/>
      <c r="WID31"/>
      <c r="WIE31"/>
      <c r="WIF31"/>
      <c r="WIG31"/>
      <c r="WIH31"/>
      <c r="WII31"/>
      <c r="WIJ31"/>
      <c r="WIK31"/>
      <c r="WIL31"/>
      <c r="WIM31"/>
      <c r="WIN31"/>
      <c r="WIO31"/>
      <c r="WIP31"/>
      <c r="WIQ31"/>
      <c r="WIR31"/>
      <c r="WIS31"/>
      <c r="WIT31"/>
      <c r="WIU31"/>
      <c r="WIV31"/>
      <c r="WIW31"/>
      <c r="WIX31"/>
      <c r="WIY31"/>
      <c r="WIZ31"/>
      <c r="WJA31"/>
      <c r="WJB31"/>
      <c r="WJC31"/>
      <c r="WJD31"/>
      <c r="WJE31"/>
      <c r="WJF31"/>
      <c r="WJG31"/>
      <c r="WJH31"/>
      <c r="WJI31"/>
      <c r="WJJ31"/>
      <c r="WJK31"/>
      <c r="WJL31"/>
      <c r="WJM31"/>
      <c r="WJN31"/>
      <c r="WJO31"/>
      <c r="WJP31"/>
      <c r="WJQ31"/>
      <c r="WJR31"/>
      <c r="WJS31"/>
      <c r="WJT31"/>
      <c r="WJU31"/>
      <c r="WJV31"/>
      <c r="WJW31"/>
      <c r="WJX31"/>
      <c r="WJY31"/>
      <c r="WJZ31"/>
      <c r="WKA31"/>
      <c r="WKB31"/>
      <c r="WKC31"/>
      <c r="WKD31"/>
      <c r="WKE31"/>
      <c r="WKF31"/>
      <c r="WKG31"/>
      <c r="WKH31"/>
      <c r="WKI31"/>
      <c r="WKJ31"/>
      <c r="WKK31"/>
      <c r="WKL31"/>
      <c r="WKM31"/>
      <c r="WKN31"/>
      <c r="WKO31"/>
      <c r="WKP31"/>
      <c r="WKQ31"/>
      <c r="WKR31"/>
      <c r="WKS31"/>
      <c r="WKT31"/>
      <c r="WKU31"/>
      <c r="WKV31"/>
      <c r="WKW31"/>
      <c r="WKX31"/>
      <c r="WKY31"/>
      <c r="WKZ31"/>
      <c r="WLA31"/>
      <c r="WLB31"/>
      <c r="WLC31"/>
      <c r="WLD31"/>
      <c r="WLE31"/>
      <c r="WLF31"/>
      <c r="WLG31"/>
      <c r="WLH31"/>
      <c r="WLI31"/>
      <c r="WLJ31"/>
      <c r="WLK31"/>
      <c r="WLL31"/>
      <c r="WLM31"/>
      <c r="WLN31"/>
      <c r="WLO31"/>
      <c r="WLP31"/>
      <c r="WLQ31"/>
      <c r="WLR31"/>
      <c r="WLS31"/>
      <c r="WLT31"/>
      <c r="WLU31"/>
      <c r="WLV31"/>
      <c r="WLW31"/>
      <c r="WLX31"/>
      <c r="WLY31"/>
      <c r="WLZ31"/>
      <c r="WMA31"/>
      <c r="WMB31"/>
      <c r="WMC31"/>
      <c r="WMD31"/>
      <c r="WME31"/>
      <c r="WMF31"/>
      <c r="WMG31"/>
      <c r="WMH31"/>
      <c r="WMI31"/>
      <c r="WMJ31"/>
      <c r="WMK31"/>
      <c r="WML31"/>
      <c r="WMM31"/>
      <c r="WMN31"/>
      <c r="WMO31"/>
      <c r="WMP31"/>
      <c r="WMQ31"/>
      <c r="WMR31"/>
      <c r="WMS31"/>
      <c r="WMT31"/>
      <c r="WMU31"/>
      <c r="WMV31"/>
      <c r="WMW31"/>
      <c r="WMX31"/>
      <c r="WMY31"/>
      <c r="WMZ31"/>
      <c r="WNA31"/>
      <c r="WNB31"/>
      <c r="WNC31"/>
      <c r="WND31"/>
      <c r="WNE31"/>
      <c r="WNF31"/>
      <c r="WNG31"/>
      <c r="WNH31"/>
      <c r="WNI31"/>
      <c r="WNJ31"/>
      <c r="WNK31"/>
      <c r="WNL31"/>
      <c r="WNM31"/>
      <c r="WNN31"/>
      <c r="WNO31"/>
      <c r="WNP31"/>
      <c r="WNQ31"/>
      <c r="WNR31"/>
      <c r="WNS31"/>
      <c r="WNT31"/>
      <c r="WNU31"/>
      <c r="WNV31"/>
      <c r="WNW31"/>
      <c r="WNX31"/>
      <c r="WNY31"/>
      <c r="WNZ31"/>
      <c r="WOA31"/>
      <c r="WOB31"/>
      <c r="WOC31"/>
      <c r="WOD31"/>
      <c r="WOE31"/>
      <c r="WOF31"/>
      <c r="WOG31"/>
      <c r="WOH31"/>
      <c r="WOI31"/>
      <c r="WOJ31"/>
      <c r="WOK31"/>
      <c r="WOL31"/>
      <c r="WOM31"/>
      <c r="WON31"/>
      <c r="WOO31"/>
      <c r="WOP31"/>
      <c r="WOQ31"/>
      <c r="WOR31"/>
      <c r="WOS31"/>
      <c r="WOT31"/>
      <c r="WOU31"/>
      <c r="WOV31"/>
      <c r="WOW31"/>
      <c r="WOX31"/>
      <c r="WOY31"/>
      <c r="WOZ31"/>
      <c r="WPA31"/>
      <c r="WPB31"/>
      <c r="WPC31"/>
      <c r="WPD31"/>
      <c r="WPE31"/>
      <c r="WPF31"/>
      <c r="WPG31"/>
      <c r="WPH31"/>
      <c r="WPI31"/>
      <c r="WPJ31"/>
      <c r="WPK31"/>
      <c r="WPL31"/>
      <c r="WPM31"/>
      <c r="WPN31"/>
      <c r="WPO31"/>
      <c r="WPP31"/>
      <c r="WPQ31"/>
      <c r="WPR31"/>
      <c r="WPS31"/>
      <c r="WPT31"/>
      <c r="WPU31"/>
      <c r="WPV31"/>
      <c r="WPW31"/>
      <c r="WPX31"/>
      <c r="WPY31"/>
      <c r="WPZ31"/>
      <c r="WQA31"/>
      <c r="WQB31"/>
      <c r="WQC31"/>
      <c r="WQD31"/>
      <c r="WQE31"/>
      <c r="WQF31"/>
      <c r="WQG31"/>
      <c r="WQH31"/>
      <c r="WQI31"/>
      <c r="WQJ31"/>
      <c r="WQK31"/>
      <c r="WQL31"/>
      <c r="WQM31"/>
      <c r="WQN31"/>
      <c r="WQO31"/>
      <c r="WQP31"/>
      <c r="WQQ31"/>
      <c r="WQR31"/>
      <c r="WQS31"/>
      <c r="WQT31"/>
      <c r="WQU31"/>
      <c r="WQV31"/>
      <c r="WQW31"/>
      <c r="WQX31"/>
      <c r="WQY31"/>
      <c r="WQZ31"/>
      <c r="WRA31"/>
      <c r="WRB31"/>
      <c r="WRC31"/>
      <c r="WRD31"/>
      <c r="WRE31"/>
      <c r="WRF31"/>
      <c r="WRG31"/>
      <c r="WRH31"/>
      <c r="WRI31"/>
      <c r="WRJ31"/>
      <c r="WRK31"/>
      <c r="WRL31"/>
      <c r="WRM31"/>
      <c r="WRN31"/>
      <c r="WRO31"/>
      <c r="WRP31"/>
      <c r="WRQ31"/>
      <c r="WRR31"/>
      <c r="WRS31"/>
      <c r="WRT31"/>
      <c r="WRU31"/>
      <c r="WRV31"/>
      <c r="WRW31"/>
      <c r="WRX31"/>
      <c r="WRY31"/>
      <c r="WRZ31"/>
      <c r="WSA31"/>
      <c r="WSB31"/>
      <c r="WSC31"/>
      <c r="WSD31"/>
      <c r="WSE31"/>
      <c r="WSF31"/>
      <c r="WSG31"/>
      <c r="WSH31"/>
      <c r="WSI31"/>
      <c r="WSJ31"/>
      <c r="WSK31"/>
      <c r="WSL31"/>
      <c r="WSM31"/>
      <c r="WSN31"/>
      <c r="WSO31"/>
      <c r="WSP31"/>
      <c r="WSQ31"/>
      <c r="WSR31"/>
      <c r="WSS31"/>
      <c r="WST31"/>
      <c r="WSU31"/>
      <c r="WSV31"/>
      <c r="WSW31"/>
      <c r="WSX31"/>
      <c r="WSY31"/>
      <c r="WSZ31"/>
      <c r="WTA31"/>
      <c r="WTB31"/>
      <c r="WTC31"/>
      <c r="WTD31"/>
      <c r="WTE31"/>
      <c r="WTF31"/>
      <c r="WTG31"/>
      <c r="WTH31"/>
      <c r="WTI31"/>
      <c r="WTJ31"/>
      <c r="WTK31"/>
      <c r="WTL31"/>
      <c r="WTM31"/>
      <c r="WTN31"/>
      <c r="WTO31"/>
      <c r="WTP31"/>
      <c r="WTQ31"/>
      <c r="WTR31"/>
      <c r="WTS31"/>
      <c r="WTT31"/>
      <c r="WTU31"/>
      <c r="WTV31"/>
      <c r="WTW31"/>
      <c r="WTX31"/>
      <c r="WTY31"/>
      <c r="WTZ31"/>
      <c r="WUA31"/>
      <c r="WUB31"/>
      <c r="WUC31"/>
      <c r="WUD31"/>
      <c r="WUE31"/>
      <c r="WUF31"/>
      <c r="WUG31"/>
      <c r="WUH31"/>
      <c r="WUI31"/>
      <c r="WUJ31"/>
      <c r="WUK31"/>
      <c r="WUL31"/>
      <c r="WUM31"/>
      <c r="WUN31"/>
      <c r="WUO31"/>
      <c r="WUP31"/>
      <c r="WUQ31"/>
      <c r="WUR31"/>
      <c r="WUS31"/>
      <c r="WUT31"/>
      <c r="WUU31"/>
      <c r="WUV31"/>
      <c r="WUW31"/>
      <c r="WUX31"/>
      <c r="WUY31"/>
      <c r="WUZ31"/>
      <c r="WVA31"/>
      <c r="WVB31"/>
      <c r="WVC31"/>
      <c r="WVD31"/>
      <c r="WVE31"/>
      <c r="WVF31"/>
      <c r="WVG31"/>
      <c r="WVH31"/>
      <c r="WVI31"/>
      <c r="WVJ31"/>
      <c r="WVK31"/>
      <c r="WVL31"/>
      <c r="WVM31"/>
      <c r="WVN31"/>
      <c r="WVO31"/>
      <c r="WVP31"/>
      <c r="WVQ31"/>
      <c r="WVR31"/>
      <c r="WVS31"/>
      <c r="WVT31"/>
      <c r="WVU31"/>
      <c r="WVV31"/>
      <c r="WVW31"/>
      <c r="WVX31"/>
      <c r="WVY31"/>
      <c r="WVZ31"/>
      <c r="WWA31"/>
      <c r="WWB31"/>
      <c r="WWC31"/>
      <c r="WWD31"/>
      <c r="WWE31"/>
      <c r="WWF31"/>
      <c r="WWG31"/>
      <c r="WWH31"/>
      <c r="WWI31"/>
      <c r="WWJ31"/>
      <c r="WWK31"/>
      <c r="WWL31"/>
      <c r="WWM31"/>
      <c r="WWN31"/>
      <c r="WWO31"/>
      <c r="WWP31"/>
      <c r="WWQ31"/>
      <c r="WWR31"/>
      <c r="WWS31"/>
      <c r="WWT31"/>
      <c r="WWU31"/>
      <c r="WWV31"/>
      <c r="WWW31"/>
      <c r="WWX31"/>
      <c r="WWY31"/>
      <c r="WWZ31"/>
      <c r="WXA31"/>
      <c r="WXB31"/>
      <c r="WXC31"/>
      <c r="WXD31"/>
      <c r="WXE31"/>
      <c r="WXF31"/>
      <c r="WXG31"/>
      <c r="WXH31"/>
      <c r="WXI31"/>
      <c r="WXJ31"/>
      <c r="WXK31"/>
      <c r="WXL31"/>
      <c r="WXM31"/>
      <c r="WXN31"/>
      <c r="WXO31"/>
      <c r="WXP31"/>
      <c r="WXQ31"/>
      <c r="WXR31"/>
      <c r="WXS31"/>
      <c r="WXT31"/>
      <c r="WXU31"/>
      <c r="WXV31"/>
      <c r="WXW31"/>
      <c r="WXX31"/>
      <c r="WXY31"/>
      <c r="WXZ31"/>
      <c r="WYA31"/>
      <c r="WYB31"/>
      <c r="WYC31"/>
      <c r="WYD31"/>
      <c r="WYE31"/>
      <c r="WYF31"/>
      <c r="WYG31"/>
      <c r="WYH31"/>
      <c r="WYI31"/>
      <c r="WYJ31"/>
      <c r="WYK31"/>
      <c r="WYL31"/>
      <c r="WYM31"/>
      <c r="WYN31"/>
      <c r="WYO31"/>
      <c r="WYP31"/>
      <c r="WYQ31"/>
      <c r="WYR31"/>
      <c r="WYS31"/>
      <c r="WYT31"/>
      <c r="WYU31"/>
      <c r="WYV31"/>
      <c r="WYW31"/>
      <c r="WYX31"/>
      <c r="WYY31"/>
      <c r="WYZ31"/>
      <c r="WZA31"/>
      <c r="WZB31"/>
      <c r="WZC31"/>
      <c r="WZD31"/>
      <c r="WZE31"/>
      <c r="WZF31"/>
      <c r="WZG31"/>
      <c r="WZH31"/>
      <c r="WZI31"/>
      <c r="WZJ31"/>
      <c r="WZK31"/>
      <c r="WZL31"/>
      <c r="WZM31"/>
      <c r="WZN31"/>
      <c r="WZO31"/>
      <c r="WZP31"/>
      <c r="WZQ31"/>
      <c r="WZR31"/>
      <c r="WZS31"/>
      <c r="WZT31"/>
      <c r="WZU31"/>
      <c r="WZV31"/>
      <c r="WZW31"/>
      <c r="WZX31"/>
      <c r="WZY31"/>
      <c r="WZZ31"/>
      <c r="XAA31"/>
      <c r="XAB31"/>
      <c r="XAC31"/>
      <c r="XAD31"/>
      <c r="XAE31"/>
      <c r="XAF31"/>
      <c r="XAG31"/>
      <c r="XAH31"/>
      <c r="XAI31"/>
      <c r="XAJ31"/>
      <c r="XAK31"/>
      <c r="XAL31"/>
      <c r="XAM31"/>
      <c r="XAN31"/>
      <c r="XAO31"/>
      <c r="XAP31"/>
      <c r="XAQ31"/>
      <c r="XAR31"/>
      <c r="XAS31"/>
      <c r="XAT31"/>
      <c r="XAU31"/>
      <c r="XAV31"/>
      <c r="XAW31"/>
      <c r="XAX31"/>
      <c r="XAY31"/>
      <c r="XAZ31"/>
      <c r="XBA31"/>
      <c r="XBB31"/>
      <c r="XBC31"/>
      <c r="XBD31"/>
      <c r="XBE31"/>
      <c r="XBF31"/>
      <c r="XBG31"/>
      <c r="XBH31"/>
      <c r="XBI31"/>
      <c r="XBJ31"/>
      <c r="XBK31"/>
      <c r="XBL31"/>
      <c r="XBM31"/>
      <c r="XBN31"/>
      <c r="XBO31"/>
      <c r="XBP31"/>
      <c r="XBQ31"/>
      <c r="XBR31"/>
      <c r="XBS31"/>
      <c r="XBT31"/>
      <c r="XBU31"/>
      <c r="XBV31"/>
      <c r="XBW31"/>
      <c r="XBX31"/>
      <c r="XBY31"/>
      <c r="XBZ31"/>
      <c r="XCA31"/>
      <c r="XCB31"/>
      <c r="XCC31"/>
      <c r="XCD31"/>
      <c r="XCE31"/>
      <c r="XCF31"/>
      <c r="XCG31"/>
      <c r="XCH31"/>
      <c r="XCI31"/>
      <c r="XCJ31"/>
      <c r="XCK31"/>
      <c r="XCL31"/>
      <c r="XCM31"/>
      <c r="XCN31"/>
      <c r="XCO31"/>
      <c r="XCP31"/>
      <c r="XCQ31"/>
      <c r="XCR31"/>
      <c r="XCS31"/>
      <c r="XCT31"/>
      <c r="XCU31"/>
      <c r="XCV31"/>
      <c r="XCW31"/>
      <c r="XCX31"/>
      <c r="XCY31"/>
      <c r="XCZ31"/>
      <c r="XDA31"/>
      <c r="XDB31"/>
      <c r="XDC31"/>
      <c r="XDD31"/>
      <c r="XDE31"/>
      <c r="XDF31"/>
      <c r="XDG31"/>
      <c r="XDH31"/>
      <c r="XDI31"/>
      <c r="XDJ31"/>
      <c r="XDK31"/>
      <c r="XDL31"/>
      <c r="XDM31"/>
      <c r="XDN31"/>
      <c r="XDO31"/>
      <c r="XDP31"/>
      <c r="XDQ31"/>
      <c r="XDR31"/>
      <c r="XDS31"/>
      <c r="XDT31"/>
      <c r="XDU31"/>
      <c r="XDV31"/>
      <c r="XDW31"/>
      <c r="XDX31"/>
      <c r="XDY31"/>
      <c r="XDZ31"/>
      <c r="XEA31"/>
      <c r="XEB31"/>
      <c r="XEC31"/>
      <c r="XED31"/>
      <c r="XEE31"/>
      <c r="XEF31"/>
      <c r="XEG31"/>
      <c r="XEH31"/>
      <c r="XEI31"/>
      <c r="XEJ31"/>
      <c r="XEK31"/>
      <c r="XEL31"/>
      <c r="XEM31"/>
      <c r="XEN31"/>
      <c r="XEO31"/>
      <c r="XEP31"/>
      <c r="XEQ31"/>
      <c r="XER31"/>
      <c r="XES31"/>
      <c r="XET31"/>
      <c r="XEU31"/>
      <c r="XEV31"/>
      <c r="XEW31"/>
      <c r="XEX31"/>
      <c r="XEY31"/>
      <c r="XEZ31"/>
      <c r="XFA31"/>
      <c r="XFB31"/>
      <c r="XFC31"/>
    </row>
    <row r="32" spans="1:16383" ht="14.5" customHeight="1" x14ac:dyDescent="0.25"/>
  </sheetData>
  <mergeCells count="1">
    <mergeCell ref="H18:I18"/>
  </mergeCells>
  <conditionalFormatting sqref="D5">
    <cfRule type="expression" dxfId="8" priority="2">
      <formula>IF(AND(sysChk=0,sysWarn=0),1,0)</formula>
    </cfRule>
    <cfRule type="expression" dxfId="7" priority="3">
      <formula>IF(AND(sysChk=0,sysWarn&lt;&gt;0),1,0)</formula>
    </cfRule>
    <cfRule type="expression" dxfId="6" priority="4">
      <formula>IF(sysChk&lt;&gt;0,1,0)</formula>
    </cfRule>
  </conditionalFormatting>
  <hyperlinks>
    <hyperlink ref="H11" r:id="rId1"/>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617179"/>
  </sheetPr>
  <dimension ref="A1:B1"/>
  <sheetViews>
    <sheetView showGridLines="0" topLeftCell="A1048576" zoomScale="80" zoomScaleNormal="80" workbookViewId="0"/>
  </sheetViews>
  <sheetFormatPr defaultColWidth="0" defaultRowHeight="0" customHeight="1" zeroHeight="1" x14ac:dyDescent="0.25"/>
  <cols>
    <col min="1" max="2" width="5.3984375" style="80" customWidth="1"/>
    <col min="3" max="16384" width="8.69921875" style="80" hidden="1"/>
  </cols>
  <sheetData>
    <row r="1" ht="11.5" hidden="1"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H108"/>
  <sheetViews>
    <sheetView showGridLines="0" zoomScale="70" zoomScaleNormal="70" workbookViewId="0">
      <pane ySplit="8" topLeftCell="A9" activePane="bottomLeft" state="frozen"/>
      <selection pane="bottomLeft" activeCell="F18" sqref="F18"/>
    </sheetView>
  </sheetViews>
  <sheetFormatPr defaultColWidth="0" defaultRowHeight="11.5" zeroHeight="1" x14ac:dyDescent="0.25"/>
  <cols>
    <col min="1" max="2" width="5.3984375" style="219" customWidth="1"/>
    <col min="3" max="3" width="2" style="219" customWidth="1"/>
    <col min="4" max="4" width="20.3984375" style="219" customWidth="1"/>
    <col min="5" max="5" width="32.19921875" style="219" customWidth="1"/>
    <col min="6" max="6" width="48.59765625" style="219" customWidth="1"/>
    <col min="7" max="7" width="77.19921875" style="219" bestFit="1" customWidth="1"/>
    <col min="8" max="8" width="9.19921875" style="219" customWidth="1"/>
    <col min="9" max="16384" width="9.19921875" style="219" hidden="1"/>
  </cols>
  <sheetData>
    <row r="1" spans="1:8" x14ac:dyDescent="0.25">
      <c r="A1" s="81"/>
      <c r="B1" s="81"/>
      <c r="C1" s="81"/>
      <c r="D1" s="81"/>
      <c r="E1" s="81"/>
      <c r="F1" s="83"/>
      <c r="G1" s="83"/>
      <c r="H1" s="83"/>
    </row>
    <row r="2" spans="1:8" ht="13" x14ac:dyDescent="0.25">
      <c r="A2" s="81"/>
      <c r="B2" s="81"/>
      <c r="C2" s="84" t="str">
        <f>cstProjectName</f>
        <v>RM 6283 Front Office Counter Services</v>
      </c>
      <c r="D2" s="81"/>
      <c r="E2" s="81"/>
      <c r="F2" s="81"/>
      <c r="G2" s="81"/>
      <c r="H2" s="81"/>
    </row>
    <row r="3" spans="1:8" ht="12.5" x14ac:dyDescent="0.25">
      <c r="A3" s="81"/>
      <c r="B3" s="81"/>
      <c r="C3" s="85" t="str">
        <f ca="1">MID(CELL("filename",A1),FIND("]",CELL("filename",A1))+1,256)&amp;" Sheet"</f>
        <v>Setup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43" t="str">
        <f>HYPERLINK("#'Contents'!A1","Click for Contents")</f>
        <v>Click for Contents</v>
      </c>
      <c r="D6" s="243"/>
      <c r="E6" s="86"/>
      <c r="F6" s="86"/>
      <c r="G6" s="81"/>
      <c r="H6" s="81"/>
    </row>
    <row r="7" spans="1:8" x14ac:dyDescent="0.25">
      <c r="A7" s="81"/>
      <c r="B7" s="81"/>
      <c r="C7" s="81"/>
      <c r="D7" s="81"/>
      <c r="E7" s="81"/>
      <c r="F7" s="81"/>
      <c r="G7" s="81"/>
      <c r="H7" s="81"/>
    </row>
    <row r="8" spans="1:8" x14ac:dyDescent="0.25">
      <c r="A8" s="83">
        <f>SUM(A9:A28)</f>
        <v>0</v>
      </c>
      <c r="B8" s="88">
        <f>SUM(B9:B28)</f>
        <v>0</v>
      </c>
      <c r="C8" s="89"/>
      <c r="D8" s="89"/>
      <c r="E8" s="89"/>
      <c r="F8" s="89"/>
      <c r="G8" s="89"/>
      <c r="H8" s="89"/>
    </row>
    <row r="9" spans="1:8" x14ac:dyDescent="0.25">
      <c r="A9" s="80"/>
      <c r="B9" s="80"/>
      <c r="C9" s="80"/>
      <c r="D9" s="80"/>
      <c r="E9" s="80"/>
      <c r="F9" s="233" t="s">
        <v>100</v>
      </c>
      <c r="G9" s="80"/>
    </row>
    <row r="10" spans="1:8" x14ac:dyDescent="0.25">
      <c r="A10" s="80"/>
      <c r="B10" s="80"/>
      <c r="C10" s="80"/>
      <c r="D10" s="80"/>
      <c r="E10" s="80"/>
      <c r="F10" s="80"/>
      <c r="G10" s="80"/>
    </row>
    <row r="11" spans="1:8" ht="15.5" x14ac:dyDescent="0.35">
      <c r="A11" s="90"/>
      <c r="B11" s="90"/>
      <c r="C11" s="90"/>
      <c r="D11" s="90" t="s">
        <v>393</v>
      </c>
      <c r="E11" s="90"/>
      <c r="F11" s="90"/>
      <c r="G11" s="90"/>
    </row>
    <row r="12" spans="1:8" x14ac:dyDescent="0.25">
      <c r="A12" s="80"/>
      <c r="B12" s="80"/>
      <c r="C12" s="80"/>
      <c r="D12" s="80"/>
      <c r="E12" s="80"/>
      <c r="F12" s="80"/>
      <c r="G12" s="80"/>
    </row>
    <row r="13" spans="1:8" ht="15.5" x14ac:dyDescent="0.35">
      <c r="A13" s="80"/>
      <c r="B13" s="80"/>
      <c r="C13" s="80"/>
      <c r="D13" s="305" t="s">
        <v>404</v>
      </c>
      <c r="E13" s="305"/>
      <c r="F13" s="305"/>
      <c r="G13" s="305"/>
    </row>
    <row r="14" spans="1:8" x14ac:dyDescent="0.25">
      <c r="A14" s="80"/>
      <c r="B14" s="80"/>
      <c r="C14" s="80"/>
      <c r="D14" s="80"/>
      <c r="E14" s="80"/>
      <c r="F14" s="80"/>
      <c r="G14" s="80"/>
    </row>
    <row r="15" spans="1:8" ht="15.5" x14ac:dyDescent="0.35">
      <c r="A15" s="90"/>
      <c r="B15" s="90"/>
      <c r="C15" s="90"/>
      <c r="D15" s="90" t="s">
        <v>251</v>
      </c>
      <c r="E15" s="90"/>
      <c r="F15" s="90"/>
      <c r="G15" s="90"/>
      <c r="H15"/>
    </row>
    <row r="16" spans="1:8" x14ac:dyDescent="0.25">
      <c r="A16" s="80"/>
      <c r="B16" s="80"/>
      <c r="C16" s="80"/>
      <c r="D16" s="80"/>
      <c r="E16" s="80"/>
      <c r="F16" s="80"/>
      <c r="G16" s="80"/>
      <c r="H16"/>
    </row>
    <row r="17" spans="1:8" ht="12" x14ac:dyDescent="0.25">
      <c r="A17" s="80"/>
      <c r="B17" s="80"/>
      <c r="C17" s="80"/>
      <c r="D17" s="80"/>
      <c r="E17" s="91" t="s">
        <v>341</v>
      </c>
      <c r="F17" s="205" t="s">
        <v>473</v>
      </c>
      <c r="G17" s="97" t="s">
        <v>340</v>
      </c>
      <c r="H17"/>
    </row>
    <row r="18" spans="1:8" ht="12" x14ac:dyDescent="0.25">
      <c r="A18" s="80"/>
      <c r="B18" s="80"/>
      <c r="C18" s="80"/>
      <c r="D18" s="80"/>
      <c r="E18" s="93" t="s">
        <v>252</v>
      </c>
      <c r="F18" s="206" t="s">
        <v>464</v>
      </c>
      <c r="G18" s="97" t="s">
        <v>394</v>
      </c>
      <c r="H18"/>
    </row>
    <row r="19" spans="1:8" ht="12" x14ac:dyDescent="0.25">
      <c r="A19" s="80"/>
      <c r="B19" s="80"/>
      <c r="C19" s="80"/>
      <c r="D19" s="80"/>
      <c r="E19" s="93" t="s">
        <v>322</v>
      </c>
      <c r="F19" s="207" t="s">
        <v>465</v>
      </c>
      <c r="G19" s="125" t="s">
        <v>440</v>
      </c>
      <c r="H19"/>
    </row>
    <row r="20" spans="1:8" ht="12" x14ac:dyDescent="0.25">
      <c r="A20" s="80"/>
      <c r="B20" s="80"/>
      <c r="C20" s="80"/>
      <c r="D20" s="80"/>
      <c r="E20" s="93" t="s">
        <v>253</v>
      </c>
      <c r="F20" s="208"/>
      <c r="G20" s="125" t="s">
        <v>441</v>
      </c>
      <c r="H20"/>
    </row>
    <row r="21" spans="1:8" ht="12" x14ac:dyDescent="0.25">
      <c r="A21" s="80"/>
      <c r="B21" s="80"/>
      <c r="C21" s="80"/>
      <c r="D21" s="80"/>
      <c r="E21" s="91" t="s">
        <v>323</v>
      </c>
      <c r="F21" s="207"/>
      <c r="G21" s="125" t="s">
        <v>442</v>
      </c>
      <c r="H21"/>
    </row>
    <row r="22" spans="1:8" ht="12" x14ac:dyDescent="0.25">
      <c r="A22" s="80"/>
      <c r="B22" s="80"/>
      <c r="C22" s="80"/>
      <c r="D22" s="80"/>
      <c r="E22" s="93" t="s">
        <v>254</v>
      </c>
      <c r="F22" s="205" t="s">
        <v>255</v>
      </c>
      <c r="G22" s="125" t="s">
        <v>364</v>
      </c>
      <c r="H22"/>
    </row>
    <row r="23" spans="1:8" ht="12" x14ac:dyDescent="0.25">
      <c r="A23" s="80"/>
      <c r="B23" s="80"/>
      <c r="C23" s="80"/>
      <c r="D23" s="80"/>
      <c r="E23" s="80"/>
      <c r="F23" s="209" t="s">
        <v>401</v>
      </c>
      <c r="G23" s="92"/>
      <c r="H23"/>
    </row>
    <row r="24" spans="1:8" ht="15.5" x14ac:dyDescent="0.35">
      <c r="A24" s="90"/>
      <c r="B24" s="90"/>
      <c r="C24" s="90"/>
      <c r="D24" s="90" t="s">
        <v>256</v>
      </c>
      <c r="E24" s="90"/>
      <c r="F24" s="90"/>
      <c r="G24" s="90"/>
      <c r="H24"/>
    </row>
    <row r="25" spans="1:8" x14ac:dyDescent="0.25">
      <c r="A25" s="80"/>
      <c r="B25" s="80"/>
      <c r="C25" s="80"/>
      <c r="D25" s="80"/>
      <c r="E25" s="91"/>
      <c r="F25" s="80"/>
      <c r="G25" s="80"/>
      <c r="H25"/>
    </row>
    <row r="26" spans="1:8" ht="12" x14ac:dyDescent="0.25">
      <c r="A26" s="80"/>
      <c r="B26" s="80"/>
      <c r="C26" s="80"/>
      <c r="D26" s="80"/>
      <c r="E26" s="93" t="s">
        <v>324</v>
      </c>
      <c r="F26" s="229">
        <v>44287</v>
      </c>
      <c r="G26" s="97" t="s">
        <v>342</v>
      </c>
      <c r="H26"/>
    </row>
    <row r="27" spans="1:8" x14ac:dyDescent="0.25">
      <c r="A27" s="80"/>
      <c r="B27" s="80"/>
      <c r="C27" s="80"/>
      <c r="D27" s="80"/>
      <c r="E27" s="91"/>
      <c r="F27" s="91"/>
      <c r="G27" s="80"/>
      <c r="H27"/>
    </row>
    <row r="28" spans="1:8" ht="15.5" x14ac:dyDescent="0.35">
      <c r="A28" s="90"/>
      <c r="B28" s="90"/>
      <c r="C28" s="90"/>
      <c r="D28" s="90" t="s">
        <v>283</v>
      </c>
      <c r="E28" s="90"/>
      <c r="F28" s="90"/>
      <c r="G28" s="90"/>
      <c r="H28" s="90"/>
    </row>
    <row r="29" spans="1:8" ht="11.5" customHeight="1" x14ac:dyDescent="0.25"/>
    <row r="30" spans="1:8" ht="11.5" hidden="1" customHeight="1" x14ac:dyDescent="0.25"/>
    <row r="31" spans="1:8" ht="11.5" hidden="1" customHeight="1" x14ac:dyDescent="0.25"/>
    <row r="32" spans="1:8" ht="11.5" hidden="1" customHeight="1" x14ac:dyDescent="0.25"/>
    <row r="33" ht="11.5" hidden="1" customHeight="1" x14ac:dyDescent="0.25"/>
    <row r="34" ht="11.5" hidden="1" customHeight="1" x14ac:dyDescent="0.25"/>
    <row r="35" ht="11.5" hidden="1" customHeight="1" x14ac:dyDescent="0.25"/>
    <row r="36" ht="11.5" hidden="1" customHeight="1" x14ac:dyDescent="0.25"/>
    <row r="37" ht="11.5" hidden="1" customHeight="1" x14ac:dyDescent="0.25"/>
    <row r="38" ht="11.5" hidden="1" customHeight="1" x14ac:dyDescent="0.25"/>
    <row r="39" ht="11.5" hidden="1" customHeight="1" x14ac:dyDescent="0.25"/>
    <row r="40" ht="11.5" hidden="1" customHeight="1" x14ac:dyDescent="0.25"/>
    <row r="41" ht="11.5" hidden="1" customHeight="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sheetData>
  <mergeCells count="2">
    <mergeCell ref="C6:D6"/>
    <mergeCell ref="D13:G13"/>
  </mergeCells>
  <conditionalFormatting sqref="C5:D5">
    <cfRule type="expression" dxfId="5" priority="1">
      <formula>IF(AND(sysChk=0,sysWarn=0),1,0)</formula>
    </cfRule>
    <cfRule type="expression" dxfId="4" priority="2">
      <formula>IF(AND(sysChk=0,sysWarn&lt;&gt;0),1,0)</formula>
    </cfRule>
    <cfRule type="expression" dxfId="3" priority="3">
      <formula>IF(sysChk&lt;&gt;0,1,0)</formula>
    </cfRule>
  </conditionalFormatting>
  <dataValidations count="1">
    <dataValidation type="date" allowBlank="1" showInputMessage="1" showErrorMessage="1" prompt="Note, if this is changed this will update the timeline on timebound sheets - this may require input assumptions to be updated" sqref="F26">
      <formula1>1</formula1>
      <formula2>402133</formula2>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617179"/>
    <outlinePr summaryBelow="0"/>
    <pageSetUpPr fitToPage="1"/>
  </sheetPr>
  <dimension ref="A1:H109"/>
  <sheetViews>
    <sheetView showGridLines="0" zoomScale="80" zoomScaleNormal="80" workbookViewId="0">
      <pane ySplit="8" topLeftCell="A51" activePane="bottomLeft" state="frozen"/>
      <selection pane="bottomLeft" activeCell="E35" sqref="E35"/>
    </sheetView>
  </sheetViews>
  <sheetFormatPr defaultColWidth="0" defaultRowHeight="11.5" customHeight="1" zeroHeight="1" outlineLevelRow="1" x14ac:dyDescent="0.25"/>
  <cols>
    <col min="1" max="2" width="5.3984375" customWidth="1"/>
    <col min="3" max="3" width="2" customWidth="1"/>
    <col min="4" max="4" width="20.3984375" customWidth="1"/>
    <col min="5" max="5" width="32.19921875" customWidth="1"/>
    <col min="6" max="6" width="48.59765625" customWidth="1"/>
    <col min="7" max="7" width="77.19921875" bestFit="1" customWidth="1"/>
    <col min="8" max="8" width="9.19921875" customWidth="1"/>
    <col min="9" max="16384" width="9.19921875" hidden="1"/>
  </cols>
  <sheetData>
    <row r="1" spans="1:8" x14ac:dyDescent="0.25">
      <c r="A1" s="81"/>
      <c r="B1" s="81"/>
      <c r="C1" s="82" t="s">
        <v>413</v>
      </c>
      <c r="D1" s="81"/>
      <c r="E1" s="81"/>
      <c r="F1" s="83"/>
      <c r="G1" s="83"/>
      <c r="H1" s="83"/>
    </row>
    <row r="2" spans="1:8" ht="13" x14ac:dyDescent="0.25">
      <c r="A2" s="81"/>
      <c r="B2" s="81"/>
      <c r="C2" s="84" t="str">
        <f>cstProjectName</f>
        <v>RM 6283 Front Office Counter Services</v>
      </c>
      <c r="D2" s="81"/>
      <c r="E2" s="81"/>
      <c r="F2" s="81"/>
      <c r="G2" s="81"/>
      <c r="H2" s="81"/>
    </row>
    <row r="3" spans="1:8" ht="12.5" x14ac:dyDescent="0.25">
      <c r="A3" s="81"/>
      <c r="B3" s="81"/>
      <c r="C3" s="85" t="str">
        <f ca="1">MID(CELL("filename",A1),FIND("]",CELL("filename",A1))+1,256)&amp;" Sheet"</f>
        <v>SysConfig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43" t="str">
        <f>HYPERLINK("#'Contents'!A1","Click for Contents")</f>
        <v>Click for Contents</v>
      </c>
      <c r="D6" s="243"/>
      <c r="E6" s="86"/>
      <c r="F6" s="86"/>
      <c r="G6" s="81"/>
      <c r="H6" s="81"/>
    </row>
    <row r="7" spans="1:8" x14ac:dyDescent="0.25">
      <c r="A7" s="81"/>
      <c r="B7" s="81"/>
      <c r="C7" s="81"/>
      <c r="D7" s="81"/>
      <c r="E7" s="81"/>
      <c r="F7" s="81"/>
      <c r="G7" s="81"/>
      <c r="H7" s="81"/>
    </row>
    <row r="8" spans="1:8" x14ac:dyDescent="0.25">
      <c r="A8" s="83">
        <f>SUM(A9:A76)</f>
        <v>0</v>
      </c>
      <c r="B8" s="88">
        <f>SUM(B9:B76)</f>
        <v>0</v>
      </c>
      <c r="C8" s="89"/>
      <c r="D8" s="89"/>
      <c r="E8" s="89"/>
      <c r="F8" s="89"/>
      <c r="G8" s="89"/>
      <c r="H8" s="89"/>
    </row>
    <row r="9" spans="1:8" x14ac:dyDescent="0.25">
      <c r="A9" s="80"/>
      <c r="B9" s="80"/>
      <c r="C9" s="80"/>
      <c r="D9" s="80"/>
      <c r="E9" s="80"/>
      <c r="F9" s="80"/>
      <c r="G9" s="80"/>
    </row>
    <row r="10" spans="1:8" s="27" customFormat="1" x14ac:dyDescent="0.25">
      <c r="A10" s="80"/>
      <c r="B10" s="80"/>
      <c r="C10" s="80"/>
      <c r="D10" s="80"/>
      <c r="E10" s="80"/>
      <c r="F10" s="80"/>
      <c r="G10" s="80"/>
    </row>
    <row r="11" spans="1:8" s="27" customFormat="1" ht="15.5" x14ac:dyDescent="0.35">
      <c r="A11" s="90"/>
      <c r="B11" s="90"/>
      <c r="C11" s="90"/>
      <c r="D11" s="90" t="s">
        <v>393</v>
      </c>
      <c r="E11" s="90"/>
      <c r="F11" s="90"/>
      <c r="G11" s="90"/>
    </row>
    <row r="12" spans="1:8" s="27" customFormat="1" x14ac:dyDescent="0.25">
      <c r="A12" s="80"/>
      <c r="B12" s="80"/>
      <c r="C12" s="80"/>
      <c r="D12" s="80"/>
      <c r="E12" s="80"/>
      <c r="F12" s="80"/>
      <c r="G12" s="80"/>
    </row>
    <row r="13" spans="1:8" s="27" customFormat="1" ht="39" customHeight="1" x14ac:dyDescent="0.35">
      <c r="A13" s="80"/>
      <c r="B13" s="80"/>
      <c r="C13" s="80"/>
      <c r="D13" s="306" t="s">
        <v>414</v>
      </c>
      <c r="E13" s="306"/>
      <c r="F13" s="306"/>
      <c r="G13" s="306"/>
    </row>
    <row r="14" spans="1:8" s="27" customFormat="1" x14ac:dyDescent="0.25">
      <c r="A14" s="80"/>
      <c r="B14" s="80"/>
      <c r="C14" s="80"/>
      <c r="D14" s="80"/>
      <c r="E14" s="80"/>
      <c r="F14" s="80"/>
      <c r="G14" s="80"/>
    </row>
    <row r="15" spans="1:8" ht="15.5" x14ac:dyDescent="0.35">
      <c r="A15" s="90"/>
      <c r="B15" s="90"/>
      <c r="C15" s="90"/>
      <c r="D15" s="90" t="s">
        <v>405</v>
      </c>
      <c r="E15" s="90"/>
      <c r="F15" s="90"/>
      <c r="G15" s="90"/>
    </row>
    <row r="16" spans="1:8" ht="12" x14ac:dyDescent="0.25">
      <c r="A16" s="80"/>
      <c r="B16" s="80"/>
      <c r="C16" s="80"/>
      <c r="D16" s="80"/>
      <c r="E16" s="80"/>
      <c r="F16" s="97" t="s">
        <v>314</v>
      </c>
      <c r="G16" s="80"/>
    </row>
    <row r="17" spans="1:7" x14ac:dyDescent="0.25">
      <c r="A17" s="80"/>
      <c r="B17" s="80"/>
      <c r="C17" s="80"/>
      <c r="D17" s="80"/>
      <c r="E17" s="80"/>
      <c r="F17" s="80"/>
      <c r="G17" s="80"/>
    </row>
    <row r="18" spans="1:7" ht="15.5" x14ac:dyDescent="0.35">
      <c r="A18" s="90"/>
      <c r="B18" s="90"/>
      <c r="C18" s="90"/>
      <c r="D18" s="90" t="s">
        <v>406</v>
      </c>
      <c r="E18" s="90"/>
      <c r="F18" s="90"/>
      <c r="G18" s="90"/>
    </row>
    <row r="19" spans="1:7" outlineLevel="1" x14ac:dyDescent="0.25">
      <c r="A19" s="80"/>
      <c r="B19" s="80"/>
      <c r="C19" s="80"/>
      <c r="D19" s="80"/>
      <c r="E19" s="80"/>
      <c r="F19" s="80"/>
      <c r="G19" s="80"/>
    </row>
    <row r="20" spans="1:7" outlineLevel="1" x14ac:dyDescent="0.25">
      <c r="A20" s="80"/>
      <c r="B20" s="80"/>
      <c r="C20" s="80"/>
      <c r="D20" s="80"/>
      <c r="E20" s="80"/>
      <c r="F20" s="207" t="s">
        <v>105</v>
      </c>
      <c r="G20" s="80"/>
    </row>
    <row r="21" spans="1:7" outlineLevel="1" x14ac:dyDescent="0.25">
      <c r="A21" s="80"/>
      <c r="B21" s="80"/>
      <c r="C21" s="80"/>
      <c r="D21" s="80"/>
      <c r="E21" s="80"/>
      <c r="F21" s="207" t="s">
        <v>106</v>
      </c>
      <c r="G21" s="80"/>
    </row>
    <row r="22" spans="1:7" outlineLevel="1" x14ac:dyDescent="0.25">
      <c r="A22" s="80"/>
      <c r="B22" s="80"/>
      <c r="C22" s="80"/>
      <c r="D22" s="80"/>
      <c r="E22" s="80"/>
      <c r="F22" s="207" t="s">
        <v>101</v>
      </c>
      <c r="G22" s="80"/>
    </row>
    <row r="23" spans="1:7" outlineLevel="1" x14ac:dyDescent="0.25">
      <c r="A23" s="80"/>
      <c r="B23" s="80"/>
      <c r="C23" s="80"/>
      <c r="D23" s="80"/>
      <c r="E23" s="80"/>
      <c r="F23" s="207" t="s">
        <v>102</v>
      </c>
      <c r="G23" s="80"/>
    </row>
    <row r="24" spans="1:7" outlineLevel="1" x14ac:dyDescent="0.25">
      <c r="A24" s="80"/>
      <c r="B24" s="80"/>
      <c r="C24" s="80"/>
      <c r="D24" s="80"/>
      <c r="E24" s="80"/>
      <c r="F24" s="207" t="s">
        <v>103</v>
      </c>
      <c r="G24" s="80"/>
    </row>
    <row r="25" spans="1:7" outlineLevel="1" x14ac:dyDescent="0.25">
      <c r="A25" s="80"/>
      <c r="B25" s="80"/>
      <c r="C25" s="80"/>
      <c r="D25" s="80"/>
      <c r="E25" s="80"/>
      <c r="F25" s="207" t="s">
        <v>443</v>
      </c>
      <c r="G25" s="80"/>
    </row>
    <row r="26" spans="1:7" outlineLevel="1" x14ac:dyDescent="0.25">
      <c r="A26" s="80"/>
      <c r="B26" s="80"/>
      <c r="C26" s="80"/>
      <c r="D26" s="80"/>
      <c r="E26" s="80"/>
      <c r="F26" s="207" t="s">
        <v>104</v>
      </c>
      <c r="G26" s="80"/>
    </row>
    <row r="27" spans="1:7" outlineLevel="1" x14ac:dyDescent="0.25">
      <c r="A27" s="80"/>
      <c r="B27" s="80"/>
      <c r="C27" s="80"/>
      <c r="D27" s="80"/>
      <c r="E27" s="80"/>
      <c r="F27" s="207" t="s">
        <v>48</v>
      </c>
      <c r="G27" s="80"/>
    </row>
    <row r="28" spans="1:7" ht="12" x14ac:dyDescent="0.25">
      <c r="A28" s="80"/>
      <c r="B28" s="80"/>
      <c r="C28" s="80"/>
      <c r="D28" s="80"/>
      <c r="E28" s="80"/>
      <c r="F28" s="125" t="s">
        <v>402</v>
      </c>
      <c r="G28" s="80"/>
    </row>
    <row r="29" spans="1:7" ht="15.5" x14ac:dyDescent="0.35">
      <c r="A29" s="90"/>
      <c r="B29" s="90"/>
      <c r="C29" s="90"/>
      <c r="D29" s="90" t="s">
        <v>407</v>
      </c>
      <c r="E29" s="90"/>
      <c r="F29" s="90"/>
      <c r="G29" s="90"/>
    </row>
    <row r="30" spans="1:7" outlineLevel="1" x14ac:dyDescent="0.25">
      <c r="A30" s="80"/>
      <c r="B30" s="80"/>
      <c r="C30" s="80"/>
      <c r="D30" s="80"/>
      <c r="E30" s="80"/>
      <c r="F30" s="80"/>
      <c r="G30" s="80"/>
    </row>
    <row r="31" spans="1:7" ht="13" outlineLevel="1" x14ac:dyDescent="0.3">
      <c r="A31" s="80"/>
      <c r="B31" s="80"/>
      <c r="C31" s="80"/>
      <c r="D31" s="61"/>
      <c r="E31" s="126" t="s">
        <v>369</v>
      </c>
      <c r="F31" s="61"/>
      <c r="G31" s="80"/>
    </row>
    <row r="32" spans="1:7" ht="12" outlineLevel="1" x14ac:dyDescent="0.3">
      <c r="A32" s="80"/>
      <c r="B32" s="80"/>
      <c r="C32" s="80"/>
      <c r="D32" s="61"/>
      <c r="E32" s="61"/>
      <c r="F32" s="207" t="s">
        <v>372</v>
      </c>
      <c r="G32" s="80"/>
    </row>
    <row r="33" spans="1:7" ht="12" outlineLevel="1" x14ac:dyDescent="0.3">
      <c r="A33" s="80"/>
      <c r="B33" s="80"/>
      <c r="C33" s="80"/>
      <c r="D33" s="61"/>
      <c r="E33" s="61"/>
      <c r="F33" s="207" t="s">
        <v>419</v>
      </c>
      <c r="G33" s="80"/>
    </row>
    <row r="34" spans="1:7" ht="12" outlineLevel="1" x14ac:dyDescent="0.3">
      <c r="A34" s="80"/>
      <c r="B34" s="80"/>
      <c r="C34" s="80"/>
      <c r="D34" s="61"/>
      <c r="E34" s="61"/>
      <c r="F34" s="125" t="s">
        <v>403</v>
      </c>
      <c r="G34" s="80"/>
    </row>
    <row r="35" spans="1:7" x14ac:dyDescent="0.25">
      <c r="A35" s="80"/>
      <c r="B35" s="80"/>
      <c r="C35" s="80"/>
      <c r="D35" s="80"/>
      <c r="E35" s="80"/>
      <c r="G35" s="80"/>
    </row>
    <row r="36" spans="1:7" ht="15.5" x14ac:dyDescent="0.35">
      <c r="A36" s="90"/>
      <c r="B36" s="90"/>
      <c r="C36" s="90"/>
      <c r="D36" s="90" t="s">
        <v>408</v>
      </c>
      <c r="E36" s="90"/>
      <c r="F36" s="90"/>
      <c r="G36" s="90"/>
    </row>
    <row r="37" spans="1:7" outlineLevel="1" x14ac:dyDescent="0.25">
      <c r="A37" s="80"/>
      <c r="B37" s="80"/>
      <c r="C37" s="80"/>
      <c r="D37" s="80"/>
      <c r="E37" s="80"/>
      <c r="F37" s="80"/>
      <c r="G37" s="80"/>
    </row>
    <row r="38" spans="1:7" outlineLevel="1" x14ac:dyDescent="0.25">
      <c r="A38" s="80"/>
      <c r="B38" s="80"/>
      <c r="C38" s="80"/>
      <c r="D38" s="80"/>
      <c r="E38" s="80"/>
      <c r="F38" s="207" t="s">
        <v>140</v>
      </c>
      <c r="G38" s="80"/>
    </row>
    <row r="39" spans="1:7" outlineLevel="1" x14ac:dyDescent="0.25">
      <c r="A39" s="80"/>
      <c r="B39" s="80"/>
      <c r="C39" s="80"/>
      <c r="D39" s="80"/>
      <c r="E39" s="80"/>
      <c r="F39" s="207" t="s">
        <v>141</v>
      </c>
      <c r="G39" s="80"/>
    </row>
    <row r="40" spans="1:7" ht="12" x14ac:dyDescent="0.25">
      <c r="A40" s="80"/>
      <c r="B40" s="80"/>
      <c r="C40" s="80"/>
      <c r="D40" s="80"/>
      <c r="E40" s="80"/>
      <c r="F40" s="125" t="s">
        <v>402</v>
      </c>
      <c r="G40" s="80"/>
    </row>
    <row r="41" spans="1:7" ht="15.5" x14ac:dyDescent="0.35">
      <c r="A41" s="90"/>
      <c r="B41" s="90"/>
      <c r="C41" s="90"/>
      <c r="D41" s="90" t="s">
        <v>409</v>
      </c>
      <c r="E41" s="90"/>
      <c r="F41" s="90"/>
      <c r="G41" s="90"/>
    </row>
    <row r="42" spans="1:7" x14ac:dyDescent="0.25">
      <c r="A42" s="80"/>
      <c r="B42" s="80"/>
      <c r="C42" s="80"/>
      <c r="D42" s="80"/>
      <c r="E42" s="80"/>
      <c r="F42" s="80"/>
      <c r="G42" s="80"/>
    </row>
    <row r="43" spans="1:7" s="27" customFormat="1" ht="13.5" thickBot="1" x14ac:dyDescent="0.3">
      <c r="A43" s="80"/>
      <c r="B43" s="80"/>
      <c r="C43" s="80"/>
      <c r="D43" s="80"/>
      <c r="E43" s="129" t="s">
        <v>345</v>
      </c>
      <c r="F43" s="129" t="s">
        <v>344</v>
      </c>
      <c r="G43" s="80"/>
    </row>
    <row r="44" spans="1:7" ht="12" x14ac:dyDescent="0.25">
      <c r="A44" s="80"/>
      <c r="B44" s="80"/>
      <c r="C44" s="80"/>
      <c r="D44" s="80"/>
      <c r="E44" s="91" t="s">
        <v>257</v>
      </c>
      <c r="F44" s="127">
        <v>1000</v>
      </c>
      <c r="G44" s="97" t="s">
        <v>343</v>
      </c>
    </row>
    <row r="45" spans="1:7" ht="12" x14ac:dyDescent="0.25">
      <c r="A45" s="80"/>
      <c r="B45" s="80"/>
      <c r="C45" s="80"/>
      <c r="D45" s="80"/>
      <c r="E45" s="91" t="s">
        <v>258</v>
      </c>
      <c r="F45" s="127">
        <v>1000000</v>
      </c>
      <c r="G45" s="97" t="s">
        <v>343</v>
      </c>
    </row>
    <row r="46" spans="1:7" ht="12" x14ac:dyDescent="0.25">
      <c r="A46" s="80"/>
      <c r="B46" s="80"/>
      <c r="C46" s="80"/>
      <c r="D46" s="80"/>
      <c r="E46" s="91" t="s">
        <v>259</v>
      </c>
      <c r="F46" s="127">
        <v>7</v>
      </c>
      <c r="G46" s="97" t="s">
        <v>346</v>
      </c>
    </row>
    <row r="47" spans="1:7" ht="12" x14ac:dyDescent="0.25">
      <c r="A47" s="80"/>
      <c r="B47" s="80"/>
      <c r="C47" s="80"/>
      <c r="D47" s="80"/>
      <c r="E47" s="91" t="s">
        <v>260</v>
      </c>
      <c r="F47" s="127">
        <v>52</v>
      </c>
      <c r="G47" s="97" t="s">
        <v>347</v>
      </c>
    </row>
    <row r="48" spans="1:7" ht="12" x14ac:dyDescent="0.25">
      <c r="A48" s="80"/>
      <c r="B48" s="80"/>
      <c r="C48" s="80"/>
      <c r="D48" s="80"/>
      <c r="E48" s="91" t="s">
        <v>261</v>
      </c>
      <c r="F48" s="127">
        <v>3</v>
      </c>
      <c r="G48" s="97" t="s">
        <v>348</v>
      </c>
    </row>
    <row r="49" spans="1:7" ht="12" x14ac:dyDescent="0.25">
      <c r="A49" s="80"/>
      <c r="B49" s="80"/>
      <c r="C49" s="80"/>
      <c r="D49" s="80"/>
      <c r="E49" s="91" t="s">
        <v>262</v>
      </c>
      <c r="F49" s="127">
        <v>12</v>
      </c>
      <c r="G49" s="97" t="s">
        <v>349</v>
      </c>
    </row>
    <row r="50" spans="1:7" ht="12" x14ac:dyDescent="0.25">
      <c r="A50" s="80"/>
      <c r="B50" s="80"/>
      <c r="C50" s="80"/>
      <c r="D50" s="80"/>
      <c r="E50" s="91" t="s">
        <v>294</v>
      </c>
      <c r="F50" s="127">
        <v>365</v>
      </c>
      <c r="G50" s="97" t="s">
        <v>350</v>
      </c>
    </row>
    <row r="51" spans="1:7" ht="12" x14ac:dyDescent="0.25">
      <c r="A51" s="80"/>
      <c r="B51" s="80"/>
      <c r="C51" s="80"/>
      <c r="D51" s="80"/>
      <c r="E51" s="80"/>
      <c r="F51" s="125" t="s">
        <v>370</v>
      </c>
      <c r="G51" s="80"/>
    </row>
    <row r="52" spans="1:7" ht="15.5" x14ac:dyDescent="0.35">
      <c r="A52" s="90"/>
      <c r="B52" s="90"/>
      <c r="C52" s="90"/>
      <c r="D52" s="90" t="s">
        <v>410</v>
      </c>
      <c r="E52" s="90"/>
      <c r="F52" s="90"/>
      <c r="G52" s="90"/>
    </row>
    <row r="53" spans="1:7" x14ac:dyDescent="0.25">
      <c r="A53" s="80"/>
      <c r="B53" s="80"/>
      <c r="C53" s="80"/>
      <c r="D53" s="80"/>
      <c r="E53" s="80"/>
      <c r="F53" s="80"/>
      <c r="G53" s="80"/>
    </row>
    <row r="54" spans="1:7" ht="36" x14ac:dyDescent="0.25">
      <c r="A54" s="80"/>
      <c r="B54" s="98">
        <f>IF(eTol="",1,0)</f>
        <v>0</v>
      </c>
      <c r="C54" s="80"/>
      <c r="D54" s="80"/>
      <c r="E54" s="93" t="s">
        <v>263</v>
      </c>
      <c r="F54" s="230">
        <v>2</v>
      </c>
      <c r="G54" s="210" t="s">
        <v>351</v>
      </c>
    </row>
    <row r="55" spans="1:7" ht="12" x14ac:dyDescent="0.3">
      <c r="A55" s="80"/>
      <c r="B55" s="80"/>
      <c r="C55" s="80"/>
      <c r="D55" s="80"/>
      <c r="E55" s="80"/>
      <c r="F55" s="80"/>
      <c r="G55" s="99"/>
    </row>
    <row r="56" spans="1:7" ht="12" x14ac:dyDescent="0.25">
      <c r="A56" s="80"/>
      <c r="B56" s="80"/>
      <c r="C56" s="80"/>
      <c r="D56" s="80"/>
      <c r="E56" s="93" t="s">
        <v>264</v>
      </c>
      <c r="F56" s="100" t="str">
        <f>IF(AND(sysChk=0,sysWarn=0),"All Checks OK",IF(sysChk&lt;&gt;0,sysChk&amp;" Error"&amp;IF(sysChk=1," ","s "),"")&amp;IF(sysWarn&lt;&gt;0,sysWarn&amp;" Warning"&amp;IF(sysWarn=1,"","s"),""))</f>
        <v>All Checks OK</v>
      </c>
      <c r="G56" s="97" t="s">
        <v>352</v>
      </c>
    </row>
    <row r="57" spans="1:7" ht="12" x14ac:dyDescent="0.3">
      <c r="A57" s="80"/>
      <c r="B57" s="80"/>
      <c r="C57" s="80"/>
      <c r="D57" s="80"/>
      <c r="E57" s="93"/>
      <c r="F57" s="125" t="s">
        <v>370</v>
      </c>
      <c r="G57" s="99"/>
    </row>
    <row r="58" spans="1:7" ht="15.5" x14ac:dyDescent="0.35">
      <c r="A58" s="90"/>
      <c r="B58" s="90"/>
      <c r="C58" s="90"/>
      <c r="D58" s="90" t="s">
        <v>411</v>
      </c>
      <c r="E58" s="90"/>
      <c r="F58" s="90"/>
      <c r="G58" s="90"/>
    </row>
    <row r="59" spans="1:7" x14ac:dyDescent="0.25">
      <c r="A59" s="80"/>
      <c r="B59" s="80"/>
      <c r="C59" s="80"/>
      <c r="D59" s="80"/>
      <c r="E59" s="80"/>
      <c r="F59" s="80"/>
      <c r="G59" s="80"/>
    </row>
    <row r="60" spans="1:7" s="27" customFormat="1" x14ac:dyDescent="0.25">
      <c r="A60" s="80"/>
      <c r="B60" s="80"/>
      <c r="C60" s="80"/>
      <c r="D60" s="80"/>
      <c r="E60" s="80" t="s">
        <v>353</v>
      </c>
      <c r="F60" s="80"/>
      <c r="G60" s="80"/>
    </row>
    <row r="61" spans="1:7" s="27" customFormat="1" x14ac:dyDescent="0.25">
      <c r="A61" s="80"/>
      <c r="B61" s="80"/>
      <c r="C61" s="80"/>
      <c r="D61" s="80"/>
      <c r="E61" s="80"/>
      <c r="F61" s="80"/>
      <c r="G61" s="80"/>
    </row>
    <row r="62" spans="1:7" x14ac:dyDescent="0.25">
      <c r="A62" s="80"/>
      <c r="B62" s="80"/>
      <c r="C62" s="80"/>
      <c r="D62" s="80"/>
      <c r="E62" s="101" t="s">
        <v>265</v>
      </c>
      <c r="F62" s="102" t="s">
        <v>266</v>
      </c>
      <c r="G62" s="103" t="s">
        <v>267</v>
      </c>
    </row>
    <row r="63" spans="1:7" x14ac:dyDescent="0.25">
      <c r="A63" s="80"/>
      <c r="B63" s="80"/>
      <c r="C63" s="80"/>
      <c r="D63" s="80"/>
      <c r="E63" s="104" t="s">
        <v>257</v>
      </c>
      <c r="F63" s="207" t="s">
        <v>421</v>
      </c>
      <c r="G63" s="231" t="s">
        <v>276</v>
      </c>
    </row>
    <row r="64" spans="1:7" x14ac:dyDescent="0.25">
      <c r="A64" s="80"/>
      <c r="B64" s="80"/>
      <c r="C64" s="80"/>
      <c r="D64" s="80"/>
      <c r="E64" s="104" t="s">
        <v>258</v>
      </c>
      <c r="F64" s="207" t="s">
        <v>422</v>
      </c>
      <c r="G64" s="231" t="s">
        <v>269</v>
      </c>
    </row>
    <row r="65" spans="1:8" x14ac:dyDescent="0.25">
      <c r="A65" s="80"/>
      <c r="B65" s="80"/>
      <c r="C65" s="80"/>
      <c r="D65" s="80"/>
      <c r="E65" s="104" t="s">
        <v>259</v>
      </c>
      <c r="F65" s="207" t="s">
        <v>423</v>
      </c>
      <c r="G65" s="231" t="s">
        <v>268</v>
      </c>
    </row>
    <row r="66" spans="1:8" x14ac:dyDescent="0.25">
      <c r="A66" s="80"/>
      <c r="B66" s="80"/>
      <c r="C66" s="80"/>
      <c r="D66" s="80"/>
      <c r="E66" s="104" t="s">
        <v>260</v>
      </c>
      <c r="F66" s="207" t="s">
        <v>424</v>
      </c>
      <c r="G66" s="231" t="s">
        <v>277</v>
      </c>
    </row>
    <row r="67" spans="1:8" x14ac:dyDescent="0.25">
      <c r="A67" s="80"/>
      <c r="B67" s="80"/>
      <c r="C67" s="80"/>
      <c r="D67" s="80"/>
      <c r="E67" s="104" t="s">
        <v>261</v>
      </c>
      <c r="F67" s="207" t="s">
        <v>425</v>
      </c>
      <c r="G67" s="231" t="s">
        <v>270</v>
      </c>
    </row>
    <row r="68" spans="1:8" x14ac:dyDescent="0.25">
      <c r="A68" s="80"/>
      <c r="B68" s="80"/>
      <c r="C68" s="80"/>
      <c r="D68" s="80"/>
      <c r="E68" s="104" t="s">
        <v>262</v>
      </c>
      <c r="F68" s="207" t="s">
        <v>426</v>
      </c>
      <c r="G68" s="231" t="s">
        <v>271</v>
      </c>
    </row>
    <row r="69" spans="1:8" x14ac:dyDescent="0.25">
      <c r="A69" s="80"/>
      <c r="B69" s="80"/>
      <c r="C69" s="80"/>
      <c r="D69" s="80"/>
      <c r="E69" s="104" t="s">
        <v>294</v>
      </c>
      <c r="F69" s="207" t="s">
        <v>427</v>
      </c>
      <c r="G69" s="231" t="s">
        <v>295</v>
      </c>
    </row>
    <row r="70" spans="1:8" x14ac:dyDescent="0.25">
      <c r="A70" s="80"/>
      <c r="B70" s="80"/>
      <c r="C70" s="80"/>
      <c r="D70" s="80"/>
      <c r="E70" s="104" t="s">
        <v>272</v>
      </c>
      <c r="F70" s="207" t="s">
        <v>428</v>
      </c>
      <c r="G70" s="231" t="s">
        <v>273</v>
      </c>
    </row>
    <row r="71" spans="1:8" x14ac:dyDescent="0.25">
      <c r="A71" s="80"/>
      <c r="B71" s="80"/>
      <c r="C71" s="80"/>
      <c r="D71" s="80"/>
      <c r="E71" s="104" t="s">
        <v>274</v>
      </c>
      <c r="F71" s="207" t="s">
        <v>429</v>
      </c>
      <c r="G71" s="231" t="s">
        <v>275</v>
      </c>
    </row>
    <row r="72" spans="1:8" x14ac:dyDescent="0.25">
      <c r="A72" s="80"/>
      <c r="B72" s="80"/>
      <c r="C72" s="80"/>
      <c r="D72" s="80"/>
      <c r="E72" s="104" t="s">
        <v>278</v>
      </c>
      <c r="F72" s="207" t="s">
        <v>296</v>
      </c>
      <c r="G72" s="231" t="s">
        <v>279</v>
      </c>
    </row>
    <row r="73" spans="1:8" x14ac:dyDescent="0.25">
      <c r="A73" s="80"/>
      <c r="B73" s="80"/>
      <c r="C73" s="80"/>
      <c r="D73" s="80"/>
      <c r="E73" s="104" t="s">
        <v>280</v>
      </c>
      <c r="F73" s="232" t="s">
        <v>430</v>
      </c>
      <c r="G73" s="231" t="s">
        <v>281</v>
      </c>
    </row>
    <row r="74" spans="1:8" x14ac:dyDescent="0.25">
      <c r="A74" s="80"/>
      <c r="B74" s="80"/>
      <c r="C74" s="80"/>
      <c r="D74" s="80"/>
      <c r="E74" s="106" t="s">
        <v>282</v>
      </c>
      <c r="F74" s="107"/>
      <c r="G74" s="108"/>
    </row>
    <row r="75" spans="1:8" ht="12" x14ac:dyDescent="0.25">
      <c r="A75" s="80"/>
      <c r="B75" s="80"/>
      <c r="C75" s="80"/>
      <c r="D75" s="80"/>
      <c r="E75" s="80"/>
      <c r="F75" s="125" t="s">
        <v>401</v>
      </c>
      <c r="G75" s="80"/>
    </row>
    <row r="76" spans="1:8" ht="15.5" x14ac:dyDescent="0.35">
      <c r="A76" s="90"/>
      <c r="B76" s="90"/>
      <c r="C76" s="90"/>
      <c r="D76" s="90" t="s">
        <v>283</v>
      </c>
      <c r="E76" s="90"/>
      <c r="F76" s="90"/>
      <c r="G76" s="90"/>
      <c r="H76" s="90"/>
    </row>
    <row r="77" spans="1:8" ht="11.5" customHeight="1" x14ac:dyDescent="0.25"/>
    <row r="78" spans="1:8" ht="11.5" customHeight="1" x14ac:dyDescent="0.25"/>
    <row r="79" spans="1:8" ht="11.5" customHeight="1" x14ac:dyDescent="0.25"/>
    <row r="80" spans="1:8" ht="11.5" customHeight="1" x14ac:dyDescent="0.25"/>
    <row r="81" ht="11.5" customHeight="1" x14ac:dyDescent="0.25"/>
    <row r="82" ht="11.5" customHeight="1" x14ac:dyDescent="0.25"/>
    <row r="83" ht="11.5"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customHeight="1" x14ac:dyDescent="0.25"/>
    <row r="91" ht="11.5" customHeight="1" x14ac:dyDescent="0.25"/>
    <row r="92" ht="11.5" customHeight="1" x14ac:dyDescent="0.25"/>
    <row r="93" ht="11.5" customHeight="1" x14ac:dyDescent="0.25"/>
    <row r="94" ht="11.5" customHeight="1" x14ac:dyDescent="0.25"/>
    <row r="95" ht="11.5" customHeight="1" x14ac:dyDescent="0.25"/>
    <row r="96" ht="11.5" customHeight="1" x14ac:dyDescent="0.25"/>
    <row r="97" ht="11.5" customHeight="1" x14ac:dyDescent="0.25"/>
    <row r="98" ht="11.5" customHeight="1" x14ac:dyDescent="0.25"/>
    <row r="99" ht="11.5" customHeight="1" x14ac:dyDescent="0.25"/>
    <row r="100" ht="11.5" customHeight="1" x14ac:dyDescent="0.25"/>
    <row r="101" ht="11.5" customHeight="1" x14ac:dyDescent="0.25"/>
    <row r="102" ht="11.5" customHeight="1" x14ac:dyDescent="0.25"/>
    <row r="103" ht="11.5" customHeight="1" x14ac:dyDescent="0.25"/>
    <row r="104" ht="11.5" customHeight="1" x14ac:dyDescent="0.25"/>
    <row r="105" ht="11.5" customHeight="1" x14ac:dyDescent="0.25"/>
    <row r="106" ht="11.5" customHeight="1" x14ac:dyDescent="0.25"/>
    <row r="107" ht="11.5" customHeight="1" x14ac:dyDescent="0.25"/>
    <row r="108" ht="11.5" customHeight="1" x14ac:dyDescent="0.25"/>
    <row r="109" ht="11.5" customHeight="1" x14ac:dyDescent="0.25"/>
  </sheetData>
  <mergeCells count="2">
    <mergeCell ref="C6:D6"/>
    <mergeCell ref="D13:G13"/>
  </mergeCells>
  <conditionalFormatting sqref="C5:D5">
    <cfRule type="expression" dxfId="2" priority="2">
      <formula>IF(AND(sysChk=0,sysWarn=0),1,0)</formula>
    </cfRule>
    <cfRule type="expression" dxfId="1" priority="3">
      <formula>IF(AND(sysChk=0,sysWarn&lt;&gt;0),1,0)</formula>
    </cfRule>
    <cfRule type="expression" dxfId="0" priority="4">
      <formula>IF(sysChk&lt;&gt;0,1,0)</formula>
    </cfRule>
  </conditionalFormatting>
  <pageMargins left="0.70866141732283472" right="0.70866141732283472" top="0.74803149606299213" bottom="0.74803149606299213" header="0.31496062992125984" footer="0.31496062992125984"/>
  <pageSetup paperSize="9" scale="52"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CC"/>
    <outlinePr summaryBelow="0"/>
    <pageSetUpPr fitToPage="1"/>
  </sheetPr>
  <dimension ref="A1:L89"/>
  <sheetViews>
    <sheetView showGridLines="0" zoomScale="80" zoomScaleNormal="80" zoomScaleSheetLayoutView="100" workbookViewId="0">
      <pane ySplit="8" topLeftCell="A25" activePane="bottomLeft" state="frozen"/>
      <selection activeCell="A9" sqref="A9"/>
      <selection pane="bottomLeft"/>
    </sheetView>
  </sheetViews>
  <sheetFormatPr defaultColWidth="0" defaultRowHeight="14.5" customHeight="1" zeroHeight="1" outlineLevelRow="1" x14ac:dyDescent="0.25"/>
  <cols>
    <col min="1" max="2" width="3.19921875" style="27" customWidth="1"/>
    <col min="3" max="3" width="16.3984375" customWidth="1"/>
    <col min="4" max="4" width="42.69921875" customWidth="1"/>
    <col min="5" max="5" width="16.3984375" customWidth="1"/>
    <col min="6" max="6" width="23.3984375" customWidth="1"/>
    <col min="7" max="7" width="41.19921875" bestFit="1" customWidth="1"/>
    <col min="8" max="8" width="16.3984375" customWidth="1"/>
    <col min="9" max="9" width="18.3984375" customWidth="1"/>
    <col min="10" max="10" width="21" customWidth="1"/>
    <col min="11" max="11" width="22.19921875" customWidth="1"/>
    <col min="12" max="12" width="9.19921875" customWidth="1"/>
    <col min="13" max="16384" width="9.19921875" hidden="1"/>
  </cols>
  <sheetData>
    <row r="1" spans="1:12" s="27" customFormat="1" ht="11.5" x14ac:dyDescent="0.25">
      <c r="A1" s="109"/>
      <c r="B1" s="109"/>
      <c r="C1" s="110"/>
      <c r="D1" s="109"/>
      <c r="E1" s="109"/>
      <c r="F1" s="109"/>
      <c r="G1" s="109"/>
      <c r="H1" s="109"/>
      <c r="I1" s="109"/>
      <c r="J1" s="109"/>
      <c r="K1" s="109"/>
      <c r="L1" s="109"/>
    </row>
    <row r="2" spans="1:12" s="27" customFormat="1" ht="13" x14ac:dyDescent="0.25">
      <c r="A2" s="109"/>
      <c r="B2" s="109"/>
      <c r="C2" s="111" t="str">
        <f>cstProjectName</f>
        <v>RM 6283 Front Office Counter Services</v>
      </c>
      <c r="D2" s="109"/>
      <c r="E2" s="109"/>
      <c r="F2" s="109"/>
      <c r="G2" s="109"/>
      <c r="H2" s="109"/>
      <c r="I2" s="109"/>
      <c r="J2" s="109"/>
      <c r="K2" s="109"/>
      <c r="L2" s="109"/>
    </row>
    <row r="3" spans="1:12" s="27" customFormat="1" ht="12.5" x14ac:dyDescent="0.25">
      <c r="A3" s="109"/>
      <c r="B3" s="109"/>
      <c r="C3" s="112" t="str">
        <f ca="1">MID(CELL("filename",A1),FIND("]",CELL("filename",A1))+1,256)&amp;" Sheet"</f>
        <v>Bidder Instructions Sheet</v>
      </c>
      <c r="D3" s="109"/>
      <c r="E3" s="109"/>
      <c r="F3" s="109"/>
      <c r="G3" s="109"/>
      <c r="H3" s="109"/>
      <c r="I3" s="109"/>
      <c r="J3" s="109"/>
      <c r="K3" s="109"/>
      <c r="L3" s="109"/>
    </row>
    <row r="4" spans="1:12" s="27" customFormat="1" ht="11.5" x14ac:dyDescent="0.25">
      <c r="A4" s="109"/>
      <c r="B4" s="109"/>
      <c r="C4" s="110" t="str">
        <f>IF(ISBLANK(cstProtectiveMarking),"",cstProtectiveMarking)</f>
        <v>OFFICIAL</v>
      </c>
      <c r="D4" s="109"/>
      <c r="E4" s="109"/>
      <c r="F4" s="109"/>
      <c r="G4" s="109"/>
      <c r="H4" s="109"/>
      <c r="I4" s="109"/>
      <c r="J4" s="109"/>
      <c r="K4" s="109"/>
      <c r="L4" s="109"/>
    </row>
    <row r="5" spans="1:12" s="27" customFormat="1" ht="11.5" x14ac:dyDescent="0.25">
      <c r="A5" s="109"/>
      <c r="B5" s="109"/>
      <c r="C5" s="113" t="str">
        <f>HYPERLINK("#'Contents'!A1",sysChkWord)</f>
        <v>All Checks OK</v>
      </c>
      <c r="D5" s="109"/>
      <c r="E5" s="109"/>
      <c r="F5" s="109"/>
      <c r="G5" s="109"/>
      <c r="H5" s="109"/>
      <c r="I5" s="109"/>
      <c r="J5" s="109"/>
      <c r="K5" s="109"/>
      <c r="L5" s="109"/>
    </row>
    <row r="6" spans="1:12" s="27" customFormat="1" ht="12.5" x14ac:dyDescent="0.25">
      <c r="A6" s="109"/>
      <c r="B6" s="114"/>
      <c r="C6" s="243" t="str">
        <f>HYPERLINK("#'Contents'!A1","Click for Contents")</f>
        <v>Click for Contents</v>
      </c>
      <c r="D6" s="243"/>
      <c r="E6" s="113"/>
      <c r="F6" s="113"/>
      <c r="G6" s="109"/>
      <c r="H6" s="109"/>
      <c r="I6" s="109"/>
      <c r="J6" s="109"/>
      <c r="K6" s="109"/>
      <c r="L6" s="109"/>
    </row>
    <row r="7" spans="1:12" s="27" customFormat="1" ht="11.5" x14ac:dyDescent="0.25">
      <c r="A7" s="109"/>
      <c r="B7" s="109"/>
      <c r="C7" s="109"/>
      <c r="D7" s="109"/>
      <c r="E7" s="109"/>
      <c r="F7" s="109"/>
      <c r="G7" s="109"/>
      <c r="H7" s="109"/>
      <c r="I7" s="109"/>
      <c r="J7" s="109"/>
      <c r="K7" s="109"/>
      <c r="L7" s="109"/>
    </row>
    <row r="8" spans="1:12" s="27" customFormat="1" ht="11.5" x14ac:dyDescent="0.25">
      <c r="A8" s="185">
        <f>SUM(A9:A71)</f>
        <v>0</v>
      </c>
      <c r="B8" s="185">
        <f>SUM(B9:B71)</f>
        <v>0</v>
      </c>
      <c r="C8" s="116"/>
      <c r="D8" s="116"/>
      <c r="E8" s="116"/>
      <c r="F8" s="116"/>
      <c r="G8" s="116"/>
      <c r="H8" s="116"/>
      <c r="I8" s="109"/>
      <c r="J8" s="109"/>
      <c r="K8" s="109"/>
      <c r="L8" s="109"/>
    </row>
    <row r="9" spans="1:12" ht="15.5" x14ac:dyDescent="0.35">
      <c r="A9" s="79"/>
      <c r="B9" s="79"/>
      <c r="C9" s="35"/>
      <c r="D9" s="35"/>
      <c r="E9" s="35"/>
      <c r="F9" s="35"/>
      <c r="G9" s="35"/>
      <c r="H9" s="35"/>
      <c r="I9" s="35"/>
      <c r="J9" s="35"/>
      <c r="K9" s="35"/>
      <c r="L9" s="79"/>
    </row>
    <row r="10" spans="1:12" ht="15.5" x14ac:dyDescent="0.35">
      <c r="C10" s="90"/>
      <c r="D10" s="90" t="s">
        <v>97</v>
      </c>
      <c r="E10" s="90"/>
      <c r="F10" s="90"/>
      <c r="G10" s="90"/>
      <c r="H10" s="90"/>
      <c r="I10" s="90"/>
      <c r="J10" s="90"/>
      <c r="K10" s="90"/>
    </row>
    <row r="11" spans="1:12" s="80" customFormat="1" ht="11.5" x14ac:dyDescent="0.25"/>
    <row r="12" spans="1:12" s="80" customFormat="1" ht="56" customHeight="1" x14ac:dyDescent="0.25">
      <c r="D12" s="247" t="s">
        <v>453</v>
      </c>
      <c r="E12" s="247"/>
      <c r="F12" s="247"/>
      <c r="G12" s="247"/>
      <c r="H12" s="247"/>
      <c r="I12" s="247"/>
      <c r="J12" s="247"/>
      <c r="K12" s="247"/>
    </row>
    <row r="13" spans="1:12" ht="56" customHeight="1" x14ac:dyDescent="0.35">
      <c r="C13" s="180"/>
      <c r="D13" s="245" t="s">
        <v>452</v>
      </c>
      <c r="E13" s="253"/>
      <c r="F13" s="253"/>
      <c r="G13" s="253"/>
      <c r="H13" s="253"/>
      <c r="I13" s="253"/>
      <c r="J13" s="253"/>
      <c r="K13" s="253"/>
    </row>
    <row r="14" spans="1:12" ht="51" customHeight="1" x14ac:dyDescent="0.35">
      <c r="C14" s="180"/>
      <c r="D14" s="245" t="s">
        <v>389</v>
      </c>
      <c r="E14" s="245"/>
      <c r="F14" s="245"/>
      <c r="G14" s="245"/>
      <c r="H14" s="245"/>
      <c r="I14" s="245"/>
      <c r="J14" s="245"/>
      <c r="K14" s="245"/>
    </row>
    <row r="15" spans="1:12" ht="48" customHeight="1" x14ac:dyDescent="0.35">
      <c r="C15" s="180"/>
      <c r="D15" s="247" t="s">
        <v>371</v>
      </c>
      <c r="E15" s="247"/>
      <c r="F15" s="247"/>
      <c r="G15" s="247"/>
      <c r="H15" s="247"/>
      <c r="I15" s="247"/>
      <c r="J15" s="247"/>
      <c r="K15" s="247"/>
    </row>
    <row r="16" spans="1:12" s="219" customFormat="1" ht="48" customHeight="1" x14ac:dyDescent="0.35">
      <c r="C16" s="220"/>
      <c r="D16" s="247" t="s">
        <v>454</v>
      </c>
      <c r="E16" s="247"/>
      <c r="F16" s="247"/>
      <c r="G16" s="247"/>
      <c r="H16" s="247"/>
      <c r="I16" s="247"/>
      <c r="J16" s="247"/>
      <c r="K16" s="247"/>
    </row>
    <row r="17" spans="3:11" s="216" customFormat="1" ht="216.65" customHeight="1" x14ac:dyDescent="0.35">
      <c r="C17" s="217"/>
      <c r="D17" s="218"/>
      <c r="E17" s="218"/>
      <c r="F17" s="218"/>
      <c r="G17" s="218"/>
      <c r="H17" s="218"/>
      <c r="I17" s="218"/>
      <c r="J17" s="218"/>
      <c r="K17" s="218"/>
    </row>
    <row r="18" spans="3:11" ht="15.5" x14ac:dyDescent="0.35">
      <c r="C18" s="90"/>
      <c r="D18" s="90" t="s">
        <v>365</v>
      </c>
      <c r="E18" s="90"/>
      <c r="F18" s="90"/>
      <c r="G18" s="90"/>
      <c r="H18" s="90"/>
      <c r="I18" s="90"/>
      <c r="J18" s="90"/>
      <c r="K18" s="90"/>
    </row>
    <row r="19" spans="3:11" ht="11.5" x14ac:dyDescent="0.25">
      <c r="C19" s="27"/>
      <c r="D19" s="27"/>
      <c r="E19" s="27"/>
      <c r="F19" s="27"/>
      <c r="G19" s="27"/>
      <c r="H19" s="27"/>
      <c r="I19" s="27"/>
      <c r="J19" s="27"/>
      <c r="K19" s="27"/>
    </row>
    <row r="20" spans="3:11" ht="13.5" thickBot="1" x14ac:dyDescent="0.3">
      <c r="C20" s="129"/>
      <c r="D20" s="129" t="s">
        <v>97</v>
      </c>
      <c r="E20" s="129"/>
      <c r="F20" s="129"/>
      <c r="G20" s="129"/>
      <c r="H20" s="129"/>
      <c r="I20" s="129"/>
      <c r="J20" s="129"/>
      <c r="K20" s="129"/>
    </row>
    <row r="21" spans="3:11" ht="90" customHeight="1" outlineLevel="1" x14ac:dyDescent="0.35">
      <c r="C21" s="181" t="s">
        <v>91</v>
      </c>
      <c r="D21" s="245" t="s">
        <v>456</v>
      </c>
      <c r="E21" s="251"/>
      <c r="F21" s="251"/>
      <c r="G21" s="251"/>
      <c r="H21" s="251"/>
      <c r="I21" s="251"/>
      <c r="J21" s="251"/>
      <c r="K21" s="251"/>
    </row>
    <row r="22" spans="3:11" ht="83" customHeight="1" outlineLevel="1" x14ac:dyDescent="0.25">
      <c r="C22" s="182" t="s">
        <v>92</v>
      </c>
      <c r="D22" s="245" t="s">
        <v>457</v>
      </c>
      <c r="E22" s="252"/>
      <c r="F22" s="252"/>
      <c r="G22" s="252"/>
      <c r="H22" s="252"/>
      <c r="I22" s="252"/>
      <c r="J22" s="252"/>
      <c r="K22" s="252"/>
    </row>
    <row r="23" spans="3:11" s="27" customFormat="1" ht="31" customHeight="1" outlineLevel="1" x14ac:dyDescent="0.25">
      <c r="C23" s="182" t="s">
        <v>93</v>
      </c>
      <c r="D23" s="247" t="s">
        <v>436</v>
      </c>
      <c r="E23" s="247"/>
      <c r="F23" s="247"/>
      <c r="G23" s="247"/>
      <c r="H23" s="247"/>
      <c r="I23" s="247"/>
      <c r="J23" s="57" t="s">
        <v>146</v>
      </c>
      <c r="K23" s="211" t="s">
        <v>105</v>
      </c>
    </row>
    <row r="24" spans="3:11" ht="39.5" customHeight="1" outlineLevel="1" x14ac:dyDescent="0.35">
      <c r="C24" s="180"/>
      <c r="D24" s="259" t="s">
        <v>458</v>
      </c>
      <c r="E24" s="260"/>
      <c r="F24" s="260"/>
      <c r="G24" s="260"/>
      <c r="H24" s="260"/>
      <c r="I24" s="260"/>
      <c r="J24" s="57" t="s">
        <v>22</v>
      </c>
      <c r="K24" s="212">
        <v>422</v>
      </c>
    </row>
    <row r="25" spans="3:11" ht="15.5" x14ac:dyDescent="0.35">
      <c r="C25" s="180"/>
      <c r="D25" s="36"/>
      <c r="E25" s="35"/>
      <c r="F25" s="35"/>
      <c r="G25" s="35"/>
      <c r="H25" s="35"/>
      <c r="I25" s="35"/>
      <c r="J25" s="35"/>
      <c r="K25" s="35"/>
    </row>
    <row r="26" spans="3:11" ht="13.5" thickBot="1" x14ac:dyDescent="0.3">
      <c r="C26" s="129"/>
      <c r="D26" s="129" t="s">
        <v>316</v>
      </c>
      <c r="E26" s="129"/>
      <c r="F26" s="129"/>
      <c r="G26" s="129"/>
      <c r="H26" s="129"/>
      <c r="I26" s="129"/>
      <c r="J26" s="129"/>
      <c r="K26" s="129"/>
    </row>
    <row r="27" spans="3:11" ht="11.5" x14ac:dyDescent="0.25">
      <c r="C27" s="27"/>
      <c r="D27" s="27"/>
      <c r="E27" s="27"/>
      <c r="F27" s="27"/>
      <c r="G27" s="27"/>
      <c r="H27" s="27"/>
      <c r="I27" s="27"/>
      <c r="J27" s="27"/>
      <c r="K27" s="27"/>
    </row>
    <row r="28" spans="3:11" ht="41.5" customHeight="1" outlineLevel="1" x14ac:dyDescent="0.25">
      <c r="C28" s="183"/>
      <c r="D28" s="265" t="s">
        <v>326</v>
      </c>
      <c r="E28" s="266"/>
      <c r="F28" s="266"/>
      <c r="G28" s="266"/>
      <c r="H28" s="266"/>
      <c r="I28" s="266"/>
      <c r="J28" s="266"/>
      <c r="K28" s="266"/>
    </row>
    <row r="29" spans="3:11" ht="76.75" customHeight="1" outlineLevel="1" x14ac:dyDescent="0.35">
      <c r="C29" s="180" t="s">
        <v>94</v>
      </c>
      <c r="D29" s="59" t="s">
        <v>327</v>
      </c>
      <c r="E29" s="261" t="s">
        <v>476</v>
      </c>
      <c r="F29" s="267"/>
      <c r="G29" s="267"/>
      <c r="H29" s="267"/>
      <c r="I29" s="267"/>
      <c r="J29" s="267"/>
      <c r="K29" s="267"/>
    </row>
    <row r="30" spans="3:11" ht="76.75" customHeight="1" outlineLevel="1" x14ac:dyDescent="0.35">
      <c r="C30" s="180" t="s">
        <v>95</v>
      </c>
      <c r="D30" s="128" t="s">
        <v>462</v>
      </c>
      <c r="E30" s="261" t="s">
        <v>463</v>
      </c>
      <c r="F30" s="262"/>
      <c r="G30" s="262"/>
      <c r="H30" s="262"/>
      <c r="I30" s="262"/>
      <c r="J30" s="262"/>
      <c r="K30" s="262"/>
    </row>
    <row r="31" spans="3:11" ht="76.75" customHeight="1" outlineLevel="1" x14ac:dyDescent="0.35">
      <c r="C31" s="180" t="s">
        <v>96</v>
      </c>
      <c r="D31" s="60" t="s">
        <v>461</v>
      </c>
      <c r="E31" s="261" t="s">
        <v>460</v>
      </c>
      <c r="F31" s="262"/>
      <c r="G31" s="262"/>
      <c r="H31" s="262"/>
      <c r="I31" s="262"/>
      <c r="J31" s="262"/>
      <c r="K31" s="262"/>
    </row>
    <row r="32" spans="3:11" ht="15.5" x14ac:dyDescent="0.35">
      <c r="C32" s="180"/>
      <c r="D32" s="1"/>
      <c r="E32" s="35"/>
      <c r="F32" s="35"/>
      <c r="G32" s="35"/>
      <c r="H32" s="35"/>
      <c r="I32" s="35"/>
      <c r="J32" s="35"/>
      <c r="K32" s="35"/>
    </row>
    <row r="33" spans="3:11" ht="13.5" thickBot="1" x14ac:dyDescent="0.3">
      <c r="C33" s="129"/>
      <c r="D33" s="129" t="s">
        <v>297</v>
      </c>
      <c r="E33" s="129"/>
      <c r="F33" s="129"/>
      <c r="G33" s="129"/>
      <c r="H33" s="129"/>
      <c r="I33" s="129"/>
      <c r="J33" s="129"/>
      <c r="K33" s="129"/>
    </row>
    <row r="34" spans="3:11" ht="15.5" x14ac:dyDescent="0.35">
      <c r="C34" s="184"/>
      <c r="F34" s="35"/>
      <c r="G34" s="35"/>
      <c r="H34" s="35"/>
      <c r="I34" s="35"/>
      <c r="J34" s="35"/>
      <c r="K34" s="35"/>
    </row>
    <row r="35" spans="3:11" ht="15.5" outlineLevel="1" x14ac:dyDescent="0.35">
      <c r="C35" s="180"/>
      <c r="D35" s="131" t="s">
        <v>107</v>
      </c>
      <c r="E35" s="35"/>
      <c r="F35" s="35"/>
      <c r="G35" s="35"/>
      <c r="H35" s="35"/>
      <c r="I35" s="35"/>
      <c r="J35" s="35"/>
      <c r="K35" s="35"/>
    </row>
    <row r="36" spans="3:11" ht="15.5" outlineLevel="1" x14ac:dyDescent="0.35">
      <c r="C36" s="180"/>
      <c r="D36" s="189" t="s">
        <v>325</v>
      </c>
      <c r="E36" s="27"/>
      <c r="F36" s="35"/>
      <c r="G36" s="35"/>
      <c r="H36" s="35"/>
      <c r="I36" s="35"/>
      <c r="J36" s="35"/>
      <c r="K36" s="35"/>
    </row>
    <row r="37" spans="3:11" ht="15.5" outlineLevel="1" x14ac:dyDescent="0.35">
      <c r="C37" s="180"/>
      <c r="D37" s="1"/>
      <c r="E37" s="35"/>
      <c r="F37" s="35"/>
      <c r="G37" s="35"/>
      <c r="H37" s="35"/>
      <c r="I37" s="35"/>
      <c r="J37" s="35"/>
      <c r="K37" s="35"/>
    </row>
    <row r="38" spans="3:11" ht="15.5" outlineLevel="1" x14ac:dyDescent="0.35">
      <c r="C38" s="180"/>
      <c r="D38" s="62" t="s">
        <v>368</v>
      </c>
      <c r="E38" s="35"/>
      <c r="G38" s="35"/>
      <c r="H38" s="35"/>
      <c r="I38" s="35"/>
      <c r="J38" s="35"/>
      <c r="K38" s="35"/>
    </row>
    <row r="39" spans="3:11" ht="15.5" outlineLevel="1" x14ac:dyDescent="0.35">
      <c r="C39" s="180"/>
      <c r="D39" s="94" t="s">
        <v>419</v>
      </c>
      <c r="E39" s="130">
        <f>MATCH($D$39,SysConfig!$F$32:$F$33,0)</f>
        <v>2</v>
      </c>
      <c r="G39" s="35"/>
      <c r="H39" s="35"/>
      <c r="I39" s="35"/>
      <c r="J39" s="35"/>
      <c r="K39" s="35"/>
    </row>
    <row r="40" spans="3:11" ht="15.5" x14ac:dyDescent="0.35">
      <c r="C40" s="180"/>
      <c r="D40" s="1"/>
      <c r="E40" s="35"/>
      <c r="F40" s="35"/>
      <c r="G40" s="35"/>
      <c r="H40" s="35"/>
      <c r="I40" s="35"/>
      <c r="J40" s="35"/>
      <c r="K40" s="35"/>
    </row>
    <row r="41" spans="3:11" ht="13.5" thickBot="1" x14ac:dyDescent="0.3">
      <c r="C41" s="129"/>
      <c r="D41" s="129" t="s">
        <v>317</v>
      </c>
      <c r="E41" s="129"/>
      <c r="F41" s="129"/>
      <c r="G41" s="129"/>
      <c r="H41" s="129"/>
      <c r="I41" s="129"/>
      <c r="J41" s="129"/>
      <c r="K41" s="129"/>
    </row>
    <row r="42" spans="3:11" ht="15.5" x14ac:dyDescent="0.35">
      <c r="C42" s="184"/>
      <c r="D42" s="1"/>
      <c r="E42" s="35"/>
      <c r="F42" s="35"/>
      <c r="G42" s="35"/>
      <c r="H42" s="35"/>
      <c r="I42" s="35"/>
      <c r="J42" s="35"/>
      <c r="K42" s="35"/>
    </row>
    <row r="43" spans="3:11" ht="22.5" customHeight="1" outlineLevel="1" x14ac:dyDescent="0.35">
      <c r="C43" s="180"/>
      <c r="D43" s="254" t="s">
        <v>328</v>
      </c>
      <c r="E43" s="255"/>
      <c r="F43" s="35"/>
      <c r="G43" s="35"/>
      <c r="H43" s="35"/>
      <c r="I43" s="35"/>
      <c r="J43" s="35"/>
      <c r="K43" s="35"/>
    </row>
    <row r="44" spans="3:11" ht="93" customHeight="1" outlineLevel="1" x14ac:dyDescent="0.35">
      <c r="C44" s="180"/>
      <c r="D44" s="268" t="s">
        <v>390</v>
      </c>
      <c r="E44" s="269"/>
      <c r="F44" s="269"/>
      <c r="G44" s="269"/>
      <c r="H44" s="269"/>
      <c r="I44" s="269"/>
      <c r="J44" s="269"/>
      <c r="K44" s="269"/>
    </row>
    <row r="45" spans="3:11" ht="27.5" customHeight="1" outlineLevel="1" x14ac:dyDescent="0.35">
      <c r="C45" s="180"/>
      <c r="D45" s="263" t="s">
        <v>98</v>
      </c>
      <c r="E45" s="248" t="s">
        <v>385</v>
      </c>
      <c r="F45" s="249"/>
      <c r="G45" s="249"/>
      <c r="H45" s="249"/>
      <c r="I45" s="249"/>
      <c r="J45" s="249"/>
      <c r="K45" s="249"/>
    </row>
    <row r="46" spans="3:11" ht="50.5" customHeight="1" outlineLevel="1" x14ac:dyDescent="0.35">
      <c r="C46" s="180"/>
      <c r="D46" s="264"/>
      <c r="E46" s="248" t="s">
        <v>437</v>
      </c>
      <c r="F46" s="270"/>
      <c r="G46" s="270"/>
      <c r="H46" s="270"/>
      <c r="I46" s="270"/>
      <c r="J46" s="270"/>
      <c r="K46" s="270"/>
    </row>
    <row r="47" spans="3:11" ht="15.5" outlineLevel="1" x14ac:dyDescent="0.35">
      <c r="C47" s="180"/>
      <c r="D47" s="1"/>
      <c r="E47" s="58"/>
      <c r="F47" s="58"/>
      <c r="G47" s="58"/>
      <c r="H47" s="58"/>
      <c r="I47" s="58"/>
      <c r="J47" s="58"/>
      <c r="K47" s="58"/>
    </row>
    <row r="48" spans="3:11" ht="34.5" customHeight="1" outlineLevel="1" x14ac:dyDescent="0.35">
      <c r="C48" s="180"/>
      <c r="D48" s="263" t="s">
        <v>99</v>
      </c>
      <c r="E48" s="248" t="s">
        <v>471</v>
      </c>
      <c r="F48" s="249"/>
      <c r="G48" s="249"/>
      <c r="H48" s="249"/>
      <c r="I48" s="249"/>
      <c r="J48" s="249"/>
      <c r="K48" s="249"/>
    </row>
    <row r="49" spans="3:11" ht="98" customHeight="1" outlineLevel="1" x14ac:dyDescent="0.35">
      <c r="C49" s="180"/>
      <c r="D49" s="264"/>
      <c r="E49" s="248" t="s">
        <v>446</v>
      </c>
      <c r="F49" s="249"/>
      <c r="G49" s="249"/>
      <c r="H49" s="249"/>
      <c r="I49" s="249"/>
      <c r="J49" s="249"/>
      <c r="K49" s="249"/>
    </row>
    <row r="50" spans="3:11" ht="7" customHeight="1" outlineLevel="1" x14ac:dyDescent="0.35">
      <c r="C50" s="180"/>
      <c r="D50" s="56"/>
      <c r="E50" s="58"/>
      <c r="F50" s="58"/>
      <c r="G50" s="58"/>
      <c r="H50" s="58"/>
      <c r="I50" s="58"/>
      <c r="J50" s="58"/>
      <c r="K50" s="58"/>
    </row>
    <row r="51" spans="3:11" ht="48.5" customHeight="1" outlineLevel="1" x14ac:dyDescent="0.35">
      <c r="C51" s="180"/>
      <c r="D51" s="263" t="s">
        <v>438</v>
      </c>
      <c r="E51" s="248" t="s">
        <v>444</v>
      </c>
      <c r="F51" s="249"/>
      <c r="G51" s="249"/>
      <c r="H51" s="249"/>
      <c r="I51" s="249"/>
      <c r="J51" s="249"/>
      <c r="K51" s="249"/>
    </row>
    <row r="52" spans="3:11" ht="27.5" customHeight="1" outlineLevel="1" x14ac:dyDescent="0.35">
      <c r="C52" s="180"/>
      <c r="D52" s="264"/>
      <c r="E52" s="248" t="s">
        <v>386</v>
      </c>
      <c r="F52" s="249"/>
      <c r="G52" s="249"/>
      <c r="H52" s="249"/>
      <c r="I52" s="249"/>
      <c r="J52" s="249"/>
      <c r="K52" s="249"/>
    </row>
    <row r="53" spans="3:11" ht="34.5" customHeight="1" outlineLevel="1" x14ac:dyDescent="0.35">
      <c r="C53" s="180"/>
      <c r="D53" s="268" t="s">
        <v>439</v>
      </c>
      <c r="E53" s="269"/>
      <c r="F53" s="269"/>
      <c r="G53" s="269"/>
      <c r="H53" s="269"/>
      <c r="I53" s="269"/>
      <c r="J53" s="269"/>
      <c r="K53" s="269"/>
    </row>
    <row r="54" spans="3:11" ht="15.5" outlineLevel="1" x14ac:dyDescent="0.35">
      <c r="C54" s="180"/>
      <c r="D54" s="34"/>
      <c r="E54" s="35"/>
      <c r="F54" s="35"/>
      <c r="G54" s="35"/>
      <c r="H54" s="228"/>
      <c r="I54" s="35"/>
      <c r="J54" s="35"/>
      <c r="K54" s="35"/>
    </row>
    <row r="55" spans="3:11" ht="23.5" customHeight="1" outlineLevel="1" x14ac:dyDescent="0.35">
      <c r="C55" s="180"/>
      <c r="D55" s="256" t="s">
        <v>329</v>
      </c>
      <c r="E55" s="257"/>
      <c r="F55" s="35"/>
      <c r="G55" s="35"/>
      <c r="H55" s="35"/>
      <c r="I55" s="35"/>
      <c r="J55" s="35"/>
      <c r="K55" s="35"/>
    </row>
    <row r="56" spans="3:11" ht="31.5" customHeight="1" outlineLevel="1" x14ac:dyDescent="0.35">
      <c r="C56" s="180"/>
      <c r="D56" s="245" t="s">
        <v>382</v>
      </c>
      <c r="E56" s="250"/>
      <c r="F56" s="250"/>
      <c r="G56" s="250"/>
      <c r="H56" s="250"/>
      <c r="I56" s="250"/>
      <c r="J56" s="250"/>
      <c r="K56" s="250"/>
    </row>
    <row r="57" spans="3:11" ht="31.5" customHeight="1" outlineLevel="1" x14ac:dyDescent="0.35">
      <c r="C57" s="180"/>
      <c r="D57" s="245" t="s">
        <v>331</v>
      </c>
      <c r="E57" s="250"/>
      <c r="F57" s="250"/>
      <c r="G57" s="250"/>
      <c r="H57" s="250"/>
      <c r="I57" s="250"/>
      <c r="J57" s="250"/>
      <c r="K57" s="250"/>
    </row>
    <row r="58" spans="3:11" s="219" customFormat="1" ht="31.5" customHeight="1" outlineLevel="1" x14ac:dyDescent="0.35">
      <c r="C58" s="220"/>
      <c r="D58" s="36" t="s">
        <v>470</v>
      </c>
      <c r="E58" s="234"/>
      <c r="F58" s="234"/>
      <c r="G58" s="234"/>
      <c r="H58" s="234"/>
      <c r="I58" s="234"/>
      <c r="J58" s="234"/>
      <c r="K58" s="234"/>
    </row>
    <row r="59" spans="3:11" ht="31.5" customHeight="1" outlineLevel="1" x14ac:dyDescent="0.35">
      <c r="C59" s="180"/>
      <c r="D59" s="245" t="s">
        <v>308</v>
      </c>
      <c r="E59" s="250"/>
      <c r="F59" s="250"/>
      <c r="G59" s="250"/>
      <c r="H59" s="250"/>
      <c r="I59" s="250"/>
      <c r="J59" s="250"/>
      <c r="K59" s="250"/>
    </row>
    <row r="60" spans="3:11" ht="15.5" outlineLevel="1" x14ac:dyDescent="0.35">
      <c r="C60" s="180"/>
      <c r="D60" s="34"/>
      <c r="E60" s="35"/>
      <c r="F60" s="35"/>
      <c r="G60" s="35"/>
      <c r="H60" s="35"/>
      <c r="I60" s="35"/>
      <c r="J60" s="35"/>
      <c r="K60" s="35"/>
    </row>
    <row r="61" spans="3:11" ht="23.5" customHeight="1" outlineLevel="1" x14ac:dyDescent="0.35">
      <c r="C61" s="180"/>
      <c r="D61" s="258" t="s">
        <v>330</v>
      </c>
      <c r="E61" s="255"/>
      <c r="F61" s="35"/>
      <c r="G61" s="35"/>
      <c r="H61" s="35"/>
      <c r="I61" s="35"/>
      <c r="J61" s="35"/>
      <c r="K61" s="35"/>
    </row>
    <row r="62" spans="3:11" ht="8.5" customHeight="1" outlineLevel="1" x14ac:dyDescent="0.35">
      <c r="C62" s="180"/>
      <c r="D62" s="245"/>
      <c r="E62" s="250"/>
      <c r="F62" s="250"/>
      <c r="G62" s="250"/>
      <c r="H62" s="250"/>
      <c r="I62" s="250"/>
      <c r="J62" s="250"/>
      <c r="K62" s="250"/>
    </row>
    <row r="63" spans="3:11" ht="31.5" customHeight="1" outlineLevel="1" x14ac:dyDescent="0.35">
      <c r="C63" s="180"/>
      <c r="D63" s="245" t="s">
        <v>312</v>
      </c>
      <c r="E63" s="250"/>
      <c r="F63" s="250"/>
      <c r="G63" s="250"/>
      <c r="H63" s="250"/>
      <c r="I63" s="250"/>
      <c r="J63" s="250"/>
      <c r="K63" s="250"/>
    </row>
    <row r="64" spans="3:11" ht="89.5" customHeight="1" outlineLevel="1" x14ac:dyDescent="0.35">
      <c r="C64" s="180"/>
      <c r="D64" s="268" t="s">
        <v>313</v>
      </c>
      <c r="E64" s="269"/>
      <c r="F64" s="269"/>
      <c r="G64" s="269"/>
      <c r="H64" s="269"/>
      <c r="I64" s="269"/>
      <c r="J64" s="269"/>
      <c r="K64" s="269"/>
    </row>
    <row r="65" spans="1:12" ht="49" customHeight="1" outlineLevel="1" x14ac:dyDescent="0.35">
      <c r="C65" s="180"/>
      <c r="D65" s="245" t="s">
        <v>387</v>
      </c>
      <c r="E65" s="253"/>
      <c r="F65" s="253"/>
      <c r="G65" s="253"/>
      <c r="H65" s="253"/>
      <c r="I65" s="253"/>
      <c r="J65" s="253"/>
      <c r="K65" s="253"/>
    </row>
    <row r="66" spans="1:12" s="27" customFormat="1" ht="13.5" thickBot="1" x14ac:dyDescent="0.3">
      <c r="C66" s="129"/>
      <c r="D66" s="129" t="s">
        <v>305</v>
      </c>
      <c r="E66" s="129"/>
      <c r="F66" s="129"/>
      <c r="G66" s="129"/>
      <c r="H66" s="129"/>
      <c r="I66" s="129"/>
      <c r="J66" s="129"/>
      <c r="K66" s="129"/>
    </row>
    <row r="67" spans="1:12" s="27" customFormat="1" ht="15.5" x14ac:dyDescent="0.35">
      <c r="C67" s="184"/>
      <c r="F67" s="35"/>
      <c r="G67" s="35"/>
      <c r="H67" s="35"/>
      <c r="I67" s="35"/>
      <c r="J67" s="35"/>
      <c r="K67" s="35"/>
    </row>
    <row r="68" spans="1:12" s="27" customFormat="1" ht="15.5" x14ac:dyDescent="0.35">
      <c r="C68" s="180"/>
      <c r="D68" s="245" t="s">
        <v>381</v>
      </c>
      <c r="E68" s="246"/>
      <c r="F68" s="246"/>
      <c r="G68" s="246"/>
      <c r="H68" s="246"/>
      <c r="I68" s="246"/>
      <c r="J68" s="246"/>
      <c r="K68" s="246"/>
    </row>
    <row r="69" spans="1:12" s="27" customFormat="1" ht="90.5" hidden="1" customHeight="1" x14ac:dyDescent="0.35">
      <c r="C69" s="180"/>
      <c r="D69" s="245" t="s">
        <v>398</v>
      </c>
      <c r="E69" s="246"/>
      <c r="F69" s="246"/>
      <c r="G69" s="246"/>
      <c r="H69" s="246"/>
      <c r="I69" s="246"/>
      <c r="J69" s="246"/>
      <c r="K69" s="246"/>
    </row>
    <row r="70" spans="1:12" s="219" customFormat="1" ht="16" customHeight="1" x14ac:dyDescent="0.35">
      <c r="C70" s="220"/>
      <c r="D70" s="221"/>
      <c r="E70" s="222"/>
      <c r="F70" s="222"/>
      <c r="G70" s="222"/>
      <c r="H70" s="222"/>
      <c r="I70" s="222"/>
      <c r="J70" s="222"/>
      <c r="K70" s="222"/>
    </row>
    <row r="71" spans="1:12" ht="15.5" x14ac:dyDescent="0.35">
      <c r="A71" s="117" t="s">
        <v>154</v>
      </c>
      <c r="B71" s="117"/>
      <c r="C71" s="117"/>
      <c r="D71" s="117"/>
      <c r="E71" s="117"/>
      <c r="F71" s="117"/>
      <c r="G71" s="117"/>
      <c r="H71" s="117"/>
      <c r="I71" s="117"/>
      <c r="J71" s="117"/>
      <c r="K71" s="117"/>
      <c r="L71" s="117"/>
    </row>
    <row r="72" spans="1:12" ht="14.5" customHeight="1" x14ac:dyDescent="0.25"/>
    <row r="73" spans="1:12" ht="14.5" hidden="1" customHeight="1" x14ac:dyDescent="0.25"/>
    <row r="74" spans="1:12" ht="14.5" hidden="1" customHeight="1" x14ac:dyDescent="0.25"/>
    <row r="75" spans="1:12" ht="14.5" hidden="1" customHeight="1" x14ac:dyDescent="0.25"/>
    <row r="76" spans="1:12" ht="14.5" hidden="1" customHeight="1" x14ac:dyDescent="0.25"/>
    <row r="77" spans="1:12" ht="14.5" hidden="1" customHeight="1" x14ac:dyDescent="0.25"/>
    <row r="78" spans="1:12" ht="14.5" hidden="1" customHeight="1" x14ac:dyDescent="0.25"/>
    <row r="79" spans="1:12" ht="14.5" hidden="1" customHeight="1" x14ac:dyDescent="0.25"/>
    <row r="80" spans="1:12" ht="14.5" hidden="1" customHeight="1" x14ac:dyDescent="0.25"/>
    <row r="81" ht="14.5" hidden="1" customHeight="1" x14ac:dyDescent="0.25"/>
    <row r="82" ht="14.5" hidden="1" customHeight="1" x14ac:dyDescent="0.25"/>
    <row r="83" ht="14.5" hidden="1" customHeight="1" x14ac:dyDescent="0.25"/>
    <row r="84" ht="14.5" hidden="1" customHeight="1" x14ac:dyDescent="0.25"/>
    <row r="85" ht="14.5" hidden="1" customHeight="1" x14ac:dyDescent="0.25"/>
    <row r="86" ht="14.5" hidden="1" customHeight="1" x14ac:dyDescent="0.25"/>
    <row r="87" ht="14.5" hidden="1" customHeight="1" x14ac:dyDescent="0.25"/>
    <row r="88" ht="14.5" hidden="1" customHeight="1" x14ac:dyDescent="0.25"/>
    <row r="89" ht="14.5" customHeight="1" x14ac:dyDescent="0.25"/>
  </sheetData>
  <protectedRanges>
    <protectedRange sqref="K24" name="Tangible Fixed Assets"/>
  </protectedRanges>
  <mergeCells count="37">
    <mergeCell ref="D64:K64"/>
    <mergeCell ref="D51:D52"/>
    <mergeCell ref="E49:K49"/>
    <mergeCell ref="D63:K63"/>
    <mergeCell ref="D56:K56"/>
    <mergeCell ref="C6:D6"/>
    <mergeCell ref="D23:I23"/>
    <mergeCell ref="D24:I24"/>
    <mergeCell ref="E31:K31"/>
    <mergeCell ref="D57:K57"/>
    <mergeCell ref="D48:D49"/>
    <mergeCell ref="D16:K16"/>
    <mergeCell ref="D28:K28"/>
    <mergeCell ref="E29:K29"/>
    <mergeCell ref="E30:K30"/>
    <mergeCell ref="D53:K53"/>
    <mergeCell ref="D44:K44"/>
    <mergeCell ref="E45:K45"/>
    <mergeCell ref="E46:K46"/>
    <mergeCell ref="D45:D46"/>
    <mergeCell ref="E48:K48"/>
    <mergeCell ref="D68:K68"/>
    <mergeCell ref="D69:K69"/>
    <mergeCell ref="D12:K12"/>
    <mergeCell ref="D15:K15"/>
    <mergeCell ref="E52:K52"/>
    <mergeCell ref="D62:K62"/>
    <mergeCell ref="D14:K14"/>
    <mergeCell ref="D21:K21"/>
    <mergeCell ref="D22:K22"/>
    <mergeCell ref="D13:K13"/>
    <mergeCell ref="E51:K51"/>
    <mergeCell ref="D43:E43"/>
    <mergeCell ref="D55:E55"/>
    <mergeCell ref="D61:E61"/>
    <mergeCell ref="D59:K59"/>
    <mergeCell ref="D65:K65"/>
  </mergeCells>
  <conditionalFormatting sqref="C5">
    <cfRule type="expression" dxfId="407" priority="1">
      <formula>IF(AND(sysChk=0,sysWarn=0),1,0)</formula>
    </cfRule>
    <cfRule type="expression" dxfId="406" priority="2">
      <formula>IF(AND(sysChk=0,sysWarn&lt;&gt;0),1,0)</formula>
    </cfRule>
    <cfRule type="expression" dxfId="405" priority="3">
      <formula>IF(sysChk&lt;&gt;0,1,0)</formula>
    </cfRule>
  </conditionalFormatting>
  <pageMargins left="0.70866141732283472" right="0.70866141732283472" top="0.74803149606299213" bottom="0.74803149606299213" header="0.31496062992125984" footer="0.31496062992125984"/>
  <pageSetup paperSize="9" scale="41" orientation="landscape" r:id="rId1"/>
  <colBreaks count="1" manualBreakCount="1">
    <brk id="21" max="1048575" man="1"/>
  </colBreaks>
  <ignoredErrors>
    <ignoredError sqref="C21"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SysConfig!$F$32:$F$33</xm:f>
          </x14:formula1>
          <xm:sqref>D39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CC"/>
  </sheetPr>
  <dimension ref="A1:X45"/>
  <sheetViews>
    <sheetView showGridLines="0" zoomScale="80" zoomScaleNormal="80" workbookViewId="0">
      <pane ySplit="8" topLeftCell="A13" activePane="bottomLeft" state="frozen"/>
      <selection activeCell="A9" sqref="A9"/>
      <selection pane="bottomLeft"/>
    </sheetView>
  </sheetViews>
  <sheetFormatPr defaultColWidth="0" defaultRowHeight="0" customHeight="1" zeroHeight="1" x14ac:dyDescent="0.25"/>
  <cols>
    <col min="1" max="2" width="3.69921875" customWidth="1"/>
    <col min="3" max="3" width="24" customWidth="1"/>
    <col min="4" max="4" width="63.69921875" customWidth="1"/>
    <col min="5" max="7" width="14.3984375" customWidth="1"/>
    <col min="8" max="8" width="19.3984375" bestFit="1" customWidth="1"/>
    <col min="9" max="9" width="16.19921875" customWidth="1"/>
    <col min="10" max="10" width="19.19921875" customWidth="1"/>
    <col min="11" max="11" width="22.19921875" bestFit="1" customWidth="1"/>
    <col min="12" max="12" width="19.19921875" customWidth="1"/>
    <col min="13" max="21" width="8.69921875" customWidth="1"/>
    <col min="22" max="22" width="8.69921875" style="66" customWidth="1"/>
    <col min="23" max="24" width="0" hidden="1" customWidth="1"/>
    <col min="25" max="16384" width="9.19921875" hidden="1"/>
  </cols>
  <sheetData>
    <row r="1" spans="1:22"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row>
    <row r="2" spans="1:22" s="27" customFormat="1" ht="13" x14ac:dyDescent="0.25">
      <c r="A2" s="109"/>
      <c r="B2" s="109"/>
      <c r="C2" s="111" t="str">
        <f>cstProjectName</f>
        <v>RM 6283 Front Office Counter Services</v>
      </c>
      <c r="D2" s="109"/>
      <c r="E2" s="109"/>
      <c r="F2" s="109"/>
      <c r="G2" s="109"/>
      <c r="H2" s="109"/>
      <c r="I2" s="109"/>
      <c r="J2" s="109"/>
      <c r="K2" s="109"/>
      <c r="L2" s="109"/>
      <c r="M2" s="109"/>
      <c r="N2" s="109"/>
      <c r="O2" s="109"/>
      <c r="P2" s="109"/>
      <c r="Q2" s="109"/>
      <c r="R2" s="109"/>
      <c r="S2" s="109"/>
      <c r="T2" s="109"/>
      <c r="U2" s="109"/>
      <c r="V2" s="109"/>
    </row>
    <row r="3" spans="1:22" s="27" customFormat="1" ht="12.5" x14ac:dyDescent="0.25">
      <c r="A3" s="109"/>
      <c r="B3" s="109"/>
      <c r="C3" s="112" t="str">
        <f ca="1">MID(CELL("filename",A1),FIND("]",CELL("filename",A1))+1,256)&amp;" Sheet"</f>
        <v>RAG Thresholds Sheet</v>
      </c>
      <c r="D3" s="109"/>
      <c r="E3" s="109"/>
      <c r="F3" s="109"/>
      <c r="G3" s="109"/>
      <c r="H3" s="109"/>
      <c r="I3" s="109"/>
      <c r="J3" s="109"/>
      <c r="K3" s="109"/>
      <c r="L3" s="109"/>
      <c r="M3" s="109"/>
      <c r="N3" s="109"/>
      <c r="O3" s="109"/>
      <c r="P3" s="109"/>
      <c r="Q3" s="109"/>
      <c r="R3" s="109"/>
      <c r="S3" s="109"/>
      <c r="T3" s="109"/>
      <c r="U3" s="109"/>
      <c r="V3" s="109"/>
    </row>
    <row r="4" spans="1:22" s="27" customFormat="1"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row>
    <row r="5" spans="1:22" s="27" customFormat="1"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c r="T5" s="109"/>
      <c r="U5" s="109"/>
      <c r="V5" s="109"/>
    </row>
    <row r="6" spans="1:22" s="27" customFormat="1" ht="12.5" x14ac:dyDescent="0.25">
      <c r="A6" s="109"/>
      <c r="B6" s="114"/>
      <c r="C6" s="240" t="str">
        <f>HYPERLINK("#'Contents'!A1","Click for Contents")</f>
        <v>Click for Contents</v>
      </c>
      <c r="D6" s="113"/>
      <c r="E6" s="109"/>
      <c r="F6" s="109"/>
      <c r="G6" s="109"/>
      <c r="H6" s="109"/>
      <c r="I6" s="109"/>
      <c r="J6" s="109"/>
      <c r="K6" s="109"/>
      <c r="L6" s="109"/>
      <c r="M6" s="109"/>
      <c r="N6" s="109"/>
      <c r="O6" s="109"/>
      <c r="P6" s="109"/>
      <c r="Q6" s="109"/>
      <c r="R6" s="109"/>
      <c r="S6" s="109"/>
      <c r="T6" s="109"/>
      <c r="U6" s="109"/>
      <c r="V6" s="109"/>
    </row>
    <row r="7" spans="1:22" s="27" customFormat="1" ht="11.5" x14ac:dyDescent="0.25">
      <c r="A7" s="109"/>
      <c r="B7" s="109"/>
      <c r="C7" s="109"/>
      <c r="D7" s="109"/>
      <c r="E7" s="109"/>
      <c r="F7" s="109"/>
      <c r="G7" s="109"/>
      <c r="H7" s="109"/>
      <c r="I7" s="109"/>
      <c r="J7" s="109"/>
      <c r="K7" s="109"/>
      <c r="L7" s="109"/>
      <c r="M7" s="109"/>
      <c r="N7" s="109"/>
      <c r="O7" s="109"/>
      <c r="P7" s="109"/>
      <c r="Q7" s="109"/>
      <c r="R7" s="109"/>
      <c r="S7" s="109"/>
      <c r="T7" s="109"/>
      <c r="U7" s="109"/>
      <c r="V7" s="109"/>
    </row>
    <row r="8" spans="1:22" s="27" customFormat="1" ht="11.5" x14ac:dyDescent="0.25">
      <c r="A8" s="185">
        <f>SUM(A9:A32)</f>
        <v>0</v>
      </c>
      <c r="B8" s="185">
        <f>SUM(B9:B32)</f>
        <v>0</v>
      </c>
      <c r="C8" s="116"/>
      <c r="D8" s="116"/>
      <c r="E8" s="116"/>
      <c r="F8" s="116"/>
      <c r="G8" s="109"/>
      <c r="H8" s="109"/>
      <c r="I8" s="109"/>
      <c r="J8" s="109"/>
      <c r="K8" s="109"/>
      <c r="L8" s="109"/>
      <c r="M8" s="109"/>
      <c r="N8" s="109"/>
      <c r="O8" s="109"/>
      <c r="P8" s="109"/>
      <c r="Q8" s="109"/>
      <c r="R8" s="109"/>
      <c r="S8" s="109"/>
      <c r="T8" s="109"/>
      <c r="U8" s="109"/>
      <c r="V8" s="109"/>
    </row>
    <row r="9" spans="1:22" ht="17" customHeight="1" x14ac:dyDescent="0.35">
      <c r="A9" s="35"/>
      <c r="B9" s="35"/>
      <c r="C9" s="35"/>
      <c r="D9" s="35"/>
      <c r="E9" s="35"/>
      <c r="F9" s="35"/>
      <c r="G9" s="35"/>
      <c r="H9" s="35"/>
      <c r="I9" s="35"/>
      <c r="J9" s="35"/>
      <c r="K9" s="35"/>
      <c r="L9" s="35"/>
      <c r="M9" s="35"/>
      <c r="N9" s="35"/>
      <c r="O9" s="35"/>
      <c r="P9" s="35"/>
      <c r="Q9" s="35"/>
      <c r="R9" s="35"/>
      <c r="S9" s="35"/>
      <c r="T9" s="35"/>
      <c r="U9" s="35"/>
      <c r="V9" s="35"/>
    </row>
    <row r="10" spans="1:22" ht="15.5" x14ac:dyDescent="0.35">
      <c r="A10" s="117"/>
      <c r="B10" s="117"/>
      <c r="C10" s="117" t="s">
        <v>298</v>
      </c>
      <c r="D10" s="117"/>
      <c r="E10" s="117"/>
      <c r="F10" s="117"/>
      <c r="G10" s="117"/>
      <c r="H10" s="117"/>
      <c r="I10" s="117"/>
      <c r="J10" s="117"/>
      <c r="K10" s="117"/>
      <c r="L10" s="117"/>
      <c r="M10" s="117"/>
      <c r="N10" s="117"/>
      <c r="O10" s="117"/>
      <c r="P10" s="117"/>
      <c r="Q10" s="117"/>
      <c r="R10" s="117"/>
      <c r="S10" s="117"/>
      <c r="T10" s="117"/>
      <c r="U10" s="117"/>
      <c r="V10" s="117"/>
    </row>
    <row r="11" spans="1:22" ht="11.5" x14ac:dyDescent="0.25">
      <c r="A11" s="27"/>
      <c r="B11" s="27"/>
      <c r="C11" s="27"/>
      <c r="D11" s="27"/>
      <c r="E11" s="27"/>
      <c r="F11" s="27"/>
      <c r="G11" s="27"/>
      <c r="H11" s="27"/>
      <c r="I11" s="27"/>
      <c r="J11" s="27"/>
      <c r="K11" s="27"/>
      <c r="L11" s="27"/>
      <c r="M11" s="27"/>
      <c r="N11" s="27"/>
      <c r="O11" s="27"/>
      <c r="P11" s="27"/>
      <c r="Q11" s="27"/>
      <c r="R11" s="27"/>
      <c r="S11" s="27"/>
      <c r="T11" s="27"/>
      <c r="U11" s="27"/>
      <c r="V11" s="27"/>
    </row>
    <row r="12" spans="1:22" ht="14" x14ac:dyDescent="0.3">
      <c r="B12" s="27"/>
      <c r="C12" s="97"/>
      <c r="D12" s="29"/>
      <c r="E12" s="27"/>
      <c r="F12" s="27"/>
      <c r="G12" s="27"/>
      <c r="I12" s="29"/>
      <c r="K12" s="134"/>
      <c r="L12" s="134"/>
      <c r="M12" s="26"/>
      <c r="N12" s="26"/>
      <c r="O12" s="26"/>
      <c r="P12" s="26"/>
      <c r="Q12" s="26"/>
      <c r="R12" s="26"/>
      <c r="S12" s="26"/>
      <c r="T12" s="26"/>
      <c r="U12" s="26"/>
      <c r="V12" s="26"/>
    </row>
    <row r="13" spans="1:22" ht="14.5" thickBot="1" x14ac:dyDescent="0.35">
      <c r="A13" s="27"/>
      <c r="B13" s="27"/>
      <c r="C13" s="131"/>
      <c r="D13" s="29"/>
      <c r="E13" s="27"/>
      <c r="F13" s="27"/>
      <c r="G13" s="27"/>
      <c r="H13" s="27"/>
      <c r="I13" s="29"/>
      <c r="J13" s="129" t="s">
        <v>242</v>
      </c>
      <c r="K13" s="129"/>
      <c r="L13" s="129"/>
      <c r="M13" s="26"/>
      <c r="N13" s="26"/>
      <c r="O13" s="26"/>
      <c r="P13" s="26"/>
      <c r="Q13" s="26"/>
      <c r="R13" s="26"/>
      <c r="S13" s="26"/>
      <c r="T13" s="26"/>
      <c r="U13" s="26"/>
      <c r="V13" s="26"/>
    </row>
    <row r="14" spans="1:22" ht="14.5" thickBot="1" x14ac:dyDescent="0.3">
      <c r="B14" s="27"/>
      <c r="C14" s="129" t="s">
        <v>300</v>
      </c>
      <c r="D14" s="129" t="s">
        <v>131</v>
      </c>
      <c r="E14" s="133" t="s">
        <v>143</v>
      </c>
      <c r="F14" s="133" t="s">
        <v>144</v>
      </c>
      <c r="G14" s="133" t="s">
        <v>145</v>
      </c>
      <c r="H14" s="133" t="s">
        <v>299</v>
      </c>
      <c r="I14" s="26"/>
      <c r="J14" s="200" t="s">
        <v>143</v>
      </c>
      <c r="K14" s="40" t="s">
        <v>144</v>
      </c>
      <c r="L14" s="41" t="s">
        <v>145</v>
      </c>
      <c r="M14" s="26"/>
      <c r="N14" s="26"/>
      <c r="O14" s="26"/>
      <c r="P14" s="26"/>
      <c r="Q14" s="26"/>
      <c r="R14" s="26"/>
      <c r="S14" s="26"/>
      <c r="T14" s="26"/>
      <c r="U14" s="26"/>
      <c r="V14" s="26"/>
    </row>
    <row r="15" spans="1:22" ht="15.5" x14ac:dyDescent="0.35">
      <c r="B15" s="27"/>
      <c r="C15" s="139">
        <v>1</v>
      </c>
      <c r="D15" s="139" t="s">
        <v>163</v>
      </c>
      <c r="E15" s="140">
        <v>1.5</v>
      </c>
      <c r="F15" s="141"/>
      <c r="G15" s="140">
        <v>5</v>
      </c>
      <c r="H15" s="142" t="s">
        <v>49</v>
      </c>
      <c r="I15" s="26"/>
      <c r="J15" s="201" t="str">
        <f>"x"&amp;" &lt; "&amp;E15</f>
        <v>x &lt; 1.5</v>
      </c>
      <c r="K15" s="135" t="str">
        <f>E15&amp;" ≤ "&amp;" x "&amp;" ≤ "&amp;G15</f>
        <v>1.5 ≤  x  ≤ 5</v>
      </c>
      <c r="L15" s="136" t="str">
        <f>"x"&amp;" &gt; "&amp;G15</f>
        <v>x &gt; 5</v>
      </c>
      <c r="M15" s="26"/>
      <c r="N15" s="26"/>
      <c r="O15" s="26"/>
      <c r="P15" s="26"/>
      <c r="Q15" s="26"/>
      <c r="R15" s="26"/>
      <c r="S15" s="26"/>
      <c r="T15" s="26"/>
      <c r="U15" s="26"/>
      <c r="V15" s="26"/>
    </row>
    <row r="16" spans="1:22" ht="15.5" x14ac:dyDescent="0.35">
      <c r="B16" s="27"/>
      <c r="C16" s="139">
        <v>2</v>
      </c>
      <c r="D16" s="139" t="s">
        <v>67</v>
      </c>
      <c r="E16" s="143">
        <v>1.4999999999999999E-2</v>
      </c>
      <c r="F16" s="141"/>
      <c r="G16" s="143">
        <v>0.05</v>
      </c>
      <c r="H16" s="142" t="s">
        <v>49</v>
      </c>
      <c r="I16" s="26"/>
      <c r="J16" s="202" t="str">
        <f>"x"&amp;" &lt; "&amp;TEXT(E16,"0.0%")</f>
        <v>x &lt; 1.5%</v>
      </c>
      <c r="K16" s="137" t="str">
        <f>TEXT(E16,"0.0%")&amp;" ≤ "&amp;" x "&amp;" ≤ "&amp;TEXT(G16,"0.0%")</f>
        <v>1.5% ≤  x  ≤ 5.0%</v>
      </c>
      <c r="L16" s="138" t="str">
        <f>"x"&amp;" &gt; "&amp;TEXT(G16,"0.0%")</f>
        <v>x &gt; 5.0%</v>
      </c>
      <c r="M16" s="26"/>
      <c r="N16" s="26"/>
      <c r="O16" s="26"/>
      <c r="P16" s="26"/>
      <c r="Q16" s="26"/>
      <c r="R16" s="26"/>
      <c r="S16" s="26"/>
      <c r="T16" s="26"/>
      <c r="U16" s="26"/>
      <c r="V16" s="26"/>
    </row>
    <row r="17" spans="1:22" ht="15.5" x14ac:dyDescent="0.35">
      <c r="B17" s="27"/>
      <c r="C17" s="139" t="s">
        <v>68</v>
      </c>
      <c r="D17" s="139" t="s">
        <v>383</v>
      </c>
      <c r="E17" s="143">
        <v>0.05</v>
      </c>
      <c r="F17" s="141"/>
      <c r="G17" s="143">
        <v>0.15</v>
      </c>
      <c r="H17" s="142" t="s">
        <v>472</v>
      </c>
      <c r="I17" s="26"/>
      <c r="J17" s="201" t="str">
        <f>"x"&amp;" &lt; "&amp;TEXT(E17,"0.0%")</f>
        <v>x &lt; 5.0%</v>
      </c>
      <c r="K17" s="135" t="str">
        <f>TEXT(E17,"0.0%")&amp;" ≤ "&amp;" x "&amp;" ≤ "&amp;TEXT(G17,"0.0%")</f>
        <v>5.0% ≤  x  ≤ 15.0%</v>
      </c>
      <c r="L17" s="136" t="str">
        <f>"x"&amp;" &gt; "&amp;TEXT(G17,"0.0%")</f>
        <v>x &gt; 15.0%</v>
      </c>
      <c r="M17" s="26"/>
      <c r="N17" s="26"/>
      <c r="O17" s="26"/>
      <c r="P17" s="26"/>
      <c r="Q17" s="26"/>
      <c r="R17" s="26"/>
      <c r="S17" s="26"/>
      <c r="T17" s="26"/>
      <c r="U17" s="26"/>
      <c r="V17" s="26"/>
    </row>
    <row r="18" spans="1:22" ht="15.5" x14ac:dyDescent="0.35">
      <c r="B18" s="27"/>
      <c r="C18" s="139" t="s">
        <v>71</v>
      </c>
      <c r="D18" s="139" t="s">
        <v>76</v>
      </c>
      <c r="E18" s="140">
        <v>3.5</v>
      </c>
      <c r="F18" s="141"/>
      <c r="G18" s="140">
        <v>2.5</v>
      </c>
      <c r="H18" s="142" t="s">
        <v>50</v>
      </c>
      <c r="I18" s="26"/>
      <c r="J18" s="201" t="str">
        <f>"x"&amp;" &gt; "&amp;E18</f>
        <v>x &gt; 3.5</v>
      </c>
      <c r="K18" s="135" t="str">
        <f>E18&amp;" ≥ "&amp;" x "&amp;" ≥ "&amp;G18</f>
        <v>3.5 ≥  x  ≥ 2.5</v>
      </c>
      <c r="L18" s="136" t="str">
        <f>"x"&amp;" &lt; "&amp;G18</f>
        <v>x &lt; 2.5</v>
      </c>
      <c r="M18" s="26"/>
      <c r="N18" s="26"/>
      <c r="O18" s="26"/>
      <c r="P18" s="26"/>
      <c r="Q18" s="26"/>
      <c r="R18" s="26"/>
      <c r="S18" s="26"/>
      <c r="T18" s="26"/>
      <c r="U18" s="26"/>
      <c r="V18" s="26"/>
    </row>
    <row r="19" spans="1:22" ht="15.5" x14ac:dyDescent="0.35">
      <c r="B19" s="27"/>
      <c r="C19" s="139">
        <v>4</v>
      </c>
      <c r="D19" s="139" t="s">
        <v>80</v>
      </c>
      <c r="E19" s="140">
        <v>5</v>
      </c>
      <c r="F19" s="141"/>
      <c r="G19" s="140">
        <v>4</v>
      </c>
      <c r="H19" s="142" t="s">
        <v>50</v>
      </c>
      <c r="I19" s="26"/>
      <c r="J19" s="201" t="str">
        <f>"x"&amp;" &gt; "&amp;E19</f>
        <v>x &gt; 5</v>
      </c>
      <c r="K19" s="135" t="str">
        <f>E19&amp;" ≥ "&amp;" x "&amp;" ≥ "&amp;G19</f>
        <v>5 ≥  x  ≥ 4</v>
      </c>
      <c r="L19" s="136" t="str">
        <f>"x"&amp;" &lt; "&amp;G19</f>
        <v>x &lt; 4</v>
      </c>
      <c r="M19" s="26"/>
      <c r="N19" s="26"/>
      <c r="O19" s="26"/>
      <c r="P19" s="26"/>
      <c r="Q19" s="26"/>
      <c r="R19" s="26"/>
      <c r="S19" s="26"/>
      <c r="T19" s="26"/>
      <c r="U19" s="26"/>
      <c r="V19" s="26"/>
    </row>
    <row r="20" spans="1:22" ht="15.5" x14ac:dyDescent="0.35">
      <c r="B20" s="27"/>
      <c r="C20" s="139">
        <v>5</v>
      </c>
      <c r="D20" s="139" t="s">
        <v>74</v>
      </c>
      <c r="E20" s="140">
        <v>3</v>
      </c>
      <c r="F20" s="141"/>
      <c r="G20" s="140">
        <v>4.5</v>
      </c>
      <c r="H20" s="142" t="s">
        <v>49</v>
      </c>
      <c r="I20" s="26"/>
      <c r="J20" s="201" t="str">
        <f t="shared" ref="J20:J21" si="0">"x"&amp;" &lt; "&amp;E20</f>
        <v>x &lt; 3</v>
      </c>
      <c r="K20" s="135" t="str">
        <f t="shared" ref="K20:K21" si="1">E20&amp;" ≤ "&amp;" x "&amp;" ≤ "&amp;G20</f>
        <v>3 ≤  x  ≤ 4.5</v>
      </c>
      <c r="L20" s="136" t="str">
        <f t="shared" ref="L20:L21" si="2">"x"&amp;" &gt; "&amp;G20</f>
        <v>x &gt; 4.5</v>
      </c>
      <c r="M20" s="26"/>
      <c r="N20" s="26"/>
      <c r="O20" s="26"/>
      <c r="P20" s="26"/>
      <c r="Q20" s="26"/>
      <c r="R20" s="26"/>
      <c r="S20" s="26"/>
      <c r="T20" s="26"/>
      <c r="U20" s="26"/>
      <c r="V20" s="26"/>
    </row>
    <row r="21" spans="1:22" ht="15.5" x14ac:dyDescent="0.35">
      <c r="B21" s="27"/>
      <c r="C21" s="139">
        <v>6</v>
      </c>
      <c r="D21" s="139" t="s">
        <v>77</v>
      </c>
      <c r="E21" s="140">
        <v>1</v>
      </c>
      <c r="F21" s="141"/>
      <c r="G21" s="140">
        <v>2</v>
      </c>
      <c r="H21" s="142" t="s">
        <v>49</v>
      </c>
      <c r="I21" s="26"/>
      <c r="J21" s="201" t="str">
        <f t="shared" si="0"/>
        <v>x &lt; 1</v>
      </c>
      <c r="K21" s="135" t="str">
        <f t="shared" si="1"/>
        <v>1 ≤  x  ≤ 2</v>
      </c>
      <c r="L21" s="136" t="str">
        <f t="shared" si="2"/>
        <v>x &gt; 2</v>
      </c>
      <c r="M21" s="26"/>
      <c r="N21" s="26"/>
      <c r="O21" s="26"/>
      <c r="P21" s="26"/>
      <c r="Q21" s="26"/>
      <c r="R21" s="26"/>
      <c r="S21" s="26"/>
      <c r="T21" s="26"/>
      <c r="U21" s="26"/>
      <c r="V21" s="26"/>
    </row>
    <row r="22" spans="1:22" ht="15.5" x14ac:dyDescent="0.35">
      <c r="B22" s="27"/>
      <c r="C22" s="139">
        <v>7</v>
      </c>
      <c r="D22" s="139" t="s">
        <v>78</v>
      </c>
      <c r="E22" s="140">
        <v>0</v>
      </c>
      <c r="F22" s="141"/>
      <c r="G22" s="141">
        <v>0</v>
      </c>
      <c r="H22" s="142" t="s">
        <v>49</v>
      </c>
      <c r="I22" s="26"/>
      <c r="J22" s="201" t="str">
        <f>"x"&amp;" ≤ "&amp;E22</f>
        <v>x ≤ 0</v>
      </c>
      <c r="K22" s="154"/>
      <c r="L22" s="136" t="str">
        <f>"x"&amp;" &gt; "&amp;E22</f>
        <v>x &gt; 0</v>
      </c>
      <c r="M22" s="26"/>
      <c r="N22" s="26"/>
      <c r="O22" s="26"/>
      <c r="P22" s="26"/>
      <c r="Q22" s="26"/>
      <c r="R22" s="26"/>
      <c r="S22" s="26"/>
      <c r="T22" s="26"/>
      <c r="U22" s="26"/>
      <c r="V22" s="26"/>
    </row>
    <row r="23" spans="1:22" ht="15.5" x14ac:dyDescent="0.35">
      <c r="B23" s="27"/>
      <c r="C23" s="139">
        <v>8</v>
      </c>
      <c r="D23" s="139" t="s">
        <v>79</v>
      </c>
      <c r="E23" s="143">
        <v>0.5</v>
      </c>
      <c r="F23" s="141"/>
      <c r="G23" s="143">
        <v>0.25</v>
      </c>
      <c r="H23" s="142" t="s">
        <v>50</v>
      </c>
      <c r="I23" s="26"/>
      <c r="J23" s="201" t="str">
        <f>"x"&amp;" &gt; "&amp;TEXT(E23,"0.0%")</f>
        <v>x &gt; 50.0%</v>
      </c>
      <c r="K23" s="135" t="str">
        <f>TEXT(E23,"0.0%")&amp;" ≥ "&amp;" x "&amp;" ≥ "&amp;TEXT(G23,"0.0%")</f>
        <v>50.0% ≥  x  ≥ 25.0%</v>
      </c>
      <c r="L23" s="136" t="str">
        <f>"x"&amp;" &lt; "&amp;TEXT(G23,"0.0%")</f>
        <v>x &lt; 25.0%</v>
      </c>
      <c r="M23" s="26"/>
      <c r="N23" s="26"/>
      <c r="O23" s="26"/>
      <c r="P23" s="26"/>
      <c r="Q23" s="26"/>
      <c r="R23" s="26"/>
      <c r="S23" s="26"/>
      <c r="T23" s="26"/>
      <c r="U23" s="26"/>
      <c r="V23" s="26"/>
    </row>
    <row r="24" spans="1:22" ht="11.5" x14ac:dyDescent="0.25">
      <c r="B24" s="27"/>
      <c r="C24" s="39"/>
      <c r="D24" s="26"/>
      <c r="E24" s="26"/>
      <c r="F24" s="26"/>
      <c r="G24" s="26"/>
      <c r="H24" s="26"/>
      <c r="I24" s="26"/>
      <c r="J24" s="26"/>
      <c r="K24" s="26"/>
      <c r="L24" s="26"/>
      <c r="M24" s="26"/>
      <c r="N24" s="26"/>
      <c r="O24" s="26"/>
      <c r="P24" s="26"/>
      <c r="Q24" s="26"/>
      <c r="R24" s="26"/>
      <c r="S24" s="26"/>
      <c r="T24" s="26"/>
      <c r="U24" s="26"/>
      <c r="V24" s="26"/>
    </row>
    <row r="25" spans="1:22" ht="11.5" x14ac:dyDescent="0.25">
      <c r="B25" s="27"/>
      <c r="C25" s="39"/>
      <c r="D25" s="26"/>
      <c r="E25" s="26"/>
      <c r="F25" s="26"/>
      <c r="G25" s="26"/>
      <c r="H25" s="26"/>
      <c r="I25" s="26"/>
      <c r="J25" s="26"/>
      <c r="K25" s="26"/>
      <c r="L25" s="26"/>
      <c r="M25" s="26"/>
      <c r="N25" s="26"/>
      <c r="O25" s="26"/>
      <c r="P25" s="26"/>
      <c r="Q25" s="26"/>
      <c r="R25" s="26"/>
      <c r="S25" s="26"/>
      <c r="T25" s="26"/>
      <c r="U25" s="26"/>
      <c r="V25" s="26"/>
    </row>
    <row r="26" spans="1:22" ht="15.5" x14ac:dyDescent="0.35">
      <c r="B26" s="27"/>
      <c r="D26" s="139" t="s">
        <v>384</v>
      </c>
      <c r="H26" s="26"/>
      <c r="I26" s="26"/>
      <c r="J26" s="26"/>
      <c r="K26" s="26"/>
      <c r="L26" s="26"/>
      <c r="M26" s="26"/>
      <c r="N26" s="26"/>
      <c r="O26" s="26"/>
      <c r="P26" s="26"/>
      <c r="Q26" s="26"/>
      <c r="R26" s="26"/>
      <c r="S26" s="26"/>
      <c r="T26" s="26"/>
      <c r="U26" s="26"/>
      <c r="V26" s="26"/>
    </row>
    <row r="27" spans="1:22" ht="15.5" x14ac:dyDescent="0.25">
      <c r="B27" s="27"/>
      <c r="C27" s="39"/>
      <c r="D27" s="241">
        <v>10000</v>
      </c>
      <c r="E27" s="219"/>
      <c r="F27" s="219"/>
      <c r="G27" s="26"/>
      <c r="H27" s="26"/>
      <c r="I27" s="26"/>
      <c r="J27" s="26"/>
      <c r="K27" s="26"/>
      <c r="L27" s="26"/>
      <c r="M27" s="26"/>
      <c r="N27" s="26"/>
      <c r="O27" s="26"/>
      <c r="P27" s="26"/>
      <c r="Q27" s="26"/>
      <c r="R27" s="26"/>
      <c r="S27" s="26"/>
      <c r="T27" s="26"/>
      <c r="U27" s="26"/>
      <c r="V27" s="26"/>
    </row>
    <row r="28" spans="1:22" s="219" customFormat="1" ht="11.5" x14ac:dyDescent="0.25">
      <c r="C28" s="39"/>
      <c r="D28" s="26"/>
      <c r="E28" s="26"/>
      <c r="F28" s="26"/>
      <c r="G28" s="26"/>
      <c r="H28" s="26"/>
      <c r="I28" s="26"/>
      <c r="J28" s="26"/>
      <c r="K28" s="26"/>
      <c r="L28" s="26"/>
      <c r="M28" s="26"/>
      <c r="N28" s="26"/>
      <c r="O28" s="26"/>
      <c r="P28" s="26"/>
      <c r="Q28" s="26"/>
      <c r="R28" s="26"/>
      <c r="S28" s="26"/>
      <c r="T28" s="26"/>
      <c r="U28" s="26"/>
      <c r="V28" s="26"/>
    </row>
    <row r="29" spans="1:22" s="219" customFormat="1" ht="11.5" x14ac:dyDescent="0.25">
      <c r="C29" s="39"/>
      <c r="D29" s="26"/>
      <c r="E29" s="26"/>
      <c r="F29" s="26"/>
      <c r="G29" s="26"/>
      <c r="H29" s="26"/>
      <c r="I29" s="26"/>
      <c r="J29" s="26"/>
      <c r="K29" s="26"/>
      <c r="L29" s="26"/>
      <c r="M29" s="26"/>
      <c r="N29" s="26"/>
      <c r="O29" s="26"/>
      <c r="P29" s="26"/>
      <c r="Q29" s="26"/>
      <c r="R29" s="26"/>
      <c r="S29" s="26"/>
      <c r="T29" s="26"/>
      <c r="U29" s="26"/>
      <c r="V29" s="26"/>
    </row>
    <row r="30" spans="1:22" s="219" customFormat="1" ht="25" customHeight="1" x14ac:dyDescent="0.25">
      <c r="C30" s="271"/>
      <c r="D30" s="271"/>
      <c r="E30" s="271"/>
      <c r="F30" s="271"/>
      <c r="G30" s="271"/>
      <c r="H30" s="271"/>
      <c r="I30" s="271"/>
      <c r="J30" s="271"/>
      <c r="K30" s="271"/>
      <c r="L30" s="271"/>
      <c r="M30" s="26"/>
      <c r="N30" s="26"/>
      <c r="O30" s="26"/>
      <c r="P30" s="26"/>
      <c r="Q30" s="26"/>
      <c r="R30" s="26"/>
      <c r="S30" s="26"/>
      <c r="T30" s="26"/>
      <c r="U30" s="26"/>
      <c r="V30" s="26"/>
    </row>
    <row r="31" spans="1:22" ht="12" x14ac:dyDescent="0.25">
      <c r="A31" s="27"/>
      <c r="B31" s="27"/>
      <c r="C31" s="39"/>
      <c r="D31" s="97"/>
      <c r="E31" s="26"/>
      <c r="F31" s="26"/>
      <c r="G31" s="26"/>
      <c r="H31" s="26"/>
      <c r="I31" s="26"/>
      <c r="J31" s="26"/>
      <c r="K31" s="26"/>
      <c r="L31" s="26"/>
      <c r="M31" s="26"/>
      <c r="N31" s="26"/>
      <c r="O31" s="26"/>
      <c r="P31" s="26"/>
      <c r="Q31" s="26"/>
      <c r="R31" s="26"/>
      <c r="S31" s="26"/>
      <c r="T31" s="26"/>
      <c r="U31" s="26"/>
      <c r="V31" s="26"/>
    </row>
    <row r="32" spans="1:22" ht="15.5" x14ac:dyDescent="0.35">
      <c r="A32" s="117" t="s">
        <v>154</v>
      </c>
      <c r="B32" s="117"/>
      <c r="C32" s="117"/>
      <c r="D32" s="117"/>
      <c r="E32" s="117"/>
      <c r="F32" s="117"/>
      <c r="G32" s="117"/>
      <c r="H32" s="117"/>
      <c r="I32" s="117"/>
      <c r="J32" s="117"/>
      <c r="K32" s="117"/>
      <c r="L32" s="117"/>
      <c r="M32" s="117"/>
      <c r="N32" s="117"/>
      <c r="O32" s="117"/>
      <c r="P32" s="117"/>
      <c r="Q32" s="117"/>
      <c r="R32" s="117"/>
      <c r="S32" s="117"/>
      <c r="T32" s="117"/>
      <c r="U32" s="117"/>
      <c r="V32" s="117"/>
    </row>
    <row r="33" spans="22:22" ht="14.5" customHeight="1" x14ac:dyDescent="0.25">
      <c r="V33" s="27"/>
    </row>
    <row r="34" spans="22:22" ht="14.5" hidden="1" customHeight="1" x14ac:dyDescent="0.25"/>
    <row r="35" spans="22:22" ht="14.5" hidden="1" customHeight="1" x14ac:dyDescent="0.25"/>
    <row r="36" spans="22:22" ht="14.5" hidden="1" customHeight="1" x14ac:dyDescent="0.25"/>
    <row r="37" spans="22:22" ht="14.5" hidden="1" customHeight="1" x14ac:dyDescent="0.25"/>
    <row r="38" spans="22:22" ht="14.5" hidden="1" customHeight="1" x14ac:dyDescent="0.25"/>
    <row r="39" spans="22:22" ht="14.5" hidden="1" customHeight="1" x14ac:dyDescent="0.25"/>
    <row r="40" spans="22:22" ht="14.5" hidden="1" customHeight="1" x14ac:dyDescent="0.25"/>
    <row r="41" spans="22:22" ht="14.5" hidden="1" customHeight="1" x14ac:dyDescent="0.25"/>
    <row r="42" spans="22:22" ht="14.5" hidden="1" customHeight="1" x14ac:dyDescent="0.25"/>
    <row r="43" spans="22:22" ht="14.5" hidden="1" customHeight="1" x14ac:dyDescent="0.25"/>
    <row r="44" spans="22:22" ht="14.5" hidden="1" customHeight="1" x14ac:dyDescent="0.25"/>
    <row r="45" spans="22:22" ht="14.5" hidden="1" customHeight="1" x14ac:dyDescent="0.25"/>
  </sheetData>
  <mergeCells count="1">
    <mergeCell ref="C30:L30"/>
  </mergeCells>
  <conditionalFormatting sqref="C5">
    <cfRule type="expression" dxfId="404" priority="3">
      <formula>IF(AND(sysChk=0,sysWarn=0),1,0)</formula>
    </cfRule>
    <cfRule type="expression" dxfId="403" priority="4">
      <formula>IF(AND(sysChk=0,sysWarn&lt;&gt;0),1,0)</formula>
    </cfRule>
    <cfRule type="expression" dxfId="402" priority="5">
      <formula>IF(sysChk&lt;&gt;0,1,0)</formula>
    </cfRule>
  </conditionalFormatting>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70C0"/>
  </sheetPr>
  <dimension ref="A1:AX196"/>
  <sheetViews>
    <sheetView showGridLines="0" zoomScale="85" zoomScaleNormal="85" zoomScaleSheetLayoutView="80" workbookViewId="0">
      <pane ySplit="8" topLeftCell="A9" activePane="bottomLeft" state="frozen"/>
      <selection activeCell="A9" sqref="A9"/>
      <selection pane="bottomLeft" activeCell="N20" sqref="N20"/>
    </sheetView>
  </sheetViews>
  <sheetFormatPr defaultColWidth="0" defaultRowHeight="14.5" customHeight="1" zeroHeight="1" x14ac:dyDescent="0.25"/>
  <cols>
    <col min="1" max="2" width="3.8984375" customWidth="1"/>
    <col min="3" max="3" width="1.69921875" customWidth="1"/>
    <col min="4" max="4" width="71.3984375" customWidth="1"/>
    <col min="5" max="5" width="25.09765625" bestFit="1" customWidth="1"/>
    <col min="6" max="7" width="26.59765625" bestFit="1" customWidth="1"/>
    <col min="8" max="8" width="3.69921875" customWidth="1"/>
    <col min="9" max="9" width="71.3984375" customWidth="1"/>
    <col min="10" max="10" width="26.5" customWidth="1"/>
    <col min="11" max="12" width="26.59765625" bestFit="1" customWidth="1"/>
    <col min="13" max="13" width="3.69921875" customWidth="1"/>
    <col min="14" max="14" width="71.3984375" customWidth="1"/>
    <col min="15" max="17" width="26.59765625" customWidth="1"/>
    <col min="18" max="18" width="3.69921875" customWidth="1"/>
    <col min="19" max="19" width="71.3984375" customWidth="1"/>
    <col min="20" max="22" width="26.5" customWidth="1"/>
    <col min="23" max="23" width="3.59765625" customWidth="1"/>
    <col min="24" max="24" width="71.3984375" customWidth="1"/>
    <col min="25" max="27" width="26.5" customWidth="1"/>
    <col min="28" max="28" width="8" customWidth="1"/>
    <col min="29" max="50" width="0" hidden="1" customWidth="1"/>
    <col min="51" max="16384" width="8.69921875" hidden="1"/>
  </cols>
  <sheetData>
    <row r="1" spans="1:28"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row>
    <row r="2" spans="1:28" s="27" customFormat="1" ht="13" x14ac:dyDescent="0.25">
      <c r="A2" s="109"/>
      <c r="B2" s="109"/>
      <c r="C2" s="116"/>
      <c r="D2" s="111" t="str">
        <f>cstProjectName</f>
        <v>RM 6283 Front Office Counter Services</v>
      </c>
      <c r="E2" s="109"/>
      <c r="F2" s="109"/>
      <c r="G2" s="109"/>
      <c r="H2" s="109"/>
      <c r="I2" s="109"/>
      <c r="J2" s="109"/>
      <c r="K2" s="109"/>
      <c r="L2" s="109"/>
      <c r="M2" s="109"/>
      <c r="N2" s="109"/>
      <c r="O2" s="109"/>
      <c r="P2" s="109"/>
      <c r="Q2" s="109"/>
      <c r="R2" s="109"/>
      <c r="S2" s="109"/>
      <c r="T2" s="109"/>
      <c r="U2" s="109"/>
      <c r="V2" s="109"/>
      <c r="W2" s="109"/>
      <c r="X2" s="109"/>
      <c r="Y2" s="109"/>
      <c r="Z2" s="109"/>
      <c r="AA2" s="109"/>
      <c r="AB2" s="109"/>
    </row>
    <row r="3" spans="1:28" s="27" customFormat="1" ht="12.5" x14ac:dyDescent="0.25">
      <c r="A3" s="109"/>
      <c r="B3" s="109"/>
      <c r="C3" s="116"/>
      <c r="D3" s="112" t="str">
        <f ca="1">MID(CELL("filename",A1),FIND("]",CELL("filename",A1))+1,256)&amp;" Sheet"</f>
        <v>1.1a Lead Financial Input Sheet</v>
      </c>
      <c r="E3" s="109"/>
      <c r="F3" s="109"/>
      <c r="G3" s="109"/>
      <c r="H3" s="109"/>
      <c r="I3" s="109"/>
      <c r="J3" s="109"/>
      <c r="K3" s="109"/>
      <c r="L3" s="109"/>
      <c r="M3" s="109"/>
      <c r="N3" s="109"/>
      <c r="O3" s="109"/>
      <c r="P3" s="109"/>
      <c r="Q3" s="109"/>
      <c r="R3" s="109"/>
      <c r="S3" s="109"/>
      <c r="T3" s="109"/>
      <c r="U3" s="109"/>
      <c r="V3" s="109"/>
      <c r="W3" s="109"/>
      <c r="X3" s="109"/>
      <c r="Y3" s="109"/>
      <c r="Z3" s="109"/>
      <c r="AA3" s="109"/>
      <c r="AB3" s="109"/>
    </row>
    <row r="4" spans="1:28" s="27" customFormat="1" ht="11.5" x14ac:dyDescent="0.25">
      <c r="A4" s="109"/>
      <c r="B4" s="109"/>
      <c r="C4" s="116"/>
      <c r="D4" s="110" t="str">
        <f>IF(ISBLANK(cstProtectiveMarking),"",cstProtectiveMarking)</f>
        <v>OFFICIAL</v>
      </c>
      <c r="E4" s="109"/>
      <c r="F4" s="109"/>
      <c r="G4" s="109"/>
      <c r="H4" s="109"/>
      <c r="I4" s="109"/>
      <c r="J4" s="109"/>
      <c r="K4" s="109"/>
      <c r="L4" s="109"/>
      <c r="M4" s="109"/>
      <c r="N4" s="109"/>
      <c r="O4" s="109"/>
      <c r="P4" s="109"/>
      <c r="Q4" s="109"/>
      <c r="R4" s="109"/>
      <c r="S4" s="109"/>
      <c r="T4" s="109"/>
      <c r="U4" s="109"/>
      <c r="V4" s="109"/>
      <c r="W4" s="109"/>
      <c r="X4" s="109"/>
      <c r="Y4" s="109"/>
      <c r="Z4" s="109"/>
      <c r="AA4" s="109"/>
      <c r="AB4" s="109"/>
    </row>
    <row r="5" spans="1:28" s="27" customFormat="1" ht="11.5" x14ac:dyDescent="0.25">
      <c r="A5" s="109"/>
      <c r="B5" s="109"/>
      <c r="C5" s="116"/>
      <c r="D5" s="113" t="str">
        <f>HYPERLINK("#'Contents'!A1",sysChkWord)</f>
        <v>All Checks OK</v>
      </c>
      <c r="E5" s="109"/>
      <c r="F5" s="109"/>
      <c r="G5" s="109"/>
      <c r="H5" s="109"/>
      <c r="I5" s="109"/>
      <c r="J5" s="109"/>
      <c r="K5" s="109"/>
      <c r="L5" s="109"/>
      <c r="M5" s="109"/>
      <c r="N5" s="109"/>
      <c r="O5" s="109"/>
      <c r="P5" s="109"/>
      <c r="Q5" s="109"/>
      <c r="R5" s="109"/>
      <c r="S5" s="109"/>
      <c r="T5" s="109"/>
      <c r="U5" s="109"/>
      <c r="V5" s="109"/>
      <c r="W5" s="109"/>
      <c r="X5" s="109"/>
      <c r="Y5" s="109"/>
      <c r="Z5" s="109"/>
      <c r="AA5" s="109"/>
      <c r="AB5" s="109"/>
    </row>
    <row r="6" spans="1:28" s="27" customFormat="1" ht="12.5" x14ac:dyDescent="0.25">
      <c r="A6" s="109"/>
      <c r="B6" s="114"/>
      <c r="C6" s="116"/>
      <c r="D6" s="243" t="str">
        <f>HYPERLINK("#'Contents'!A1","Click for Contents")</f>
        <v>Click for Contents</v>
      </c>
      <c r="E6" s="243"/>
      <c r="F6" s="109"/>
      <c r="G6" s="109"/>
      <c r="H6" s="109"/>
      <c r="I6" s="109"/>
      <c r="J6" s="109"/>
      <c r="K6" s="109"/>
      <c r="L6" s="109"/>
      <c r="M6" s="109"/>
      <c r="N6" s="109"/>
      <c r="O6" s="109"/>
      <c r="P6" s="109"/>
      <c r="Q6" s="109"/>
      <c r="R6" s="109"/>
      <c r="S6" s="109"/>
      <c r="T6" s="109"/>
      <c r="U6" s="109"/>
      <c r="V6" s="109"/>
      <c r="W6" s="109"/>
      <c r="X6" s="109"/>
      <c r="Y6" s="109"/>
      <c r="Z6" s="109"/>
      <c r="AA6" s="109"/>
      <c r="AB6" s="109"/>
    </row>
    <row r="7" spans="1:28" s="27" customFormat="1" ht="11.5" x14ac:dyDescent="0.25">
      <c r="A7" s="109"/>
      <c r="B7" s="109"/>
      <c r="C7" s="116"/>
      <c r="D7" s="109"/>
      <c r="E7" s="109"/>
      <c r="F7" s="109"/>
      <c r="G7" s="109"/>
      <c r="H7" s="109"/>
      <c r="I7" s="109"/>
      <c r="J7" s="109"/>
      <c r="K7" s="109"/>
      <c r="L7" s="109"/>
      <c r="M7" s="109"/>
      <c r="N7" s="109"/>
      <c r="O7" s="109"/>
      <c r="P7" s="109"/>
      <c r="Q7" s="109"/>
      <c r="R7" s="109"/>
      <c r="S7" s="109"/>
      <c r="T7" s="109"/>
      <c r="U7" s="109"/>
      <c r="V7" s="109"/>
      <c r="W7" s="109"/>
      <c r="X7" s="109"/>
      <c r="Y7" s="109"/>
      <c r="Z7" s="109"/>
      <c r="AA7" s="109"/>
      <c r="AB7" s="109"/>
    </row>
    <row r="8" spans="1:28" s="27" customFormat="1" ht="11.5" x14ac:dyDescent="0.25">
      <c r="A8" s="185">
        <f>SUM(A9:A178)</f>
        <v>0</v>
      </c>
      <c r="B8" s="185">
        <f>SUM(B9:B178)</f>
        <v>0</v>
      </c>
      <c r="C8" s="116"/>
      <c r="D8" s="116"/>
      <c r="E8" s="116"/>
      <c r="F8" s="116"/>
      <c r="G8" s="116"/>
      <c r="H8" s="109"/>
      <c r="I8" s="109"/>
      <c r="J8" s="109"/>
      <c r="K8" s="109"/>
      <c r="L8" s="109"/>
      <c r="M8" s="109"/>
      <c r="N8" s="109"/>
      <c r="O8" s="109"/>
      <c r="P8" s="109"/>
      <c r="Q8" s="109"/>
      <c r="R8" s="109"/>
      <c r="S8" s="109"/>
      <c r="T8" s="109"/>
      <c r="U8" s="109"/>
      <c r="V8" s="109"/>
      <c r="W8" s="109"/>
      <c r="X8" s="109"/>
      <c r="Y8" s="109"/>
      <c r="Z8" s="109"/>
      <c r="AA8" s="109"/>
      <c r="AB8" s="109"/>
    </row>
    <row r="9" spans="1:28" ht="21" x14ac:dyDescent="0.5">
      <c r="B9" s="54"/>
      <c r="C9" s="54"/>
      <c r="D9" s="55"/>
      <c r="E9" s="54"/>
      <c r="F9" s="54"/>
      <c r="G9" s="54"/>
      <c r="H9" s="54"/>
      <c r="I9" s="214"/>
      <c r="J9" s="54"/>
      <c r="K9" s="54"/>
      <c r="L9" s="54"/>
      <c r="M9" s="54"/>
      <c r="N9" s="214"/>
      <c r="O9" s="214"/>
      <c r="P9" s="214"/>
      <c r="Q9" s="214"/>
      <c r="R9" s="214"/>
      <c r="S9" s="214"/>
      <c r="T9" s="214"/>
      <c r="U9" s="214"/>
      <c r="V9" s="214"/>
      <c r="W9" s="214"/>
      <c r="X9" s="214"/>
      <c r="Y9" s="214"/>
      <c r="Z9" s="214"/>
      <c r="AA9" s="214"/>
      <c r="AB9" s="214"/>
    </row>
    <row r="10" spans="1:28" x14ac:dyDescent="0.35">
      <c r="B10" s="25"/>
      <c r="C10" s="25"/>
      <c r="D10" s="213"/>
      <c r="E10" s="25"/>
      <c r="F10" s="25"/>
      <c r="G10" s="25"/>
      <c r="H10" s="25"/>
      <c r="I10" s="70"/>
      <c r="J10" s="25"/>
      <c r="K10" s="25"/>
      <c r="L10" s="25"/>
      <c r="M10" s="25"/>
      <c r="N10" s="70"/>
      <c r="O10" s="70"/>
      <c r="P10" s="70"/>
      <c r="Q10" s="70"/>
      <c r="R10" s="70"/>
      <c r="S10" s="70"/>
      <c r="T10" s="70"/>
      <c r="U10" s="70"/>
      <c r="V10" s="70"/>
      <c r="W10" s="70"/>
      <c r="X10" s="70"/>
      <c r="Y10" s="70"/>
      <c r="Z10" s="70"/>
      <c r="AA10" s="70"/>
      <c r="AB10" s="70"/>
    </row>
    <row r="11" spans="1:28" x14ac:dyDescent="0.35">
      <c r="A11" s="27"/>
      <c r="B11" s="25"/>
      <c r="C11" s="25"/>
      <c r="D11" s="213"/>
      <c r="E11" s="25"/>
      <c r="F11" s="25"/>
      <c r="G11" s="25"/>
      <c r="H11" s="25"/>
      <c r="I11" s="70"/>
      <c r="J11" s="25"/>
      <c r="K11" s="25"/>
      <c r="L11" s="25"/>
      <c r="M11" s="25"/>
      <c r="N11" s="70"/>
      <c r="O11" s="70"/>
      <c r="P11" s="70"/>
      <c r="Q11" s="70"/>
      <c r="R11" s="70"/>
      <c r="S11" s="70"/>
      <c r="T11" s="70"/>
      <c r="U11" s="70"/>
      <c r="V11" s="70"/>
      <c r="W11" s="70"/>
      <c r="X11" s="70"/>
      <c r="Y11" s="70"/>
      <c r="Z11" s="70"/>
      <c r="AA11" s="70"/>
      <c r="AB11" s="70"/>
    </row>
    <row r="12" spans="1:28" ht="21" x14ac:dyDescent="0.5">
      <c r="A12" s="27"/>
      <c r="B12" s="25"/>
      <c r="C12" s="25"/>
      <c r="D12" s="55" t="s">
        <v>315</v>
      </c>
      <c r="E12" s="25"/>
      <c r="F12" s="25"/>
      <c r="G12" s="25"/>
      <c r="H12" s="25"/>
      <c r="I12" s="70"/>
      <c r="J12" s="25"/>
      <c r="K12" s="25"/>
      <c r="L12" s="25"/>
      <c r="M12" s="25"/>
      <c r="N12" s="70"/>
      <c r="O12" s="70"/>
      <c r="P12" s="70"/>
      <c r="Q12" s="70"/>
      <c r="R12" s="70"/>
      <c r="S12" s="70"/>
      <c r="T12" s="70"/>
      <c r="U12" s="70"/>
      <c r="V12" s="70"/>
      <c r="W12" s="70"/>
      <c r="X12" s="70"/>
      <c r="Y12" s="70"/>
      <c r="Z12" s="70"/>
      <c r="AA12" s="70"/>
      <c r="AB12" s="70"/>
    </row>
    <row r="13" spans="1:28" x14ac:dyDescent="0.35">
      <c r="A13" s="27"/>
      <c r="B13" s="25"/>
      <c r="C13" s="25"/>
      <c r="D13" s="97" t="s">
        <v>416</v>
      </c>
      <c r="E13" s="25"/>
      <c r="F13" s="25"/>
      <c r="G13" s="25"/>
      <c r="H13" s="25"/>
      <c r="I13" s="70"/>
      <c r="J13" s="25"/>
      <c r="K13" s="25"/>
      <c r="L13" s="25"/>
      <c r="M13" s="25"/>
      <c r="N13" s="70"/>
      <c r="O13" s="70"/>
      <c r="P13" s="70"/>
      <c r="Q13" s="70"/>
      <c r="R13" s="70"/>
      <c r="S13" s="70"/>
      <c r="T13" s="70"/>
      <c r="U13" s="70"/>
      <c r="V13" s="70"/>
      <c r="W13" s="70"/>
      <c r="X13" s="70"/>
      <c r="Y13" s="70"/>
      <c r="Z13" s="70"/>
      <c r="AA13" s="70"/>
      <c r="AB13" s="70"/>
    </row>
    <row r="14" spans="1:28" x14ac:dyDescent="0.35">
      <c r="A14" s="27"/>
      <c r="B14" s="25"/>
      <c r="C14" s="146"/>
      <c r="D14" s="146" t="s">
        <v>43</v>
      </c>
      <c r="E14" s="146"/>
      <c r="F14" s="146"/>
      <c r="G14" s="146"/>
      <c r="H14" s="146"/>
      <c r="I14" s="146" t="s">
        <v>41</v>
      </c>
      <c r="J14" s="146" t="s">
        <v>150</v>
      </c>
      <c r="K14" s="146"/>
      <c r="L14" s="146"/>
      <c r="M14" s="146"/>
      <c r="N14" s="146" t="s">
        <v>41</v>
      </c>
      <c r="O14" s="146"/>
      <c r="P14" s="146"/>
      <c r="Q14" s="146"/>
      <c r="R14" s="146"/>
      <c r="S14" s="146" t="s">
        <v>148</v>
      </c>
      <c r="T14" s="146" t="s">
        <v>150</v>
      </c>
      <c r="U14" s="146"/>
      <c r="V14" s="146"/>
      <c r="W14" s="146"/>
      <c r="X14" s="146" t="s">
        <v>149</v>
      </c>
      <c r="Y14" s="146"/>
      <c r="Z14" s="146"/>
      <c r="AA14" s="146"/>
      <c r="AB14" s="146"/>
    </row>
    <row r="15" spans="1:28" s="27" customFormat="1" x14ac:dyDescent="0.35">
      <c r="B15" s="25"/>
      <c r="C15" s="146"/>
      <c r="D15" s="146" t="s">
        <v>100</v>
      </c>
      <c r="E15" s="146"/>
      <c r="F15" s="146"/>
      <c r="G15" s="146"/>
      <c r="H15" s="146"/>
      <c r="I15" s="146" t="s">
        <v>319</v>
      </c>
      <c r="J15" s="190"/>
      <c r="K15" s="190"/>
      <c r="L15" s="190"/>
      <c r="M15" s="146"/>
      <c r="N15" s="146"/>
      <c r="O15" s="146"/>
      <c r="P15" s="146"/>
      <c r="Q15" s="146"/>
      <c r="R15" s="146"/>
      <c r="S15" s="146" t="s">
        <v>319</v>
      </c>
      <c r="T15" s="190"/>
      <c r="U15" s="190"/>
      <c r="V15" s="190"/>
      <c r="W15" s="146"/>
      <c r="X15" s="146"/>
      <c r="Y15" s="146"/>
      <c r="Z15" s="146"/>
      <c r="AA15" s="146"/>
      <c r="AB15" s="146"/>
    </row>
    <row r="16" spans="1:28" ht="21" x14ac:dyDescent="0.5">
      <c r="A16" s="144"/>
      <c r="B16" s="144"/>
      <c r="C16" s="53"/>
      <c r="D16" s="69"/>
      <c r="E16" s="53"/>
      <c r="F16" s="53"/>
      <c r="G16" s="53"/>
      <c r="H16" s="53"/>
      <c r="I16" s="145" t="s">
        <v>245</v>
      </c>
      <c r="J16" s="204">
        <v>1</v>
      </c>
      <c r="K16" s="204">
        <v>1</v>
      </c>
      <c r="L16" s="204">
        <v>1</v>
      </c>
      <c r="M16" s="53"/>
      <c r="N16" s="70"/>
      <c r="O16" s="70"/>
      <c r="P16" s="70"/>
      <c r="Q16" s="70"/>
      <c r="R16" s="53"/>
      <c r="S16" s="145" t="s">
        <v>245</v>
      </c>
      <c r="T16" s="204">
        <v>1</v>
      </c>
      <c r="U16" s="204">
        <v>1</v>
      </c>
      <c r="V16" s="204">
        <v>1</v>
      </c>
      <c r="W16" s="53"/>
      <c r="X16" s="69"/>
      <c r="Y16" s="70"/>
      <c r="Z16" s="70"/>
      <c r="AA16" s="70"/>
      <c r="AB16" s="53"/>
    </row>
    <row r="17" spans="1:28" ht="21" x14ac:dyDescent="0.5">
      <c r="A17" s="144"/>
      <c r="B17" s="144"/>
      <c r="C17" s="53"/>
      <c r="D17" s="69"/>
      <c r="E17" s="53"/>
      <c r="F17" s="53"/>
      <c r="G17" s="53"/>
      <c r="H17" s="53"/>
      <c r="I17" s="145" t="s">
        <v>151</v>
      </c>
      <c r="J17" s="204">
        <v>1</v>
      </c>
      <c r="K17" s="204">
        <v>1</v>
      </c>
      <c r="L17" s="204">
        <v>1</v>
      </c>
      <c r="M17" s="53"/>
      <c r="N17" s="70"/>
      <c r="O17" s="70"/>
      <c r="P17" s="70"/>
      <c r="Q17" s="70"/>
      <c r="R17" s="53"/>
      <c r="S17" s="145" t="s">
        <v>151</v>
      </c>
      <c r="T17" s="204">
        <v>1</v>
      </c>
      <c r="U17" s="204">
        <v>1</v>
      </c>
      <c r="V17" s="204">
        <v>1</v>
      </c>
      <c r="W17" s="53"/>
      <c r="X17" s="69"/>
      <c r="Y17" s="70"/>
      <c r="Z17" s="70"/>
      <c r="AA17" s="70"/>
      <c r="AB17" s="53"/>
    </row>
    <row r="18" spans="1:28" x14ac:dyDescent="0.35">
      <c r="A18" s="144"/>
      <c r="B18" s="144"/>
      <c r="C18" s="25"/>
      <c r="D18" s="95" t="s">
        <v>85</v>
      </c>
      <c r="E18" s="25"/>
      <c r="F18" s="25" t="s">
        <v>100</v>
      </c>
      <c r="G18" s="25"/>
      <c r="H18" s="25"/>
      <c r="I18" s="95" t="s">
        <v>86</v>
      </c>
      <c r="J18" s="25"/>
      <c r="K18" s="25"/>
      <c r="L18" s="25"/>
      <c r="M18" s="25"/>
      <c r="N18" s="146" t="str">
        <f>I18</f>
        <v>Immediate Parent Name</v>
      </c>
      <c r="O18" s="25"/>
      <c r="P18" s="25"/>
      <c r="Q18" s="25"/>
      <c r="R18" s="25"/>
      <c r="S18" s="95" t="s">
        <v>87</v>
      </c>
      <c r="T18" s="25"/>
      <c r="U18" s="25"/>
      <c r="V18" s="25"/>
      <c r="W18" s="25"/>
      <c r="X18" s="145" t="str">
        <f>S18</f>
        <v>Ultimate Parent Name</v>
      </c>
      <c r="Y18" s="70"/>
      <c r="Z18" s="70"/>
      <c r="AA18" s="70"/>
      <c r="AB18" s="25"/>
    </row>
    <row r="19" spans="1:28" ht="16.25" customHeight="1" x14ac:dyDescent="0.4">
      <c r="A19" s="144"/>
      <c r="B19" s="144"/>
      <c r="C19" s="27"/>
      <c r="I19" s="11"/>
      <c r="J19" s="27"/>
      <c r="K19" s="27"/>
      <c r="L19" s="27"/>
      <c r="M19" s="27"/>
      <c r="N19" s="11"/>
      <c r="S19" s="11"/>
      <c r="T19" s="27"/>
      <c r="U19" s="27"/>
      <c r="V19" s="27"/>
      <c r="X19" s="71"/>
      <c r="Y19" s="68"/>
      <c r="Z19" s="68"/>
      <c r="AA19" s="68"/>
    </row>
    <row r="20" spans="1:28" ht="18" x14ac:dyDescent="0.4">
      <c r="A20" s="144"/>
      <c r="B20" s="144"/>
      <c r="C20" s="25"/>
      <c r="D20" s="12" t="s">
        <v>5</v>
      </c>
      <c r="E20" s="25"/>
      <c r="F20" s="25"/>
      <c r="G20" s="224" t="s">
        <v>6</v>
      </c>
      <c r="H20" s="25"/>
      <c r="I20" s="12" t="s">
        <v>5</v>
      </c>
      <c r="J20" s="25"/>
      <c r="K20" s="25"/>
      <c r="L20" s="224" t="s">
        <v>6</v>
      </c>
      <c r="M20" s="25"/>
      <c r="N20" s="12" t="s">
        <v>5</v>
      </c>
      <c r="O20" s="25"/>
      <c r="P20" s="25"/>
      <c r="Q20" s="224" t="s">
        <v>6</v>
      </c>
      <c r="R20" s="25"/>
      <c r="S20" s="12" t="s">
        <v>5</v>
      </c>
      <c r="T20" s="25"/>
      <c r="U20" s="25"/>
      <c r="V20" s="224" t="s">
        <v>6</v>
      </c>
      <c r="W20" s="25"/>
      <c r="X20" s="12" t="s">
        <v>5</v>
      </c>
      <c r="Y20" s="25"/>
      <c r="Z20" s="25"/>
      <c r="AA20" s="224" t="s">
        <v>6</v>
      </c>
      <c r="AB20" s="25"/>
    </row>
    <row r="21" spans="1:28" ht="13" x14ac:dyDescent="0.3">
      <c r="A21" s="144"/>
      <c r="B21" s="144"/>
      <c r="C21" s="27"/>
      <c r="D21" s="28" t="s">
        <v>65</v>
      </c>
      <c r="E21" s="225" t="s">
        <v>7</v>
      </c>
      <c r="F21" s="225" t="s">
        <v>7</v>
      </c>
      <c r="G21" s="225" t="s">
        <v>7</v>
      </c>
      <c r="H21" s="27"/>
      <c r="I21" s="28" t="s">
        <v>189</v>
      </c>
      <c r="J21" s="96" t="s">
        <v>7</v>
      </c>
      <c r="K21" s="96" t="s">
        <v>7</v>
      </c>
      <c r="L21" s="96" t="s">
        <v>7</v>
      </c>
      <c r="M21" s="27"/>
      <c r="N21" s="28" t="s">
        <v>65</v>
      </c>
      <c r="O21" s="148" t="str">
        <f>J21</f>
        <v>31/XX/20XX</v>
      </c>
      <c r="P21" s="148" t="str">
        <f t="shared" ref="P21:P25" si="0">K21</f>
        <v>31/XX/20XX</v>
      </c>
      <c r="Q21" s="148" t="str">
        <f t="shared" ref="Q21:Q25" si="1">L21</f>
        <v>31/XX/20XX</v>
      </c>
      <c r="R21" s="27"/>
      <c r="S21" s="28" t="s">
        <v>189</v>
      </c>
      <c r="T21" s="96" t="s">
        <v>7</v>
      </c>
      <c r="U21" s="96" t="s">
        <v>7</v>
      </c>
      <c r="V21" s="96" t="s">
        <v>7</v>
      </c>
      <c r="X21" s="28" t="s">
        <v>65</v>
      </c>
      <c r="Y21" s="148" t="str">
        <f>T21</f>
        <v>31/XX/20XX</v>
      </c>
      <c r="Z21" s="148" t="str">
        <f t="shared" ref="Z21:AA22" si="2">U21</f>
        <v>31/XX/20XX</v>
      </c>
      <c r="AA21" s="148" t="str">
        <f t="shared" si="2"/>
        <v>31/XX/20XX</v>
      </c>
    </row>
    <row r="22" spans="1:28" ht="11.5" x14ac:dyDescent="0.25">
      <c r="A22" s="144"/>
      <c r="B22" s="144"/>
      <c r="C22" s="27"/>
      <c r="D22" s="130" t="s">
        <v>8</v>
      </c>
      <c r="E22" s="226">
        <v>12</v>
      </c>
      <c r="F22" s="226">
        <v>12</v>
      </c>
      <c r="G22" s="226">
        <v>12</v>
      </c>
      <c r="I22" s="130" t="s">
        <v>8</v>
      </c>
      <c r="J22" s="190">
        <v>12</v>
      </c>
      <c r="K22" s="190">
        <v>12</v>
      </c>
      <c r="L22" s="190">
        <v>12</v>
      </c>
      <c r="M22" s="27"/>
      <c r="N22" s="130" t="s">
        <v>8</v>
      </c>
      <c r="O22" s="153">
        <f>J22</f>
        <v>12</v>
      </c>
      <c r="P22" s="153">
        <f t="shared" si="0"/>
        <v>12</v>
      </c>
      <c r="Q22" s="153">
        <f t="shared" si="1"/>
        <v>12</v>
      </c>
      <c r="S22" s="130" t="s">
        <v>8</v>
      </c>
      <c r="T22" s="190">
        <v>12</v>
      </c>
      <c r="U22" s="190">
        <v>12</v>
      </c>
      <c r="V22" s="190">
        <v>12</v>
      </c>
      <c r="X22" s="130" t="s">
        <v>8</v>
      </c>
      <c r="Y22" s="153">
        <f>T22</f>
        <v>12</v>
      </c>
      <c r="Z22" s="153">
        <f t="shared" si="2"/>
        <v>12</v>
      </c>
      <c r="AA22" s="153">
        <f t="shared" si="2"/>
        <v>12</v>
      </c>
    </row>
    <row r="23" spans="1:28" ht="11.5" x14ac:dyDescent="0.25">
      <c r="A23" s="144"/>
      <c r="B23" s="144"/>
      <c r="C23" s="27"/>
      <c r="D23" s="130" t="s">
        <v>9</v>
      </c>
      <c r="E23" s="226" t="s">
        <v>10</v>
      </c>
      <c r="F23" s="226" t="s">
        <v>10</v>
      </c>
      <c r="G23" s="226" t="s">
        <v>10</v>
      </c>
      <c r="I23" s="130" t="s">
        <v>9</v>
      </c>
      <c r="J23" s="95" t="s">
        <v>10</v>
      </c>
      <c r="K23" s="95" t="s">
        <v>10</v>
      </c>
      <c r="L23" s="95" t="s">
        <v>10</v>
      </c>
      <c r="M23" s="27"/>
      <c r="N23" s="130" t="s">
        <v>9</v>
      </c>
      <c r="O23" s="153" t="str">
        <f t="shared" ref="O23:O25" si="3">J23</f>
        <v>N</v>
      </c>
      <c r="P23" s="153" t="str">
        <f t="shared" si="0"/>
        <v>N</v>
      </c>
      <c r="Q23" s="153" t="str">
        <f t="shared" si="1"/>
        <v>N</v>
      </c>
      <c r="S23" s="130" t="s">
        <v>9</v>
      </c>
      <c r="T23" s="95" t="s">
        <v>66</v>
      </c>
      <c r="U23" s="95" t="s">
        <v>66</v>
      </c>
      <c r="V23" s="95" t="s">
        <v>66</v>
      </c>
      <c r="X23" s="130" t="s">
        <v>9</v>
      </c>
      <c r="Y23" s="153" t="str">
        <f t="shared" ref="Y23:Y25" si="4">T23</f>
        <v>Y</v>
      </c>
      <c r="Z23" s="153" t="str">
        <f t="shared" ref="Z23:Z25" si="5">U23</f>
        <v>Y</v>
      </c>
      <c r="AA23" s="153" t="str">
        <f t="shared" ref="AA23:AA25" si="6">V23</f>
        <v>Y</v>
      </c>
    </row>
    <row r="24" spans="1:28" ht="11.5" x14ac:dyDescent="0.25">
      <c r="A24" s="144"/>
      <c r="B24" s="144"/>
      <c r="C24" s="27"/>
      <c r="D24" s="130" t="s">
        <v>146</v>
      </c>
      <c r="E24" s="227" t="s">
        <v>48</v>
      </c>
      <c r="F24" s="227" t="s">
        <v>48</v>
      </c>
      <c r="G24" s="227" t="s">
        <v>48</v>
      </c>
      <c r="H24" s="27"/>
      <c r="I24" s="130" t="s">
        <v>146</v>
      </c>
      <c r="J24" s="227" t="s">
        <v>48</v>
      </c>
      <c r="K24" s="227" t="s">
        <v>48</v>
      </c>
      <c r="L24" s="227" t="s">
        <v>48</v>
      </c>
      <c r="M24" s="27"/>
      <c r="N24" s="130" t="s">
        <v>146</v>
      </c>
      <c r="O24" s="153" t="str">
        <f t="shared" si="3"/>
        <v>N/A</v>
      </c>
      <c r="P24" s="153" t="str">
        <f t="shared" si="0"/>
        <v>N/A</v>
      </c>
      <c r="Q24" s="153" t="str">
        <f t="shared" si="1"/>
        <v>N/A</v>
      </c>
      <c r="R24" s="27"/>
      <c r="S24" s="130" t="s">
        <v>146</v>
      </c>
      <c r="T24" s="227" t="s">
        <v>48</v>
      </c>
      <c r="U24" s="227" t="s">
        <v>48</v>
      </c>
      <c r="V24" s="227" t="s">
        <v>48</v>
      </c>
      <c r="W24" s="27"/>
      <c r="X24" s="130" t="s">
        <v>146</v>
      </c>
      <c r="Y24" s="153" t="str">
        <f t="shared" si="4"/>
        <v>N/A</v>
      </c>
      <c r="Z24" s="153" t="str">
        <f t="shared" si="5"/>
        <v>N/A</v>
      </c>
      <c r="AA24" s="153" t="str">
        <f t="shared" si="6"/>
        <v>N/A</v>
      </c>
      <c r="AB24" s="27"/>
    </row>
    <row r="25" spans="1:28" ht="11.5" x14ac:dyDescent="0.25">
      <c r="A25" s="144"/>
      <c r="B25" s="144"/>
      <c r="C25" s="27"/>
      <c r="D25" s="130" t="s">
        <v>363</v>
      </c>
      <c r="E25" s="190" t="s">
        <v>11</v>
      </c>
      <c r="F25" s="190" t="s">
        <v>11</v>
      </c>
      <c r="G25" s="190" t="s">
        <v>11</v>
      </c>
      <c r="I25" s="130" t="s">
        <v>363</v>
      </c>
      <c r="J25" s="95" t="s">
        <v>11</v>
      </c>
      <c r="K25" s="95" t="s">
        <v>11</v>
      </c>
      <c r="L25" s="95" t="s">
        <v>11</v>
      </c>
      <c r="M25" s="27"/>
      <c r="N25" s="130" t="s">
        <v>363</v>
      </c>
      <c r="O25" s="153" t="str">
        <f t="shared" si="3"/>
        <v>Annual</v>
      </c>
      <c r="P25" s="153" t="str">
        <f t="shared" si="0"/>
        <v>Annual</v>
      </c>
      <c r="Q25" s="153" t="str">
        <f t="shared" si="1"/>
        <v>Annual</v>
      </c>
      <c r="S25" s="130" t="s">
        <v>363</v>
      </c>
      <c r="T25" s="95" t="s">
        <v>11</v>
      </c>
      <c r="U25" s="95" t="s">
        <v>11</v>
      </c>
      <c r="V25" s="95" t="s">
        <v>11</v>
      </c>
      <c r="X25" s="130" t="s">
        <v>363</v>
      </c>
      <c r="Y25" s="153" t="str">
        <f t="shared" si="4"/>
        <v>Annual</v>
      </c>
      <c r="Z25" s="153" t="str">
        <f t="shared" si="5"/>
        <v>Annual</v>
      </c>
      <c r="AA25" s="153" t="str">
        <f t="shared" si="6"/>
        <v>Annual</v>
      </c>
    </row>
    <row r="26" spans="1:28" ht="11.5" x14ac:dyDescent="0.25">
      <c r="A26" s="144">
        <f>IF(OR(E26&lt;0,F26&lt;0,G26&lt;0,O26&lt;0,P26&lt;0,Q26&lt;0,Y26&lt;0,Z26&lt;0,AA26&lt;0),1,0)</f>
        <v>0</v>
      </c>
      <c r="B26" s="144"/>
      <c r="C26" s="27"/>
      <c r="D26" s="13" t="s">
        <v>4</v>
      </c>
      <c r="E26" s="132">
        <v>0</v>
      </c>
      <c r="F26" s="132">
        <v>0</v>
      </c>
      <c r="G26" s="132">
        <v>0</v>
      </c>
      <c r="I26" s="13" t="s">
        <v>4</v>
      </c>
      <c r="J26" s="132">
        <v>0</v>
      </c>
      <c r="K26" s="132">
        <v>0</v>
      </c>
      <c r="L26" s="132">
        <v>0</v>
      </c>
      <c r="M26" s="27"/>
      <c r="N26" s="13" t="s">
        <v>4</v>
      </c>
      <c r="O26" s="149">
        <f t="shared" ref="O26:O27" si="7">J26/J$16</f>
        <v>0</v>
      </c>
      <c r="P26" s="149">
        <f t="shared" ref="P26:P27" si="8">K26/K$16</f>
        <v>0</v>
      </c>
      <c r="Q26" s="149">
        <f t="shared" ref="Q26:Q27" si="9">L26/L$16</f>
        <v>0</v>
      </c>
      <c r="S26" s="13" t="s">
        <v>4</v>
      </c>
      <c r="T26" s="132">
        <v>0</v>
      </c>
      <c r="U26" s="132">
        <v>0</v>
      </c>
      <c r="V26" s="132">
        <v>0</v>
      </c>
      <c r="X26" s="13" t="s">
        <v>4</v>
      </c>
      <c r="Y26" s="149">
        <f t="shared" ref="Y26:AA27" si="10">T26/T$16</f>
        <v>0</v>
      </c>
      <c r="Z26" s="149">
        <f t="shared" si="10"/>
        <v>0</v>
      </c>
      <c r="AA26" s="149">
        <f t="shared" si="10"/>
        <v>0</v>
      </c>
    </row>
    <row r="27" spans="1:28" ht="11.5" x14ac:dyDescent="0.25">
      <c r="A27" s="144">
        <f>IF(OR(E27&gt;0,F27&gt;0,G27&gt;0,O27&gt;0,P27&gt;0,Q27&gt;0,Y27&gt;0,Z27&gt;0,AA27&gt;0),1,0)</f>
        <v>0</v>
      </c>
      <c r="B27" s="144"/>
      <c r="C27" s="27"/>
      <c r="D27" s="13" t="s">
        <v>12</v>
      </c>
      <c r="E27" s="132">
        <v>0</v>
      </c>
      <c r="F27" s="132">
        <v>0</v>
      </c>
      <c r="G27" s="132">
        <v>0</v>
      </c>
      <c r="H27" s="27"/>
      <c r="I27" s="13" t="s">
        <v>12</v>
      </c>
      <c r="J27" s="132">
        <v>0</v>
      </c>
      <c r="K27" s="132">
        <v>0</v>
      </c>
      <c r="L27" s="132">
        <v>0</v>
      </c>
      <c r="M27" s="27"/>
      <c r="N27" s="13" t="s">
        <v>12</v>
      </c>
      <c r="O27" s="149">
        <f t="shared" si="7"/>
        <v>0</v>
      </c>
      <c r="P27" s="149">
        <f t="shared" si="8"/>
        <v>0</v>
      </c>
      <c r="Q27" s="149">
        <f t="shared" si="9"/>
        <v>0</v>
      </c>
      <c r="S27" s="13" t="s">
        <v>12</v>
      </c>
      <c r="T27" s="132">
        <v>0</v>
      </c>
      <c r="U27" s="132">
        <v>0</v>
      </c>
      <c r="V27" s="132">
        <v>0</v>
      </c>
      <c r="X27" s="13" t="s">
        <v>12</v>
      </c>
      <c r="Y27" s="149">
        <f t="shared" si="10"/>
        <v>0</v>
      </c>
      <c r="Z27" s="149">
        <f t="shared" si="10"/>
        <v>0</v>
      </c>
      <c r="AA27" s="149">
        <f t="shared" si="10"/>
        <v>0</v>
      </c>
    </row>
    <row r="28" spans="1:28" ht="11.5" x14ac:dyDescent="0.25">
      <c r="A28" s="144"/>
      <c r="B28" s="144"/>
      <c r="C28" s="27"/>
      <c r="D28" s="14" t="s">
        <v>13</v>
      </c>
      <c r="E28" s="49">
        <f>E26+E27</f>
        <v>0</v>
      </c>
      <c r="F28" s="49">
        <f>F26+F27</f>
        <v>0</v>
      </c>
      <c r="G28" s="49">
        <f>G26+G27</f>
        <v>0</v>
      </c>
      <c r="I28" s="14" t="s">
        <v>13</v>
      </c>
      <c r="J28" s="49">
        <f>J26+J27</f>
        <v>0</v>
      </c>
      <c r="K28" s="49">
        <f>K26+K27</f>
        <v>0</v>
      </c>
      <c r="L28" s="49">
        <f>L26+L27</f>
        <v>0</v>
      </c>
      <c r="M28" s="27"/>
      <c r="N28" s="14" t="s">
        <v>13</v>
      </c>
      <c r="O28" s="49">
        <f>O26+O27</f>
        <v>0</v>
      </c>
      <c r="P28" s="49">
        <f>P26+P27</f>
        <v>0</v>
      </c>
      <c r="Q28" s="49">
        <f>Q26+Q27</f>
        <v>0</v>
      </c>
      <c r="S28" s="14" t="s">
        <v>13</v>
      </c>
      <c r="T28" s="49">
        <f>T26+T27</f>
        <v>0</v>
      </c>
      <c r="U28" s="49">
        <f>U26+U27</f>
        <v>0</v>
      </c>
      <c r="V28" s="49">
        <f>V26+V27</f>
        <v>0</v>
      </c>
      <c r="X28" s="14" t="s">
        <v>13</v>
      </c>
      <c r="Y28" s="49">
        <f>Y26+Y27</f>
        <v>0</v>
      </c>
      <c r="Z28" s="49">
        <f>Z26+Z27</f>
        <v>0</v>
      </c>
      <c r="AA28" s="49">
        <f>AA26+AA27</f>
        <v>0</v>
      </c>
    </row>
    <row r="29" spans="1:28" ht="11.5" x14ac:dyDescent="0.25">
      <c r="A29" s="144"/>
      <c r="B29" s="144"/>
      <c r="C29" s="27"/>
      <c r="D29" s="13" t="s">
        <v>169</v>
      </c>
      <c r="E29" s="132">
        <v>0</v>
      </c>
      <c r="F29" s="132">
        <v>0</v>
      </c>
      <c r="G29" s="132">
        <v>0</v>
      </c>
      <c r="I29" s="13" t="s">
        <v>169</v>
      </c>
      <c r="J29" s="132">
        <v>0</v>
      </c>
      <c r="K29" s="132">
        <v>0</v>
      </c>
      <c r="L29" s="132">
        <v>0</v>
      </c>
      <c r="M29" s="27"/>
      <c r="N29" s="13" t="s">
        <v>169</v>
      </c>
      <c r="O29" s="149">
        <f t="shared" ref="O29:O33" si="11">J29/J$16</f>
        <v>0</v>
      </c>
      <c r="P29" s="149">
        <f t="shared" ref="P29:P33" si="12">K29/K$16</f>
        <v>0</v>
      </c>
      <c r="Q29" s="149">
        <f t="shared" ref="Q29:Q33" si="13">L29/L$16</f>
        <v>0</v>
      </c>
      <c r="S29" s="13" t="s">
        <v>169</v>
      </c>
      <c r="T29" s="132">
        <v>0</v>
      </c>
      <c r="U29" s="132">
        <v>0</v>
      </c>
      <c r="V29" s="132">
        <v>0</v>
      </c>
      <c r="X29" s="13" t="s">
        <v>169</v>
      </c>
      <c r="Y29" s="149">
        <f t="shared" ref="Y29:AA33" si="14">T29/T$16</f>
        <v>0</v>
      </c>
      <c r="Z29" s="149">
        <f t="shared" si="14"/>
        <v>0</v>
      </c>
      <c r="AA29" s="149">
        <f t="shared" si="14"/>
        <v>0</v>
      </c>
    </row>
    <row r="30" spans="1:28" ht="11.5" x14ac:dyDescent="0.25">
      <c r="A30" s="144"/>
      <c r="B30" s="144"/>
      <c r="C30" s="27"/>
      <c r="D30" s="13" t="s">
        <v>170</v>
      </c>
      <c r="E30" s="132">
        <v>0</v>
      </c>
      <c r="F30" s="132">
        <v>0</v>
      </c>
      <c r="G30" s="132">
        <v>0</v>
      </c>
      <c r="H30" s="27"/>
      <c r="I30" s="13" t="s">
        <v>170</v>
      </c>
      <c r="J30" s="132">
        <v>0</v>
      </c>
      <c r="K30" s="132">
        <v>0</v>
      </c>
      <c r="L30" s="132">
        <v>0</v>
      </c>
      <c r="M30" s="27"/>
      <c r="N30" s="13" t="s">
        <v>170</v>
      </c>
      <c r="O30" s="149">
        <f t="shared" si="11"/>
        <v>0</v>
      </c>
      <c r="P30" s="149">
        <f t="shared" si="12"/>
        <v>0</v>
      </c>
      <c r="Q30" s="149">
        <f t="shared" si="13"/>
        <v>0</v>
      </c>
      <c r="R30" s="27"/>
      <c r="S30" s="13" t="s">
        <v>170</v>
      </c>
      <c r="T30" s="132">
        <v>0</v>
      </c>
      <c r="U30" s="132">
        <v>0</v>
      </c>
      <c r="V30" s="132">
        <v>0</v>
      </c>
      <c r="W30" s="27"/>
      <c r="X30" s="13" t="s">
        <v>170</v>
      </c>
      <c r="Y30" s="149">
        <f t="shared" si="14"/>
        <v>0</v>
      </c>
      <c r="Z30" s="149">
        <f t="shared" si="14"/>
        <v>0</v>
      </c>
      <c r="AA30" s="149">
        <f t="shared" si="14"/>
        <v>0</v>
      </c>
      <c r="AB30" s="27"/>
    </row>
    <row r="31" spans="1:28" ht="11.5" x14ac:dyDescent="0.25">
      <c r="A31" s="144">
        <f>IF(OR(E31&lt;0,F31&lt;0,G31&lt;0,O31&lt;0,P31&lt;0,Q31&lt;0,Y31&lt;0,Z31&lt;0,AA31&lt;0),1,0)</f>
        <v>0</v>
      </c>
      <c r="B31" s="144"/>
      <c r="C31" s="27"/>
      <c r="D31" s="13" t="s">
        <v>250</v>
      </c>
      <c r="E31" s="132">
        <v>0</v>
      </c>
      <c r="F31" s="132">
        <v>0</v>
      </c>
      <c r="G31" s="132">
        <v>0</v>
      </c>
      <c r="H31" s="27"/>
      <c r="I31" s="13" t="s">
        <v>250</v>
      </c>
      <c r="J31" s="132">
        <v>0</v>
      </c>
      <c r="K31" s="132">
        <v>0</v>
      </c>
      <c r="L31" s="132">
        <v>0</v>
      </c>
      <c r="M31" s="27"/>
      <c r="N31" s="13" t="s">
        <v>250</v>
      </c>
      <c r="O31" s="149">
        <f t="shared" si="11"/>
        <v>0</v>
      </c>
      <c r="P31" s="149">
        <f t="shared" si="12"/>
        <v>0</v>
      </c>
      <c r="Q31" s="149">
        <f t="shared" si="13"/>
        <v>0</v>
      </c>
      <c r="R31" s="27"/>
      <c r="S31" s="13" t="s">
        <v>250</v>
      </c>
      <c r="T31" s="132">
        <v>0</v>
      </c>
      <c r="U31" s="132">
        <v>0</v>
      </c>
      <c r="V31" s="132">
        <v>0</v>
      </c>
      <c r="W31" s="27"/>
      <c r="X31" s="13" t="s">
        <v>250</v>
      </c>
      <c r="Y31" s="149">
        <f t="shared" si="14"/>
        <v>0</v>
      </c>
      <c r="Z31" s="149">
        <f t="shared" si="14"/>
        <v>0</v>
      </c>
      <c r="AA31" s="149">
        <f t="shared" si="14"/>
        <v>0</v>
      </c>
      <c r="AB31" s="27"/>
    </row>
    <row r="32" spans="1:28" ht="11.5" x14ac:dyDescent="0.25">
      <c r="A32" s="144"/>
      <c r="B32" s="144"/>
      <c r="C32" s="27"/>
      <c r="D32" s="13" t="s">
        <v>205</v>
      </c>
      <c r="E32" s="132">
        <v>0</v>
      </c>
      <c r="F32" s="132">
        <v>0</v>
      </c>
      <c r="G32" s="132">
        <v>0</v>
      </c>
      <c r="H32" s="27"/>
      <c r="I32" s="13" t="s">
        <v>205</v>
      </c>
      <c r="J32" s="132">
        <v>0</v>
      </c>
      <c r="K32" s="132">
        <v>0</v>
      </c>
      <c r="L32" s="132">
        <v>0</v>
      </c>
      <c r="M32" s="27"/>
      <c r="N32" s="13" t="s">
        <v>205</v>
      </c>
      <c r="O32" s="149">
        <f t="shared" si="11"/>
        <v>0</v>
      </c>
      <c r="P32" s="149">
        <f t="shared" si="12"/>
        <v>0</v>
      </c>
      <c r="Q32" s="149">
        <f t="shared" si="13"/>
        <v>0</v>
      </c>
      <c r="R32" s="27"/>
      <c r="S32" s="13" t="s">
        <v>205</v>
      </c>
      <c r="T32" s="132">
        <v>0</v>
      </c>
      <c r="U32" s="132">
        <v>0</v>
      </c>
      <c r="V32" s="132">
        <v>0</v>
      </c>
      <c r="W32" s="27"/>
      <c r="X32" s="13" t="s">
        <v>205</v>
      </c>
      <c r="Y32" s="149">
        <f t="shared" si="14"/>
        <v>0</v>
      </c>
      <c r="Z32" s="149">
        <f t="shared" si="14"/>
        <v>0</v>
      </c>
      <c r="AA32" s="149">
        <f t="shared" si="14"/>
        <v>0</v>
      </c>
      <c r="AB32" s="27"/>
    </row>
    <row r="33" spans="1:28" ht="11.5" x14ac:dyDescent="0.25">
      <c r="A33" s="144">
        <f>IF(OR(E33&gt;0,F33&gt;0,G33&gt;0,O33&gt;0,P33&gt;0,Q33&gt;0,Y33&gt;0,Z33&gt;0,AA33&gt;0),1,0)</f>
        <v>0</v>
      </c>
      <c r="B33" s="144"/>
      <c r="C33" s="27"/>
      <c r="D33" s="13" t="s">
        <v>171</v>
      </c>
      <c r="E33" s="132">
        <v>0</v>
      </c>
      <c r="F33" s="132">
        <v>0</v>
      </c>
      <c r="G33" s="132">
        <v>0</v>
      </c>
      <c r="H33" s="27"/>
      <c r="I33" s="13" t="s">
        <v>171</v>
      </c>
      <c r="J33" s="132">
        <v>0</v>
      </c>
      <c r="K33" s="132">
        <v>0</v>
      </c>
      <c r="L33" s="132">
        <v>0</v>
      </c>
      <c r="M33" s="27"/>
      <c r="N33" s="13" t="s">
        <v>171</v>
      </c>
      <c r="O33" s="149">
        <f t="shared" si="11"/>
        <v>0</v>
      </c>
      <c r="P33" s="149">
        <f t="shared" si="12"/>
        <v>0</v>
      </c>
      <c r="Q33" s="149">
        <f t="shared" si="13"/>
        <v>0</v>
      </c>
      <c r="R33" s="27"/>
      <c r="S33" s="13" t="s">
        <v>171</v>
      </c>
      <c r="T33" s="132">
        <v>0</v>
      </c>
      <c r="U33" s="132">
        <v>0</v>
      </c>
      <c r="V33" s="132">
        <v>0</v>
      </c>
      <c r="W33" s="27"/>
      <c r="X33" s="13" t="s">
        <v>171</v>
      </c>
      <c r="Y33" s="149">
        <f t="shared" si="14"/>
        <v>0</v>
      </c>
      <c r="Z33" s="149">
        <f t="shared" si="14"/>
        <v>0</v>
      </c>
      <c r="AA33" s="149">
        <f t="shared" si="14"/>
        <v>0</v>
      </c>
      <c r="AB33" s="27"/>
    </row>
    <row r="34" spans="1:28" ht="11.5" x14ac:dyDescent="0.25">
      <c r="A34" s="144"/>
      <c r="B34" s="144"/>
      <c r="C34" s="27"/>
      <c r="D34" s="14" t="s">
        <v>14</v>
      </c>
      <c r="E34" s="49">
        <f>E28+E29+E30+E31+E32+E33</f>
        <v>0</v>
      </c>
      <c r="F34" s="49">
        <f t="shared" ref="F34:G34" si="15">F28+F29+F30+F31+F32+F33</f>
        <v>0</v>
      </c>
      <c r="G34" s="49">
        <f t="shared" si="15"/>
        <v>0</v>
      </c>
      <c r="I34" s="14" t="s">
        <v>14</v>
      </c>
      <c r="J34" s="49">
        <f t="shared" ref="J34:L34" si="16">J28+J29+J30+J31+J32+J33</f>
        <v>0</v>
      </c>
      <c r="K34" s="49">
        <f t="shared" si="16"/>
        <v>0</v>
      </c>
      <c r="L34" s="49">
        <f t="shared" si="16"/>
        <v>0</v>
      </c>
      <c r="M34" s="27"/>
      <c r="N34" s="14" t="s">
        <v>14</v>
      </c>
      <c r="O34" s="49">
        <f t="shared" ref="O34" si="17">O28+O29+O30+O31+O32+O33</f>
        <v>0</v>
      </c>
      <c r="P34" s="49">
        <f t="shared" ref="P34" si="18">P28+P29+P30+P31+P32+P33</f>
        <v>0</v>
      </c>
      <c r="Q34" s="49">
        <f t="shared" ref="Q34" si="19">Q28+Q29+Q30+Q31+Q32+Q33</f>
        <v>0</v>
      </c>
      <c r="S34" s="14" t="s">
        <v>14</v>
      </c>
      <c r="T34" s="49">
        <f t="shared" ref="T34:V34" si="20">T28+T29+T30+T31+T32+T33</f>
        <v>0</v>
      </c>
      <c r="U34" s="49">
        <f t="shared" si="20"/>
        <v>0</v>
      </c>
      <c r="V34" s="49">
        <f t="shared" si="20"/>
        <v>0</v>
      </c>
      <c r="X34" s="14" t="s">
        <v>14</v>
      </c>
      <c r="Y34" s="49">
        <f t="shared" ref="Y34" si="21">Y28+Y29+Y30+Y31+Y32+Y33</f>
        <v>0</v>
      </c>
      <c r="Z34" s="49">
        <f t="shared" ref="Z34" si="22">Z28+Z29+Z30+Z31+Z32+Z33</f>
        <v>0</v>
      </c>
      <c r="AA34" s="49">
        <f t="shared" ref="AA34" si="23">AA28+AA29+AA30+AA31+AA32+AA33</f>
        <v>0</v>
      </c>
    </row>
    <row r="35" spans="1:28" ht="11.5" x14ac:dyDescent="0.25">
      <c r="A35" s="144"/>
      <c r="B35" s="144"/>
      <c r="C35" s="27"/>
      <c r="E35" s="15"/>
      <c r="F35" s="15"/>
      <c r="G35" s="15"/>
      <c r="I35" s="27"/>
      <c r="J35" s="15"/>
      <c r="K35" s="15"/>
      <c r="L35" s="15"/>
      <c r="M35" s="27"/>
      <c r="O35" s="15"/>
      <c r="P35" s="15"/>
      <c r="Q35" s="15"/>
      <c r="S35" s="27"/>
      <c r="T35" s="15"/>
      <c r="U35" s="15"/>
      <c r="V35" s="15"/>
      <c r="X35" s="27"/>
      <c r="Y35" s="15"/>
      <c r="Z35" s="15"/>
      <c r="AA35" s="15"/>
    </row>
    <row r="36" spans="1:28" ht="11.5" x14ac:dyDescent="0.25">
      <c r="A36" s="144"/>
      <c r="B36" s="144"/>
      <c r="C36" s="27"/>
      <c r="D36" s="13" t="s">
        <v>376</v>
      </c>
      <c r="E36" s="132">
        <v>0</v>
      </c>
      <c r="F36" s="132">
        <v>0</v>
      </c>
      <c r="G36" s="132">
        <v>0</v>
      </c>
      <c r="I36" s="13" t="s">
        <v>376</v>
      </c>
      <c r="J36" s="132">
        <v>0</v>
      </c>
      <c r="K36" s="132">
        <v>0</v>
      </c>
      <c r="L36" s="132">
        <v>0</v>
      </c>
      <c r="M36" s="27"/>
      <c r="N36" s="13" t="s">
        <v>376</v>
      </c>
      <c r="O36" s="149">
        <f t="shared" ref="O36:O42" si="24">J36/J$16</f>
        <v>0</v>
      </c>
      <c r="P36" s="149">
        <f t="shared" ref="P36:P42" si="25">K36/K$16</f>
        <v>0</v>
      </c>
      <c r="Q36" s="149">
        <f t="shared" ref="Q36:Q42" si="26">L36/L$16</f>
        <v>0</v>
      </c>
      <c r="S36" s="13" t="s">
        <v>376</v>
      </c>
      <c r="T36" s="132">
        <v>0</v>
      </c>
      <c r="U36" s="132">
        <v>0</v>
      </c>
      <c r="V36" s="132">
        <v>0</v>
      </c>
      <c r="X36" s="13" t="s">
        <v>376</v>
      </c>
      <c r="Y36" s="149">
        <f t="shared" ref="Y36:AA42" si="27">T36/T$16</f>
        <v>0</v>
      </c>
      <c r="Z36" s="149">
        <f t="shared" si="27"/>
        <v>0</v>
      </c>
      <c r="AA36" s="149">
        <f t="shared" si="27"/>
        <v>0</v>
      </c>
    </row>
    <row r="37" spans="1:28" ht="11.5" x14ac:dyDescent="0.25">
      <c r="A37" s="144">
        <f>IF(OR(E37&lt;0,F37&lt;0,G37&lt;0,O37&lt;0,P37&lt;0,Q37&lt;0,Y37&lt;0,Z37&lt;0,AA37&lt;0),1,0)</f>
        <v>0</v>
      </c>
      <c r="B37" s="144"/>
      <c r="C37" s="27"/>
      <c r="D37" s="13" t="s">
        <v>73</v>
      </c>
      <c r="E37" s="132">
        <v>0</v>
      </c>
      <c r="F37" s="132">
        <v>0</v>
      </c>
      <c r="G37" s="132">
        <v>0</v>
      </c>
      <c r="I37" s="13" t="s">
        <v>73</v>
      </c>
      <c r="J37" s="132">
        <v>0</v>
      </c>
      <c r="K37" s="132">
        <v>0</v>
      </c>
      <c r="L37" s="132">
        <v>0</v>
      </c>
      <c r="M37" s="27"/>
      <c r="N37" s="13" t="s">
        <v>73</v>
      </c>
      <c r="O37" s="149">
        <f t="shared" si="24"/>
        <v>0</v>
      </c>
      <c r="P37" s="149">
        <f t="shared" si="25"/>
        <v>0</v>
      </c>
      <c r="Q37" s="149">
        <f t="shared" si="26"/>
        <v>0</v>
      </c>
      <c r="S37" s="13" t="s">
        <v>73</v>
      </c>
      <c r="T37" s="132">
        <v>0</v>
      </c>
      <c r="U37" s="132">
        <v>0</v>
      </c>
      <c r="V37" s="132">
        <v>0</v>
      </c>
      <c r="X37" s="13" t="s">
        <v>73</v>
      </c>
      <c r="Y37" s="149">
        <f t="shared" si="27"/>
        <v>0</v>
      </c>
      <c r="Z37" s="149">
        <f t="shared" si="27"/>
        <v>0</v>
      </c>
      <c r="AA37" s="149">
        <f t="shared" si="27"/>
        <v>0</v>
      </c>
    </row>
    <row r="38" spans="1:28" ht="11.5" x14ac:dyDescent="0.25">
      <c r="A38" s="144">
        <f>IF(OR(E38&gt;0,F38&gt;0,G38&gt;0,O38&gt;0,P38&gt;0,Q38&gt;0,Y38&gt;0,Z38&gt;0,AA38&gt;0),1,0)</f>
        <v>0</v>
      </c>
      <c r="B38" s="144"/>
      <c r="C38" s="27"/>
      <c r="D38" s="13" t="s">
        <v>15</v>
      </c>
      <c r="E38" s="132">
        <v>0</v>
      </c>
      <c r="F38" s="132">
        <v>0</v>
      </c>
      <c r="G38" s="132">
        <v>0</v>
      </c>
      <c r="I38" s="13" t="s">
        <v>15</v>
      </c>
      <c r="J38" s="132">
        <v>0</v>
      </c>
      <c r="K38" s="132">
        <v>0</v>
      </c>
      <c r="L38" s="132">
        <v>0</v>
      </c>
      <c r="M38" s="27"/>
      <c r="N38" s="13" t="s">
        <v>15</v>
      </c>
      <c r="O38" s="149">
        <f t="shared" si="24"/>
        <v>0</v>
      </c>
      <c r="P38" s="149">
        <f t="shared" si="25"/>
        <v>0</v>
      </c>
      <c r="Q38" s="149">
        <f t="shared" si="26"/>
        <v>0</v>
      </c>
      <c r="S38" s="13" t="s">
        <v>15</v>
      </c>
      <c r="T38" s="132">
        <v>0</v>
      </c>
      <c r="U38" s="132">
        <v>0</v>
      </c>
      <c r="V38" s="132">
        <v>0</v>
      </c>
      <c r="X38" s="13" t="s">
        <v>15</v>
      </c>
      <c r="Y38" s="149">
        <f t="shared" si="27"/>
        <v>0</v>
      </c>
      <c r="Z38" s="149">
        <f t="shared" si="27"/>
        <v>0</v>
      </c>
      <c r="AA38" s="149">
        <f t="shared" si="27"/>
        <v>0</v>
      </c>
    </row>
    <row r="39" spans="1:28" ht="11.5" x14ac:dyDescent="0.25">
      <c r="A39" s="144"/>
      <c r="B39" s="144"/>
      <c r="C39" s="27"/>
      <c r="D39" s="13" t="s">
        <v>172</v>
      </c>
      <c r="E39" s="132">
        <v>0</v>
      </c>
      <c r="F39" s="132">
        <v>0</v>
      </c>
      <c r="G39" s="132">
        <v>0</v>
      </c>
      <c r="H39" s="27"/>
      <c r="I39" s="13" t="s">
        <v>172</v>
      </c>
      <c r="J39" s="132">
        <v>0</v>
      </c>
      <c r="K39" s="132">
        <v>0</v>
      </c>
      <c r="L39" s="132">
        <v>0</v>
      </c>
      <c r="M39" s="27"/>
      <c r="N39" s="13" t="s">
        <v>172</v>
      </c>
      <c r="O39" s="149">
        <f t="shared" si="24"/>
        <v>0</v>
      </c>
      <c r="P39" s="149">
        <f t="shared" si="25"/>
        <v>0</v>
      </c>
      <c r="Q39" s="149">
        <f t="shared" si="26"/>
        <v>0</v>
      </c>
      <c r="R39" s="27"/>
      <c r="S39" s="13" t="s">
        <v>172</v>
      </c>
      <c r="T39" s="132">
        <v>0</v>
      </c>
      <c r="U39" s="132">
        <v>0</v>
      </c>
      <c r="V39" s="132">
        <v>0</v>
      </c>
      <c r="W39" s="27"/>
      <c r="X39" s="13" t="s">
        <v>172</v>
      </c>
      <c r="Y39" s="149">
        <f t="shared" si="27"/>
        <v>0</v>
      </c>
      <c r="Z39" s="149">
        <f t="shared" si="27"/>
        <v>0</v>
      </c>
      <c r="AA39" s="149">
        <f t="shared" si="27"/>
        <v>0</v>
      </c>
      <c r="AB39" s="27"/>
    </row>
    <row r="40" spans="1:28" ht="11.5" x14ac:dyDescent="0.25">
      <c r="A40" s="144"/>
      <c r="B40" s="144"/>
      <c r="C40" s="27"/>
      <c r="D40" s="13" t="s">
        <v>147</v>
      </c>
      <c r="E40" s="132">
        <v>0</v>
      </c>
      <c r="F40" s="132">
        <v>0</v>
      </c>
      <c r="G40" s="132">
        <v>0</v>
      </c>
      <c r="H40" s="27"/>
      <c r="I40" s="13" t="s">
        <v>147</v>
      </c>
      <c r="J40" s="132">
        <v>0</v>
      </c>
      <c r="K40" s="132">
        <v>0</v>
      </c>
      <c r="L40" s="132">
        <v>0</v>
      </c>
      <c r="M40" s="27"/>
      <c r="N40" s="13" t="s">
        <v>147</v>
      </c>
      <c r="O40" s="149">
        <f t="shared" si="24"/>
        <v>0</v>
      </c>
      <c r="P40" s="149">
        <f t="shared" si="25"/>
        <v>0</v>
      </c>
      <c r="Q40" s="149">
        <f t="shared" si="26"/>
        <v>0</v>
      </c>
      <c r="R40" s="27"/>
      <c r="S40" s="13" t="s">
        <v>147</v>
      </c>
      <c r="T40" s="132">
        <v>0</v>
      </c>
      <c r="U40" s="132">
        <v>0</v>
      </c>
      <c r="V40" s="132">
        <v>0</v>
      </c>
      <c r="W40" s="27"/>
      <c r="X40" s="13" t="s">
        <v>147</v>
      </c>
      <c r="Y40" s="149">
        <f t="shared" si="27"/>
        <v>0</v>
      </c>
      <c r="Z40" s="149">
        <f t="shared" si="27"/>
        <v>0</v>
      </c>
      <c r="AA40" s="149">
        <f t="shared" si="27"/>
        <v>0</v>
      </c>
      <c r="AB40" s="27"/>
    </row>
    <row r="41" spans="1:28" ht="11.5" x14ac:dyDescent="0.25">
      <c r="A41" s="144">
        <f>IF(OR(E41&lt;0,F41&lt;0,G41&lt;0,O41&lt;0,P41&lt;0,Q41&lt;0,Y41&lt;0,Z41&lt;0,AA41&lt;0),1,0)</f>
        <v>0</v>
      </c>
      <c r="B41" s="144"/>
      <c r="C41" s="27"/>
      <c r="D41" s="13" t="s">
        <v>173</v>
      </c>
      <c r="E41" s="132">
        <v>0</v>
      </c>
      <c r="F41" s="132">
        <v>0</v>
      </c>
      <c r="G41" s="132">
        <v>0</v>
      </c>
      <c r="H41" s="27"/>
      <c r="I41" s="13" t="s">
        <v>173</v>
      </c>
      <c r="J41" s="132">
        <v>0</v>
      </c>
      <c r="K41" s="132">
        <v>0</v>
      </c>
      <c r="L41" s="132">
        <v>0</v>
      </c>
      <c r="M41" s="27"/>
      <c r="N41" s="13" t="s">
        <v>173</v>
      </c>
      <c r="O41" s="149">
        <f t="shared" si="24"/>
        <v>0</v>
      </c>
      <c r="P41" s="149">
        <f t="shared" si="25"/>
        <v>0</v>
      </c>
      <c r="Q41" s="149">
        <f t="shared" si="26"/>
        <v>0</v>
      </c>
      <c r="R41" s="27"/>
      <c r="S41" s="13" t="s">
        <v>173</v>
      </c>
      <c r="T41" s="132">
        <v>0</v>
      </c>
      <c r="U41" s="132">
        <v>0</v>
      </c>
      <c r="V41" s="132">
        <v>0</v>
      </c>
      <c r="W41" s="27"/>
      <c r="X41" s="13" t="s">
        <v>173</v>
      </c>
      <c r="Y41" s="149">
        <f t="shared" si="27"/>
        <v>0</v>
      </c>
      <c r="Z41" s="149">
        <f t="shared" si="27"/>
        <v>0</v>
      </c>
      <c r="AA41" s="149">
        <f t="shared" si="27"/>
        <v>0</v>
      </c>
      <c r="AB41" s="27"/>
    </row>
    <row r="42" spans="1:28" ht="11.5" x14ac:dyDescent="0.25">
      <c r="A42" s="144"/>
      <c r="B42" s="144"/>
      <c r="C42" s="27"/>
      <c r="D42" s="13" t="s">
        <v>134</v>
      </c>
      <c r="E42" s="132">
        <v>0</v>
      </c>
      <c r="F42" s="132">
        <v>0</v>
      </c>
      <c r="G42" s="132">
        <v>0</v>
      </c>
      <c r="H42" s="27"/>
      <c r="I42" s="13" t="s">
        <v>134</v>
      </c>
      <c r="J42" s="132">
        <v>0</v>
      </c>
      <c r="K42" s="132">
        <v>0</v>
      </c>
      <c r="L42" s="132">
        <v>0</v>
      </c>
      <c r="M42" s="27"/>
      <c r="N42" s="13" t="s">
        <v>134</v>
      </c>
      <c r="O42" s="149">
        <f t="shared" si="24"/>
        <v>0</v>
      </c>
      <c r="P42" s="149">
        <f t="shared" si="25"/>
        <v>0</v>
      </c>
      <c r="Q42" s="149">
        <f t="shared" si="26"/>
        <v>0</v>
      </c>
      <c r="R42" s="27"/>
      <c r="S42" s="13" t="s">
        <v>134</v>
      </c>
      <c r="T42" s="132">
        <v>0</v>
      </c>
      <c r="U42" s="132">
        <v>0</v>
      </c>
      <c r="V42" s="132">
        <v>0</v>
      </c>
      <c r="W42" s="27"/>
      <c r="X42" s="13" t="s">
        <v>134</v>
      </c>
      <c r="Y42" s="149">
        <f t="shared" si="27"/>
        <v>0</v>
      </c>
      <c r="Z42" s="149">
        <f t="shared" si="27"/>
        <v>0</v>
      </c>
      <c r="AA42" s="149">
        <f t="shared" si="27"/>
        <v>0</v>
      </c>
      <c r="AB42" s="27"/>
    </row>
    <row r="43" spans="1:28" ht="11.5" x14ac:dyDescent="0.25">
      <c r="A43" s="144"/>
      <c r="B43" s="144"/>
      <c r="C43" s="27"/>
      <c r="D43" s="14" t="s">
        <v>16</v>
      </c>
      <c r="E43" s="49">
        <f>E34+E36+E37+E38+E39+E40+E41+E42</f>
        <v>0</v>
      </c>
      <c r="F43" s="49">
        <f t="shared" ref="F43:G43" si="28">F34+F36+F37+F38+F39+F40+F41+F42</f>
        <v>0</v>
      </c>
      <c r="G43" s="49">
        <f t="shared" si="28"/>
        <v>0</v>
      </c>
      <c r="I43" s="14" t="s">
        <v>16</v>
      </c>
      <c r="J43" s="49">
        <f>J34+J36+J37+J38+J39+J40+J41+J42</f>
        <v>0</v>
      </c>
      <c r="K43" s="49">
        <f t="shared" ref="K43:L43" si="29">K34+K36+K37+K38+K39+K40+K41+K42</f>
        <v>0</v>
      </c>
      <c r="L43" s="49">
        <f t="shared" si="29"/>
        <v>0</v>
      </c>
      <c r="M43" s="27"/>
      <c r="N43" s="14" t="s">
        <v>16</v>
      </c>
      <c r="O43" s="49">
        <f>O34+O36+O37+O38+O39+O40+O41+O42</f>
        <v>0</v>
      </c>
      <c r="P43" s="49">
        <f t="shared" ref="P43" si="30">P34+P36+P37+P38+P39+P40+P41+P42</f>
        <v>0</v>
      </c>
      <c r="Q43" s="49">
        <f t="shared" ref="Q43" si="31">Q34+Q36+Q37+Q38+Q39+Q40+Q41+Q42</f>
        <v>0</v>
      </c>
      <c r="S43" s="14" t="s">
        <v>16</v>
      </c>
      <c r="T43" s="49">
        <f>T34+T36+T37+T38+T39+T40+T41+T42</f>
        <v>0</v>
      </c>
      <c r="U43" s="49">
        <f t="shared" ref="U43:V43" si="32">U34+U36+U37+U38+U39+U40+U41+U42</f>
        <v>0</v>
      </c>
      <c r="V43" s="49">
        <f t="shared" si="32"/>
        <v>0</v>
      </c>
      <c r="X43" s="14" t="s">
        <v>16</v>
      </c>
      <c r="Y43" s="49">
        <f>Y34+Y36+Y37+Y38+Y39+Y40+Y41+Y42</f>
        <v>0</v>
      </c>
      <c r="Z43" s="49">
        <f t="shared" ref="Z43" si="33">Z34+Z36+Z37+Z38+Z39+Z40+Z41+Z42</f>
        <v>0</v>
      </c>
      <c r="AA43" s="49">
        <f t="shared" ref="AA43" si="34">AA34+AA36+AA37+AA38+AA39+AA40+AA41+AA42</f>
        <v>0</v>
      </c>
    </row>
    <row r="44" spans="1:28" ht="11.5" x14ac:dyDescent="0.25">
      <c r="A44" s="144"/>
      <c r="B44" s="144"/>
      <c r="C44" s="27"/>
      <c r="E44" s="15"/>
      <c r="F44" s="15"/>
      <c r="G44" s="15"/>
      <c r="I44" s="27"/>
      <c r="J44" s="15"/>
      <c r="K44" s="15"/>
      <c r="L44" s="15"/>
      <c r="M44" s="27"/>
      <c r="O44" s="15"/>
      <c r="P44" s="15"/>
      <c r="Q44" s="15"/>
      <c r="S44" s="27"/>
      <c r="T44" s="15"/>
      <c r="U44" s="15"/>
      <c r="V44" s="15"/>
      <c r="X44" s="27"/>
      <c r="Y44" s="15"/>
      <c r="Z44" s="15"/>
      <c r="AA44" s="15"/>
    </row>
    <row r="45" spans="1:28" ht="11.5" x14ac:dyDescent="0.25">
      <c r="A45" s="144"/>
      <c r="B45" s="144"/>
      <c r="C45" s="27"/>
      <c r="D45" s="13" t="s">
        <v>174</v>
      </c>
      <c r="E45" s="132">
        <v>0</v>
      </c>
      <c r="F45" s="132">
        <v>0</v>
      </c>
      <c r="G45" s="132">
        <v>0</v>
      </c>
      <c r="I45" s="13" t="s">
        <v>174</v>
      </c>
      <c r="J45" s="132">
        <v>0</v>
      </c>
      <c r="K45" s="132">
        <v>0</v>
      </c>
      <c r="L45" s="132">
        <v>0</v>
      </c>
      <c r="M45" s="27"/>
      <c r="N45" s="13" t="s">
        <v>174</v>
      </c>
      <c r="O45" s="149">
        <f t="shared" ref="O45:O46" si="35">J45/J$16</f>
        <v>0</v>
      </c>
      <c r="P45" s="149">
        <f t="shared" ref="P45:P46" si="36">K45/K$16</f>
        <v>0</v>
      </c>
      <c r="Q45" s="149">
        <f t="shared" ref="Q45:Q46" si="37">L45/L$16</f>
        <v>0</v>
      </c>
      <c r="S45" s="13" t="s">
        <v>174</v>
      </c>
      <c r="T45" s="132">
        <v>0</v>
      </c>
      <c r="U45" s="132">
        <v>0</v>
      </c>
      <c r="V45" s="132">
        <v>0</v>
      </c>
      <c r="X45" s="13" t="s">
        <v>174</v>
      </c>
      <c r="Y45" s="149">
        <f t="shared" ref="Y45:AA46" si="38">T45/T$16</f>
        <v>0</v>
      </c>
      <c r="Z45" s="149">
        <f t="shared" si="38"/>
        <v>0</v>
      </c>
      <c r="AA45" s="149">
        <f t="shared" si="38"/>
        <v>0</v>
      </c>
    </row>
    <row r="46" spans="1:28" ht="11.5" x14ac:dyDescent="0.25">
      <c r="A46" s="144"/>
      <c r="B46" s="144"/>
      <c r="C46" s="27"/>
      <c r="D46" s="13" t="s">
        <v>185</v>
      </c>
      <c r="E46" s="132">
        <v>0</v>
      </c>
      <c r="F46" s="132">
        <v>0</v>
      </c>
      <c r="G46" s="132">
        <v>0</v>
      </c>
      <c r="H46" s="27"/>
      <c r="I46" s="13" t="s">
        <v>185</v>
      </c>
      <c r="J46" s="132">
        <v>0</v>
      </c>
      <c r="K46" s="132">
        <v>0</v>
      </c>
      <c r="L46" s="132">
        <v>0</v>
      </c>
      <c r="M46" s="27"/>
      <c r="N46" s="13" t="s">
        <v>185</v>
      </c>
      <c r="O46" s="149">
        <f t="shared" si="35"/>
        <v>0</v>
      </c>
      <c r="P46" s="149">
        <f t="shared" si="36"/>
        <v>0</v>
      </c>
      <c r="Q46" s="149">
        <f t="shared" si="37"/>
        <v>0</v>
      </c>
      <c r="R46" s="27"/>
      <c r="S46" s="13" t="s">
        <v>185</v>
      </c>
      <c r="T46" s="132">
        <v>0</v>
      </c>
      <c r="U46" s="132">
        <v>0</v>
      </c>
      <c r="V46" s="132">
        <v>0</v>
      </c>
      <c r="W46" s="27"/>
      <c r="X46" s="13" t="s">
        <v>185</v>
      </c>
      <c r="Y46" s="149">
        <f t="shared" si="38"/>
        <v>0</v>
      </c>
      <c r="Z46" s="149">
        <f t="shared" si="38"/>
        <v>0</v>
      </c>
      <c r="AA46" s="149">
        <f t="shared" si="38"/>
        <v>0</v>
      </c>
      <c r="AB46" s="27"/>
    </row>
    <row r="47" spans="1:28" ht="11.5" x14ac:dyDescent="0.25">
      <c r="A47" s="144"/>
      <c r="B47" s="144"/>
      <c r="C47" s="27"/>
      <c r="D47" s="14" t="s">
        <v>17</v>
      </c>
      <c r="E47" s="49">
        <f>E43+E45+E46</f>
        <v>0</v>
      </c>
      <c r="F47" s="49">
        <f t="shared" ref="F47:G47" si="39">F43+F45+F46</f>
        <v>0</v>
      </c>
      <c r="G47" s="49">
        <f t="shared" si="39"/>
        <v>0</v>
      </c>
      <c r="I47" s="14" t="s">
        <v>17</v>
      </c>
      <c r="J47" s="49">
        <f>J43+J45+J46</f>
        <v>0</v>
      </c>
      <c r="K47" s="49">
        <f t="shared" ref="K47:L47" si="40">K43+K45+K46</f>
        <v>0</v>
      </c>
      <c r="L47" s="49">
        <f t="shared" si="40"/>
        <v>0</v>
      </c>
      <c r="M47" s="27"/>
      <c r="N47" s="14" t="s">
        <v>17</v>
      </c>
      <c r="O47" s="49">
        <f>O43+O45+O46</f>
        <v>0</v>
      </c>
      <c r="P47" s="49">
        <f t="shared" ref="P47" si="41">P43+P45+P46</f>
        <v>0</v>
      </c>
      <c r="Q47" s="49">
        <f t="shared" ref="Q47" si="42">Q43+Q45+Q46</f>
        <v>0</v>
      </c>
      <c r="S47" s="14" t="s">
        <v>17</v>
      </c>
      <c r="T47" s="49">
        <f>T43+T45+T46</f>
        <v>0</v>
      </c>
      <c r="U47" s="49">
        <f t="shared" ref="U47:V47" si="43">U43+U45+U46</f>
        <v>0</v>
      </c>
      <c r="V47" s="49">
        <f t="shared" si="43"/>
        <v>0</v>
      </c>
      <c r="X47" s="14" t="s">
        <v>17</v>
      </c>
      <c r="Y47" s="49">
        <f>Y43+Y45+Y46</f>
        <v>0</v>
      </c>
      <c r="Z47" s="49">
        <f t="shared" ref="Z47" si="44">Z43+Z45+Z46</f>
        <v>0</v>
      </c>
      <c r="AA47" s="49">
        <f t="shared" ref="AA47" si="45">AA43+AA45+AA46</f>
        <v>0</v>
      </c>
    </row>
    <row r="48" spans="1:28" ht="11.5" x14ac:dyDescent="0.25">
      <c r="A48" s="144"/>
      <c r="B48" s="144"/>
      <c r="C48" s="27"/>
      <c r="D48" s="13" t="s">
        <v>2</v>
      </c>
      <c r="E48" s="132">
        <v>0</v>
      </c>
      <c r="F48" s="132">
        <v>0</v>
      </c>
      <c r="G48" s="132">
        <v>0</v>
      </c>
      <c r="I48" s="13" t="s">
        <v>2</v>
      </c>
      <c r="J48" s="132">
        <v>0</v>
      </c>
      <c r="K48" s="132">
        <v>0</v>
      </c>
      <c r="L48" s="132">
        <v>0</v>
      </c>
      <c r="M48" s="27"/>
      <c r="N48" s="13" t="s">
        <v>2</v>
      </c>
      <c r="O48" s="149">
        <f t="shared" ref="O48:O49" si="46">J48/J$16</f>
        <v>0</v>
      </c>
      <c r="P48" s="149">
        <f t="shared" ref="P48:P49" si="47">K48/K$16</f>
        <v>0</v>
      </c>
      <c r="Q48" s="149">
        <f t="shared" ref="Q48:Q49" si="48">L48/L$16</f>
        <v>0</v>
      </c>
      <c r="S48" s="13" t="s">
        <v>2</v>
      </c>
      <c r="T48" s="132">
        <v>0</v>
      </c>
      <c r="U48" s="132">
        <v>0</v>
      </c>
      <c r="V48" s="132">
        <v>0</v>
      </c>
      <c r="X48" s="13" t="s">
        <v>2</v>
      </c>
      <c r="Y48" s="149">
        <f t="shared" ref="Y48:AA49" si="49">T48/T$16</f>
        <v>0</v>
      </c>
      <c r="Z48" s="149">
        <f t="shared" si="49"/>
        <v>0</v>
      </c>
      <c r="AA48" s="149">
        <f t="shared" si="49"/>
        <v>0</v>
      </c>
    </row>
    <row r="49" spans="1:28" ht="11.5" x14ac:dyDescent="0.25">
      <c r="A49" s="144">
        <f>IF(OR(E49&gt;0,F49&gt;0,G49&gt;0,O49&gt;0,P49&gt;0,Q49&gt;0,Y49&gt;0,Z49&gt;0,AA49&gt;0),1,0)</f>
        <v>0</v>
      </c>
      <c r="B49" s="144"/>
      <c r="C49" s="27"/>
      <c r="D49" s="13" t="s">
        <v>18</v>
      </c>
      <c r="E49" s="132">
        <v>0</v>
      </c>
      <c r="F49" s="132">
        <v>0</v>
      </c>
      <c r="G49" s="132">
        <v>0</v>
      </c>
      <c r="I49" s="13" t="s">
        <v>18</v>
      </c>
      <c r="J49" s="132">
        <v>0</v>
      </c>
      <c r="K49" s="132">
        <v>0</v>
      </c>
      <c r="L49" s="132">
        <v>0</v>
      </c>
      <c r="M49" s="27"/>
      <c r="N49" s="13" t="s">
        <v>18</v>
      </c>
      <c r="O49" s="149">
        <f t="shared" si="46"/>
        <v>0</v>
      </c>
      <c r="P49" s="149">
        <f t="shared" si="47"/>
        <v>0</v>
      </c>
      <c r="Q49" s="149">
        <f t="shared" si="48"/>
        <v>0</v>
      </c>
      <c r="S49" s="13" t="s">
        <v>18</v>
      </c>
      <c r="T49" s="132">
        <v>0</v>
      </c>
      <c r="U49" s="132">
        <v>0</v>
      </c>
      <c r="V49" s="132">
        <v>0</v>
      </c>
      <c r="X49" s="13" t="s">
        <v>18</v>
      </c>
      <c r="Y49" s="149">
        <f t="shared" si="49"/>
        <v>0</v>
      </c>
      <c r="Z49" s="149">
        <f t="shared" si="49"/>
        <v>0</v>
      </c>
      <c r="AA49" s="149">
        <f t="shared" si="49"/>
        <v>0</v>
      </c>
    </row>
    <row r="50" spans="1:28" ht="11.5" x14ac:dyDescent="0.25">
      <c r="A50" s="144"/>
      <c r="B50" s="144"/>
      <c r="C50" s="27"/>
      <c r="D50" s="14" t="s">
        <v>19</v>
      </c>
      <c r="E50" s="49">
        <f>E47+E48+E49</f>
        <v>0</v>
      </c>
      <c r="F50" s="49">
        <f>F47+F48+F49</f>
        <v>0</v>
      </c>
      <c r="G50" s="49">
        <f>G47+G48+G49</f>
        <v>0</v>
      </c>
      <c r="I50" s="14" t="s">
        <v>19</v>
      </c>
      <c r="J50" s="49">
        <f>J47+J48+J49</f>
        <v>0</v>
      </c>
      <c r="K50" s="49">
        <f>K47+K48+K49</f>
        <v>0</v>
      </c>
      <c r="L50" s="49">
        <f>L47+L48+L49</f>
        <v>0</v>
      </c>
      <c r="M50" s="27"/>
      <c r="N50" s="14" t="s">
        <v>19</v>
      </c>
      <c r="O50" s="49">
        <f>O47+O48+O49</f>
        <v>0</v>
      </c>
      <c r="P50" s="49">
        <f>P47+P48+P49</f>
        <v>0</v>
      </c>
      <c r="Q50" s="49">
        <f>Q47+Q48+Q49</f>
        <v>0</v>
      </c>
      <c r="S50" s="14" t="s">
        <v>19</v>
      </c>
      <c r="T50" s="49">
        <f>T47+T48+T49</f>
        <v>0</v>
      </c>
      <c r="U50" s="49">
        <f>U47+U48+U49</f>
        <v>0</v>
      </c>
      <c r="V50" s="49">
        <f>V47+V48+V49</f>
        <v>0</v>
      </c>
      <c r="X50" s="14" t="s">
        <v>19</v>
      </c>
      <c r="Y50" s="49">
        <f>Y47+Y48+Y49</f>
        <v>0</v>
      </c>
      <c r="Z50" s="49">
        <f>Z47+Z48+Z49</f>
        <v>0</v>
      </c>
      <c r="AA50" s="49">
        <f>AA47+AA48+AA49</f>
        <v>0</v>
      </c>
    </row>
    <row r="51" spans="1:28" ht="11.5" x14ac:dyDescent="0.25">
      <c r="A51" s="144"/>
      <c r="B51" s="144"/>
      <c r="C51" s="27"/>
      <c r="E51" s="15"/>
      <c r="F51" s="15"/>
      <c r="G51" s="15"/>
      <c r="I51" s="27"/>
      <c r="J51" s="15"/>
      <c r="K51" s="15"/>
      <c r="L51" s="15"/>
      <c r="M51" s="27"/>
      <c r="O51" s="15"/>
      <c r="P51" s="15"/>
      <c r="Q51" s="15"/>
      <c r="S51" s="27"/>
      <c r="T51" s="15"/>
      <c r="U51" s="15"/>
      <c r="V51" s="15"/>
      <c r="X51" s="27"/>
      <c r="Y51" s="15"/>
      <c r="Z51" s="15"/>
      <c r="AA51" s="15"/>
    </row>
    <row r="52" spans="1:28" x14ac:dyDescent="0.35">
      <c r="A52" s="144">
        <f>IF(OR(E52&gt;0,F52&gt;0,G52&gt;0,O52&gt;0,P52&gt;0,Q52&gt;0,Y52&gt;0,Z52&gt;0,AA52&gt;0),1,0)</f>
        <v>0</v>
      </c>
      <c r="B52" s="144"/>
      <c r="C52" s="38"/>
      <c r="D52" s="37" t="s">
        <v>20</v>
      </c>
      <c r="E52" s="132">
        <v>0</v>
      </c>
      <c r="F52" s="132">
        <v>0</v>
      </c>
      <c r="G52" s="132">
        <v>0</v>
      </c>
      <c r="H52" s="38"/>
      <c r="I52" s="37" t="s">
        <v>202</v>
      </c>
      <c r="J52" s="132">
        <v>0</v>
      </c>
      <c r="K52" s="132">
        <v>0</v>
      </c>
      <c r="L52" s="132">
        <v>0</v>
      </c>
      <c r="M52" s="38"/>
      <c r="N52" s="37" t="s">
        <v>20</v>
      </c>
      <c r="O52" s="149">
        <f t="shared" ref="O52:O53" si="50">J52/J$16</f>
        <v>0</v>
      </c>
      <c r="P52" s="149">
        <f t="shared" ref="P52:P53" si="51">K52/K$16</f>
        <v>0</v>
      </c>
      <c r="Q52" s="149">
        <f t="shared" ref="Q52:Q53" si="52">L52/L$16</f>
        <v>0</v>
      </c>
      <c r="R52" s="38"/>
      <c r="S52" s="37" t="s">
        <v>202</v>
      </c>
      <c r="T52" s="132">
        <v>0</v>
      </c>
      <c r="U52" s="132">
        <v>0</v>
      </c>
      <c r="V52" s="132">
        <v>0</v>
      </c>
      <c r="W52" s="38"/>
      <c r="X52" s="37" t="s">
        <v>20</v>
      </c>
      <c r="Y52" s="149">
        <f t="shared" ref="Y52:AA53" si="53">T52/T$16</f>
        <v>0</v>
      </c>
      <c r="Z52" s="149">
        <f t="shared" si="53"/>
        <v>0</v>
      </c>
      <c r="AA52" s="149">
        <f t="shared" si="53"/>
        <v>0</v>
      </c>
      <c r="AB52" s="38"/>
    </row>
    <row r="53" spans="1:28" x14ac:dyDescent="0.35">
      <c r="A53" s="144">
        <f>IF(OR(E53&gt;0,F53&gt;0,G53&gt;0,O53&gt;0,P53&gt;0,Q53&gt;0,Y53&gt;0,Z53&gt;0,AA53&gt;0),1,0)</f>
        <v>0</v>
      </c>
      <c r="B53" s="144"/>
      <c r="C53" s="38"/>
      <c r="D53" s="37" t="s">
        <v>111</v>
      </c>
      <c r="E53" s="132">
        <v>0</v>
      </c>
      <c r="F53" s="132">
        <v>0</v>
      </c>
      <c r="G53" s="132">
        <v>0</v>
      </c>
      <c r="H53" s="38"/>
      <c r="I53" s="37" t="s">
        <v>204</v>
      </c>
      <c r="J53" s="132">
        <v>0</v>
      </c>
      <c r="K53" s="132">
        <v>0</v>
      </c>
      <c r="L53" s="132">
        <v>0</v>
      </c>
      <c r="M53" s="38"/>
      <c r="N53" s="37" t="s">
        <v>111</v>
      </c>
      <c r="O53" s="149">
        <f t="shared" si="50"/>
        <v>0</v>
      </c>
      <c r="P53" s="149">
        <f t="shared" si="51"/>
        <v>0</v>
      </c>
      <c r="Q53" s="149">
        <f t="shared" si="52"/>
        <v>0</v>
      </c>
      <c r="R53" s="38"/>
      <c r="S53" s="37" t="s">
        <v>204</v>
      </c>
      <c r="T53" s="132">
        <v>0</v>
      </c>
      <c r="U53" s="132">
        <v>0</v>
      </c>
      <c r="V53" s="132">
        <v>0</v>
      </c>
      <c r="W53" s="38"/>
      <c r="X53" s="37" t="s">
        <v>111</v>
      </c>
      <c r="Y53" s="149">
        <f t="shared" si="53"/>
        <v>0</v>
      </c>
      <c r="Z53" s="149">
        <f t="shared" si="53"/>
        <v>0</v>
      </c>
      <c r="AA53" s="149">
        <f t="shared" si="53"/>
        <v>0</v>
      </c>
      <c r="AB53" s="38"/>
    </row>
    <row r="54" spans="1:28" ht="11.5" x14ac:dyDescent="0.25">
      <c r="A54" s="144"/>
      <c r="B54" s="144"/>
      <c r="C54" s="27"/>
      <c r="E54" s="15"/>
      <c r="F54" s="15"/>
      <c r="G54" s="15"/>
      <c r="I54" s="27"/>
      <c r="J54" s="15"/>
      <c r="K54" s="15"/>
      <c r="L54" s="15"/>
      <c r="M54" s="27"/>
      <c r="O54" s="15"/>
      <c r="P54" s="15"/>
      <c r="Q54" s="15"/>
      <c r="S54" s="27"/>
      <c r="T54" s="15"/>
      <c r="U54" s="15"/>
      <c r="V54" s="15"/>
      <c r="X54" s="27"/>
      <c r="Y54" s="15"/>
      <c r="Z54" s="15"/>
      <c r="AA54" s="15"/>
    </row>
    <row r="55" spans="1:28" ht="13" x14ac:dyDescent="0.3">
      <c r="A55" s="144"/>
      <c r="B55" s="144"/>
      <c r="C55" s="27"/>
      <c r="D55" s="28" t="s">
        <v>21</v>
      </c>
      <c r="E55" s="148" t="str">
        <f>E21</f>
        <v>31/XX/20XX</v>
      </c>
      <c r="F55" s="148" t="str">
        <f>F21</f>
        <v>31/XX/20XX</v>
      </c>
      <c r="G55" s="148" t="str">
        <f>G21</f>
        <v>31/XX/20XX</v>
      </c>
      <c r="I55" s="28" t="s">
        <v>190</v>
      </c>
      <c r="J55" s="148" t="str">
        <f>J21</f>
        <v>31/XX/20XX</v>
      </c>
      <c r="K55" s="148" t="str">
        <f>K21</f>
        <v>31/XX/20XX</v>
      </c>
      <c r="L55" s="148" t="str">
        <f>L21</f>
        <v>31/XX/20XX</v>
      </c>
      <c r="M55" s="27"/>
      <c r="N55" s="28" t="s">
        <v>21</v>
      </c>
      <c r="O55" s="148" t="str">
        <f>O21</f>
        <v>31/XX/20XX</v>
      </c>
      <c r="P55" s="148" t="str">
        <f>P21</f>
        <v>31/XX/20XX</v>
      </c>
      <c r="Q55" s="148" t="str">
        <f>Q21</f>
        <v>31/XX/20XX</v>
      </c>
      <c r="S55" s="28" t="s">
        <v>190</v>
      </c>
      <c r="T55" s="148" t="str">
        <f>T21</f>
        <v>31/XX/20XX</v>
      </c>
      <c r="U55" s="148" t="str">
        <f>U21</f>
        <v>31/XX/20XX</v>
      </c>
      <c r="V55" s="148" t="str">
        <f>V21</f>
        <v>31/XX/20XX</v>
      </c>
      <c r="X55" s="28" t="s">
        <v>21</v>
      </c>
      <c r="Y55" s="148" t="str">
        <f>Y21</f>
        <v>31/XX/20XX</v>
      </c>
      <c r="Z55" s="148" t="str">
        <f>Z21</f>
        <v>31/XX/20XX</v>
      </c>
      <c r="AA55" s="148" t="str">
        <f>AA21</f>
        <v>31/XX/20XX</v>
      </c>
    </row>
    <row r="56" spans="1:28" ht="11.5" x14ac:dyDescent="0.25">
      <c r="A56" s="144"/>
      <c r="B56" s="144"/>
      <c r="C56" s="27"/>
      <c r="D56" s="13" t="s">
        <v>186</v>
      </c>
      <c r="E56" s="132">
        <v>0</v>
      </c>
      <c r="F56" s="132">
        <v>0</v>
      </c>
      <c r="G56" s="132">
        <v>0</v>
      </c>
      <c r="I56" s="13" t="s">
        <v>186</v>
      </c>
      <c r="J56" s="132">
        <v>0</v>
      </c>
      <c r="K56" s="132">
        <v>0</v>
      </c>
      <c r="L56" s="132">
        <v>0</v>
      </c>
      <c r="M56" s="27"/>
      <c r="N56" s="13" t="s">
        <v>186</v>
      </c>
      <c r="O56" s="149">
        <f>J56/J$17</f>
        <v>0</v>
      </c>
      <c r="P56" s="149">
        <f t="shared" ref="P56:P60" si="54">K56/K$17</f>
        <v>0</v>
      </c>
      <c r="Q56" s="149">
        <f t="shared" ref="Q56:Q60" si="55">L56/L$17</f>
        <v>0</v>
      </c>
      <c r="S56" s="13" t="s">
        <v>186</v>
      </c>
      <c r="T56" s="132">
        <v>0</v>
      </c>
      <c r="U56" s="132">
        <v>0</v>
      </c>
      <c r="V56" s="132">
        <v>0</v>
      </c>
      <c r="X56" s="13" t="s">
        <v>186</v>
      </c>
      <c r="Y56" s="149">
        <f>T56/T$17</f>
        <v>0</v>
      </c>
      <c r="Z56" s="149">
        <f t="shared" ref="Z56:Z60" si="56">U56/U$17</f>
        <v>0</v>
      </c>
      <c r="AA56" s="149">
        <f t="shared" ref="AA56:AA60" si="57">V56/V$17</f>
        <v>0</v>
      </c>
    </row>
    <row r="57" spans="1:28" ht="11.5" x14ac:dyDescent="0.25">
      <c r="A57" s="144">
        <f>IF(OR(E57&lt;0,F57&lt;0,G57&lt;0,O57&lt;0,P57&lt;0,Q57&lt;0,Y57&lt;0,Z57&lt;0,AA57&lt;0),1,0)</f>
        <v>0</v>
      </c>
      <c r="B57" s="144"/>
      <c r="C57" s="27"/>
      <c r="D57" s="13" t="s">
        <v>175</v>
      </c>
      <c r="E57" s="132">
        <v>0</v>
      </c>
      <c r="F57" s="132">
        <v>0</v>
      </c>
      <c r="G57" s="132">
        <v>0</v>
      </c>
      <c r="I57" s="13" t="s">
        <v>175</v>
      </c>
      <c r="J57" s="132">
        <v>0</v>
      </c>
      <c r="K57" s="132">
        <v>0</v>
      </c>
      <c r="L57" s="132">
        <v>0</v>
      </c>
      <c r="M57" s="27"/>
      <c r="N57" s="13" t="s">
        <v>175</v>
      </c>
      <c r="O57" s="149">
        <f t="shared" ref="O57:O60" si="58">J57/J$17</f>
        <v>0</v>
      </c>
      <c r="P57" s="149">
        <f t="shared" si="54"/>
        <v>0</v>
      </c>
      <c r="Q57" s="149">
        <f t="shared" si="55"/>
        <v>0</v>
      </c>
      <c r="S57" s="13" t="s">
        <v>175</v>
      </c>
      <c r="T57" s="132">
        <v>0</v>
      </c>
      <c r="U57" s="132">
        <v>0</v>
      </c>
      <c r="V57" s="132">
        <v>0</v>
      </c>
      <c r="X57" s="13" t="s">
        <v>175</v>
      </c>
      <c r="Y57" s="149">
        <f t="shared" ref="Y57:Y60" si="59">T57/T$17</f>
        <v>0</v>
      </c>
      <c r="Z57" s="149">
        <f t="shared" si="56"/>
        <v>0</v>
      </c>
      <c r="AA57" s="149">
        <f t="shared" si="57"/>
        <v>0</v>
      </c>
    </row>
    <row r="58" spans="1:28" ht="11.5" x14ac:dyDescent="0.25">
      <c r="A58" s="144">
        <f>IF(OR(E58&lt;0,F58&lt;0,G58&lt;0,O58&lt;0,P58&lt;0,Q58&lt;0,Y58&lt;0,Z58&lt;0,AA58&lt;0),1,0)</f>
        <v>0</v>
      </c>
      <c r="B58" s="144"/>
      <c r="C58" s="27"/>
      <c r="D58" s="13" t="s">
        <v>22</v>
      </c>
      <c r="E58" s="132">
        <v>0</v>
      </c>
      <c r="F58" s="132">
        <v>0</v>
      </c>
      <c r="G58" s="132">
        <v>0</v>
      </c>
      <c r="I58" s="13" t="s">
        <v>22</v>
      </c>
      <c r="J58" s="132">
        <v>0</v>
      </c>
      <c r="K58" s="132">
        <v>0</v>
      </c>
      <c r="L58" s="132">
        <v>0</v>
      </c>
      <c r="M58" s="27"/>
      <c r="N58" s="13" t="s">
        <v>22</v>
      </c>
      <c r="O58" s="149">
        <f t="shared" si="58"/>
        <v>0</v>
      </c>
      <c r="P58" s="149">
        <f t="shared" si="54"/>
        <v>0</v>
      </c>
      <c r="Q58" s="149">
        <f t="shared" si="55"/>
        <v>0</v>
      </c>
      <c r="S58" s="13" t="s">
        <v>22</v>
      </c>
      <c r="T58" s="132">
        <v>0</v>
      </c>
      <c r="U58" s="132">
        <v>0</v>
      </c>
      <c r="V58" s="132">
        <v>0</v>
      </c>
      <c r="X58" s="13" t="s">
        <v>22</v>
      </c>
      <c r="Y58" s="149">
        <f t="shared" si="59"/>
        <v>0</v>
      </c>
      <c r="Z58" s="149">
        <f t="shared" si="56"/>
        <v>0</v>
      </c>
      <c r="AA58" s="149">
        <f t="shared" si="57"/>
        <v>0</v>
      </c>
    </row>
    <row r="59" spans="1:28" ht="11.5" x14ac:dyDescent="0.25">
      <c r="A59" s="144">
        <f>IF(OR(E59&lt;0,F59&lt;0,G59&lt;0,O59&lt;0,P59&lt;0,Q59&lt;0,Y59&lt;0,Z59&lt;0,AA59&lt;0),1,0)</f>
        <v>0</v>
      </c>
      <c r="B59" s="144"/>
      <c r="C59" s="27"/>
      <c r="D59" s="13" t="s">
        <v>108</v>
      </c>
      <c r="E59" s="132">
        <v>0</v>
      </c>
      <c r="F59" s="132">
        <v>0</v>
      </c>
      <c r="G59" s="132">
        <v>0</v>
      </c>
      <c r="I59" s="13" t="s">
        <v>108</v>
      </c>
      <c r="J59" s="132">
        <v>0</v>
      </c>
      <c r="K59" s="132">
        <v>0</v>
      </c>
      <c r="L59" s="132">
        <v>0</v>
      </c>
      <c r="M59" s="27"/>
      <c r="N59" s="13" t="s">
        <v>108</v>
      </c>
      <c r="O59" s="149">
        <f t="shared" si="58"/>
        <v>0</v>
      </c>
      <c r="P59" s="149">
        <f t="shared" si="54"/>
        <v>0</v>
      </c>
      <c r="Q59" s="149">
        <f t="shared" si="55"/>
        <v>0</v>
      </c>
      <c r="S59" s="13" t="s">
        <v>108</v>
      </c>
      <c r="T59" s="132">
        <v>0</v>
      </c>
      <c r="U59" s="132">
        <v>0</v>
      </c>
      <c r="V59" s="132">
        <v>0</v>
      </c>
      <c r="X59" s="13" t="s">
        <v>108</v>
      </c>
      <c r="Y59" s="149">
        <f t="shared" si="59"/>
        <v>0</v>
      </c>
      <c r="Z59" s="149">
        <f t="shared" si="56"/>
        <v>0</v>
      </c>
      <c r="AA59" s="149">
        <f t="shared" si="57"/>
        <v>0</v>
      </c>
    </row>
    <row r="60" spans="1:28" ht="11.5" x14ac:dyDescent="0.25">
      <c r="A60" s="144">
        <f>IF(OR(E60&lt;0,F60&lt;0,G60&lt;0,O60&lt;0,P60&lt;0,Q60&lt;0,Y60&lt;0,Z60&lt;0,AA60&lt;0),1,0)</f>
        <v>0</v>
      </c>
      <c r="B60" s="144"/>
      <c r="C60" s="27"/>
      <c r="D60" s="13" t="s">
        <v>109</v>
      </c>
      <c r="E60" s="132">
        <v>0</v>
      </c>
      <c r="F60" s="132">
        <v>0</v>
      </c>
      <c r="G60" s="132">
        <v>0</v>
      </c>
      <c r="H60" s="27"/>
      <c r="I60" s="13" t="s">
        <v>109</v>
      </c>
      <c r="J60" s="132">
        <v>0</v>
      </c>
      <c r="K60" s="132">
        <v>0</v>
      </c>
      <c r="L60" s="132">
        <v>0</v>
      </c>
      <c r="M60" s="27"/>
      <c r="N60" s="13" t="s">
        <v>109</v>
      </c>
      <c r="O60" s="149">
        <f t="shared" si="58"/>
        <v>0</v>
      </c>
      <c r="P60" s="149">
        <f t="shared" si="54"/>
        <v>0</v>
      </c>
      <c r="Q60" s="149">
        <f t="shared" si="55"/>
        <v>0</v>
      </c>
      <c r="R60" s="27"/>
      <c r="S60" s="13" t="s">
        <v>109</v>
      </c>
      <c r="T60" s="132">
        <v>0</v>
      </c>
      <c r="U60" s="132">
        <v>0</v>
      </c>
      <c r="V60" s="132">
        <v>0</v>
      </c>
      <c r="W60" s="27"/>
      <c r="X60" s="13" t="s">
        <v>109</v>
      </c>
      <c r="Y60" s="149">
        <f t="shared" si="59"/>
        <v>0</v>
      </c>
      <c r="Z60" s="149">
        <f t="shared" si="56"/>
        <v>0</v>
      </c>
      <c r="AA60" s="149">
        <f t="shared" si="57"/>
        <v>0</v>
      </c>
      <c r="AB60" s="27"/>
    </row>
    <row r="61" spans="1:28" ht="11.5" x14ac:dyDescent="0.25">
      <c r="A61" s="144"/>
      <c r="B61" s="144"/>
      <c r="C61" s="27"/>
      <c r="D61" s="14" t="s">
        <v>23</v>
      </c>
      <c r="E61" s="49">
        <f>SUM(E56:E60)</f>
        <v>0</v>
      </c>
      <c r="F61" s="49">
        <f t="shared" ref="F61:G61" si="60">SUM(F56:F60)</f>
        <v>0</v>
      </c>
      <c r="G61" s="49">
        <f t="shared" si="60"/>
        <v>0</v>
      </c>
      <c r="I61" s="14" t="s">
        <v>23</v>
      </c>
      <c r="J61" s="49">
        <f>SUM(J56:J60)</f>
        <v>0</v>
      </c>
      <c r="K61" s="49">
        <f t="shared" ref="K61:L61" si="61">SUM(K56:K60)</f>
        <v>0</v>
      </c>
      <c r="L61" s="49">
        <f t="shared" si="61"/>
        <v>0</v>
      </c>
      <c r="M61" s="27"/>
      <c r="N61" s="14" t="s">
        <v>23</v>
      </c>
      <c r="O61" s="49">
        <f>SUM(O56:O60)</f>
        <v>0</v>
      </c>
      <c r="P61" s="49">
        <f t="shared" ref="P61" si="62">SUM(P56:P60)</f>
        <v>0</v>
      </c>
      <c r="Q61" s="49">
        <f t="shared" ref="Q61" si="63">SUM(Q56:Q60)</f>
        <v>0</v>
      </c>
      <c r="S61" s="14" t="s">
        <v>23</v>
      </c>
      <c r="T61" s="49">
        <f>SUM(T56:T60)</f>
        <v>0</v>
      </c>
      <c r="U61" s="49">
        <f t="shared" ref="U61:V61" si="64">SUM(U56:U60)</f>
        <v>0</v>
      </c>
      <c r="V61" s="49">
        <f t="shared" si="64"/>
        <v>0</v>
      </c>
      <c r="X61" s="14" t="s">
        <v>23</v>
      </c>
      <c r="Y61" s="49">
        <f>SUM(Y56:Y60)</f>
        <v>0</v>
      </c>
      <c r="Z61" s="49">
        <f t="shared" ref="Z61" si="65">SUM(Z56:Z60)</f>
        <v>0</v>
      </c>
      <c r="AA61" s="49">
        <f t="shared" ref="AA61" si="66">SUM(AA56:AA60)</f>
        <v>0</v>
      </c>
    </row>
    <row r="62" spans="1:28" ht="11.5" x14ac:dyDescent="0.25">
      <c r="A62" s="144"/>
      <c r="B62" s="144"/>
      <c r="C62" s="27"/>
      <c r="E62" s="17"/>
      <c r="F62" s="17"/>
      <c r="G62" s="17"/>
      <c r="I62" s="27"/>
      <c r="J62" s="17"/>
      <c r="K62" s="17"/>
      <c r="L62" s="17"/>
      <c r="M62" s="27"/>
      <c r="O62" s="17"/>
      <c r="P62" s="17"/>
      <c r="Q62" s="17"/>
      <c r="S62" s="27"/>
      <c r="T62" s="17"/>
      <c r="U62" s="17"/>
      <c r="V62" s="17"/>
      <c r="X62" s="27"/>
      <c r="Y62" s="17"/>
      <c r="Z62" s="17"/>
      <c r="AA62" s="17"/>
    </row>
    <row r="63" spans="1:28" ht="11.5" x14ac:dyDescent="0.25">
      <c r="A63" s="144">
        <f t="shared" ref="A63:A72" si="67">IF(OR(E63&lt;0,F63&lt;0,G63&lt;0,O63&lt;0,P63&lt;0,Q63&lt;0,Y63&lt;0,Z63&lt;0,AA63&lt;0),1,0)</f>
        <v>0</v>
      </c>
      <c r="B63" s="144"/>
      <c r="C63" s="27"/>
      <c r="D63" s="18" t="s">
        <v>110</v>
      </c>
      <c r="E63" s="132">
        <v>0</v>
      </c>
      <c r="F63" s="132">
        <v>0</v>
      </c>
      <c r="G63" s="132">
        <v>0</v>
      </c>
      <c r="H63" s="27"/>
      <c r="I63" s="18" t="s">
        <v>110</v>
      </c>
      <c r="J63" s="132">
        <v>0</v>
      </c>
      <c r="K63" s="132">
        <v>0</v>
      </c>
      <c r="L63" s="132">
        <v>0</v>
      </c>
      <c r="M63" s="27"/>
      <c r="N63" s="18" t="s">
        <v>110</v>
      </c>
      <c r="O63" s="149">
        <f t="shared" ref="O63:O72" si="68">J63/J$17</f>
        <v>0</v>
      </c>
      <c r="P63" s="149">
        <f t="shared" ref="P63:P72" si="69">K63/K$17</f>
        <v>0</v>
      </c>
      <c r="Q63" s="149">
        <f t="shared" ref="Q63:Q72" si="70">L63/L$17</f>
        <v>0</v>
      </c>
      <c r="R63" s="27"/>
      <c r="S63" s="18" t="s">
        <v>110</v>
      </c>
      <c r="T63" s="132">
        <v>0</v>
      </c>
      <c r="U63" s="132">
        <v>0</v>
      </c>
      <c r="V63" s="132">
        <v>0</v>
      </c>
      <c r="W63" s="27"/>
      <c r="X63" s="18" t="s">
        <v>110</v>
      </c>
      <c r="Y63" s="149">
        <f t="shared" ref="Y63:Y72" si="71">T63/T$17</f>
        <v>0</v>
      </c>
      <c r="Z63" s="149">
        <f t="shared" ref="Z63:Z72" si="72">U63/U$17</f>
        <v>0</v>
      </c>
      <c r="AA63" s="149">
        <f t="shared" ref="AA63:AA72" si="73">V63/V$17</f>
        <v>0</v>
      </c>
      <c r="AB63" s="27"/>
    </row>
    <row r="64" spans="1:28" ht="11.5" x14ac:dyDescent="0.25">
      <c r="A64" s="144">
        <f t="shared" si="67"/>
        <v>0</v>
      </c>
      <c r="B64" s="144"/>
      <c r="C64" s="27"/>
      <c r="D64" s="18" t="s">
        <v>332</v>
      </c>
      <c r="E64" s="132">
        <v>0</v>
      </c>
      <c r="F64" s="132">
        <v>0</v>
      </c>
      <c r="G64" s="132">
        <v>0</v>
      </c>
      <c r="I64" s="18" t="s">
        <v>332</v>
      </c>
      <c r="J64" s="132">
        <v>0</v>
      </c>
      <c r="K64" s="132">
        <v>0</v>
      </c>
      <c r="L64" s="132">
        <v>0</v>
      </c>
      <c r="M64" s="27"/>
      <c r="N64" s="18" t="s">
        <v>332</v>
      </c>
      <c r="O64" s="149">
        <f t="shared" si="68"/>
        <v>0</v>
      </c>
      <c r="P64" s="149">
        <f t="shared" si="69"/>
        <v>0</v>
      </c>
      <c r="Q64" s="149">
        <f t="shared" si="70"/>
        <v>0</v>
      </c>
      <c r="S64" s="18" t="s">
        <v>332</v>
      </c>
      <c r="T64" s="132">
        <v>0</v>
      </c>
      <c r="U64" s="132">
        <v>0</v>
      </c>
      <c r="V64" s="132">
        <v>0</v>
      </c>
      <c r="X64" s="18" t="s">
        <v>332</v>
      </c>
      <c r="Y64" s="149">
        <f t="shared" si="71"/>
        <v>0</v>
      </c>
      <c r="Z64" s="149">
        <f t="shared" si="72"/>
        <v>0</v>
      </c>
      <c r="AA64" s="149">
        <f t="shared" si="73"/>
        <v>0</v>
      </c>
    </row>
    <row r="65" spans="1:28" ht="11.5" x14ac:dyDescent="0.25">
      <c r="A65" s="144">
        <f t="shared" si="67"/>
        <v>0</v>
      </c>
      <c r="B65" s="144"/>
      <c r="C65" s="27"/>
      <c r="D65" s="18" t="s">
        <v>118</v>
      </c>
      <c r="E65" s="132">
        <v>0</v>
      </c>
      <c r="F65" s="132">
        <v>0</v>
      </c>
      <c r="G65" s="132">
        <v>0</v>
      </c>
      <c r="H65" s="27"/>
      <c r="I65" s="18" t="s">
        <v>118</v>
      </c>
      <c r="J65" s="132">
        <v>0</v>
      </c>
      <c r="K65" s="132">
        <v>0</v>
      </c>
      <c r="L65" s="132">
        <v>0</v>
      </c>
      <c r="M65" s="27"/>
      <c r="N65" s="18" t="s">
        <v>118</v>
      </c>
      <c r="O65" s="149">
        <f t="shared" si="68"/>
        <v>0</v>
      </c>
      <c r="P65" s="149">
        <f t="shared" si="69"/>
        <v>0</v>
      </c>
      <c r="Q65" s="149">
        <f t="shared" si="70"/>
        <v>0</v>
      </c>
      <c r="R65" s="27"/>
      <c r="S65" s="18" t="s">
        <v>118</v>
      </c>
      <c r="T65" s="132">
        <v>0</v>
      </c>
      <c r="U65" s="132">
        <v>0</v>
      </c>
      <c r="V65" s="132">
        <v>0</v>
      </c>
      <c r="W65" s="27"/>
      <c r="X65" s="18" t="s">
        <v>118</v>
      </c>
      <c r="Y65" s="149">
        <f t="shared" si="71"/>
        <v>0</v>
      </c>
      <c r="Z65" s="149">
        <f t="shared" si="72"/>
        <v>0</v>
      </c>
      <c r="AA65" s="149">
        <f t="shared" si="73"/>
        <v>0</v>
      </c>
      <c r="AB65" s="27"/>
    </row>
    <row r="66" spans="1:28" ht="11.5" x14ac:dyDescent="0.25">
      <c r="A66" s="144">
        <f t="shared" si="67"/>
        <v>0</v>
      </c>
      <c r="B66" s="144"/>
      <c r="C66" s="27"/>
      <c r="D66" s="18" t="s">
        <v>135</v>
      </c>
      <c r="E66" s="132">
        <v>0</v>
      </c>
      <c r="F66" s="132">
        <v>0</v>
      </c>
      <c r="G66" s="132">
        <v>0</v>
      </c>
      <c r="I66" s="18" t="s">
        <v>135</v>
      </c>
      <c r="J66" s="132">
        <v>0</v>
      </c>
      <c r="K66" s="132">
        <v>0</v>
      </c>
      <c r="L66" s="132">
        <v>0</v>
      </c>
      <c r="M66" s="27"/>
      <c r="N66" s="18" t="s">
        <v>135</v>
      </c>
      <c r="O66" s="149">
        <f t="shared" si="68"/>
        <v>0</v>
      </c>
      <c r="P66" s="149">
        <f t="shared" si="69"/>
        <v>0</v>
      </c>
      <c r="Q66" s="149">
        <f t="shared" si="70"/>
        <v>0</v>
      </c>
      <c r="S66" s="18" t="s">
        <v>135</v>
      </c>
      <c r="T66" s="132">
        <v>0</v>
      </c>
      <c r="U66" s="132">
        <v>0</v>
      </c>
      <c r="V66" s="132">
        <v>0</v>
      </c>
      <c r="X66" s="18" t="s">
        <v>135</v>
      </c>
      <c r="Y66" s="149">
        <f t="shared" si="71"/>
        <v>0</v>
      </c>
      <c r="Z66" s="149">
        <f t="shared" si="72"/>
        <v>0</v>
      </c>
      <c r="AA66" s="149">
        <f t="shared" si="73"/>
        <v>0</v>
      </c>
    </row>
    <row r="67" spans="1:28" ht="11.5" x14ac:dyDescent="0.25">
      <c r="A67" s="144">
        <f t="shared" si="67"/>
        <v>0</v>
      </c>
      <c r="B67" s="144"/>
      <c r="C67" s="27"/>
      <c r="D67" s="18" t="s">
        <v>136</v>
      </c>
      <c r="E67" s="132">
        <v>0</v>
      </c>
      <c r="F67" s="132">
        <v>0</v>
      </c>
      <c r="G67" s="132">
        <v>0</v>
      </c>
      <c r="H67" s="27"/>
      <c r="I67" s="18" t="s">
        <v>136</v>
      </c>
      <c r="J67" s="132">
        <v>0</v>
      </c>
      <c r="K67" s="132">
        <v>0</v>
      </c>
      <c r="L67" s="132">
        <v>0</v>
      </c>
      <c r="M67" s="27"/>
      <c r="N67" s="18" t="s">
        <v>136</v>
      </c>
      <c r="O67" s="149">
        <f t="shared" si="68"/>
        <v>0</v>
      </c>
      <c r="P67" s="149">
        <f t="shared" si="69"/>
        <v>0</v>
      </c>
      <c r="Q67" s="149">
        <f t="shared" si="70"/>
        <v>0</v>
      </c>
      <c r="R67" s="27"/>
      <c r="S67" s="18" t="s">
        <v>136</v>
      </c>
      <c r="T67" s="132">
        <v>0</v>
      </c>
      <c r="U67" s="132">
        <v>0</v>
      </c>
      <c r="V67" s="132">
        <v>0</v>
      </c>
      <c r="W67" s="27"/>
      <c r="X67" s="18" t="s">
        <v>136</v>
      </c>
      <c r="Y67" s="149">
        <f t="shared" si="71"/>
        <v>0</v>
      </c>
      <c r="Z67" s="149">
        <f t="shared" si="72"/>
        <v>0</v>
      </c>
      <c r="AA67" s="149">
        <f t="shared" si="73"/>
        <v>0</v>
      </c>
      <c r="AB67" s="27"/>
    </row>
    <row r="68" spans="1:28" ht="11.5" x14ac:dyDescent="0.25">
      <c r="A68" s="144">
        <f t="shared" si="67"/>
        <v>0</v>
      </c>
      <c r="B68" s="144"/>
      <c r="C68" s="27"/>
      <c r="D68" s="18" t="s">
        <v>112</v>
      </c>
      <c r="E68" s="132">
        <v>0</v>
      </c>
      <c r="F68" s="132">
        <v>0</v>
      </c>
      <c r="G68" s="132">
        <v>0</v>
      </c>
      <c r="H68" s="27"/>
      <c r="I68" s="18" t="s">
        <v>112</v>
      </c>
      <c r="J68" s="132">
        <v>0</v>
      </c>
      <c r="K68" s="132">
        <v>0</v>
      </c>
      <c r="L68" s="132">
        <v>0</v>
      </c>
      <c r="M68" s="27"/>
      <c r="N68" s="18" t="s">
        <v>112</v>
      </c>
      <c r="O68" s="149">
        <f t="shared" si="68"/>
        <v>0</v>
      </c>
      <c r="P68" s="149">
        <f t="shared" si="69"/>
        <v>0</v>
      </c>
      <c r="Q68" s="149">
        <f t="shared" si="70"/>
        <v>0</v>
      </c>
      <c r="R68" s="27"/>
      <c r="S68" s="18" t="s">
        <v>112</v>
      </c>
      <c r="T68" s="132">
        <v>0</v>
      </c>
      <c r="U68" s="132">
        <v>0</v>
      </c>
      <c r="V68" s="132">
        <v>0</v>
      </c>
      <c r="W68" s="27"/>
      <c r="X68" s="18" t="s">
        <v>112</v>
      </c>
      <c r="Y68" s="149">
        <f t="shared" si="71"/>
        <v>0</v>
      </c>
      <c r="Z68" s="149">
        <f t="shared" si="72"/>
        <v>0</v>
      </c>
      <c r="AA68" s="149">
        <f t="shared" si="73"/>
        <v>0</v>
      </c>
      <c r="AB68" s="27"/>
    </row>
    <row r="69" spans="1:28" ht="11.5" x14ac:dyDescent="0.25">
      <c r="A69" s="144">
        <f t="shared" si="67"/>
        <v>0</v>
      </c>
      <c r="B69" s="144"/>
      <c r="C69" s="27"/>
      <c r="D69" s="18" t="s">
        <v>333</v>
      </c>
      <c r="E69" s="132">
        <v>0</v>
      </c>
      <c r="F69" s="132">
        <v>0</v>
      </c>
      <c r="G69" s="132">
        <v>0</v>
      </c>
      <c r="I69" s="18" t="s">
        <v>333</v>
      </c>
      <c r="J69" s="132">
        <v>0</v>
      </c>
      <c r="K69" s="132">
        <v>0</v>
      </c>
      <c r="L69" s="132">
        <v>0</v>
      </c>
      <c r="M69" s="27"/>
      <c r="N69" s="18" t="s">
        <v>333</v>
      </c>
      <c r="O69" s="149">
        <f t="shared" si="68"/>
        <v>0</v>
      </c>
      <c r="P69" s="149">
        <f t="shared" si="69"/>
        <v>0</v>
      </c>
      <c r="Q69" s="149">
        <f t="shared" si="70"/>
        <v>0</v>
      </c>
      <c r="S69" s="18" t="s">
        <v>333</v>
      </c>
      <c r="T69" s="132">
        <v>0</v>
      </c>
      <c r="U69" s="132">
        <v>0</v>
      </c>
      <c r="V69" s="132">
        <v>0</v>
      </c>
      <c r="X69" s="18" t="s">
        <v>333</v>
      </c>
      <c r="Y69" s="149">
        <f t="shared" si="71"/>
        <v>0</v>
      </c>
      <c r="Z69" s="149">
        <f t="shared" si="72"/>
        <v>0</v>
      </c>
      <c r="AA69" s="149">
        <f t="shared" si="73"/>
        <v>0</v>
      </c>
    </row>
    <row r="70" spans="1:28" ht="11.5" x14ac:dyDescent="0.25">
      <c r="A70" s="144">
        <f t="shared" si="67"/>
        <v>0</v>
      </c>
      <c r="B70" s="144"/>
      <c r="C70" s="27"/>
      <c r="D70" s="18" t="s">
        <v>176</v>
      </c>
      <c r="E70" s="132">
        <v>0</v>
      </c>
      <c r="F70" s="132">
        <v>0</v>
      </c>
      <c r="G70" s="132">
        <v>0</v>
      </c>
      <c r="I70" s="18" t="s">
        <v>176</v>
      </c>
      <c r="J70" s="132">
        <v>0</v>
      </c>
      <c r="K70" s="132">
        <v>0</v>
      </c>
      <c r="L70" s="132">
        <v>0</v>
      </c>
      <c r="M70" s="27"/>
      <c r="N70" s="18" t="s">
        <v>176</v>
      </c>
      <c r="O70" s="149">
        <f t="shared" si="68"/>
        <v>0</v>
      </c>
      <c r="P70" s="149">
        <f t="shared" si="69"/>
        <v>0</v>
      </c>
      <c r="Q70" s="149">
        <f t="shared" si="70"/>
        <v>0</v>
      </c>
      <c r="S70" s="18" t="s">
        <v>176</v>
      </c>
      <c r="T70" s="132">
        <v>0</v>
      </c>
      <c r="U70" s="132">
        <v>0</v>
      </c>
      <c r="V70" s="132">
        <v>0</v>
      </c>
      <c r="X70" s="18" t="s">
        <v>176</v>
      </c>
      <c r="Y70" s="149">
        <f t="shared" si="71"/>
        <v>0</v>
      </c>
      <c r="Z70" s="149">
        <f t="shared" si="72"/>
        <v>0</v>
      </c>
      <c r="AA70" s="149">
        <f t="shared" si="73"/>
        <v>0</v>
      </c>
    </row>
    <row r="71" spans="1:28" ht="11.5" x14ac:dyDescent="0.25">
      <c r="A71" s="144">
        <f t="shared" si="67"/>
        <v>0</v>
      </c>
      <c r="B71" s="144"/>
      <c r="C71" s="27"/>
      <c r="D71" s="18" t="s">
        <v>113</v>
      </c>
      <c r="E71" s="132">
        <v>0</v>
      </c>
      <c r="F71" s="132">
        <v>0</v>
      </c>
      <c r="G71" s="132">
        <v>0</v>
      </c>
      <c r="H71" s="27"/>
      <c r="I71" s="18" t="s">
        <v>113</v>
      </c>
      <c r="J71" s="132">
        <v>0</v>
      </c>
      <c r="K71" s="132">
        <v>0</v>
      </c>
      <c r="L71" s="132">
        <v>0</v>
      </c>
      <c r="M71" s="27"/>
      <c r="N71" s="18" t="s">
        <v>113</v>
      </c>
      <c r="O71" s="149">
        <f t="shared" si="68"/>
        <v>0</v>
      </c>
      <c r="P71" s="149">
        <f t="shared" si="69"/>
        <v>0</v>
      </c>
      <c r="Q71" s="149">
        <f t="shared" si="70"/>
        <v>0</v>
      </c>
      <c r="R71" s="27"/>
      <c r="S71" s="18" t="s">
        <v>113</v>
      </c>
      <c r="T71" s="132">
        <v>0</v>
      </c>
      <c r="U71" s="132">
        <v>0</v>
      </c>
      <c r="V71" s="132">
        <v>0</v>
      </c>
      <c r="W71" s="27"/>
      <c r="X71" s="18" t="s">
        <v>113</v>
      </c>
      <c r="Y71" s="149">
        <f t="shared" si="71"/>
        <v>0</v>
      </c>
      <c r="Z71" s="149">
        <f t="shared" si="72"/>
        <v>0</v>
      </c>
      <c r="AA71" s="149">
        <f t="shared" si="73"/>
        <v>0</v>
      </c>
      <c r="AB71" s="27"/>
    </row>
    <row r="72" spans="1:28" ht="11.5" x14ac:dyDescent="0.25">
      <c r="A72" s="144">
        <f t="shared" si="67"/>
        <v>0</v>
      </c>
      <c r="B72" s="144"/>
      <c r="C72" s="27"/>
      <c r="D72" s="18" t="s">
        <v>114</v>
      </c>
      <c r="E72" s="132">
        <v>0</v>
      </c>
      <c r="F72" s="132">
        <v>0</v>
      </c>
      <c r="G72" s="132">
        <v>0</v>
      </c>
      <c r="H72" s="27"/>
      <c r="I72" s="18" t="s">
        <v>114</v>
      </c>
      <c r="J72" s="132">
        <v>0</v>
      </c>
      <c r="K72" s="132">
        <v>0</v>
      </c>
      <c r="L72" s="132">
        <v>0</v>
      </c>
      <c r="M72" s="27"/>
      <c r="N72" s="18" t="s">
        <v>114</v>
      </c>
      <c r="O72" s="149">
        <f t="shared" si="68"/>
        <v>0</v>
      </c>
      <c r="P72" s="149">
        <f t="shared" si="69"/>
        <v>0</v>
      </c>
      <c r="Q72" s="149">
        <f t="shared" si="70"/>
        <v>0</v>
      </c>
      <c r="R72" s="27"/>
      <c r="S72" s="18" t="s">
        <v>114</v>
      </c>
      <c r="T72" s="132">
        <v>0</v>
      </c>
      <c r="U72" s="132">
        <v>0</v>
      </c>
      <c r="V72" s="132">
        <v>0</v>
      </c>
      <c r="W72" s="27"/>
      <c r="X72" s="18" t="s">
        <v>114</v>
      </c>
      <c r="Y72" s="149">
        <f t="shared" si="71"/>
        <v>0</v>
      </c>
      <c r="Z72" s="149">
        <f t="shared" si="72"/>
        <v>0</v>
      </c>
      <c r="AA72" s="149">
        <f t="shared" si="73"/>
        <v>0</v>
      </c>
      <c r="AB72" s="27"/>
    </row>
    <row r="73" spans="1:28" ht="11.5" x14ac:dyDescent="0.25">
      <c r="A73" s="144"/>
      <c r="B73" s="144"/>
      <c r="C73" s="27"/>
      <c r="D73" s="14" t="s">
        <v>24</v>
      </c>
      <c r="E73" s="49">
        <f>SUM(E63:E72)</f>
        <v>0</v>
      </c>
      <c r="F73" s="49">
        <f>SUM(F63:F72)</f>
        <v>0</v>
      </c>
      <c r="G73" s="49">
        <f>SUM(G63:G72)</f>
        <v>0</v>
      </c>
      <c r="I73" s="14" t="s">
        <v>24</v>
      </c>
      <c r="J73" s="49">
        <f>SUM(J63:J72)</f>
        <v>0</v>
      </c>
      <c r="K73" s="49">
        <f>SUM(K63:K72)</f>
        <v>0</v>
      </c>
      <c r="L73" s="49">
        <f>SUM(L63:L72)</f>
        <v>0</v>
      </c>
      <c r="M73" s="27"/>
      <c r="N73" s="14" t="s">
        <v>24</v>
      </c>
      <c r="O73" s="49">
        <f>SUM(O63:O72)</f>
        <v>0</v>
      </c>
      <c r="P73" s="49">
        <f>SUM(P63:P72)</f>
        <v>0</v>
      </c>
      <c r="Q73" s="49">
        <f>SUM(Q63:Q72)</f>
        <v>0</v>
      </c>
      <c r="S73" s="14" t="s">
        <v>24</v>
      </c>
      <c r="T73" s="49">
        <f>SUM(T63:T72)</f>
        <v>0</v>
      </c>
      <c r="U73" s="49">
        <f>SUM(U63:U72)</f>
        <v>0</v>
      </c>
      <c r="V73" s="49">
        <f>SUM(V63:V72)</f>
        <v>0</v>
      </c>
      <c r="X73" s="14" t="s">
        <v>24</v>
      </c>
      <c r="Y73" s="49">
        <f>SUM(Y63:Y72)</f>
        <v>0</v>
      </c>
      <c r="Z73" s="49">
        <f>SUM(Z63:Z72)</f>
        <v>0</v>
      </c>
      <c r="AA73" s="49">
        <f>SUM(AA63:AA72)</f>
        <v>0</v>
      </c>
    </row>
    <row r="74" spans="1:28" ht="11.5" x14ac:dyDescent="0.25">
      <c r="A74" s="144"/>
      <c r="B74" s="144"/>
      <c r="C74" s="27"/>
      <c r="D74" s="27"/>
      <c r="E74" s="17"/>
      <c r="F74" s="17"/>
      <c r="G74" s="17"/>
      <c r="H74" s="27"/>
      <c r="I74" s="27"/>
      <c r="J74" s="17"/>
      <c r="K74" s="17"/>
      <c r="L74" s="17"/>
      <c r="M74" s="27"/>
      <c r="N74" s="27"/>
      <c r="O74" s="17"/>
      <c r="P74" s="17"/>
      <c r="Q74" s="17"/>
      <c r="R74" s="27"/>
      <c r="S74" s="27"/>
      <c r="T74" s="17"/>
      <c r="U74" s="17"/>
      <c r="V74" s="17"/>
      <c r="X74" s="27"/>
      <c r="Y74" s="17"/>
      <c r="Z74" s="17"/>
      <c r="AA74" s="17"/>
    </row>
    <row r="75" spans="1:28" ht="11.5" x14ac:dyDescent="0.25">
      <c r="A75" s="144">
        <f t="shared" ref="A75:A90" si="74">IF(OR(E75&lt;0,F75&lt;0,G75&lt;0,O75&lt;0,P75&lt;0,Q75&lt;0,Y75&lt;0,Z75&lt;0,AA75&lt;0),1,0)</f>
        <v>0</v>
      </c>
      <c r="B75" s="144"/>
      <c r="C75" s="27"/>
      <c r="D75" s="13" t="s">
        <v>25</v>
      </c>
      <c r="E75" s="132">
        <v>0</v>
      </c>
      <c r="F75" s="132">
        <v>0</v>
      </c>
      <c r="G75" s="132">
        <v>0</v>
      </c>
      <c r="I75" s="13" t="s">
        <v>25</v>
      </c>
      <c r="J75" s="132">
        <v>0</v>
      </c>
      <c r="K75" s="132">
        <v>0</v>
      </c>
      <c r="L75" s="132">
        <v>0</v>
      </c>
      <c r="M75" s="27"/>
      <c r="N75" s="13" t="s">
        <v>25</v>
      </c>
      <c r="O75" s="149">
        <f t="shared" ref="O75:O90" si="75">J75/J$17</f>
        <v>0</v>
      </c>
      <c r="P75" s="149">
        <f t="shared" ref="P75:P90" si="76">K75/K$17</f>
        <v>0</v>
      </c>
      <c r="Q75" s="149">
        <f t="shared" ref="Q75:Q90" si="77">L75/L$17</f>
        <v>0</v>
      </c>
      <c r="S75" s="13" t="s">
        <v>25</v>
      </c>
      <c r="T75" s="132">
        <v>0</v>
      </c>
      <c r="U75" s="132">
        <v>0</v>
      </c>
      <c r="V75" s="132">
        <v>0</v>
      </c>
      <c r="X75" s="13" t="s">
        <v>25</v>
      </c>
      <c r="Y75" s="149">
        <f t="shared" ref="Y75:Y90" si="78">T75/T$17</f>
        <v>0</v>
      </c>
      <c r="Z75" s="149">
        <f t="shared" ref="Z75:Z90" si="79">U75/U$17</f>
        <v>0</v>
      </c>
      <c r="AA75" s="149">
        <f t="shared" ref="AA75:AA90" si="80">V75/V$17</f>
        <v>0</v>
      </c>
    </row>
    <row r="76" spans="1:28" ht="11.5" x14ac:dyDescent="0.25">
      <c r="A76" s="144">
        <f t="shared" si="74"/>
        <v>0</v>
      </c>
      <c r="B76" s="144"/>
      <c r="C76" s="27"/>
      <c r="D76" s="13" t="s">
        <v>115</v>
      </c>
      <c r="E76" s="132">
        <v>0</v>
      </c>
      <c r="F76" s="132">
        <v>0</v>
      </c>
      <c r="G76" s="132">
        <v>0</v>
      </c>
      <c r="I76" s="13" t="s">
        <v>115</v>
      </c>
      <c r="J76" s="132">
        <v>0</v>
      </c>
      <c r="K76" s="132">
        <v>0</v>
      </c>
      <c r="L76" s="132">
        <v>0</v>
      </c>
      <c r="M76" s="27"/>
      <c r="N76" s="13" t="s">
        <v>115</v>
      </c>
      <c r="O76" s="149">
        <f t="shared" si="75"/>
        <v>0</v>
      </c>
      <c r="P76" s="149">
        <f t="shared" si="76"/>
        <v>0</v>
      </c>
      <c r="Q76" s="149">
        <f t="shared" si="77"/>
        <v>0</v>
      </c>
      <c r="S76" s="13" t="s">
        <v>115</v>
      </c>
      <c r="T76" s="132">
        <v>0</v>
      </c>
      <c r="U76" s="132">
        <v>0</v>
      </c>
      <c r="V76" s="132">
        <v>0</v>
      </c>
      <c r="X76" s="13" t="s">
        <v>115</v>
      </c>
      <c r="Y76" s="149">
        <f t="shared" si="78"/>
        <v>0</v>
      </c>
      <c r="Z76" s="149">
        <f t="shared" si="79"/>
        <v>0</v>
      </c>
      <c r="AA76" s="149">
        <f t="shared" si="80"/>
        <v>0</v>
      </c>
    </row>
    <row r="77" spans="1:28" ht="11.5" x14ac:dyDescent="0.25">
      <c r="A77" s="144">
        <f t="shared" si="74"/>
        <v>0</v>
      </c>
      <c r="B77" s="144"/>
      <c r="C77" s="27"/>
      <c r="D77" s="13" t="s">
        <v>116</v>
      </c>
      <c r="E77" s="132">
        <v>0</v>
      </c>
      <c r="F77" s="132">
        <v>0</v>
      </c>
      <c r="G77" s="132">
        <v>0</v>
      </c>
      <c r="H77" s="27"/>
      <c r="I77" s="13" t="s">
        <v>116</v>
      </c>
      <c r="J77" s="132">
        <v>0</v>
      </c>
      <c r="K77" s="132">
        <v>0</v>
      </c>
      <c r="L77" s="132">
        <v>0</v>
      </c>
      <c r="M77" s="27"/>
      <c r="N77" s="13" t="s">
        <v>116</v>
      </c>
      <c r="O77" s="149">
        <f t="shared" si="75"/>
        <v>0</v>
      </c>
      <c r="P77" s="149">
        <f t="shared" si="76"/>
        <v>0</v>
      </c>
      <c r="Q77" s="149">
        <f t="shared" si="77"/>
        <v>0</v>
      </c>
      <c r="R77" s="27"/>
      <c r="S77" s="13" t="s">
        <v>116</v>
      </c>
      <c r="T77" s="132">
        <v>0</v>
      </c>
      <c r="U77" s="132">
        <v>0</v>
      </c>
      <c r="V77" s="132">
        <v>0</v>
      </c>
      <c r="W77" s="27"/>
      <c r="X77" s="13" t="s">
        <v>116</v>
      </c>
      <c r="Y77" s="149">
        <f t="shared" si="78"/>
        <v>0</v>
      </c>
      <c r="Z77" s="149">
        <f t="shared" si="79"/>
        <v>0</v>
      </c>
      <c r="AA77" s="149">
        <f t="shared" si="80"/>
        <v>0</v>
      </c>
      <c r="AB77" s="27"/>
    </row>
    <row r="78" spans="1:28" ht="11.5" x14ac:dyDescent="0.25">
      <c r="A78" s="144">
        <f t="shared" si="74"/>
        <v>0</v>
      </c>
      <c r="B78" s="144"/>
      <c r="C78" s="27"/>
      <c r="D78" s="13" t="s">
        <v>114</v>
      </c>
      <c r="E78" s="132">
        <v>0</v>
      </c>
      <c r="F78" s="132">
        <v>0</v>
      </c>
      <c r="G78" s="132">
        <v>0</v>
      </c>
      <c r="H78" s="27"/>
      <c r="I78" s="13" t="s">
        <v>114</v>
      </c>
      <c r="J78" s="132">
        <v>0</v>
      </c>
      <c r="K78" s="132">
        <v>0</v>
      </c>
      <c r="L78" s="132">
        <v>0</v>
      </c>
      <c r="M78" s="27"/>
      <c r="N78" s="13" t="s">
        <v>114</v>
      </c>
      <c r="O78" s="149">
        <f t="shared" si="75"/>
        <v>0</v>
      </c>
      <c r="P78" s="149">
        <f t="shared" si="76"/>
        <v>0</v>
      </c>
      <c r="Q78" s="149">
        <f t="shared" si="77"/>
        <v>0</v>
      </c>
      <c r="R78" s="27"/>
      <c r="S78" s="13" t="s">
        <v>114</v>
      </c>
      <c r="T78" s="132">
        <v>0</v>
      </c>
      <c r="U78" s="132">
        <v>0</v>
      </c>
      <c r="V78" s="132">
        <v>0</v>
      </c>
      <c r="W78" s="27"/>
      <c r="X78" s="13" t="s">
        <v>114</v>
      </c>
      <c r="Y78" s="149">
        <f t="shared" si="78"/>
        <v>0</v>
      </c>
      <c r="Z78" s="149">
        <f t="shared" si="79"/>
        <v>0</v>
      </c>
      <c r="AA78" s="149">
        <f t="shared" si="80"/>
        <v>0</v>
      </c>
      <c r="AB78" s="27"/>
    </row>
    <row r="79" spans="1:28" ht="11.5" x14ac:dyDescent="0.25">
      <c r="A79" s="144">
        <f t="shared" si="74"/>
        <v>0</v>
      </c>
      <c r="B79" s="144"/>
      <c r="C79" s="27"/>
      <c r="D79" s="13" t="s">
        <v>118</v>
      </c>
      <c r="E79" s="132">
        <v>0</v>
      </c>
      <c r="F79" s="132">
        <v>0</v>
      </c>
      <c r="G79" s="132">
        <v>0</v>
      </c>
      <c r="H79" s="27"/>
      <c r="I79" s="13" t="s">
        <v>118</v>
      </c>
      <c r="J79" s="132">
        <v>0</v>
      </c>
      <c r="K79" s="132">
        <v>0</v>
      </c>
      <c r="L79" s="132">
        <v>0</v>
      </c>
      <c r="M79" s="27"/>
      <c r="N79" s="13" t="s">
        <v>118</v>
      </c>
      <c r="O79" s="149">
        <f t="shared" si="75"/>
        <v>0</v>
      </c>
      <c r="P79" s="149">
        <f t="shared" si="76"/>
        <v>0</v>
      </c>
      <c r="Q79" s="149">
        <f t="shared" si="77"/>
        <v>0</v>
      </c>
      <c r="R79" s="27"/>
      <c r="S79" s="13" t="s">
        <v>118</v>
      </c>
      <c r="T79" s="132">
        <v>0</v>
      </c>
      <c r="U79" s="132">
        <v>0</v>
      </c>
      <c r="V79" s="132">
        <v>0</v>
      </c>
      <c r="W79" s="27"/>
      <c r="X79" s="13" t="s">
        <v>118</v>
      </c>
      <c r="Y79" s="149">
        <f t="shared" si="78"/>
        <v>0</v>
      </c>
      <c r="Z79" s="149">
        <f t="shared" si="79"/>
        <v>0</v>
      </c>
      <c r="AA79" s="149">
        <f t="shared" si="80"/>
        <v>0</v>
      </c>
      <c r="AB79" s="27"/>
    </row>
    <row r="80" spans="1:28" ht="11.5" x14ac:dyDescent="0.25">
      <c r="A80" s="144">
        <f t="shared" si="74"/>
        <v>0</v>
      </c>
      <c r="B80" s="144"/>
      <c r="C80" s="27"/>
      <c r="D80" s="13" t="s">
        <v>117</v>
      </c>
      <c r="E80" s="132">
        <v>0</v>
      </c>
      <c r="F80" s="132">
        <v>0</v>
      </c>
      <c r="G80" s="132">
        <v>0</v>
      </c>
      <c r="H80" s="27"/>
      <c r="I80" s="13" t="s">
        <v>117</v>
      </c>
      <c r="J80" s="132">
        <v>0</v>
      </c>
      <c r="K80" s="132">
        <v>0</v>
      </c>
      <c r="L80" s="132">
        <v>0</v>
      </c>
      <c r="M80" s="27"/>
      <c r="N80" s="13" t="s">
        <v>117</v>
      </c>
      <c r="O80" s="149">
        <f t="shared" si="75"/>
        <v>0</v>
      </c>
      <c r="P80" s="149">
        <f t="shared" si="76"/>
        <v>0</v>
      </c>
      <c r="Q80" s="149">
        <f t="shared" si="77"/>
        <v>0</v>
      </c>
      <c r="R80" s="27"/>
      <c r="S80" s="13" t="s">
        <v>117</v>
      </c>
      <c r="T80" s="132">
        <v>0</v>
      </c>
      <c r="U80" s="132">
        <v>0</v>
      </c>
      <c r="V80" s="132">
        <v>0</v>
      </c>
      <c r="W80" s="27"/>
      <c r="X80" s="13" t="s">
        <v>117</v>
      </c>
      <c r="Y80" s="149">
        <f t="shared" si="78"/>
        <v>0</v>
      </c>
      <c r="Z80" s="149">
        <f t="shared" si="79"/>
        <v>0</v>
      </c>
      <c r="AA80" s="149">
        <f t="shared" si="80"/>
        <v>0</v>
      </c>
      <c r="AB80" s="27"/>
    </row>
    <row r="81" spans="1:28" ht="11.5" x14ac:dyDescent="0.25">
      <c r="A81" s="144">
        <f t="shared" si="74"/>
        <v>0</v>
      </c>
      <c r="B81" s="144"/>
      <c r="C81" s="27"/>
      <c r="D81" s="21" t="s">
        <v>226</v>
      </c>
      <c r="E81" s="132">
        <v>0</v>
      </c>
      <c r="F81" s="132">
        <v>0</v>
      </c>
      <c r="G81" s="132">
        <v>0</v>
      </c>
      <c r="H81" s="27"/>
      <c r="I81" s="21" t="s">
        <v>226</v>
      </c>
      <c r="J81" s="132">
        <v>0</v>
      </c>
      <c r="K81" s="132">
        <v>0</v>
      </c>
      <c r="L81" s="132">
        <v>0</v>
      </c>
      <c r="M81" s="27"/>
      <c r="N81" s="21" t="s">
        <v>226</v>
      </c>
      <c r="O81" s="149">
        <f t="shared" si="75"/>
        <v>0</v>
      </c>
      <c r="P81" s="149">
        <f t="shared" si="76"/>
        <v>0</v>
      </c>
      <c r="Q81" s="149">
        <f t="shared" si="77"/>
        <v>0</v>
      </c>
      <c r="R81" s="27"/>
      <c r="S81" s="21" t="s">
        <v>226</v>
      </c>
      <c r="T81" s="132">
        <v>0</v>
      </c>
      <c r="U81" s="132">
        <v>0</v>
      </c>
      <c r="V81" s="132">
        <v>0</v>
      </c>
      <c r="W81" s="27"/>
      <c r="X81" s="21" t="s">
        <v>226</v>
      </c>
      <c r="Y81" s="149">
        <f t="shared" si="78"/>
        <v>0</v>
      </c>
      <c r="Z81" s="149">
        <f t="shared" si="79"/>
        <v>0</v>
      </c>
      <c r="AA81" s="149">
        <f t="shared" si="80"/>
        <v>0</v>
      </c>
      <c r="AB81" s="27"/>
    </row>
    <row r="82" spans="1:28" ht="11.5" x14ac:dyDescent="0.25">
      <c r="A82" s="144">
        <f t="shared" si="74"/>
        <v>0</v>
      </c>
      <c r="B82" s="144"/>
      <c r="C82" s="27"/>
      <c r="D82" s="63" t="s">
        <v>136</v>
      </c>
      <c r="E82" s="132">
        <v>0</v>
      </c>
      <c r="F82" s="132">
        <v>0</v>
      </c>
      <c r="G82" s="132">
        <v>0</v>
      </c>
      <c r="H82" s="27"/>
      <c r="I82" s="63" t="s">
        <v>136</v>
      </c>
      <c r="J82" s="132">
        <v>0</v>
      </c>
      <c r="K82" s="132">
        <v>0</v>
      </c>
      <c r="L82" s="132">
        <v>0</v>
      </c>
      <c r="M82" s="27"/>
      <c r="N82" s="63" t="s">
        <v>136</v>
      </c>
      <c r="O82" s="149">
        <f t="shared" si="75"/>
        <v>0</v>
      </c>
      <c r="P82" s="149">
        <f t="shared" si="76"/>
        <v>0</v>
      </c>
      <c r="Q82" s="149">
        <f t="shared" si="77"/>
        <v>0</v>
      </c>
      <c r="R82" s="27"/>
      <c r="S82" s="63" t="s">
        <v>136</v>
      </c>
      <c r="T82" s="132">
        <v>0</v>
      </c>
      <c r="U82" s="132">
        <v>0</v>
      </c>
      <c r="V82" s="132">
        <v>0</v>
      </c>
      <c r="W82" s="27"/>
      <c r="X82" s="63" t="s">
        <v>136</v>
      </c>
      <c r="Y82" s="149">
        <f t="shared" si="78"/>
        <v>0</v>
      </c>
      <c r="Z82" s="149">
        <f t="shared" si="79"/>
        <v>0</v>
      </c>
      <c r="AA82" s="149">
        <f t="shared" si="80"/>
        <v>0</v>
      </c>
      <c r="AB82" s="27"/>
    </row>
    <row r="83" spans="1:28" ht="11.5" x14ac:dyDescent="0.25">
      <c r="A83" s="144">
        <f t="shared" si="74"/>
        <v>0</v>
      </c>
      <c r="B83" s="144"/>
      <c r="C83" s="27"/>
      <c r="D83" s="13" t="s">
        <v>32</v>
      </c>
      <c r="E83" s="132">
        <v>0</v>
      </c>
      <c r="F83" s="132">
        <v>0</v>
      </c>
      <c r="G83" s="132">
        <v>0</v>
      </c>
      <c r="I83" s="13" t="s">
        <v>32</v>
      </c>
      <c r="J83" s="132">
        <v>0</v>
      </c>
      <c r="K83" s="132">
        <v>0</v>
      </c>
      <c r="L83" s="132">
        <v>0</v>
      </c>
      <c r="M83" s="27"/>
      <c r="N83" s="13" t="s">
        <v>32</v>
      </c>
      <c r="O83" s="149">
        <f t="shared" si="75"/>
        <v>0</v>
      </c>
      <c r="P83" s="149">
        <f t="shared" si="76"/>
        <v>0</v>
      </c>
      <c r="Q83" s="149">
        <f t="shared" si="77"/>
        <v>0</v>
      </c>
      <c r="S83" s="13" t="s">
        <v>32</v>
      </c>
      <c r="T83" s="132">
        <v>0</v>
      </c>
      <c r="U83" s="132">
        <v>0</v>
      </c>
      <c r="V83" s="132">
        <v>0</v>
      </c>
      <c r="X83" s="13" t="s">
        <v>32</v>
      </c>
      <c r="Y83" s="149">
        <f t="shared" si="78"/>
        <v>0</v>
      </c>
      <c r="Z83" s="149">
        <f t="shared" si="79"/>
        <v>0</v>
      </c>
      <c r="AA83" s="149">
        <f t="shared" si="80"/>
        <v>0</v>
      </c>
    </row>
    <row r="84" spans="1:28" ht="11.5" x14ac:dyDescent="0.25">
      <c r="A84" s="144">
        <f t="shared" si="74"/>
        <v>0</v>
      </c>
      <c r="B84" s="144"/>
      <c r="C84" s="27"/>
      <c r="D84" s="13" t="s">
        <v>28</v>
      </c>
      <c r="E84" s="132">
        <v>0</v>
      </c>
      <c r="F84" s="132">
        <v>0</v>
      </c>
      <c r="G84" s="132">
        <v>0</v>
      </c>
      <c r="H84" s="27"/>
      <c r="I84" s="13" t="s">
        <v>28</v>
      </c>
      <c r="J84" s="132">
        <v>0</v>
      </c>
      <c r="K84" s="132">
        <v>0</v>
      </c>
      <c r="L84" s="132">
        <v>0</v>
      </c>
      <c r="M84" s="27"/>
      <c r="N84" s="13" t="s">
        <v>28</v>
      </c>
      <c r="O84" s="149">
        <f t="shared" si="75"/>
        <v>0</v>
      </c>
      <c r="P84" s="149">
        <f t="shared" si="76"/>
        <v>0</v>
      </c>
      <c r="Q84" s="149">
        <f t="shared" si="77"/>
        <v>0</v>
      </c>
      <c r="S84" s="13" t="s">
        <v>28</v>
      </c>
      <c r="T84" s="132">
        <v>0</v>
      </c>
      <c r="U84" s="132">
        <v>0</v>
      </c>
      <c r="V84" s="132">
        <v>0</v>
      </c>
      <c r="X84" s="13" t="s">
        <v>28</v>
      </c>
      <c r="Y84" s="149">
        <f t="shared" si="78"/>
        <v>0</v>
      </c>
      <c r="Z84" s="149">
        <f t="shared" si="79"/>
        <v>0</v>
      </c>
      <c r="AA84" s="149">
        <f t="shared" si="80"/>
        <v>0</v>
      </c>
    </row>
    <row r="85" spans="1:28" ht="11.5" x14ac:dyDescent="0.25">
      <c r="A85" s="144">
        <f t="shared" si="74"/>
        <v>0</v>
      </c>
      <c r="B85" s="144"/>
      <c r="C85" s="27"/>
      <c r="D85" s="13" t="s">
        <v>69</v>
      </c>
      <c r="E85" s="132">
        <v>0</v>
      </c>
      <c r="F85" s="132">
        <v>0</v>
      </c>
      <c r="G85" s="132">
        <v>0</v>
      </c>
      <c r="H85" s="27"/>
      <c r="I85" s="13" t="s">
        <v>69</v>
      </c>
      <c r="J85" s="132">
        <v>0</v>
      </c>
      <c r="K85" s="132">
        <v>0</v>
      </c>
      <c r="L85" s="132">
        <v>0</v>
      </c>
      <c r="M85" s="27"/>
      <c r="N85" s="13" t="s">
        <v>69</v>
      </c>
      <c r="O85" s="149">
        <f t="shared" si="75"/>
        <v>0</v>
      </c>
      <c r="P85" s="149">
        <f t="shared" si="76"/>
        <v>0</v>
      </c>
      <c r="Q85" s="149">
        <f t="shared" si="77"/>
        <v>0</v>
      </c>
      <c r="R85" s="27"/>
      <c r="S85" s="13" t="s">
        <v>69</v>
      </c>
      <c r="T85" s="132">
        <v>0</v>
      </c>
      <c r="U85" s="132">
        <v>0</v>
      </c>
      <c r="V85" s="132">
        <v>0</v>
      </c>
      <c r="W85" s="27"/>
      <c r="X85" s="13" t="s">
        <v>69</v>
      </c>
      <c r="Y85" s="149">
        <f t="shared" si="78"/>
        <v>0</v>
      </c>
      <c r="Z85" s="149">
        <f t="shared" si="79"/>
        <v>0</v>
      </c>
      <c r="AA85" s="149">
        <f t="shared" si="80"/>
        <v>0</v>
      </c>
      <c r="AB85" s="27"/>
    </row>
    <row r="86" spans="1:28" ht="11.5" x14ac:dyDescent="0.25">
      <c r="A86" s="144">
        <f t="shared" si="74"/>
        <v>0</v>
      </c>
      <c r="B86" s="144"/>
      <c r="C86" s="27"/>
      <c r="D86" s="20" t="s">
        <v>70</v>
      </c>
      <c r="E86" s="132">
        <v>0</v>
      </c>
      <c r="F86" s="132">
        <v>0</v>
      </c>
      <c r="G86" s="132">
        <v>0</v>
      </c>
      <c r="H86" s="27"/>
      <c r="I86" s="20" t="s">
        <v>70</v>
      </c>
      <c r="J86" s="132">
        <v>0</v>
      </c>
      <c r="K86" s="132">
        <v>0</v>
      </c>
      <c r="L86" s="132">
        <v>0</v>
      </c>
      <c r="M86" s="27"/>
      <c r="N86" s="20" t="s">
        <v>70</v>
      </c>
      <c r="O86" s="149">
        <f t="shared" si="75"/>
        <v>0</v>
      </c>
      <c r="P86" s="149">
        <f t="shared" si="76"/>
        <v>0</v>
      </c>
      <c r="Q86" s="149">
        <f t="shared" si="77"/>
        <v>0</v>
      </c>
      <c r="S86" s="20" t="s">
        <v>70</v>
      </c>
      <c r="T86" s="132">
        <v>0</v>
      </c>
      <c r="U86" s="132">
        <v>0</v>
      </c>
      <c r="V86" s="132">
        <v>0</v>
      </c>
      <c r="X86" s="20" t="s">
        <v>70</v>
      </c>
      <c r="Y86" s="149">
        <f t="shared" si="78"/>
        <v>0</v>
      </c>
      <c r="Z86" s="149">
        <f t="shared" si="79"/>
        <v>0</v>
      </c>
      <c r="AA86" s="149">
        <f t="shared" si="80"/>
        <v>0</v>
      </c>
    </row>
    <row r="87" spans="1:28" ht="11.5" x14ac:dyDescent="0.25">
      <c r="A87" s="144">
        <f t="shared" si="74"/>
        <v>0</v>
      </c>
      <c r="B87" s="144"/>
      <c r="C87" s="27"/>
      <c r="D87" s="20" t="s">
        <v>112</v>
      </c>
      <c r="E87" s="132">
        <v>0</v>
      </c>
      <c r="F87" s="132">
        <v>0</v>
      </c>
      <c r="G87" s="132">
        <v>0</v>
      </c>
      <c r="H87" s="27"/>
      <c r="I87" s="20" t="s">
        <v>112</v>
      </c>
      <c r="J87" s="132">
        <v>0</v>
      </c>
      <c r="K87" s="132">
        <v>0</v>
      </c>
      <c r="L87" s="132">
        <v>0</v>
      </c>
      <c r="M87" s="27"/>
      <c r="N87" s="20" t="s">
        <v>112</v>
      </c>
      <c r="O87" s="149">
        <f t="shared" si="75"/>
        <v>0</v>
      </c>
      <c r="P87" s="149">
        <f t="shared" si="76"/>
        <v>0</v>
      </c>
      <c r="Q87" s="149">
        <f t="shared" si="77"/>
        <v>0</v>
      </c>
      <c r="R87" s="27"/>
      <c r="S87" s="20" t="s">
        <v>112</v>
      </c>
      <c r="T87" s="132">
        <v>0</v>
      </c>
      <c r="U87" s="132">
        <v>0</v>
      </c>
      <c r="V87" s="132">
        <v>0</v>
      </c>
      <c r="W87" s="27"/>
      <c r="X87" s="20" t="s">
        <v>112</v>
      </c>
      <c r="Y87" s="149">
        <f t="shared" si="78"/>
        <v>0</v>
      </c>
      <c r="Z87" s="149">
        <f t="shared" si="79"/>
        <v>0</v>
      </c>
      <c r="AA87" s="149">
        <f t="shared" si="80"/>
        <v>0</v>
      </c>
      <c r="AB87" s="27"/>
    </row>
    <row r="88" spans="1:28" ht="11.5" x14ac:dyDescent="0.25">
      <c r="A88" s="144">
        <f t="shared" si="74"/>
        <v>0</v>
      </c>
      <c r="B88" s="144"/>
      <c r="C88" s="27"/>
      <c r="D88" s="20" t="s">
        <v>119</v>
      </c>
      <c r="E88" s="132">
        <v>0</v>
      </c>
      <c r="F88" s="132">
        <v>0</v>
      </c>
      <c r="G88" s="132">
        <v>0</v>
      </c>
      <c r="H88" s="27"/>
      <c r="I88" s="20" t="s">
        <v>119</v>
      </c>
      <c r="J88" s="132">
        <v>0</v>
      </c>
      <c r="K88" s="132">
        <v>0</v>
      </c>
      <c r="L88" s="132">
        <v>0</v>
      </c>
      <c r="M88" s="27"/>
      <c r="N88" s="20" t="s">
        <v>119</v>
      </c>
      <c r="O88" s="149">
        <f t="shared" si="75"/>
        <v>0</v>
      </c>
      <c r="P88" s="149">
        <f t="shared" si="76"/>
        <v>0</v>
      </c>
      <c r="Q88" s="149">
        <f t="shared" si="77"/>
        <v>0</v>
      </c>
      <c r="R88" s="27"/>
      <c r="S88" s="20" t="s">
        <v>119</v>
      </c>
      <c r="T88" s="132">
        <v>0</v>
      </c>
      <c r="U88" s="132">
        <v>0</v>
      </c>
      <c r="V88" s="132">
        <v>0</v>
      </c>
      <c r="W88" s="27"/>
      <c r="X88" s="20" t="s">
        <v>119</v>
      </c>
      <c r="Y88" s="149">
        <f t="shared" si="78"/>
        <v>0</v>
      </c>
      <c r="Z88" s="149">
        <f t="shared" si="79"/>
        <v>0</v>
      </c>
      <c r="AA88" s="149">
        <f t="shared" si="80"/>
        <v>0</v>
      </c>
      <c r="AB88" s="27"/>
    </row>
    <row r="89" spans="1:28" ht="11.5" x14ac:dyDescent="0.25">
      <c r="A89" s="144">
        <f t="shared" si="74"/>
        <v>0</v>
      </c>
      <c r="B89" s="144"/>
      <c r="C89" s="27"/>
      <c r="D89" s="13" t="s">
        <v>187</v>
      </c>
      <c r="E89" s="132">
        <v>0</v>
      </c>
      <c r="F89" s="132">
        <v>0</v>
      </c>
      <c r="G89" s="132">
        <v>0</v>
      </c>
      <c r="H89" s="27"/>
      <c r="I89" s="13" t="s">
        <v>187</v>
      </c>
      <c r="J89" s="132">
        <v>0</v>
      </c>
      <c r="K89" s="132">
        <v>0</v>
      </c>
      <c r="L89" s="132">
        <v>0</v>
      </c>
      <c r="M89" s="27"/>
      <c r="N89" s="13" t="s">
        <v>187</v>
      </c>
      <c r="O89" s="149">
        <f t="shared" si="75"/>
        <v>0</v>
      </c>
      <c r="P89" s="149">
        <f t="shared" si="76"/>
        <v>0</v>
      </c>
      <c r="Q89" s="149">
        <f t="shared" si="77"/>
        <v>0</v>
      </c>
      <c r="R89" s="27"/>
      <c r="S89" s="13" t="s">
        <v>187</v>
      </c>
      <c r="T89" s="132">
        <v>0</v>
      </c>
      <c r="U89" s="132">
        <v>0</v>
      </c>
      <c r="V89" s="132">
        <v>0</v>
      </c>
      <c r="W89" s="27"/>
      <c r="X89" s="13" t="s">
        <v>187</v>
      </c>
      <c r="Y89" s="149">
        <f t="shared" si="78"/>
        <v>0</v>
      </c>
      <c r="Z89" s="149">
        <f t="shared" si="79"/>
        <v>0</v>
      </c>
      <c r="AA89" s="149">
        <f t="shared" si="80"/>
        <v>0</v>
      </c>
      <c r="AB89" s="27"/>
    </row>
    <row r="90" spans="1:28" ht="11.5" x14ac:dyDescent="0.25">
      <c r="A90" s="144">
        <f t="shared" si="74"/>
        <v>0</v>
      </c>
      <c r="B90" s="144"/>
      <c r="C90" s="27"/>
      <c r="D90" s="13" t="s">
        <v>120</v>
      </c>
      <c r="E90" s="132">
        <v>0</v>
      </c>
      <c r="F90" s="132">
        <v>0</v>
      </c>
      <c r="G90" s="132">
        <v>0</v>
      </c>
      <c r="H90" s="27"/>
      <c r="I90" s="13" t="s">
        <v>120</v>
      </c>
      <c r="J90" s="132">
        <v>0</v>
      </c>
      <c r="K90" s="132">
        <v>0</v>
      </c>
      <c r="L90" s="132">
        <v>0</v>
      </c>
      <c r="M90" s="27"/>
      <c r="N90" s="13" t="s">
        <v>120</v>
      </c>
      <c r="O90" s="149">
        <f t="shared" si="75"/>
        <v>0</v>
      </c>
      <c r="P90" s="149">
        <f t="shared" si="76"/>
        <v>0</v>
      </c>
      <c r="Q90" s="149">
        <f t="shared" si="77"/>
        <v>0</v>
      </c>
      <c r="R90" s="27"/>
      <c r="S90" s="13" t="s">
        <v>120</v>
      </c>
      <c r="T90" s="132">
        <v>0</v>
      </c>
      <c r="U90" s="132">
        <v>0</v>
      </c>
      <c r="V90" s="132">
        <v>0</v>
      </c>
      <c r="W90" s="27"/>
      <c r="X90" s="13" t="s">
        <v>120</v>
      </c>
      <c r="Y90" s="149">
        <f t="shared" si="78"/>
        <v>0</v>
      </c>
      <c r="Z90" s="149">
        <f t="shared" si="79"/>
        <v>0</v>
      </c>
      <c r="AA90" s="149">
        <f t="shared" si="80"/>
        <v>0</v>
      </c>
      <c r="AB90" s="27"/>
    </row>
    <row r="91" spans="1:28" ht="11.5" x14ac:dyDescent="0.25">
      <c r="A91" s="144"/>
      <c r="B91" s="144"/>
      <c r="C91" s="27"/>
      <c r="D91" s="14" t="s">
        <v>29</v>
      </c>
      <c r="E91" s="49">
        <f>SUM(E75:E90)</f>
        <v>0</v>
      </c>
      <c r="F91" s="49">
        <f>SUM(F75:F90)</f>
        <v>0</v>
      </c>
      <c r="G91" s="49">
        <f>SUM(G75:G90)</f>
        <v>0</v>
      </c>
      <c r="H91" s="27"/>
      <c r="I91" s="14" t="s">
        <v>29</v>
      </c>
      <c r="J91" s="49">
        <f>SUM(J75:J90)</f>
        <v>0</v>
      </c>
      <c r="K91" s="49">
        <f>SUM(K75:K90)</f>
        <v>0</v>
      </c>
      <c r="L91" s="49">
        <f>SUM(L75:L90)</f>
        <v>0</v>
      </c>
      <c r="M91" s="27"/>
      <c r="N91" s="14" t="s">
        <v>29</v>
      </c>
      <c r="O91" s="49">
        <f>SUM(O75:O90)</f>
        <v>0</v>
      </c>
      <c r="P91" s="49">
        <f>SUM(P75:P90)</f>
        <v>0</v>
      </c>
      <c r="Q91" s="49">
        <f>SUM(Q75:Q90)</f>
        <v>0</v>
      </c>
      <c r="S91" s="14" t="s">
        <v>29</v>
      </c>
      <c r="T91" s="49">
        <f>SUM(T75:T90)</f>
        <v>0</v>
      </c>
      <c r="U91" s="49">
        <f>SUM(U75:U90)</f>
        <v>0</v>
      </c>
      <c r="V91" s="49">
        <f>SUM(V75:V90)</f>
        <v>0</v>
      </c>
      <c r="X91" s="14" t="s">
        <v>29</v>
      </c>
      <c r="Y91" s="49">
        <f>SUM(Y75:Y90)</f>
        <v>0</v>
      </c>
      <c r="Z91" s="49">
        <f>SUM(Z75:Z90)</f>
        <v>0</v>
      </c>
      <c r="AA91" s="49">
        <f>SUM(AA75:AA90)</f>
        <v>0</v>
      </c>
    </row>
    <row r="92" spans="1:28" ht="11.5" x14ac:dyDescent="0.25">
      <c r="A92" s="144"/>
      <c r="B92" s="144"/>
      <c r="C92" s="27"/>
      <c r="E92" s="17"/>
      <c r="F92" s="17"/>
      <c r="G92" s="17"/>
      <c r="H92" s="27"/>
      <c r="I92" s="27"/>
      <c r="J92" s="17"/>
      <c r="K92" s="17"/>
      <c r="L92" s="17"/>
      <c r="M92" s="27"/>
      <c r="O92" s="17"/>
      <c r="P92" s="17"/>
      <c r="Q92" s="17"/>
      <c r="S92" s="27"/>
      <c r="T92" s="17"/>
      <c r="U92" s="17"/>
      <c r="V92" s="17"/>
      <c r="X92" s="27"/>
      <c r="Y92" s="17"/>
      <c r="Z92" s="17"/>
      <c r="AA92" s="17"/>
    </row>
    <row r="93" spans="1:28" ht="11.5" x14ac:dyDescent="0.25">
      <c r="A93" s="144">
        <f t="shared" ref="A93:A108" si="81">IF(OR(E93&lt;0,F93&lt;0,G93&lt;0,O93&lt;0,P93&lt;0,Q93&lt;0,Y93&lt;0,Z93&lt;0,AA93&lt;0),1,0)</f>
        <v>0</v>
      </c>
      <c r="B93" s="144"/>
      <c r="C93" s="27"/>
      <c r="D93" s="19" t="s">
        <v>121</v>
      </c>
      <c r="E93" s="132">
        <v>0</v>
      </c>
      <c r="F93" s="132">
        <v>0</v>
      </c>
      <c r="G93" s="132">
        <v>0</v>
      </c>
      <c r="H93" s="27"/>
      <c r="I93" s="19" t="s">
        <v>121</v>
      </c>
      <c r="J93" s="132">
        <v>0</v>
      </c>
      <c r="K93" s="132">
        <v>0</v>
      </c>
      <c r="L93" s="132">
        <v>0</v>
      </c>
      <c r="M93" s="27"/>
      <c r="N93" s="19" t="s">
        <v>121</v>
      </c>
      <c r="O93" s="149">
        <f t="shared" ref="O93:O108" si="82">J93/J$17</f>
        <v>0</v>
      </c>
      <c r="P93" s="149">
        <f t="shared" ref="P93:P108" si="83">K93/K$17</f>
        <v>0</v>
      </c>
      <c r="Q93" s="149">
        <f t="shared" ref="Q93:Q108" si="84">L93/L$17</f>
        <v>0</v>
      </c>
      <c r="S93" s="19" t="s">
        <v>121</v>
      </c>
      <c r="T93" s="132">
        <v>0</v>
      </c>
      <c r="U93" s="132">
        <v>0</v>
      </c>
      <c r="V93" s="132">
        <v>0</v>
      </c>
      <c r="X93" s="19" t="s">
        <v>121</v>
      </c>
      <c r="Y93" s="149">
        <f t="shared" ref="Y93:Y108" si="85">T93/T$17</f>
        <v>0</v>
      </c>
      <c r="Z93" s="149">
        <f t="shared" ref="Z93:Z108" si="86">U93/U$17</f>
        <v>0</v>
      </c>
      <c r="AA93" s="149">
        <f t="shared" ref="AA93:AA108" si="87">V93/V$17</f>
        <v>0</v>
      </c>
    </row>
    <row r="94" spans="1:28" ht="11.5" x14ac:dyDescent="0.25">
      <c r="A94" s="144">
        <f t="shared" si="81"/>
        <v>0</v>
      </c>
      <c r="B94" s="144"/>
      <c r="C94" s="27"/>
      <c r="D94" s="19" t="s">
        <v>31</v>
      </c>
      <c r="E94" s="132">
        <v>0</v>
      </c>
      <c r="F94" s="132">
        <v>0</v>
      </c>
      <c r="G94" s="132">
        <v>0</v>
      </c>
      <c r="H94" s="27"/>
      <c r="I94" s="19" t="s">
        <v>31</v>
      </c>
      <c r="J94" s="132">
        <v>0</v>
      </c>
      <c r="K94" s="132">
        <v>0</v>
      </c>
      <c r="L94" s="132">
        <v>0</v>
      </c>
      <c r="M94" s="27"/>
      <c r="N94" s="21" t="s">
        <v>31</v>
      </c>
      <c r="O94" s="149">
        <f t="shared" si="82"/>
        <v>0</v>
      </c>
      <c r="P94" s="149">
        <f t="shared" si="83"/>
        <v>0</v>
      </c>
      <c r="Q94" s="149">
        <f t="shared" si="84"/>
        <v>0</v>
      </c>
      <c r="S94" s="19" t="s">
        <v>31</v>
      </c>
      <c r="T94" s="132">
        <v>0</v>
      </c>
      <c r="U94" s="132">
        <v>0</v>
      </c>
      <c r="V94" s="132">
        <v>0</v>
      </c>
      <c r="X94" s="21" t="s">
        <v>31</v>
      </c>
      <c r="Y94" s="149">
        <f t="shared" si="85"/>
        <v>0</v>
      </c>
      <c r="Z94" s="149">
        <f t="shared" si="86"/>
        <v>0</v>
      </c>
      <c r="AA94" s="149">
        <f t="shared" si="87"/>
        <v>0</v>
      </c>
    </row>
    <row r="95" spans="1:28" ht="11.5" x14ac:dyDescent="0.25">
      <c r="A95" s="144">
        <f t="shared" si="81"/>
        <v>0</v>
      </c>
      <c r="B95" s="144"/>
      <c r="C95" s="27"/>
      <c r="D95" s="19" t="s">
        <v>122</v>
      </c>
      <c r="E95" s="132">
        <v>0</v>
      </c>
      <c r="F95" s="132">
        <v>0</v>
      </c>
      <c r="G95" s="132">
        <v>0</v>
      </c>
      <c r="H95" s="27"/>
      <c r="I95" s="19" t="s">
        <v>122</v>
      </c>
      <c r="J95" s="132">
        <v>0</v>
      </c>
      <c r="K95" s="132">
        <v>0</v>
      </c>
      <c r="L95" s="132">
        <v>0</v>
      </c>
      <c r="M95" s="27"/>
      <c r="N95" s="19" t="s">
        <v>122</v>
      </c>
      <c r="O95" s="149">
        <f t="shared" si="82"/>
        <v>0</v>
      </c>
      <c r="P95" s="149">
        <f t="shared" si="83"/>
        <v>0</v>
      </c>
      <c r="Q95" s="149">
        <f t="shared" si="84"/>
        <v>0</v>
      </c>
      <c r="S95" s="19" t="s">
        <v>122</v>
      </c>
      <c r="T95" s="132">
        <v>0</v>
      </c>
      <c r="U95" s="132">
        <v>0</v>
      </c>
      <c r="V95" s="132">
        <v>0</v>
      </c>
      <c r="X95" s="19" t="s">
        <v>122</v>
      </c>
      <c r="Y95" s="149">
        <f t="shared" si="85"/>
        <v>0</v>
      </c>
      <c r="Z95" s="149">
        <f t="shared" si="86"/>
        <v>0</v>
      </c>
      <c r="AA95" s="149">
        <f t="shared" si="87"/>
        <v>0</v>
      </c>
    </row>
    <row r="96" spans="1:28" ht="11.5" x14ac:dyDescent="0.25">
      <c r="A96" s="144">
        <f t="shared" si="81"/>
        <v>0</v>
      </c>
      <c r="B96" s="144"/>
      <c r="C96" s="27"/>
      <c r="D96" s="19" t="s">
        <v>177</v>
      </c>
      <c r="E96" s="132">
        <v>0</v>
      </c>
      <c r="F96" s="132">
        <v>0</v>
      </c>
      <c r="G96" s="132">
        <v>0</v>
      </c>
      <c r="H96" s="27"/>
      <c r="I96" s="19" t="s">
        <v>177</v>
      </c>
      <c r="J96" s="132">
        <v>0</v>
      </c>
      <c r="K96" s="132">
        <v>0</v>
      </c>
      <c r="L96" s="132">
        <v>0</v>
      </c>
      <c r="M96" s="27"/>
      <c r="N96" s="19" t="s">
        <v>177</v>
      </c>
      <c r="O96" s="149">
        <f t="shared" si="82"/>
        <v>0</v>
      </c>
      <c r="P96" s="149">
        <f t="shared" si="83"/>
        <v>0</v>
      </c>
      <c r="Q96" s="149">
        <f t="shared" si="84"/>
        <v>0</v>
      </c>
      <c r="R96" s="27"/>
      <c r="S96" s="19" t="s">
        <v>177</v>
      </c>
      <c r="T96" s="132">
        <v>0</v>
      </c>
      <c r="U96" s="132">
        <v>0</v>
      </c>
      <c r="V96" s="132">
        <v>0</v>
      </c>
      <c r="W96" s="27"/>
      <c r="X96" s="19" t="s">
        <v>177</v>
      </c>
      <c r="Y96" s="149">
        <f t="shared" si="85"/>
        <v>0</v>
      </c>
      <c r="Z96" s="149">
        <f t="shared" si="86"/>
        <v>0</v>
      </c>
      <c r="AA96" s="149">
        <f t="shared" si="87"/>
        <v>0</v>
      </c>
      <c r="AB96" s="27"/>
    </row>
    <row r="97" spans="1:28" ht="11.5" x14ac:dyDescent="0.25">
      <c r="A97" s="144">
        <f t="shared" si="81"/>
        <v>0</v>
      </c>
      <c r="B97" s="144"/>
      <c r="C97" s="27"/>
      <c r="D97" s="21" t="s">
        <v>128</v>
      </c>
      <c r="E97" s="132">
        <v>0</v>
      </c>
      <c r="F97" s="132">
        <v>0</v>
      </c>
      <c r="G97" s="132">
        <v>0</v>
      </c>
      <c r="H97" s="27"/>
      <c r="I97" s="21" t="s">
        <v>128</v>
      </c>
      <c r="J97" s="132">
        <v>0</v>
      </c>
      <c r="K97" s="132">
        <v>0</v>
      </c>
      <c r="L97" s="132">
        <v>0</v>
      </c>
      <c r="M97" s="27"/>
      <c r="N97" s="21" t="s">
        <v>128</v>
      </c>
      <c r="O97" s="149">
        <f t="shared" si="82"/>
        <v>0</v>
      </c>
      <c r="P97" s="149">
        <f t="shared" si="83"/>
        <v>0</v>
      </c>
      <c r="Q97" s="149">
        <f t="shared" si="84"/>
        <v>0</v>
      </c>
      <c r="S97" s="21" t="s">
        <v>128</v>
      </c>
      <c r="T97" s="132">
        <v>0</v>
      </c>
      <c r="U97" s="132">
        <v>0</v>
      </c>
      <c r="V97" s="132">
        <v>0</v>
      </c>
      <c r="X97" s="21" t="s">
        <v>128</v>
      </c>
      <c r="Y97" s="149">
        <f t="shared" si="85"/>
        <v>0</v>
      </c>
      <c r="Z97" s="149">
        <f t="shared" si="86"/>
        <v>0</v>
      </c>
      <c r="AA97" s="149">
        <f t="shared" si="87"/>
        <v>0</v>
      </c>
    </row>
    <row r="98" spans="1:28" ht="11.5" x14ac:dyDescent="0.25">
      <c r="A98" s="144">
        <f t="shared" si="81"/>
        <v>0</v>
      </c>
      <c r="B98" s="144"/>
      <c r="C98" s="27"/>
      <c r="D98" s="19" t="s">
        <v>123</v>
      </c>
      <c r="E98" s="132">
        <v>0</v>
      </c>
      <c r="F98" s="132">
        <v>0</v>
      </c>
      <c r="G98" s="132">
        <v>0</v>
      </c>
      <c r="H98" s="27"/>
      <c r="I98" s="19" t="s">
        <v>123</v>
      </c>
      <c r="J98" s="132">
        <v>0</v>
      </c>
      <c r="K98" s="132">
        <v>0</v>
      </c>
      <c r="L98" s="132">
        <v>0</v>
      </c>
      <c r="M98" s="27"/>
      <c r="N98" s="19" t="s">
        <v>123</v>
      </c>
      <c r="O98" s="149">
        <f t="shared" si="82"/>
        <v>0</v>
      </c>
      <c r="P98" s="149">
        <f t="shared" si="83"/>
        <v>0</v>
      </c>
      <c r="Q98" s="149">
        <f t="shared" si="84"/>
        <v>0</v>
      </c>
      <c r="R98" s="27"/>
      <c r="S98" s="19" t="s">
        <v>123</v>
      </c>
      <c r="T98" s="132">
        <v>0</v>
      </c>
      <c r="U98" s="132">
        <v>0</v>
      </c>
      <c r="V98" s="132">
        <v>0</v>
      </c>
      <c r="W98" s="27"/>
      <c r="X98" s="19" t="s">
        <v>123</v>
      </c>
      <c r="Y98" s="149">
        <f t="shared" si="85"/>
        <v>0</v>
      </c>
      <c r="Z98" s="149">
        <f t="shared" si="86"/>
        <v>0</v>
      </c>
      <c r="AA98" s="149">
        <f t="shared" si="87"/>
        <v>0</v>
      </c>
      <c r="AB98" s="27"/>
    </row>
    <row r="99" spans="1:28" ht="11.5" x14ac:dyDescent="0.25">
      <c r="A99" s="144">
        <f t="shared" si="81"/>
        <v>0</v>
      </c>
      <c r="B99" s="144"/>
      <c r="C99" s="27"/>
      <c r="D99" s="19" t="s">
        <v>178</v>
      </c>
      <c r="E99" s="132">
        <v>0</v>
      </c>
      <c r="F99" s="132">
        <v>0</v>
      </c>
      <c r="G99" s="132">
        <v>0</v>
      </c>
      <c r="H99" s="27"/>
      <c r="I99" s="19" t="s">
        <v>178</v>
      </c>
      <c r="J99" s="132">
        <v>0</v>
      </c>
      <c r="K99" s="132">
        <v>0</v>
      </c>
      <c r="L99" s="132">
        <v>0</v>
      </c>
      <c r="M99" s="27"/>
      <c r="N99" s="19" t="s">
        <v>178</v>
      </c>
      <c r="O99" s="149">
        <f t="shared" si="82"/>
        <v>0</v>
      </c>
      <c r="P99" s="149">
        <f t="shared" si="83"/>
        <v>0</v>
      </c>
      <c r="Q99" s="149">
        <f t="shared" si="84"/>
        <v>0</v>
      </c>
      <c r="R99" s="27"/>
      <c r="S99" s="19" t="s">
        <v>178</v>
      </c>
      <c r="T99" s="132">
        <v>0</v>
      </c>
      <c r="U99" s="132">
        <v>0</v>
      </c>
      <c r="V99" s="132">
        <v>0</v>
      </c>
      <c r="W99" s="27"/>
      <c r="X99" s="19" t="s">
        <v>178</v>
      </c>
      <c r="Y99" s="149">
        <f t="shared" si="85"/>
        <v>0</v>
      </c>
      <c r="Z99" s="149">
        <f t="shared" si="86"/>
        <v>0</v>
      </c>
      <c r="AA99" s="149">
        <f t="shared" si="87"/>
        <v>0</v>
      </c>
      <c r="AB99" s="27"/>
    </row>
    <row r="100" spans="1:28" ht="11.5" x14ac:dyDescent="0.25">
      <c r="A100" s="144">
        <f t="shared" si="81"/>
        <v>0</v>
      </c>
      <c r="B100" s="144"/>
      <c r="C100" s="27"/>
      <c r="D100" s="19" t="s">
        <v>137</v>
      </c>
      <c r="E100" s="132">
        <v>0</v>
      </c>
      <c r="F100" s="132">
        <v>0</v>
      </c>
      <c r="G100" s="132">
        <v>0</v>
      </c>
      <c r="H100" s="27"/>
      <c r="I100" s="19" t="s">
        <v>137</v>
      </c>
      <c r="J100" s="132">
        <v>0</v>
      </c>
      <c r="K100" s="132">
        <v>0</v>
      </c>
      <c r="L100" s="132">
        <v>0</v>
      </c>
      <c r="M100" s="27"/>
      <c r="N100" s="19" t="s">
        <v>137</v>
      </c>
      <c r="O100" s="149">
        <f t="shared" si="82"/>
        <v>0</v>
      </c>
      <c r="P100" s="149">
        <f t="shared" si="83"/>
        <v>0</v>
      </c>
      <c r="Q100" s="149">
        <f t="shared" si="84"/>
        <v>0</v>
      </c>
      <c r="R100" s="27"/>
      <c r="S100" s="19" t="s">
        <v>137</v>
      </c>
      <c r="T100" s="132">
        <v>0</v>
      </c>
      <c r="U100" s="132">
        <v>0</v>
      </c>
      <c r="V100" s="132">
        <v>0</v>
      </c>
      <c r="W100" s="27"/>
      <c r="X100" s="19" t="s">
        <v>137</v>
      </c>
      <c r="Y100" s="149">
        <f t="shared" si="85"/>
        <v>0</v>
      </c>
      <c r="Z100" s="149">
        <f t="shared" si="86"/>
        <v>0</v>
      </c>
      <c r="AA100" s="149">
        <f t="shared" si="87"/>
        <v>0</v>
      </c>
      <c r="AB100" s="27"/>
    </row>
    <row r="101" spans="1:28" ht="11.5" x14ac:dyDescent="0.25">
      <c r="A101" s="144">
        <f t="shared" si="81"/>
        <v>0</v>
      </c>
      <c r="B101" s="144"/>
      <c r="C101" s="27"/>
      <c r="D101" s="21" t="s">
        <v>142</v>
      </c>
      <c r="E101" s="132">
        <v>0</v>
      </c>
      <c r="F101" s="132">
        <v>0</v>
      </c>
      <c r="G101" s="132">
        <v>0</v>
      </c>
      <c r="H101" s="27"/>
      <c r="I101" s="21" t="s">
        <v>142</v>
      </c>
      <c r="J101" s="132">
        <v>0</v>
      </c>
      <c r="K101" s="132">
        <v>0</v>
      </c>
      <c r="L101" s="132">
        <v>0</v>
      </c>
      <c r="M101" s="27"/>
      <c r="N101" s="21" t="s">
        <v>142</v>
      </c>
      <c r="O101" s="149">
        <f t="shared" si="82"/>
        <v>0</v>
      </c>
      <c r="P101" s="149">
        <f t="shared" si="83"/>
        <v>0</v>
      </c>
      <c r="Q101" s="149">
        <f t="shared" si="84"/>
        <v>0</v>
      </c>
      <c r="R101" s="27"/>
      <c r="S101" s="21" t="s">
        <v>142</v>
      </c>
      <c r="T101" s="132">
        <v>0</v>
      </c>
      <c r="U101" s="132">
        <v>0</v>
      </c>
      <c r="V101" s="132">
        <v>0</v>
      </c>
      <c r="W101" s="27"/>
      <c r="X101" s="21" t="s">
        <v>142</v>
      </c>
      <c r="Y101" s="149">
        <f t="shared" si="85"/>
        <v>0</v>
      </c>
      <c r="Z101" s="149">
        <f t="shared" si="86"/>
        <v>0</v>
      </c>
      <c r="AA101" s="149">
        <f t="shared" si="87"/>
        <v>0</v>
      </c>
      <c r="AB101" s="27"/>
    </row>
    <row r="102" spans="1:28" ht="11.5" x14ac:dyDescent="0.25">
      <c r="A102" s="144">
        <f t="shared" si="81"/>
        <v>0</v>
      </c>
      <c r="B102" s="144"/>
      <c r="C102" s="66"/>
      <c r="D102" s="65" t="s">
        <v>138</v>
      </c>
      <c r="E102" s="132">
        <v>0</v>
      </c>
      <c r="F102" s="132">
        <v>0</v>
      </c>
      <c r="G102" s="132">
        <v>0</v>
      </c>
      <c r="H102" s="27"/>
      <c r="I102" s="65" t="s">
        <v>138</v>
      </c>
      <c r="J102" s="132">
        <v>0</v>
      </c>
      <c r="K102" s="132">
        <v>0</v>
      </c>
      <c r="L102" s="132">
        <v>0</v>
      </c>
      <c r="M102" s="27"/>
      <c r="N102" s="65" t="s">
        <v>138</v>
      </c>
      <c r="O102" s="149">
        <f t="shared" si="82"/>
        <v>0</v>
      </c>
      <c r="P102" s="149">
        <f t="shared" si="83"/>
        <v>0</v>
      </c>
      <c r="Q102" s="149">
        <f t="shared" si="84"/>
        <v>0</v>
      </c>
      <c r="R102" s="66"/>
      <c r="S102" s="65" t="s">
        <v>138</v>
      </c>
      <c r="T102" s="132">
        <v>0</v>
      </c>
      <c r="U102" s="132">
        <v>0</v>
      </c>
      <c r="V102" s="132">
        <v>0</v>
      </c>
      <c r="W102" s="66"/>
      <c r="X102" s="65" t="s">
        <v>138</v>
      </c>
      <c r="Y102" s="149">
        <f t="shared" si="85"/>
        <v>0</v>
      </c>
      <c r="Z102" s="149">
        <f t="shared" si="86"/>
        <v>0</v>
      </c>
      <c r="AA102" s="149">
        <f t="shared" si="87"/>
        <v>0</v>
      </c>
      <c r="AB102" s="66"/>
    </row>
    <row r="103" spans="1:28" ht="11.5" x14ac:dyDescent="0.25">
      <c r="A103" s="144">
        <f t="shared" si="81"/>
        <v>0</v>
      </c>
      <c r="B103" s="144"/>
      <c r="C103" s="27"/>
      <c r="D103" s="19" t="s">
        <v>112</v>
      </c>
      <c r="E103" s="132">
        <v>0</v>
      </c>
      <c r="F103" s="132">
        <v>0</v>
      </c>
      <c r="G103" s="132">
        <v>0</v>
      </c>
      <c r="H103" s="27"/>
      <c r="I103" s="19" t="s">
        <v>112</v>
      </c>
      <c r="J103" s="132">
        <v>0</v>
      </c>
      <c r="K103" s="132">
        <v>0</v>
      </c>
      <c r="L103" s="132">
        <v>0</v>
      </c>
      <c r="M103" s="27"/>
      <c r="N103" s="19" t="s">
        <v>112</v>
      </c>
      <c r="O103" s="149">
        <f t="shared" si="82"/>
        <v>0</v>
      </c>
      <c r="P103" s="149">
        <f t="shared" si="83"/>
        <v>0</v>
      </c>
      <c r="Q103" s="149">
        <f t="shared" si="84"/>
        <v>0</v>
      </c>
      <c r="R103" s="27"/>
      <c r="S103" s="19" t="s">
        <v>112</v>
      </c>
      <c r="T103" s="132">
        <v>0</v>
      </c>
      <c r="U103" s="132">
        <v>0</v>
      </c>
      <c r="V103" s="132">
        <v>0</v>
      </c>
      <c r="W103" s="27"/>
      <c r="X103" s="19" t="s">
        <v>112</v>
      </c>
      <c r="Y103" s="149">
        <f t="shared" si="85"/>
        <v>0</v>
      </c>
      <c r="Z103" s="149">
        <f t="shared" si="86"/>
        <v>0</v>
      </c>
      <c r="AA103" s="149">
        <f t="shared" si="87"/>
        <v>0</v>
      </c>
      <c r="AB103" s="27"/>
    </row>
    <row r="104" spans="1:28" s="27" customFormat="1" ht="11.5" x14ac:dyDescent="0.25">
      <c r="A104" s="144">
        <f t="shared" si="81"/>
        <v>0</v>
      </c>
      <c r="B104" s="144"/>
      <c r="D104" s="19" t="s">
        <v>339</v>
      </c>
      <c r="E104" s="132">
        <v>0</v>
      </c>
      <c r="F104" s="132">
        <v>0</v>
      </c>
      <c r="G104" s="132">
        <v>0</v>
      </c>
      <c r="I104" s="19" t="s">
        <v>339</v>
      </c>
      <c r="J104" s="132">
        <v>0</v>
      </c>
      <c r="K104" s="132">
        <v>0</v>
      </c>
      <c r="L104" s="132">
        <v>0</v>
      </c>
      <c r="N104" s="19" t="s">
        <v>339</v>
      </c>
      <c r="O104" s="149">
        <f t="shared" ref="O104" si="88">J104/J$17</f>
        <v>0</v>
      </c>
      <c r="P104" s="149">
        <f t="shared" ref="P104" si="89">K104/K$17</f>
        <v>0</v>
      </c>
      <c r="Q104" s="149">
        <f t="shared" ref="Q104" si="90">L104/L$17</f>
        <v>0</v>
      </c>
      <c r="S104" s="19" t="s">
        <v>339</v>
      </c>
      <c r="T104" s="132">
        <v>0</v>
      </c>
      <c r="U104" s="132">
        <v>0</v>
      </c>
      <c r="V104" s="132">
        <v>0</v>
      </c>
      <c r="X104" s="19" t="s">
        <v>339</v>
      </c>
      <c r="Y104" s="149">
        <f t="shared" ref="Y104" si="91">T104/T$17</f>
        <v>0</v>
      </c>
      <c r="Z104" s="149">
        <f t="shared" ref="Z104" si="92">U104/U$17</f>
        <v>0</v>
      </c>
      <c r="AA104" s="149">
        <f t="shared" ref="AA104" si="93">V104/V$17</f>
        <v>0</v>
      </c>
    </row>
    <row r="105" spans="1:28" ht="11.5" x14ac:dyDescent="0.25">
      <c r="A105" s="144">
        <f t="shared" si="81"/>
        <v>0</v>
      </c>
      <c r="B105" s="144"/>
      <c r="C105" s="27"/>
      <c r="D105" s="19" t="s">
        <v>34</v>
      </c>
      <c r="E105" s="132">
        <v>0</v>
      </c>
      <c r="F105" s="132">
        <v>0</v>
      </c>
      <c r="G105" s="132">
        <v>0</v>
      </c>
      <c r="H105" s="27"/>
      <c r="I105" s="19" t="s">
        <v>34</v>
      </c>
      <c r="J105" s="132">
        <v>0</v>
      </c>
      <c r="K105" s="132">
        <v>0</v>
      </c>
      <c r="L105" s="132">
        <v>0</v>
      </c>
      <c r="M105" s="27"/>
      <c r="N105" s="19" t="s">
        <v>34</v>
      </c>
      <c r="O105" s="149">
        <f t="shared" si="82"/>
        <v>0</v>
      </c>
      <c r="P105" s="149">
        <f t="shared" si="83"/>
        <v>0</v>
      </c>
      <c r="Q105" s="149">
        <f t="shared" si="84"/>
        <v>0</v>
      </c>
      <c r="R105" s="27"/>
      <c r="S105" s="19" t="s">
        <v>34</v>
      </c>
      <c r="T105" s="132">
        <v>0</v>
      </c>
      <c r="U105" s="132">
        <v>0</v>
      </c>
      <c r="V105" s="132">
        <v>0</v>
      </c>
      <c r="W105" s="27"/>
      <c r="X105" s="19" t="s">
        <v>34</v>
      </c>
      <c r="Y105" s="149">
        <f t="shared" si="85"/>
        <v>0</v>
      </c>
      <c r="Z105" s="149">
        <f t="shared" si="86"/>
        <v>0</v>
      </c>
      <c r="AA105" s="149">
        <f t="shared" si="87"/>
        <v>0</v>
      </c>
      <c r="AB105" s="27"/>
    </row>
    <row r="106" spans="1:28" ht="11.5" x14ac:dyDescent="0.25">
      <c r="A106" s="144">
        <f t="shared" si="81"/>
        <v>0</v>
      </c>
      <c r="B106" s="144"/>
      <c r="C106" s="27"/>
      <c r="D106" s="19" t="s">
        <v>33</v>
      </c>
      <c r="E106" s="132">
        <v>0</v>
      </c>
      <c r="F106" s="132">
        <v>0</v>
      </c>
      <c r="G106" s="132">
        <v>0</v>
      </c>
      <c r="H106" s="27"/>
      <c r="I106" s="19" t="s">
        <v>33</v>
      </c>
      <c r="J106" s="132">
        <v>0</v>
      </c>
      <c r="K106" s="132">
        <v>0</v>
      </c>
      <c r="L106" s="132">
        <v>0</v>
      </c>
      <c r="M106" s="27"/>
      <c r="N106" s="19" t="s">
        <v>33</v>
      </c>
      <c r="O106" s="149">
        <f t="shared" si="82"/>
        <v>0</v>
      </c>
      <c r="P106" s="149">
        <f t="shared" si="83"/>
        <v>0</v>
      </c>
      <c r="Q106" s="149">
        <f t="shared" si="84"/>
        <v>0</v>
      </c>
      <c r="R106" s="27"/>
      <c r="S106" s="19" t="s">
        <v>33</v>
      </c>
      <c r="T106" s="132">
        <v>0</v>
      </c>
      <c r="U106" s="132">
        <v>0</v>
      </c>
      <c r="V106" s="132">
        <v>0</v>
      </c>
      <c r="W106" s="27"/>
      <c r="X106" s="19" t="s">
        <v>33</v>
      </c>
      <c r="Y106" s="149">
        <f t="shared" si="85"/>
        <v>0</v>
      </c>
      <c r="Z106" s="149">
        <f t="shared" si="86"/>
        <v>0</v>
      </c>
      <c r="AA106" s="149">
        <f t="shared" si="87"/>
        <v>0</v>
      </c>
      <c r="AB106" s="27"/>
    </row>
    <row r="107" spans="1:28" ht="11.5" x14ac:dyDescent="0.25">
      <c r="A107" s="144">
        <f t="shared" si="81"/>
        <v>0</v>
      </c>
      <c r="B107" s="144"/>
      <c r="C107" s="27"/>
      <c r="D107" s="19" t="s">
        <v>124</v>
      </c>
      <c r="E107" s="132">
        <v>0</v>
      </c>
      <c r="F107" s="132">
        <v>0</v>
      </c>
      <c r="G107" s="132">
        <v>0</v>
      </c>
      <c r="H107" s="27"/>
      <c r="I107" s="19" t="s">
        <v>124</v>
      </c>
      <c r="J107" s="132">
        <v>0</v>
      </c>
      <c r="K107" s="132">
        <v>0</v>
      </c>
      <c r="L107" s="132">
        <v>0</v>
      </c>
      <c r="M107" s="27"/>
      <c r="N107" s="19" t="s">
        <v>124</v>
      </c>
      <c r="O107" s="149">
        <f t="shared" si="82"/>
        <v>0</v>
      </c>
      <c r="P107" s="149">
        <f t="shared" si="83"/>
        <v>0</v>
      </c>
      <c r="Q107" s="149">
        <f t="shared" si="84"/>
        <v>0</v>
      </c>
      <c r="R107" s="27"/>
      <c r="S107" s="19" t="s">
        <v>124</v>
      </c>
      <c r="T107" s="132">
        <v>0</v>
      </c>
      <c r="U107" s="132">
        <v>0</v>
      </c>
      <c r="V107" s="132">
        <v>0</v>
      </c>
      <c r="W107" s="27"/>
      <c r="X107" s="19" t="s">
        <v>124</v>
      </c>
      <c r="Y107" s="149">
        <f t="shared" si="85"/>
        <v>0</v>
      </c>
      <c r="Z107" s="149">
        <f t="shared" si="86"/>
        <v>0</v>
      </c>
      <c r="AA107" s="149">
        <f t="shared" si="87"/>
        <v>0</v>
      </c>
      <c r="AB107" s="27"/>
    </row>
    <row r="108" spans="1:28" ht="11.5" x14ac:dyDescent="0.25">
      <c r="A108" s="144">
        <f t="shared" si="81"/>
        <v>0</v>
      </c>
      <c r="B108" s="144"/>
      <c r="C108" s="27"/>
      <c r="D108" s="19" t="s">
        <v>125</v>
      </c>
      <c r="E108" s="132">
        <v>0</v>
      </c>
      <c r="F108" s="132">
        <v>0</v>
      </c>
      <c r="G108" s="132">
        <v>0</v>
      </c>
      <c r="H108" s="27"/>
      <c r="I108" s="19" t="s">
        <v>125</v>
      </c>
      <c r="J108" s="132">
        <v>0</v>
      </c>
      <c r="K108" s="132">
        <v>0</v>
      </c>
      <c r="L108" s="132">
        <v>0</v>
      </c>
      <c r="M108" s="27"/>
      <c r="N108" s="19" t="s">
        <v>125</v>
      </c>
      <c r="O108" s="149">
        <f t="shared" si="82"/>
        <v>0</v>
      </c>
      <c r="P108" s="149">
        <f t="shared" si="83"/>
        <v>0</v>
      </c>
      <c r="Q108" s="149">
        <f t="shared" si="84"/>
        <v>0</v>
      </c>
      <c r="R108" s="27"/>
      <c r="S108" s="19" t="s">
        <v>125</v>
      </c>
      <c r="T108" s="132">
        <v>0</v>
      </c>
      <c r="U108" s="132">
        <v>0</v>
      </c>
      <c r="V108" s="132">
        <v>0</v>
      </c>
      <c r="W108" s="27"/>
      <c r="X108" s="19" t="s">
        <v>125</v>
      </c>
      <c r="Y108" s="149">
        <f t="shared" si="85"/>
        <v>0</v>
      </c>
      <c r="Z108" s="149">
        <f t="shared" si="86"/>
        <v>0</v>
      </c>
      <c r="AA108" s="149">
        <f t="shared" si="87"/>
        <v>0</v>
      </c>
      <c r="AB108" s="27"/>
    </row>
    <row r="109" spans="1:28" ht="11.5" x14ac:dyDescent="0.25">
      <c r="A109" s="144"/>
      <c r="B109" s="144"/>
      <c r="C109" s="27"/>
      <c r="D109" s="14" t="s">
        <v>35</v>
      </c>
      <c r="E109" s="49">
        <f>SUM(E93:E108)</f>
        <v>0</v>
      </c>
      <c r="F109" s="49">
        <f>SUM(F93:F108)</f>
        <v>0</v>
      </c>
      <c r="G109" s="49">
        <f>SUM(G93:G108)</f>
        <v>0</v>
      </c>
      <c r="I109" s="14" t="s">
        <v>35</v>
      </c>
      <c r="J109" s="49">
        <f>SUM(J93:J108)</f>
        <v>0</v>
      </c>
      <c r="K109" s="49">
        <f>SUM(K93:K108)</f>
        <v>0</v>
      </c>
      <c r="L109" s="49">
        <f>SUM(L93:L108)</f>
        <v>0</v>
      </c>
      <c r="M109" s="27"/>
      <c r="N109" s="14" t="s">
        <v>35</v>
      </c>
      <c r="O109" s="49">
        <f>SUM(O93:O108)</f>
        <v>0</v>
      </c>
      <c r="P109" s="49">
        <f>SUM(P93:P108)</f>
        <v>0</v>
      </c>
      <c r="Q109" s="49">
        <f>SUM(Q93:Q108)</f>
        <v>0</v>
      </c>
      <c r="S109" s="14" t="s">
        <v>35</v>
      </c>
      <c r="T109" s="49">
        <f>SUM(T93:T108)</f>
        <v>0</v>
      </c>
      <c r="U109" s="49">
        <f>SUM(U93:U108)</f>
        <v>0</v>
      </c>
      <c r="V109" s="49">
        <f>SUM(V93:V108)</f>
        <v>0</v>
      </c>
      <c r="X109" s="14" t="s">
        <v>35</v>
      </c>
      <c r="Y109" s="49">
        <f>SUM(Y93:Y108)</f>
        <v>0</v>
      </c>
      <c r="Z109" s="49">
        <f>SUM(Z93:Z108)</f>
        <v>0</v>
      </c>
      <c r="AA109" s="49">
        <f>SUM(AA93:AA108)</f>
        <v>0</v>
      </c>
    </row>
    <row r="110" spans="1:28" ht="11.5" x14ac:dyDescent="0.25">
      <c r="A110" s="144"/>
      <c r="B110" s="144"/>
      <c r="C110" s="27"/>
      <c r="E110" s="17"/>
      <c r="F110" s="17"/>
      <c r="G110" s="17"/>
      <c r="I110" s="27"/>
      <c r="J110" s="17"/>
      <c r="K110" s="17"/>
      <c r="L110" s="17"/>
      <c r="M110" s="27"/>
      <c r="O110" s="17"/>
      <c r="P110" s="17"/>
      <c r="Q110" s="17"/>
      <c r="S110" s="27"/>
      <c r="T110" s="17"/>
      <c r="U110" s="17"/>
      <c r="V110" s="17"/>
      <c r="X110" s="27"/>
      <c r="Y110" s="17"/>
      <c r="Z110" s="17"/>
      <c r="AA110" s="17"/>
    </row>
    <row r="111" spans="1:28" ht="11.5" x14ac:dyDescent="0.25">
      <c r="A111" s="144"/>
      <c r="B111" s="144"/>
      <c r="C111" s="27"/>
      <c r="D111" s="14" t="s">
        <v>36</v>
      </c>
      <c r="E111" s="49">
        <f>E91-E109</f>
        <v>0</v>
      </c>
      <c r="F111" s="49">
        <f>F91-F109</f>
        <v>0</v>
      </c>
      <c r="G111" s="49">
        <f>G91-G109</f>
        <v>0</v>
      </c>
      <c r="I111" s="14" t="s">
        <v>36</v>
      </c>
      <c r="J111" s="49">
        <f>J91-J109</f>
        <v>0</v>
      </c>
      <c r="K111" s="49">
        <f>K91-K109</f>
        <v>0</v>
      </c>
      <c r="L111" s="49">
        <f>L91-L109</f>
        <v>0</v>
      </c>
      <c r="M111" s="27"/>
      <c r="N111" s="14" t="s">
        <v>36</v>
      </c>
      <c r="O111" s="49">
        <f>O91-O109</f>
        <v>0</v>
      </c>
      <c r="P111" s="49">
        <f>P91-P109</f>
        <v>0</v>
      </c>
      <c r="Q111" s="49">
        <f>Q91-Q109</f>
        <v>0</v>
      </c>
      <c r="S111" s="14" t="s">
        <v>36</v>
      </c>
      <c r="T111" s="49">
        <f>T91-T109</f>
        <v>0</v>
      </c>
      <c r="U111" s="49">
        <f>U91-U109</f>
        <v>0</v>
      </c>
      <c r="V111" s="49">
        <f>V91-V109</f>
        <v>0</v>
      </c>
      <c r="X111" s="14" t="s">
        <v>36</v>
      </c>
      <c r="Y111" s="49">
        <f>Y91-Y109</f>
        <v>0</v>
      </c>
      <c r="Z111" s="49">
        <f>Z91-Z109</f>
        <v>0</v>
      </c>
      <c r="AA111" s="49">
        <f>AA91-AA109</f>
        <v>0</v>
      </c>
    </row>
    <row r="112" spans="1:28" ht="11.5" x14ac:dyDescent="0.25">
      <c r="A112" s="144"/>
      <c r="B112" s="144"/>
      <c r="C112" s="27"/>
      <c r="E112" s="17"/>
      <c r="F112" s="17"/>
      <c r="G112" s="17"/>
      <c r="I112" s="27"/>
      <c r="J112" s="17"/>
      <c r="K112" s="17"/>
      <c r="L112" s="17"/>
      <c r="M112" s="27"/>
      <c r="O112" s="17"/>
      <c r="P112" s="17"/>
      <c r="Q112" s="17"/>
      <c r="S112" s="27"/>
      <c r="T112" s="17"/>
      <c r="U112" s="17"/>
      <c r="V112" s="17"/>
      <c r="X112" s="27"/>
      <c r="Y112" s="17"/>
      <c r="Z112" s="17"/>
      <c r="AA112" s="17"/>
    </row>
    <row r="113" spans="1:28" ht="11.5" x14ac:dyDescent="0.25">
      <c r="A113" s="144"/>
      <c r="B113" s="144"/>
      <c r="C113" s="27"/>
      <c r="D113" s="22" t="s">
        <v>237</v>
      </c>
      <c r="E113" s="50">
        <f>(E61+E91+E73)-E109</f>
        <v>0</v>
      </c>
      <c r="F113" s="50">
        <f>(F61+F91+F73)-F109</f>
        <v>0</v>
      </c>
      <c r="G113" s="50">
        <f>(G61+G91+G73)-G109</f>
        <v>0</v>
      </c>
      <c r="H113" s="27"/>
      <c r="I113" s="22" t="s">
        <v>237</v>
      </c>
      <c r="J113" s="50">
        <f>(J61+J91+J73)-J109</f>
        <v>0</v>
      </c>
      <c r="K113" s="50">
        <f>(K61+K91+K73)-K109</f>
        <v>0</v>
      </c>
      <c r="L113" s="50">
        <f>(L61+L91+L73)-L109</f>
        <v>0</v>
      </c>
      <c r="M113" s="27"/>
      <c r="N113" s="22" t="s">
        <v>237</v>
      </c>
      <c r="O113" s="50">
        <f>(O61+O91+O73)-O109</f>
        <v>0</v>
      </c>
      <c r="P113" s="50">
        <f>(P61+P91+P73)-P109</f>
        <v>0</v>
      </c>
      <c r="Q113" s="50">
        <f>(Q61+Q91+Q73)-Q109</f>
        <v>0</v>
      </c>
      <c r="S113" s="22" t="s">
        <v>237</v>
      </c>
      <c r="T113" s="50">
        <f>(T61+T91+T73)-T109</f>
        <v>0</v>
      </c>
      <c r="U113" s="50">
        <f>(U61+U91+U73)-U109</f>
        <v>0</v>
      </c>
      <c r="V113" s="50">
        <f>(V61+V91+V73)-V109</f>
        <v>0</v>
      </c>
      <c r="X113" s="22" t="s">
        <v>237</v>
      </c>
      <c r="Y113" s="50">
        <f>(Y61+Y91+Y73)-Y109</f>
        <v>0</v>
      </c>
      <c r="Z113" s="50">
        <f>(Z61+Z91+Z73)-Z109</f>
        <v>0</v>
      </c>
      <c r="AA113" s="50">
        <f>(AA61+AA91+AA73)-AA109</f>
        <v>0</v>
      </c>
    </row>
    <row r="114" spans="1:28" ht="11.5" x14ac:dyDescent="0.25">
      <c r="A114" s="144"/>
      <c r="B114" s="144"/>
      <c r="C114" s="27"/>
      <c r="E114" s="17"/>
      <c r="F114" s="17"/>
      <c r="G114" s="17"/>
      <c r="H114" s="27"/>
      <c r="I114" s="27"/>
      <c r="J114" s="17"/>
      <c r="K114" s="17"/>
      <c r="L114" s="17"/>
      <c r="M114" s="27"/>
      <c r="O114" s="17"/>
      <c r="P114" s="17"/>
      <c r="Q114" s="17"/>
      <c r="S114" s="27"/>
      <c r="T114" s="17"/>
      <c r="U114" s="17"/>
      <c r="V114" s="17"/>
      <c r="X114" s="27"/>
      <c r="Y114" s="17"/>
      <c r="Z114" s="17"/>
      <c r="AA114" s="17"/>
    </row>
    <row r="115" spans="1:28" ht="11.5" x14ac:dyDescent="0.25">
      <c r="A115" s="144">
        <f t="shared" ref="A115:A128" si="94">IF(OR(E115&lt;0,F115&lt;0,G115&lt;0,O115&lt;0,P115&lt;0,Q115&lt;0,Y115&lt;0,Z115&lt;0,AA115&lt;0),1,0)</f>
        <v>0</v>
      </c>
      <c r="B115" s="144"/>
      <c r="C115" s="27"/>
      <c r="D115" s="19" t="s">
        <v>128</v>
      </c>
      <c r="E115" s="132">
        <v>0</v>
      </c>
      <c r="F115" s="132">
        <v>0</v>
      </c>
      <c r="G115" s="132">
        <v>0</v>
      </c>
      <c r="H115" s="215"/>
      <c r="I115" s="19" t="s">
        <v>128</v>
      </c>
      <c r="J115" s="132">
        <v>0</v>
      </c>
      <c r="K115" s="132">
        <v>0</v>
      </c>
      <c r="L115" s="132">
        <v>0</v>
      </c>
      <c r="M115" s="215"/>
      <c r="N115" s="19" t="s">
        <v>128</v>
      </c>
      <c r="O115" s="149">
        <f t="shared" ref="O115:O128" si="95">J115/J$17</f>
        <v>0</v>
      </c>
      <c r="P115" s="149">
        <f t="shared" ref="P115:P128" si="96">K115/K$17</f>
        <v>0</v>
      </c>
      <c r="Q115" s="149">
        <f t="shared" ref="Q115:Q128" si="97">L115/L$17</f>
        <v>0</v>
      </c>
      <c r="R115" s="27"/>
      <c r="S115" s="19" t="s">
        <v>128</v>
      </c>
      <c r="T115" s="132">
        <v>0</v>
      </c>
      <c r="U115" s="132">
        <v>0</v>
      </c>
      <c r="V115" s="132">
        <v>0</v>
      </c>
      <c r="W115" s="27"/>
      <c r="X115" s="19" t="s">
        <v>128</v>
      </c>
      <c r="Y115" s="149">
        <f t="shared" ref="Y115:Y128" si="98">T115/T$17</f>
        <v>0</v>
      </c>
      <c r="Z115" s="149">
        <f t="shared" ref="Z115:Z128" si="99">U115/U$17</f>
        <v>0</v>
      </c>
      <c r="AA115" s="149">
        <f t="shared" ref="AA115:AA128" si="100">V115/V$17</f>
        <v>0</v>
      </c>
      <c r="AB115" s="27"/>
    </row>
    <row r="116" spans="1:28" ht="11.5" x14ac:dyDescent="0.25">
      <c r="A116" s="144">
        <f t="shared" si="94"/>
        <v>0</v>
      </c>
      <c r="B116" s="144"/>
      <c r="C116" s="27"/>
      <c r="D116" s="64" t="s">
        <v>130</v>
      </c>
      <c r="E116" s="132">
        <v>0</v>
      </c>
      <c r="F116" s="132">
        <v>0</v>
      </c>
      <c r="G116" s="132">
        <v>0</v>
      </c>
      <c r="H116" s="215"/>
      <c r="I116" s="64" t="s">
        <v>130</v>
      </c>
      <c r="J116" s="132">
        <v>0</v>
      </c>
      <c r="K116" s="132">
        <v>0</v>
      </c>
      <c r="L116" s="132">
        <v>0</v>
      </c>
      <c r="M116" s="215"/>
      <c r="N116" s="64" t="s">
        <v>130</v>
      </c>
      <c r="O116" s="149">
        <f t="shared" si="95"/>
        <v>0</v>
      </c>
      <c r="P116" s="149">
        <f t="shared" si="96"/>
        <v>0</v>
      </c>
      <c r="Q116" s="149">
        <f t="shared" si="97"/>
        <v>0</v>
      </c>
      <c r="R116" s="27"/>
      <c r="S116" s="64" t="s">
        <v>130</v>
      </c>
      <c r="T116" s="132">
        <v>0</v>
      </c>
      <c r="U116" s="132">
        <v>0</v>
      </c>
      <c r="V116" s="132">
        <v>0</v>
      </c>
      <c r="W116" s="27"/>
      <c r="X116" s="64" t="s">
        <v>130</v>
      </c>
      <c r="Y116" s="149">
        <f t="shared" si="98"/>
        <v>0</v>
      </c>
      <c r="Z116" s="149">
        <f t="shared" si="99"/>
        <v>0</v>
      </c>
      <c r="AA116" s="149">
        <f t="shared" si="100"/>
        <v>0</v>
      </c>
      <c r="AB116" s="27"/>
    </row>
    <row r="117" spans="1:28" ht="11.5" x14ac:dyDescent="0.25">
      <c r="A117" s="144">
        <f t="shared" si="94"/>
        <v>0</v>
      </c>
      <c r="B117" s="144"/>
      <c r="C117" s="27"/>
      <c r="D117" s="21" t="s">
        <v>142</v>
      </c>
      <c r="E117" s="132">
        <v>0</v>
      </c>
      <c r="F117" s="132">
        <v>0</v>
      </c>
      <c r="G117" s="132">
        <v>0</v>
      </c>
      <c r="H117" s="215"/>
      <c r="I117" s="21" t="s">
        <v>142</v>
      </c>
      <c r="J117" s="132">
        <v>0</v>
      </c>
      <c r="K117" s="132">
        <v>0</v>
      </c>
      <c r="L117" s="132">
        <v>0</v>
      </c>
      <c r="M117" s="215"/>
      <c r="N117" s="21" t="s">
        <v>142</v>
      </c>
      <c r="O117" s="149">
        <f t="shared" si="95"/>
        <v>0</v>
      </c>
      <c r="P117" s="149">
        <f t="shared" si="96"/>
        <v>0</v>
      </c>
      <c r="Q117" s="149">
        <f t="shared" si="97"/>
        <v>0</v>
      </c>
      <c r="R117" s="27"/>
      <c r="S117" s="21" t="s">
        <v>142</v>
      </c>
      <c r="T117" s="132">
        <v>0</v>
      </c>
      <c r="U117" s="132">
        <v>0</v>
      </c>
      <c r="V117" s="132">
        <v>0</v>
      </c>
      <c r="W117" s="27"/>
      <c r="X117" s="21" t="s">
        <v>142</v>
      </c>
      <c r="Y117" s="149">
        <f t="shared" si="98"/>
        <v>0</v>
      </c>
      <c r="Z117" s="149">
        <f t="shared" si="99"/>
        <v>0</v>
      </c>
      <c r="AA117" s="149">
        <f t="shared" si="100"/>
        <v>0</v>
      </c>
      <c r="AB117" s="27"/>
    </row>
    <row r="118" spans="1:28" ht="11.5" x14ac:dyDescent="0.25">
      <c r="A118" s="144">
        <f t="shared" si="94"/>
        <v>0</v>
      </c>
      <c r="B118" s="144"/>
      <c r="C118" s="27"/>
      <c r="D118" s="13" t="s">
        <v>138</v>
      </c>
      <c r="E118" s="132">
        <v>0</v>
      </c>
      <c r="F118" s="132">
        <v>0</v>
      </c>
      <c r="G118" s="132">
        <v>0</v>
      </c>
      <c r="H118" s="215"/>
      <c r="I118" s="13" t="s">
        <v>138</v>
      </c>
      <c r="J118" s="132">
        <v>0</v>
      </c>
      <c r="K118" s="132">
        <v>0</v>
      </c>
      <c r="L118" s="132">
        <v>0</v>
      </c>
      <c r="M118" s="215"/>
      <c r="N118" s="13" t="s">
        <v>138</v>
      </c>
      <c r="O118" s="149">
        <f t="shared" si="95"/>
        <v>0</v>
      </c>
      <c r="P118" s="149">
        <f t="shared" si="96"/>
        <v>0</v>
      </c>
      <c r="Q118" s="149">
        <f t="shared" si="97"/>
        <v>0</v>
      </c>
      <c r="R118" s="27"/>
      <c r="S118" s="13" t="s">
        <v>138</v>
      </c>
      <c r="T118" s="132">
        <v>0</v>
      </c>
      <c r="U118" s="132">
        <v>0</v>
      </c>
      <c r="V118" s="132">
        <v>0</v>
      </c>
      <c r="W118" s="27"/>
      <c r="X118" s="13" t="s">
        <v>138</v>
      </c>
      <c r="Y118" s="149">
        <f t="shared" si="98"/>
        <v>0</v>
      </c>
      <c r="Z118" s="149">
        <f t="shared" si="99"/>
        <v>0</v>
      </c>
      <c r="AA118" s="149">
        <f t="shared" si="100"/>
        <v>0</v>
      </c>
      <c r="AB118" s="27"/>
    </row>
    <row r="119" spans="1:28" ht="11.5" x14ac:dyDescent="0.25">
      <c r="A119" s="144">
        <f t="shared" si="94"/>
        <v>0</v>
      </c>
      <c r="B119" s="144"/>
      <c r="C119" s="27"/>
      <c r="D119" s="13" t="s">
        <v>37</v>
      </c>
      <c r="E119" s="132">
        <v>0</v>
      </c>
      <c r="F119" s="132">
        <v>0</v>
      </c>
      <c r="G119" s="132">
        <v>0</v>
      </c>
      <c r="I119" s="13" t="s">
        <v>37</v>
      </c>
      <c r="J119" s="132">
        <v>0</v>
      </c>
      <c r="K119" s="132">
        <v>0</v>
      </c>
      <c r="L119" s="132">
        <v>0</v>
      </c>
      <c r="M119" s="27"/>
      <c r="N119" s="13" t="s">
        <v>37</v>
      </c>
      <c r="O119" s="149">
        <f t="shared" si="95"/>
        <v>0</v>
      </c>
      <c r="P119" s="149">
        <f t="shared" si="96"/>
        <v>0</v>
      </c>
      <c r="Q119" s="149">
        <f t="shared" si="97"/>
        <v>0</v>
      </c>
      <c r="S119" s="13" t="s">
        <v>37</v>
      </c>
      <c r="T119" s="132">
        <v>0</v>
      </c>
      <c r="U119" s="132">
        <v>0</v>
      </c>
      <c r="V119" s="132">
        <v>0</v>
      </c>
      <c r="X119" s="13" t="s">
        <v>37</v>
      </c>
      <c r="Y119" s="149">
        <f t="shared" si="98"/>
        <v>0</v>
      </c>
      <c r="Z119" s="149">
        <f t="shared" si="99"/>
        <v>0</v>
      </c>
      <c r="AA119" s="149">
        <f t="shared" si="100"/>
        <v>0</v>
      </c>
    </row>
    <row r="120" spans="1:28" ht="11.5" x14ac:dyDescent="0.25">
      <c r="A120" s="144">
        <f t="shared" si="94"/>
        <v>0</v>
      </c>
      <c r="B120" s="144"/>
      <c r="C120" s="27"/>
      <c r="D120" s="13" t="s">
        <v>126</v>
      </c>
      <c r="E120" s="132">
        <v>0</v>
      </c>
      <c r="F120" s="132">
        <v>0</v>
      </c>
      <c r="G120" s="132">
        <v>0</v>
      </c>
      <c r="H120" s="27"/>
      <c r="I120" s="13" t="s">
        <v>126</v>
      </c>
      <c r="J120" s="132">
        <v>0</v>
      </c>
      <c r="K120" s="132">
        <v>0</v>
      </c>
      <c r="L120" s="132">
        <v>0</v>
      </c>
      <c r="M120" s="27"/>
      <c r="N120" s="13" t="s">
        <v>126</v>
      </c>
      <c r="O120" s="149">
        <f t="shared" si="95"/>
        <v>0</v>
      </c>
      <c r="P120" s="149">
        <f t="shared" si="96"/>
        <v>0</v>
      </c>
      <c r="Q120" s="149">
        <f t="shared" si="97"/>
        <v>0</v>
      </c>
      <c r="R120" s="27"/>
      <c r="S120" s="13" t="s">
        <v>126</v>
      </c>
      <c r="T120" s="132">
        <v>0</v>
      </c>
      <c r="U120" s="132">
        <v>0</v>
      </c>
      <c r="V120" s="132">
        <v>0</v>
      </c>
      <c r="W120" s="27"/>
      <c r="X120" s="13" t="s">
        <v>126</v>
      </c>
      <c r="Y120" s="149">
        <f t="shared" si="98"/>
        <v>0</v>
      </c>
      <c r="Z120" s="149">
        <f t="shared" si="99"/>
        <v>0</v>
      </c>
      <c r="AA120" s="149">
        <f t="shared" si="100"/>
        <v>0</v>
      </c>
      <c r="AB120" s="27"/>
    </row>
    <row r="121" spans="1:28" ht="11.5" x14ac:dyDescent="0.25">
      <c r="A121" s="144">
        <f t="shared" si="94"/>
        <v>0</v>
      </c>
      <c r="B121" s="144"/>
      <c r="C121" s="27"/>
      <c r="D121" s="13" t="s">
        <v>33</v>
      </c>
      <c r="E121" s="132">
        <v>0</v>
      </c>
      <c r="F121" s="132">
        <v>0</v>
      </c>
      <c r="G121" s="132">
        <v>0</v>
      </c>
      <c r="H121" s="27"/>
      <c r="I121" s="13" t="s">
        <v>33</v>
      </c>
      <c r="J121" s="132">
        <v>0</v>
      </c>
      <c r="K121" s="132">
        <v>0</v>
      </c>
      <c r="L121" s="132">
        <v>0</v>
      </c>
      <c r="M121" s="27"/>
      <c r="N121" s="13" t="s">
        <v>33</v>
      </c>
      <c r="O121" s="149">
        <f t="shared" si="95"/>
        <v>0</v>
      </c>
      <c r="P121" s="149">
        <f t="shared" si="96"/>
        <v>0</v>
      </c>
      <c r="Q121" s="149">
        <f t="shared" si="97"/>
        <v>0</v>
      </c>
      <c r="R121" s="27"/>
      <c r="S121" s="13" t="s">
        <v>33</v>
      </c>
      <c r="T121" s="132">
        <v>0</v>
      </c>
      <c r="U121" s="132">
        <v>0</v>
      </c>
      <c r="V121" s="132">
        <v>0</v>
      </c>
      <c r="W121" s="27"/>
      <c r="X121" s="13" t="s">
        <v>33</v>
      </c>
      <c r="Y121" s="149">
        <f t="shared" si="98"/>
        <v>0</v>
      </c>
      <c r="Z121" s="149">
        <f t="shared" si="99"/>
        <v>0</v>
      </c>
      <c r="AA121" s="149">
        <f t="shared" si="100"/>
        <v>0</v>
      </c>
      <c r="AB121" s="27"/>
    </row>
    <row r="122" spans="1:28" ht="11.5" x14ac:dyDescent="0.25">
      <c r="A122" s="144">
        <f t="shared" si="94"/>
        <v>0</v>
      </c>
      <c r="B122" s="144"/>
      <c r="C122" s="27"/>
      <c r="D122" s="13" t="s">
        <v>127</v>
      </c>
      <c r="E122" s="132">
        <v>0</v>
      </c>
      <c r="F122" s="132">
        <v>0</v>
      </c>
      <c r="G122" s="132">
        <v>0</v>
      </c>
      <c r="H122" s="27"/>
      <c r="I122" s="13" t="s">
        <v>127</v>
      </c>
      <c r="J122" s="132">
        <v>0</v>
      </c>
      <c r="K122" s="132">
        <v>0</v>
      </c>
      <c r="L122" s="132">
        <v>0</v>
      </c>
      <c r="M122" s="27"/>
      <c r="N122" s="13" t="s">
        <v>127</v>
      </c>
      <c r="O122" s="149">
        <f t="shared" si="95"/>
        <v>0</v>
      </c>
      <c r="P122" s="149">
        <f t="shared" si="96"/>
        <v>0</v>
      </c>
      <c r="Q122" s="149">
        <f t="shared" si="97"/>
        <v>0</v>
      </c>
      <c r="R122" s="27"/>
      <c r="S122" s="13" t="s">
        <v>127</v>
      </c>
      <c r="T122" s="132">
        <v>0</v>
      </c>
      <c r="U122" s="132">
        <v>0</v>
      </c>
      <c r="V122" s="132">
        <v>0</v>
      </c>
      <c r="W122" s="27"/>
      <c r="X122" s="13" t="s">
        <v>127</v>
      </c>
      <c r="Y122" s="149">
        <f t="shared" si="98"/>
        <v>0</v>
      </c>
      <c r="Z122" s="149">
        <f t="shared" si="99"/>
        <v>0</v>
      </c>
      <c r="AA122" s="149">
        <f t="shared" si="100"/>
        <v>0</v>
      </c>
      <c r="AB122" s="27"/>
    </row>
    <row r="123" spans="1:28" ht="11.5" x14ac:dyDescent="0.25">
      <c r="A123" s="144">
        <f t="shared" si="94"/>
        <v>0</v>
      </c>
      <c r="B123" s="144"/>
      <c r="C123" s="27"/>
      <c r="D123" s="19" t="s">
        <v>177</v>
      </c>
      <c r="E123" s="132">
        <v>0</v>
      </c>
      <c r="F123" s="132">
        <v>0</v>
      </c>
      <c r="G123" s="132">
        <v>0</v>
      </c>
      <c r="H123" s="215"/>
      <c r="I123" s="19" t="s">
        <v>177</v>
      </c>
      <c r="J123" s="132">
        <v>0</v>
      </c>
      <c r="K123" s="132">
        <v>0</v>
      </c>
      <c r="L123" s="132">
        <v>0</v>
      </c>
      <c r="M123" s="215"/>
      <c r="N123" s="19" t="s">
        <v>177</v>
      </c>
      <c r="O123" s="149">
        <f t="shared" si="95"/>
        <v>0</v>
      </c>
      <c r="P123" s="149">
        <f t="shared" si="96"/>
        <v>0</v>
      </c>
      <c r="Q123" s="149">
        <f t="shared" si="97"/>
        <v>0</v>
      </c>
      <c r="R123" s="27"/>
      <c r="S123" s="19" t="s">
        <v>177</v>
      </c>
      <c r="T123" s="132">
        <v>0</v>
      </c>
      <c r="U123" s="132">
        <v>0</v>
      </c>
      <c r="V123" s="132">
        <v>0</v>
      </c>
      <c r="W123" s="27"/>
      <c r="X123" s="19" t="s">
        <v>177</v>
      </c>
      <c r="Y123" s="149">
        <f t="shared" si="98"/>
        <v>0</v>
      </c>
      <c r="Z123" s="149">
        <f t="shared" si="99"/>
        <v>0</v>
      </c>
      <c r="AA123" s="149">
        <f t="shared" si="100"/>
        <v>0</v>
      </c>
      <c r="AB123" s="27"/>
    </row>
    <row r="124" spans="1:28" ht="11.5" x14ac:dyDescent="0.25">
      <c r="A124" s="144">
        <f t="shared" si="94"/>
        <v>0</v>
      </c>
      <c r="B124" s="144"/>
      <c r="C124" s="27"/>
      <c r="D124" s="19" t="s">
        <v>137</v>
      </c>
      <c r="E124" s="132">
        <v>0</v>
      </c>
      <c r="F124" s="132">
        <v>0</v>
      </c>
      <c r="G124" s="132">
        <v>0</v>
      </c>
      <c r="H124" s="215"/>
      <c r="I124" s="19" t="s">
        <v>137</v>
      </c>
      <c r="J124" s="132">
        <v>0</v>
      </c>
      <c r="K124" s="132">
        <v>0</v>
      </c>
      <c r="L124" s="132">
        <v>0</v>
      </c>
      <c r="M124" s="215"/>
      <c r="N124" s="19" t="s">
        <v>137</v>
      </c>
      <c r="O124" s="149">
        <f t="shared" si="95"/>
        <v>0</v>
      </c>
      <c r="P124" s="149">
        <f t="shared" si="96"/>
        <v>0</v>
      </c>
      <c r="Q124" s="149">
        <f t="shared" si="97"/>
        <v>0</v>
      </c>
      <c r="R124" s="27"/>
      <c r="S124" s="19" t="s">
        <v>137</v>
      </c>
      <c r="T124" s="132">
        <v>0</v>
      </c>
      <c r="U124" s="132">
        <v>0</v>
      </c>
      <c r="V124" s="132">
        <v>0</v>
      </c>
      <c r="W124" s="27"/>
      <c r="X124" s="19" t="s">
        <v>137</v>
      </c>
      <c r="Y124" s="149">
        <f t="shared" si="98"/>
        <v>0</v>
      </c>
      <c r="Z124" s="149">
        <f t="shared" si="99"/>
        <v>0</v>
      </c>
      <c r="AA124" s="149">
        <f t="shared" si="100"/>
        <v>0</v>
      </c>
      <c r="AB124" s="27"/>
    </row>
    <row r="125" spans="1:28" ht="11.5" x14ac:dyDescent="0.25">
      <c r="A125" s="144">
        <f t="shared" si="94"/>
        <v>0</v>
      </c>
      <c r="B125" s="144"/>
      <c r="C125" s="27"/>
      <c r="D125" s="19" t="s">
        <v>139</v>
      </c>
      <c r="E125" s="132">
        <v>0</v>
      </c>
      <c r="F125" s="132">
        <v>0</v>
      </c>
      <c r="G125" s="132">
        <v>0</v>
      </c>
      <c r="H125" s="215"/>
      <c r="I125" s="19" t="s">
        <v>139</v>
      </c>
      <c r="J125" s="132">
        <v>0</v>
      </c>
      <c r="K125" s="132">
        <v>0</v>
      </c>
      <c r="L125" s="132">
        <v>0</v>
      </c>
      <c r="M125" s="215"/>
      <c r="N125" s="19" t="s">
        <v>139</v>
      </c>
      <c r="O125" s="149">
        <f t="shared" si="95"/>
        <v>0</v>
      </c>
      <c r="P125" s="149">
        <f t="shared" si="96"/>
        <v>0</v>
      </c>
      <c r="Q125" s="149">
        <f t="shared" si="97"/>
        <v>0</v>
      </c>
      <c r="R125" s="27"/>
      <c r="S125" s="19" t="s">
        <v>139</v>
      </c>
      <c r="T125" s="132">
        <v>0</v>
      </c>
      <c r="U125" s="132">
        <v>0</v>
      </c>
      <c r="V125" s="132">
        <v>0</v>
      </c>
      <c r="W125" s="27"/>
      <c r="X125" s="19" t="s">
        <v>139</v>
      </c>
      <c r="Y125" s="149">
        <f t="shared" si="98"/>
        <v>0</v>
      </c>
      <c r="Z125" s="149">
        <f t="shared" si="99"/>
        <v>0</v>
      </c>
      <c r="AA125" s="149">
        <f t="shared" si="100"/>
        <v>0</v>
      </c>
      <c r="AB125" s="27"/>
    </row>
    <row r="126" spans="1:28" ht="11.5" x14ac:dyDescent="0.25">
      <c r="A126" s="144">
        <f t="shared" si="94"/>
        <v>0</v>
      </c>
      <c r="B126" s="144"/>
      <c r="C126" s="27"/>
      <c r="D126" s="19" t="s">
        <v>112</v>
      </c>
      <c r="E126" s="132">
        <v>0</v>
      </c>
      <c r="F126" s="132">
        <v>0</v>
      </c>
      <c r="G126" s="132">
        <v>0</v>
      </c>
      <c r="H126" s="27"/>
      <c r="I126" s="19" t="s">
        <v>112</v>
      </c>
      <c r="J126" s="132">
        <v>0</v>
      </c>
      <c r="K126" s="132">
        <v>0</v>
      </c>
      <c r="L126" s="132">
        <v>0</v>
      </c>
      <c r="M126" s="27"/>
      <c r="N126" s="19" t="s">
        <v>112</v>
      </c>
      <c r="O126" s="149">
        <f t="shared" si="95"/>
        <v>0</v>
      </c>
      <c r="P126" s="149">
        <f t="shared" si="96"/>
        <v>0</v>
      </c>
      <c r="Q126" s="149">
        <f t="shared" si="97"/>
        <v>0</v>
      </c>
      <c r="R126" s="27"/>
      <c r="S126" s="19" t="s">
        <v>112</v>
      </c>
      <c r="T126" s="132">
        <v>0</v>
      </c>
      <c r="U126" s="132">
        <v>0</v>
      </c>
      <c r="V126" s="132">
        <v>0</v>
      </c>
      <c r="W126" s="27"/>
      <c r="X126" s="19" t="s">
        <v>112</v>
      </c>
      <c r="Y126" s="149">
        <f t="shared" si="98"/>
        <v>0</v>
      </c>
      <c r="Z126" s="149">
        <f t="shared" si="99"/>
        <v>0</v>
      </c>
      <c r="AA126" s="149">
        <f t="shared" si="100"/>
        <v>0</v>
      </c>
      <c r="AB126" s="27"/>
    </row>
    <row r="127" spans="1:28" s="27" customFormat="1" ht="11.5" x14ac:dyDescent="0.25">
      <c r="A127" s="144">
        <f t="shared" si="94"/>
        <v>0</v>
      </c>
      <c r="B127" s="144"/>
      <c r="D127" s="19" t="s">
        <v>339</v>
      </c>
      <c r="E127" s="132">
        <v>0</v>
      </c>
      <c r="F127" s="132">
        <v>0</v>
      </c>
      <c r="G127" s="132">
        <v>0</v>
      </c>
      <c r="I127" s="19" t="s">
        <v>339</v>
      </c>
      <c r="J127" s="132">
        <v>0</v>
      </c>
      <c r="K127" s="132">
        <v>0</v>
      </c>
      <c r="L127" s="132">
        <v>0</v>
      </c>
      <c r="N127" s="19" t="s">
        <v>339</v>
      </c>
      <c r="O127" s="149">
        <f t="shared" ref="O127" si="101">J127/J$17</f>
        <v>0</v>
      </c>
      <c r="P127" s="149">
        <f t="shared" ref="P127" si="102">K127/K$17</f>
        <v>0</v>
      </c>
      <c r="Q127" s="149">
        <f t="shared" ref="Q127" si="103">L127/L$17</f>
        <v>0</v>
      </c>
      <c r="S127" s="19" t="s">
        <v>339</v>
      </c>
      <c r="T127" s="132">
        <v>0</v>
      </c>
      <c r="U127" s="132">
        <v>0</v>
      </c>
      <c r="V127" s="132">
        <v>0</v>
      </c>
      <c r="X127" s="19" t="s">
        <v>339</v>
      </c>
      <c r="Y127" s="149">
        <f t="shared" ref="Y127" si="104">T127/T$17</f>
        <v>0</v>
      </c>
      <c r="Z127" s="149">
        <f t="shared" ref="Z127" si="105">U127/U$17</f>
        <v>0</v>
      </c>
      <c r="AA127" s="149">
        <f t="shared" ref="AA127" si="106">V127/V$17</f>
        <v>0</v>
      </c>
    </row>
    <row r="128" spans="1:28" ht="11.5" x14ac:dyDescent="0.25">
      <c r="A128" s="144">
        <f t="shared" si="94"/>
        <v>0</v>
      </c>
      <c r="B128" s="144"/>
      <c r="C128" s="27"/>
      <c r="D128" s="13" t="s">
        <v>334</v>
      </c>
      <c r="E128" s="132">
        <v>0</v>
      </c>
      <c r="F128" s="132">
        <v>0</v>
      </c>
      <c r="G128" s="132">
        <v>0</v>
      </c>
      <c r="I128" s="13" t="s">
        <v>334</v>
      </c>
      <c r="J128" s="132">
        <v>0</v>
      </c>
      <c r="K128" s="132">
        <v>0</v>
      </c>
      <c r="L128" s="132">
        <v>0</v>
      </c>
      <c r="M128" s="27"/>
      <c r="N128" s="13" t="s">
        <v>334</v>
      </c>
      <c r="O128" s="149">
        <f t="shared" si="95"/>
        <v>0</v>
      </c>
      <c r="P128" s="149">
        <f t="shared" si="96"/>
        <v>0</v>
      </c>
      <c r="Q128" s="149">
        <f t="shared" si="97"/>
        <v>0</v>
      </c>
      <c r="S128" s="13" t="s">
        <v>334</v>
      </c>
      <c r="T128" s="132">
        <v>0</v>
      </c>
      <c r="U128" s="132">
        <v>0</v>
      </c>
      <c r="V128" s="132">
        <v>0</v>
      </c>
      <c r="X128" s="13" t="s">
        <v>334</v>
      </c>
      <c r="Y128" s="149">
        <f t="shared" si="98"/>
        <v>0</v>
      </c>
      <c r="Z128" s="149">
        <f t="shared" si="99"/>
        <v>0</v>
      </c>
      <c r="AA128" s="149">
        <f t="shared" si="100"/>
        <v>0</v>
      </c>
    </row>
    <row r="129" spans="1:28" ht="11.5" x14ac:dyDescent="0.25">
      <c r="A129" s="144"/>
      <c r="B129" s="144"/>
      <c r="C129" s="27"/>
      <c r="D129" s="14" t="s">
        <v>336</v>
      </c>
      <c r="E129" s="49">
        <f>SUM(E115:E128)</f>
        <v>0</v>
      </c>
      <c r="F129" s="49">
        <f>SUM(F115:F128)</f>
        <v>0</v>
      </c>
      <c r="G129" s="49">
        <f>SUM(G115:G128)</f>
        <v>0</v>
      </c>
      <c r="I129" s="14" t="s">
        <v>336</v>
      </c>
      <c r="J129" s="49">
        <f>SUM(J115:J128)</f>
        <v>0</v>
      </c>
      <c r="K129" s="49">
        <f>SUM(K115:K128)</f>
        <v>0</v>
      </c>
      <c r="L129" s="49">
        <f>SUM(L115:L128)</f>
        <v>0</v>
      </c>
      <c r="M129" s="27"/>
      <c r="N129" s="14" t="s">
        <v>336</v>
      </c>
      <c r="O129" s="49">
        <f>SUM(O115:O128)</f>
        <v>0</v>
      </c>
      <c r="P129" s="49">
        <f>SUM(P115:P128)</f>
        <v>0</v>
      </c>
      <c r="Q129" s="49">
        <f>SUM(Q115:Q128)</f>
        <v>0</v>
      </c>
      <c r="S129" s="14" t="s">
        <v>336</v>
      </c>
      <c r="T129" s="49">
        <f>SUM(T115:T128)</f>
        <v>0</v>
      </c>
      <c r="U129" s="49">
        <f>SUM(U115:U128)</f>
        <v>0</v>
      </c>
      <c r="V129" s="49">
        <f>SUM(V115:V128)</f>
        <v>0</v>
      </c>
      <c r="X129" s="14" t="s">
        <v>336</v>
      </c>
      <c r="Y129" s="49">
        <f>SUM(Y115:Y128)</f>
        <v>0</v>
      </c>
      <c r="Z129" s="49">
        <f>SUM(Z115:Z128)</f>
        <v>0</v>
      </c>
      <c r="AA129" s="49">
        <f>SUM(AA115:AA128)</f>
        <v>0</v>
      </c>
    </row>
    <row r="130" spans="1:28" ht="11.5" x14ac:dyDescent="0.25">
      <c r="A130" s="144"/>
      <c r="B130" s="144"/>
      <c r="C130" s="27"/>
      <c r="E130" s="17"/>
      <c r="F130" s="17"/>
      <c r="G130" s="17"/>
      <c r="I130" s="27"/>
      <c r="J130" s="17"/>
      <c r="K130" s="17"/>
      <c r="L130" s="17"/>
      <c r="M130" s="27"/>
      <c r="O130" s="17"/>
      <c r="P130" s="17"/>
      <c r="Q130" s="17"/>
      <c r="S130" s="27"/>
      <c r="T130" s="17"/>
      <c r="U130" s="17"/>
      <c r="V130" s="17"/>
      <c r="X130" s="27"/>
      <c r="Y130" s="17"/>
      <c r="Z130" s="17"/>
      <c r="AA130" s="17"/>
    </row>
    <row r="131" spans="1:28" ht="11.5" x14ac:dyDescent="0.25">
      <c r="B131" s="144"/>
      <c r="C131" s="27"/>
      <c r="D131" s="13" t="s">
        <v>445</v>
      </c>
      <c r="E131" s="132">
        <v>0</v>
      </c>
      <c r="F131" s="132">
        <v>0</v>
      </c>
      <c r="G131" s="132">
        <v>0</v>
      </c>
      <c r="I131" s="13" t="s">
        <v>445</v>
      </c>
      <c r="J131" s="132">
        <v>0</v>
      </c>
      <c r="K131" s="132">
        <v>0</v>
      </c>
      <c r="L131" s="132">
        <v>0</v>
      </c>
      <c r="M131" s="27"/>
      <c r="N131" s="13" t="s">
        <v>445</v>
      </c>
      <c r="O131" s="149">
        <f t="shared" ref="O131:O133" si="107">J131/J$17</f>
        <v>0</v>
      </c>
      <c r="P131" s="149">
        <f t="shared" ref="P131:P133" si="108">K131/K$17</f>
        <v>0</v>
      </c>
      <c r="Q131" s="149">
        <f t="shared" ref="Q131:Q133" si="109">L131/L$17</f>
        <v>0</v>
      </c>
      <c r="S131" s="13" t="s">
        <v>445</v>
      </c>
      <c r="T131" s="132">
        <v>0</v>
      </c>
      <c r="U131" s="132">
        <v>0</v>
      </c>
      <c r="V131" s="132">
        <v>0</v>
      </c>
      <c r="X131" s="13" t="s">
        <v>445</v>
      </c>
      <c r="Y131" s="149">
        <f t="shared" ref="Y131:Y133" si="110">T131/T$17</f>
        <v>0</v>
      </c>
      <c r="Z131" s="149">
        <f t="shared" ref="Z131:Z133" si="111">U131/U$17</f>
        <v>0</v>
      </c>
      <c r="AA131" s="149">
        <f t="shared" ref="AA131:AA133" si="112">V131/V$17</f>
        <v>0</v>
      </c>
    </row>
    <row r="132" spans="1:28" ht="11.5" x14ac:dyDescent="0.25">
      <c r="B132" s="144"/>
      <c r="C132" s="27"/>
      <c r="D132" s="13" t="s">
        <v>179</v>
      </c>
      <c r="E132" s="132">
        <v>0</v>
      </c>
      <c r="F132" s="132">
        <v>0</v>
      </c>
      <c r="G132" s="132">
        <v>0</v>
      </c>
      <c r="H132" s="27"/>
      <c r="I132" s="13" t="s">
        <v>179</v>
      </c>
      <c r="J132" s="132">
        <v>0</v>
      </c>
      <c r="K132" s="132">
        <v>0</v>
      </c>
      <c r="L132" s="132">
        <v>0</v>
      </c>
      <c r="M132" s="27"/>
      <c r="N132" s="13" t="s">
        <v>179</v>
      </c>
      <c r="O132" s="149">
        <f t="shared" si="107"/>
        <v>0</v>
      </c>
      <c r="P132" s="149">
        <f t="shared" si="108"/>
        <v>0</v>
      </c>
      <c r="Q132" s="149">
        <f t="shared" si="109"/>
        <v>0</v>
      </c>
      <c r="R132" s="27"/>
      <c r="S132" s="13" t="s">
        <v>179</v>
      </c>
      <c r="T132" s="132">
        <v>0</v>
      </c>
      <c r="U132" s="132">
        <v>0</v>
      </c>
      <c r="V132" s="132">
        <v>0</v>
      </c>
      <c r="W132" s="27"/>
      <c r="X132" s="13" t="s">
        <v>179</v>
      </c>
      <c r="Y132" s="149">
        <f t="shared" si="110"/>
        <v>0</v>
      </c>
      <c r="Z132" s="149">
        <f t="shared" si="111"/>
        <v>0</v>
      </c>
      <c r="AA132" s="149">
        <f t="shared" si="112"/>
        <v>0</v>
      </c>
      <c r="AB132" s="27"/>
    </row>
    <row r="133" spans="1:28" ht="11.5" x14ac:dyDescent="0.25">
      <c r="B133" s="144"/>
      <c r="C133" s="27"/>
      <c r="D133" s="13" t="s">
        <v>129</v>
      </c>
      <c r="E133" s="132">
        <v>0</v>
      </c>
      <c r="F133" s="132">
        <v>0</v>
      </c>
      <c r="G133" s="132">
        <v>0</v>
      </c>
      <c r="H133" s="27"/>
      <c r="I133" s="13" t="s">
        <v>129</v>
      </c>
      <c r="J133" s="132">
        <v>0</v>
      </c>
      <c r="K133" s="132">
        <v>0</v>
      </c>
      <c r="L133" s="132">
        <v>0</v>
      </c>
      <c r="M133" s="27"/>
      <c r="N133" s="13" t="s">
        <v>129</v>
      </c>
      <c r="O133" s="149">
        <f t="shared" si="107"/>
        <v>0</v>
      </c>
      <c r="P133" s="149">
        <f t="shared" si="108"/>
        <v>0</v>
      </c>
      <c r="Q133" s="149">
        <f t="shared" si="109"/>
        <v>0</v>
      </c>
      <c r="R133" s="27"/>
      <c r="S133" s="13" t="s">
        <v>129</v>
      </c>
      <c r="T133" s="132">
        <v>0</v>
      </c>
      <c r="U133" s="132">
        <v>0</v>
      </c>
      <c r="V133" s="132">
        <v>0</v>
      </c>
      <c r="W133" s="27"/>
      <c r="X133" s="13" t="s">
        <v>129</v>
      </c>
      <c r="Y133" s="149">
        <f t="shared" si="110"/>
        <v>0</v>
      </c>
      <c r="Z133" s="149">
        <f t="shared" si="111"/>
        <v>0</v>
      </c>
      <c r="AA133" s="149">
        <f t="shared" si="112"/>
        <v>0</v>
      </c>
      <c r="AB133" s="27"/>
    </row>
    <row r="134" spans="1:28" ht="11.5" x14ac:dyDescent="0.25">
      <c r="A134" s="144"/>
      <c r="B134" s="144"/>
      <c r="C134" s="27"/>
      <c r="D134" s="14" t="s">
        <v>38</v>
      </c>
      <c r="E134" s="49">
        <f>SUM(E131:E133)</f>
        <v>0</v>
      </c>
      <c r="F134" s="49">
        <f t="shared" ref="F134:G134" si="113">SUM(F131:F133)</f>
        <v>0</v>
      </c>
      <c r="G134" s="49">
        <f t="shared" si="113"/>
        <v>0</v>
      </c>
      <c r="I134" s="14" t="s">
        <v>38</v>
      </c>
      <c r="J134" s="49">
        <f>SUM(J131:J133)</f>
        <v>0</v>
      </c>
      <c r="K134" s="49">
        <f t="shared" ref="K134:L134" si="114">SUM(K131:K133)</f>
        <v>0</v>
      </c>
      <c r="L134" s="49">
        <f t="shared" si="114"/>
        <v>0</v>
      </c>
      <c r="M134" s="27"/>
      <c r="N134" s="14" t="s">
        <v>38</v>
      </c>
      <c r="O134" s="49">
        <f>SUM(O131:O133)</f>
        <v>0</v>
      </c>
      <c r="P134" s="49">
        <f t="shared" ref="P134" si="115">SUM(P131:P133)</f>
        <v>0</v>
      </c>
      <c r="Q134" s="49">
        <f t="shared" ref="Q134" si="116">SUM(Q131:Q133)</f>
        <v>0</v>
      </c>
      <c r="S134" s="14" t="s">
        <v>38</v>
      </c>
      <c r="T134" s="49">
        <f>SUM(T131:T133)</f>
        <v>0</v>
      </c>
      <c r="U134" s="49">
        <f t="shared" ref="U134:V134" si="117">SUM(U131:U133)</f>
        <v>0</v>
      </c>
      <c r="V134" s="49">
        <f t="shared" si="117"/>
        <v>0</v>
      </c>
      <c r="X134" s="14" t="s">
        <v>38</v>
      </c>
      <c r="Y134" s="49">
        <f>SUM(Y131:Y133)</f>
        <v>0</v>
      </c>
      <c r="Z134" s="49">
        <f t="shared" ref="Z134" si="118">SUM(Z131:Z133)</f>
        <v>0</v>
      </c>
      <c r="AA134" s="49">
        <f t="shared" ref="AA134" si="119">SUM(AA131:AA133)</f>
        <v>0</v>
      </c>
    </row>
    <row r="135" spans="1:28" ht="11.5" x14ac:dyDescent="0.25">
      <c r="A135" s="144"/>
      <c r="B135" s="144"/>
      <c r="C135" s="27"/>
      <c r="E135" s="17"/>
      <c r="F135" s="17"/>
      <c r="G135" s="17"/>
      <c r="I135" s="27"/>
      <c r="J135" s="17"/>
      <c r="K135" s="17"/>
      <c r="L135" s="17"/>
      <c r="M135" s="27"/>
      <c r="O135" s="17"/>
      <c r="P135" s="17"/>
      <c r="Q135" s="17"/>
      <c r="S135" s="27"/>
      <c r="T135" s="17"/>
      <c r="U135" s="17"/>
      <c r="V135" s="17"/>
      <c r="X135" s="27"/>
      <c r="Y135" s="17"/>
      <c r="Z135" s="17"/>
      <c r="AA135" s="17"/>
    </row>
    <row r="136" spans="1:28" ht="11.5" x14ac:dyDescent="0.25">
      <c r="A136" s="144"/>
      <c r="B136" s="144"/>
      <c r="C136" s="27"/>
      <c r="D136" s="22" t="s">
        <v>39</v>
      </c>
      <c r="E136" s="50">
        <f>E129+E134</f>
        <v>0</v>
      </c>
      <c r="F136" s="50">
        <f>F129+F134</f>
        <v>0</v>
      </c>
      <c r="G136" s="50">
        <f>G129+G134</f>
        <v>0</v>
      </c>
      <c r="I136" s="22" t="s">
        <v>39</v>
      </c>
      <c r="J136" s="50">
        <f>J129+J134</f>
        <v>0</v>
      </c>
      <c r="K136" s="50">
        <f>K129+K134</f>
        <v>0</v>
      </c>
      <c r="L136" s="50">
        <f>L129+L134</f>
        <v>0</v>
      </c>
      <c r="M136" s="27"/>
      <c r="N136" s="22" t="s">
        <v>39</v>
      </c>
      <c r="O136" s="50">
        <f>O129+O134</f>
        <v>0</v>
      </c>
      <c r="P136" s="50">
        <f>P129+P134</f>
        <v>0</v>
      </c>
      <c r="Q136" s="50">
        <f>Q129+Q134</f>
        <v>0</v>
      </c>
      <c r="S136" s="22" t="s">
        <v>39</v>
      </c>
      <c r="T136" s="50">
        <f>T129+T134</f>
        <v>0</v>
      </c>
      <c r="U136" s="50">
        <f>U129+U134</f>
        <v>0</v>
      </c>
      <c r="V136" s="50">
        <f>V129+V134</f>
        <v>0</v>
      </c>
      <c r="X136" s="22" t="s">
        <v>39</v>
      </c>
      <c r="Y136" s="50">
        <f>Y129+Y134</f>
        <v>0</v>
      </c>
      <c r="Z136" s="50">
        <f>Z129+Z134</f>
        <v>0</v>
      </c>
      <c r="AA136" s="50">
        <f>AA129+AA134</f>
        <v>0</v>
      </c>
    </row>
    <row r="137" spans="1:28" ht="11.5" x14ac:dyDescent="0.25">
      <c r="A137" s="144"/>
      <c r="B137" s="144"/>
      <c r="C137" s="44"/>
      <c r="D137" s="46"/>
      <c r="E137" s="47"/>
      <c r="F137" s="47"/>
      <c r="G137" s="47"/>
      <c r="H137" s="44"/>
      <c r="I137" s="46"/>
      <c r="J137" s="47"/>
      <c r="K137" s="47"/>
      <c r="L137" s="47"/>
      <c r="M137" s="44"/>
      <c r="N137" s="46"/>
      <c r="O137" s="47"/>
      <c r="P137" s="47"/>
      <c r="Q137" s="47"/>
      <c r="R137" s="44"/>
      <c r="S137" s="46"/>
      <c r="T137" s="47"/>
      <c r="U137" s="47"/>
      <c r="V137" s="47"/>
      <c r="W137" s="44"/>
      <c r="X137" s="46"/>
      <c r="Y137" s="47"/>
      <c r="Z137" s="47"/>
      <c r="AA137" s="47"/>
      <c r="AB137" s="44"/>
    </row>
    <row r="138" spans="1:28" ht="12" x14ac:dyDescent="0.3">
      <c r="A138" s="144">
        <f>IF(OR(E138&lt;0,F138&lt;0,G138&lt;0,O138&lt;0,P138&lt;0,Q138&lt;0,Y138&lt;0,Z138&lt;0,AA138&lt;0),1,0)</f>
        <v>0</v>
      </c>
      <c r="B138" s="144"/>
      <c r="C138" s="44"/>
      <c r="D138" s="37" t="s">
        <v>180</v>
      </c>
      <c r="E138" s="132">
        <v>0</v>
      </c>
      <c r="F138" s="132">
        <v>0</v>
      </c>
      <c r="G138" s="132">
        <v>0</v>
      </c>
      <c r="H138" s="44"/>
      <c r="I138" s="37" t="s">
        <v>203</v>
      </c>
      <c r="J138" s="132">
        <v>0</v>
      </c>
      <c r="K138" s="132">
        <v>0</v>
      </c>
      <c r="L138" s="132">
        <v>0</v>
      </c>
      <c r="M138" s="44"/>
      <c r="N138" s="37" t="s">
        <v>180</v>
      </c>
      <c r="O138" s="149">
        <f t="shared" ref="O138" si="120">J138/J$17</f>
        <v>0</v>
      </c>
      <c r="P138" s="149">
        <f t="shared" ref="P138" si="121">K138/K$17</f>
        <v>0</v>
      </c>
      <c r="Q138" s="149">
        <f t="shared" ref="Q138" si="122">L138/L$17</f>
        <v>0</v>
      </c>
      <c r="R138" s="44"/>
      <c r="S138" s="37" t="s">
        <v>203</v>
      </c>
      <c r="T138" s="132">
        <v>0</v>
      </c>
      <c r="U138" s="132">
        <v>0</v>
      </c>
      <c r="V138" s="132">
        <v>0</v>
      </c>
      <c r="W138" s="44"/>
      <c r="X138" s="37" t="s">
        <v>180</v>
      </c>
      <c r="Y138" s="149">
        <f t="shared" ref="Y138" si="123">T138/T$17</f>
        <v>0</v>
      </c>
      <c r="Z138" s="149">
        <f t="shared" ref="Z138" si="124">U138/U$17</f>
        <v>0</v>
      </c>
      <c r="AA138" s="149">
        <f t="shared" ref="AA138" si="125">V138/V$17</f>
        <v>0</v>
      </c>
      <c r="AB138" s="44"/>
    </row>
    <row r="139" spans="1:28" ht="12" x14ac:dyDescent="0.3">
      <c r="A139" s="144"/>
      <c r="B139" s="144"/>
      <c r="C139" s="44"/>
      <c r="D139" s="37" t="s">
        <v>181</v>
      </c>
      <c r="E139" s="94" t="s">
        <v>141</v>
      </c>
      <c r="F139" s="94" t="s">
        <v>141</v>
      </c>
      <c r="G139" s="94" t="s">
        <v>141</v>
      </c>
      <c r="H139" s="44"/>
      <c r="I139" s="37" t="s">
        <v>181</v>
      </c>
      <c r="J139" s="94" t="s">
        <v>141</v>
      </c>
      <c r="K139" s="94" t="s">
        <v>141</v>
      </c>
      <c r="L139" s="94" t="s">
        <v>141</v>
      </c>
      <c r="M139" s="44"/>
      <c r="N139" s="37" t="s">
        <v>181</v>
      </c>
      <c r="O139" s="147" t="str">
        <f>J139</f>
        <v>No</v>
      </c>
      <c r="P139" s="147" t="str">
        <f t="shared" ref="P139:Q139" si="126">K139</f>
        <v>No</v>
      </c>
      <c r="Q139" s="147" t="str">
        <f t="shared" si="126"/>
        <v>No</v>
      </c>
      <c r="R139" s="44"/>
      <c r="S139" s="37" t="s">
        <v>181</v>
      </c>
      <c r="T139" s="94" t="s">
        <v>141</v>
      </c>
      <c r="U139" s="94" t="s">
        <v>141</v>
      </c>
      <c r="V139" s="94" t="s">
        <v>141</v>
      </c>
      <c r="W139" s="44"/>
      <c r="X139" s="37" t="s">
        <v>181</v>
      </c>
      <c r="Y139" s="147" t="str">
        <f t="shared" ref="Y139" si="127">T139</f>
        <v>No</v>
      </c>
      <c r="Z139" s="147" t="str">
        <f t="shared" ref="Z139" si="128">U139</f>
        <v>No</v>
      </c>
      <c r="AA139" s="147" t="str">
        <f t="shared" ref="AA139" si="129">V139</f>
        <v>No</v>
      </c>
      <c r="AB139" s="44"/>
    </row>
    <row r="140" spans="1:28" ht="11.5" x14ac:dyDescent="0.25">
      <c r="A140" s="144"/>
      <c r="B140" s="144"/>
      <c r="C140" s="27"/>
      <c r="D140" s="23" t="s">
        <v>40</v>
      </c>
      <c r="I140" s="23" t="s">
        <v>40</v>
      </c>
      <c r="J140" s="27"/>
      <c r="K140" s="27"/>
      <c r="L140" s="27"/>
      <c r="M140" s="27"/>
      <c r="N140" s="23" t="s">
        <v>40</v>
      </c>
      <c r="O140" s="27"/>
      <c r="P140" s="27"/>
      <c r="Q140" s="27"/>
      <c r="S140" s="23" t="s">
        <v>40</v>
      </c>
      <c r="T140" s="27"/>
      <c r="U140" s="27"/>
      <c r="V140" s="27"/>
      <c r="X140" s="23" t="s">
        <v>40</v>
      </c>
      <c r="Y140" s="27"/>
      <c r="Z140" s="27"/>
      <c r="AA140" s="27"/>
    </row>
    <row r="141" spans="1:28" ht="11.5" x14ac:dyDescent="0.25">
      <c r="A141" s="144"/>
      <c r="B141" s="144"/>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row>
    <row r="142" spans="1:28" ht="11.5" x14ac:dyDescent="0.25">
      <c r="B142" s="144">
        <f>1-(E142*F142*G142*O142*P142*Q142*Y142*Z142*AA142)</f>
        <v>0</v>
      </c>
      <c r="C142" s="27"/>
      <c r="D142" s="24" t="s">
        <v>182</v>
      </c>
      <c r="E142" s="121" t="b">
        <f>ABS(  (E61+E73+E91)-(E109+E129+E134)  ) &lt; eTol</f>
        <v>1</v>
      </c>
      <c r="F142" s="121" t="b">
        <f>ABS(  (F61+F73+F91)-(F109+F129+F134)  ) &lt; eTol</f>
        <v>1</v>
      </c>
      <c r="G142" s="121" t="b">
        <f>ABS(  (G61+G73+G91)-(G109+G129+G134)  ) &lt; eTol</f>
        <v>1</v>
      </c>
      <c r="I142" s="24" t="s">
        <v>182</v>
      </c>
      <c r="J142" s="121" t="b">
        <f>ABS(  (J61+J73+J91)-(J109+J129+J134)  ) &lt; eTol</f>
        <v>1</v>
      </c>
      <c r="K142" s="121" t="b">
        <f>ABS(  (K61+K73+K91)-(K109+K129+K134)  ) &lt; eTol</f>
        <v>1</v>
      </c>
      <c r="L142" s="121" t="b">
        <f>ABS(  (L61+L73+L91)-(L109+L129+L134)  ) &lt; eTol</f>
        <v>1</v>
      </c>
      <c r="M142" s="27"/>
      <c r="N142" s="24" t="s">
        <v>182</v>
      </c>
      <c r="O142" s="121" t="b">
        <f>ABS(  (O61+O73+O91)-(O109+O129+O134)  ) &lt; eTol</f>
        <v>1</v>
      </c>
      <c r="P142" s="121" t="b">
        <f>ABS(  (P61+P73+P91)-(P109+P129+P134)  ) &lt; eTol</f>
        <v>1</v>
      </c>
      <c r="Q142" s="121" t="b">
        <f>ABS(  (Q61+Q73+Q91)-(Q109+Q129+Q134)  ) &lt; eTol</f>
        <v>1</v>
      </c>
      <c r="S142" s="24" t="s">
        <v>182</v>
      </c>
      <c r="T142" s="121" t="b">
        <f>ABS(  (T61+T73+T91)-(T109+T129+T134)  ) &lt; eTol</f>
        <v>1</v>
      </c>
      <c r="U142" s="121" t="b">
        <f>ABS(  (U61+U73+U91)-(U109+U129+U134)  ) &lt; eTol</f>
        <v>1</v>
      </c>
      <c r="V142" s="121" t="b">
        <f>ABS(  (V61+V73+V91)-(V109+V129+V134)  ) &lt; eTol</f>
        <v>1</v>
      </c>
      <c r="X142" s="24" t="s">
        <v>182</v>
      </c>
      <c r="Y142" s="121" t="b">
        <f>ABS(  (Y61+Y73+Y91)-(Y109+Y129+Y134)  ) &lt; eTol</f>
        <v>1</v>
      </c>
      <c r="Z142" s="121" t="b">
        <f>ABS(  (Z61+Z73+Z91)-(Z109+Z129+Z134)  ) &lt; eTol</f>
        <v>1</v>
      </c>
      <c r="AA142" s="121" t="b">
        <f>ABS(  (AA61+AA73+AA91)-(AA109+AA129+AA134)  ) &lt; eTol</f>
        <v>1</v>
      </c>
    </row>
    <row r="143" spans="1:28" ht="11.5" x14ac:dyDescent="0.25">
      <c r="A143" s="144"/>
      <c r="B143" s="144"/>
      <c r="C143" s="27"/>
      <c r="D143" s="23"/>
      <c r="E143" s="27"/>
      <c r="F143" s="27"/>
      <c r="G143" s="27"/>
      <c r="H143" s="27"/>
      <c r="I143" s="23"/>
      <c r="J143" s="27"/>
      <c r="K143" s="27"/>
      <c r="L143" s="27"/>
      <c r="M143" s="27"/>
      <c r="N143" s="23"/>
      <c r="O143" s="27"/>
      <c r="P143" s="27"/>
      <c r="Q143" s="27"/>
      <c r="R143" s="27"/>
      <c r="S143" s="23"/>
      <c r="T143" s="27"/>
      <c r="U143" s="27"/>
      <c r="V143" s="27"/>
      <c r="W143" s="27"/>
      <c r="X143" s="23"/>
      <c r="Y143" s="27"/>
      <c r="Z143" s="27"/>
      <c r="AA143" s="27"/>
      <c r="AB143" s="27"/>
    </row>
    <row r="144" spans="1:28" ht="13" x14ac:dyDescent="0.3">
      <c r="A144" s="144"/>
      <c r="B144" s="144"/>
      <c r="C144" s="27"/>
      <c r="D144" s="28" t="s">
        <v>243</v>
      </c>
      <c r="E144" s="148" t="str">
        <f>E21</f>
        <v>31/XX/20XX</v>
      </c>
      <c r="F144" s="148" t="str">
        <f>F21</f>
        <v>31/XX/20XX</v>
      </c>
      <c r="G144" s="148" t="str">
        <f>G21</f>
        <v>31/XX/20XX</v>
      </c>
      <c r="H144" s="27"/>
      <c r="I144" s="28" t="s">
        <v>244</v>
      </c>
      <c r="J144" s="148" t="str">
        <f>J21</f>
        <v>31/XX/20XX</v>
      </c>
      <c r="K144" s="148" t="str">
        <f>K21</f>
        <v>31/XX/20XX</v>
      </c>
      <c r="L144" s="148" t="str">
        <f>L21</f>
        <v>31/XX/20XX</v>
      </c>
      <c r="M144" s="27"/>
      <c r="N144" s="28" t="s">
        <v>243</v>
      </c>
      <c r="O144" s="148" t="str">
        <f>O21</f>
        <v>31/XX/20XX</v>
      </c>
      <c r="P144" s="148" t="str">
        <f>P21</f>
        <v>31/XX/20XX</v>
      </c>
      <c r="Q144" s="148" t="str">
        <f>Q21</f>
        <v>31/XX/20XX</v>
      </c>
      <c r="R144" s="27"/>
      <c r="S144" s="28" t="s">
        <v>244</v>
      </c>
      <c r="T144" s="148" t="str">
        <f>T21</f>
        <v>31/XX/20XX</v>
      </c>
      <c r="U144" s="148" t="str">
        <f>U21</f>
        <v>31/XX/20XX</v>
      </c>
      <c r="V144" s="148" t="str">
        <f>V21</f>
        <v>31/XX/20XX</v>
      </c>
      <c r="W144" s="27"/>
      <c r="X144" s="28" t="s">
        <v>243</v>
      </c>
      <c r="Y144" s="148" t="str">
        <f>Y21</f>
        <v>31/XX/20XX</v>
      </c>
      <c r="Z144" s="148" t="str">
        <f>Z21</f>
        <v>31/XX/20XX</v>
      </c>
      <c r="AA144" s="148" t="str">
        <f>AA21</f>
        <v>31/XX/20XX</v>
      </c>
      <c r="AB144" s="27"/>
    </row>
    <row r="145" spans="1:28" ht="11.5" x14ac:dyDescent="0.25">
      <c r="A145" s="144"/>
      <c r="B145" s="144"/>
      <c r="C145" s="27"/>
      <c r="D145" s="13" t="s">
        <v>246</v>
      </c>
      <c r="E145" s="132">
        <v>0</v>
      </c>
      <c r="F145" s="132">
        <v>0</v>
      </c>
      <c r="G145" s="132">
        <v>0</v>
      </c>
      <c r="H145" s="27"/>
      <c r="I145" s="13" t="s">
        <v>246</v>
      </c>
      <c r="J145" s="132">
        <v>0</v>
      </c>
      <c r="K145" s="132">
        <v>0</v>
      </c>
      <c r="L145" s="132">
        <v>0</v>
      </c>
      <c r="M145" s="27"/>
      <c r="N145" s="13" t="s">
        <v>246</v>
      </c>
      <c r="O145" s="149">
        <f t="shared" ref="O145:O146" si="130">J145/J$16</f>
        <v>0</v>
      </c>
      <c r="P145" s="149">
        <f t="shared" ref="P145:P146" si="131">K145/K$16</f>
        <v>0</v>
      </c>
      <c r="Q145" s="149">
        <f t="shared" ref="Q145:Q146" si="132">L145/L$16</f>
        <v>0</v>
      </c>
      <c r="R145" s="27"/>
      <c r="S145" s="13" t="s">
        <v>246</v>
      </c>
      <c r="T145" s="132">
        <v>0</v>
      </c>
      <c r="U145" s="132">
        <v>0</v>
      </c>
      <c r="V145" s="132">
        <v>0</v>
      </c>
      <c r="W145" s="27"/>
      <c r="X145" s="13" t="s">
        <v>246</v>
      </c>
      <c r="Y145" s="149">
        <f t="shared" ref="Y145:AA146" si="133">T145/T$16</f>
        <v>0</v>
      </c>
      <c r="Z145" s="149">
        <f t="shared" si="133"/>
        <v>0</v>
      </c>
      <c r="AA145" s="149">
        <f t="shared" si="133"/>
        <v>0</v>
      </c>
      <c r="AB145" s="27"/>
    </row>
    <row r="146" spans="1:28" ht="11.5" x14ac:dyDescent="0.25">
      <c r="A146" s="144"/>
      <c r="B146" s="144"/>
      <c r="C146" s="27"/>
      <c r="D146" s="13" t="s">
        <v>188</v>
      </c>
      <c r="E146" s="132">
        <v>0</v>
      </c>
      <c r="F146" s="132">
        <v>0</v>
      </c>
      <c r="G146" s="132">
        <v>0</v>
      </c>
      <c r="H146" s="27"/>
      <c r="I146" s="13" t="s">
        <v>188</v>
      </c>
      <c r="J146" s="132">
        <v>0</v>
      </c>
      <c r="K146" s="132">
        <v>0</v>
      </c>
      <c r="L146" s="132">
        <v>0</v>
      </c>
      <c r="M146" s="27"/>
      <c r="N146" s="13" t="s">
        <v>188</v>
      </c>
      <c r="O146" s="149">
        <f t="shared" si="130"/>
        <v>0</v>
      </c>
      <c r="P146" s="149">
        <f t="shared" si="131"/>
        <v>0</v>
      </c>
      <c r="Q146" s="149">
        <f t="shared" si="132"/>
        <v>0</v>
      </c>
      <c r="R146" s="27"/>
      <c r="S146" s="13" t="s">
        <v>188</v>
      </c>
      <c r="T146" s="132">
        <v>0</v>
      </c>
      <c r="U146" s="132">
        <v>0</v>
      </c>
      <c r="V146" s="132">
        <v>0</v>
      </c>
      <c r="W146" s="27"/>
      <c r="X146" s="13" t="s">
        <v>188</v>
      </c>
      <c r="Y146" s="149">
        <f t="shared" si="133"/>
        <v>0</v>
      </c>
      <c r="Z146" s="149">
        <f t="shared" si="133"/>
        <v>0</v>
      </c>
      <c r="AA146" s="149">
        <f t="shared" si="133"/>
        <v>0</v>
      </c>
      <c r="AB146" s="27"/>
    </row>
    <row r="147" spans="1:28" ht="11.5" x14ac:dyDescent="0.25">
      <c r="A147" s="144"/>
      <c r="B147" s="144"/>
      <c r="C147" s="27"/>
      <c r="D147" s="14" t="s">
        <v>247</v>
      </c>
      <c r="E147" s="49">
        <f>SUM(E145:E146)</f>
        <v>0</v>
      </c>
      <c r="F147" s="49">
        <f>SUM(F145:F146)</f>
        <v>0</v>
      </c>
      <c r="G147" s="49">
        <f>SUM(G145:G146)</f>
        <v>0</v>
      </c>
      <c r="H147" s="27"/>
      <c r="I147" s="14" t="s">
        <v>247</v>
      </c>
      <c r="J147" s="49">
        <f>SUM(J145:J146)</f>
        <v>0</v>
      </c>
      <c r="K147" s="49">
        <f>SUM(K145:K146)</f>
        <v>0</v>
      </c>
      <c r="L147" s="49">
        <f>SUM(L145:L146)</f>
        <v>0</v>
      </c>
      <c r="M147" s="27"/>
      <c r="N147" s="14" t="s">
        <v>247</v>
      </c>
      <c r="O147" s="49">
        <f>SUM(O145:O146)</f>
        <v>0</v>
      </c>
      <c r="P147" s="49">
        <f>SUM(P145:P146)</f>
        <v>0</v>
      </c>
      <c r="Q147" s="49">
        <f>SUM(Q145:Q146)</f>
        <v>0</v>
      </c>
      <c r="R147" s="27"/>
      <c r="S147" s="14" t="s">
        <v>247</v>
      </c>
      <c r="T147" s="49">
        <f>SUM(T145:T146)</f>
        <v>0</v>
      </c>
      <c r="U147" s="49">
        <f>SUM(U145:U146)</f>
        <v>0</v>
      </c>
      <c r="V147" s="49">
        <f>SUM(V145:V146)</f>
        <v>0</v>
      </c>
      <c r="W147" s="27"/>
      <c r="X147" s="14" t="s">
        <v>247</v>
      </c>
      <c r="Y147" s="49">
        <f>SUM(Y145:Y146)</f>
        <v>0</v>
      </c>
      <c r="Z147" s="49">
        <f>SUM(Z145:Z146)</f>
        <v>0</v>
      </c>
      <c r="AA147" s="49">
        <f>SUM(AA145:AA146)</f>
        <v>0</v>
      </c>
      <c r="AB147" s="27"/>
    </row>
    <row r="148" spans="1:28" ht="11.5" x14ac:dyDescent="0.25">
      <c r="A148" s="144"/>
      <c r="B148" s="144"/>
      <c r="C148" s="27"/>
      <c r="D148" s="16"/>
      <c r="E148" s="27"/>
      <c r="F148" s="27"/>
      <c r="G148" s="27"/>
      <c r="H148" s="27"/>
      <c r="I148" s="16"/>
      <c r="J148" s="27"/>
      <c r="K148" s="27"/>
      <c r="L148" s="27"/>
      <c r="M148" s="27"/>
      <c r="N148" s="16"/>
      <c r="O148" s="27"/>
      <c r="P148" s="27"/>
      <c r="Q148" s="27"/>
      <c r="R148" s="27"/>
      <c r="S148" s="16"/>
      <c r="T148" s="27"/>
      <c r="U148" s="27"/>
      <c r="V148" s="27"/>
      <c r="W148" s="27"/>
      <c r="X148" s="16"/>
      <c r="Y148" s="27"/>
      <c r="Z148" s="27"/>
      <c r="AA148" s="27"/>
      <c r="AB148" s="27"/>
    </row>
    <row r="149" spans="1:28" ht="11.5" x14ac:dyDescent="0.25">
      <c r="A149" s="144"/>
      <c r="B149" s="144"/>
      <c r="C149" s="27"/>
      <c r="D149" s="13" t="s">
        <v>183</v>
      </c>
      <c r="E149" s="132"/>
      <c r="F149" s="132"/>
      <c r="G149" s="132"/>
      <c r="H149" s="27"/>
      <c r="I149" s="13" t="s">
        <v>183</v>
      </c>
      <c r="J149" s="132"/>
      <c r="K149" s="132"/>
      <c r="L149" s="132"/>
      <c r="M149" s="27"/>
      <c r="N149" s="13" t="s">
        <v>183</v>
      </c>
      <c r="O149" s="149">
        <f>J149/J$17</f>
        <v>0</v>
      </c>
      <c r="P149" s="149">
        <f t="shared" ref="P149" si="134">K149/K$17</f>
        <v>0</v>
      </c>
      <c r="Q149" s="149">
        <f t="shared" ref="Q149" si="135">L149/L$17</f>
        <v>0</v>
      </c>
      <c r="R149" s="27"/>
      <c r="S149" s="13" t="s">
        <v>183</v>
      </c>
      <c r="T149" s="132"/>
      <c r="U149" s="132"/>
      <c r="V149" s="132"/>
      <c r="W149" s="27"/>
      <c r="X149" s="13" t="s">
        <v>183</v>
      </c>
      <c r="Y149" s="149">
        <f>T149/T$17</f>
        <v>0</v>
      </c>
      <c r="Z149" s="149">
        <f t="shared" ref="Z149:AA149" si="136">U149/U$17</f>
        <v>0</v>
      </c>
      <c r="AA149" s="149">
        <f t="shared" si="136"/>
        <v>0</v>
      </c>
      <c r="AB149" s="27"/>
    </row>
    <row r="150" spans="1:28" ht="11.5" x14ac:dyDescent="0.25">
      <c r="A150" s="144"/>
      <c r="B150" s="144"/>
      <c r="C150" s="27"/>
      <c r="D150" s="16"/>
      <c r="E150" s="16"/>
      <c r="F150" s="16"/>
      <c r="G150" s="16"/>
      <c r="H150" s="16"/>
      <c r="I150" s="16"/>
      <c r="J150" s="16"/>
      <c r="K150" s="16"/>
      <c r="L150" s="16"/>
      <c r="M150" s="16"/>
      <c r="N150" s="16"/>
      <c r="O150" s="27"/>
      <c r="P150" s="27"/>
      <c r="Q150" s="27"/>
      <c r="R150" s="27"/>
      <c r="S150" s="16"/>
      <c r="T150" s="16"/>
      <c r="U150" s="16"/>
      <c r="V150" s="16"/>
      <c r="W150" s="27"/>
      <c r="X150" s="16"/>
      <c r="Y150" s="27"/>
      <c r="Z150" s="27"/>
      <c r="AA150" s="27"/>
      <c r="AB150" s="27"/>
    </row>
    <row r="151" spans="1:28" ht="13" x14ac:dyDescent="0.3">
      <c r="A151" s="144"/>
      <c r="B151" s="144"/>
      <c r="C151" s="27"/>
      <c r="D151" s="67" t="s">
        <v>184</v>
      </c>
      <c r="E151" s="49">
        <f>E117+E116+E123+E115 +E118 +E126+  E101+E96+E97+E94+E102+E103 - E89-E88-E85-E87</f>
        <v>0</v>
      </c>
      <c r="F151" s="49">
        <f t="shared" ref="F151:G151" si="137">F117+F116+F123+F115 +F118 +F126+  F101+F96+F97+F94+F102+F103 - F89-F88-F85-F87</f>
        <v>0</v>
      </c>
      <c r="G151" s="49">
        <f t="shared" si="137"/>
        <v>0</v>
      </c>
      <c r="H151" s="68"/>
      <c r="I151" s="67" t="s">
        <v>184</v>
      </c>
      <c r="J151" s="49">
        <f>J117+J116+J123+J115 +J118 +J126+  J101+J96+J97+J94+J102+J103 - J89-J88-J85-J87</f>
        <v>0</v>
      </c>
      <c r="K151" s="49">
        <f t="shared" ref="K151:L151" si="138">K117+K116+K123+K115 +K118 +K126+  K101+K96+K97+K94+K102+K103 - K89-K88-K85-K87</f>
        <v>0</v>
      </c>
      <c r="L151" s="49">
        <f t="shared" si="138"/>
        <v>0</v>
      </c>
      <c r="M151" s="68"/>
      <c r="N151" s="67" t="s">
        <v>184</v>
      </c>
      <c r="O151" s="49">
        <f>O117+O116+O123+O115 +O118 +O126+  O101+O96+O97+O94+O102+O103 - O89-O88-O85-O87</f>
        <v>0</v>
      </c>
      <c r="P151" s="49">
        <f t="shared" ref="P151:Q151" si="139">P117+P116+P123+P115 +P118 +P126+  P101+P96+P97+P94+P102+P103 - P89-P88-P85-P87</f>
        <v>0</v>
      </c>
      <c r="Q151" s="49">
        <f t="shared" si="139"/>
        <v>0</v>
      </c>
      <c r="R151" s="68"/>
      <c r="S151" s="67" t="s">
        <v>184</v>
      </c>
      <c r="T151" s="49">
        <f>T117+T116+T123+T115 +T118 +T126+  T101+T96+T97+T94+T102+T103 - T89-T88-T85-T87</f>
        <v>0</v>
      </c>
      <c r="U151" s="49">
        <f t="shared" ref="U151:V151" si="140">U117+U116+U123+U115 +U118 +U126+  U101+U96+U97+U94+U102+U103 - U89-U88-U85-U87</f>
        <v>0</v>
      </c>
      <c r="V151" s="49">
        <f t="shared" si="140"/>
        <v>0</v>
      </c>
      <c r="W151" s="68"/>
      <c r="X151" s="67" t="s">
        <v>184</v>
      </c>
      <c r="Y151" s="49">
        <f>Y117+Y116+Y123+Y115 +Y118 +Y126+  Y101+Y96+Y97+Y94+Y102+Y103 - Y89-Y88-Y85-Y87</f>
        <v>0</v>
      </c>
      <c r="Z151" s="49">
        <f t="shared" ref="Z151:AA151" si="141">Z117+Z116+Z123+Z115 +Z118 +Z126+  Z101+Z96+Z97+Z94+Z102+Z103 - Z89-Z88-Z85-Z87</f>
        <v>0</v>
      </c>
      <c r="AA151" s="49">
        <f t="shared" si="141"/>
        <v>0</v>
      </c>
    </row>
    <row r="152" spans="1:28" ht="13" x14ac:dyDescent="0.3">
      <c r="A152" s="144"/>
      <c r="B152" s="144"/>
      <c r="C152" s="27"/>
      <c r="D152" s="67" t="s">
        <v>318</v>
      </c>
      <c r="E152" s="49">
        <f>'RAG Thresholds'!$D$27</f>
        <v>10000</v>
      </c>
      <c r="F152" s="49">
        <f>'RAG Thresholds'!$D$27</f>
        <v>10000</v>
      </c>
      <c r="G152" s="49">
        <f>'RAG Thresholds'!$D$27</f>
        <v>10000</v>
      </c>
      <c r="H152" s="68"/>
      <c r="I152" s="67" t="s">
        <v>318</v>
      </c>
      <c r="J152" s="49">
        <f>'RAG Thresholds'!$D$27</f>
        <v>10000</v>
      </c>
      <c r="K152" s="49">
        <f>'RAG Thresholds'!$D$27</f>
        <v>10000</v>
      </c>
      <c r="L152" s="49">
        <f>'RAG Thresholds'!$D$27</f>
        <v>10000</v>
      </c>
      <c r="M152" s="68"/>
      <c r="N152" s="67" t="s">
        <v>318</v>
      </c>
      <c r="O152" s="49">
        <f>'RAG Thresholds'!$D$27</f>
        <v>10000</v>
      </c>
      <c r="P152" s="49">
        <f>'RAG Thresholds'!$D$27</f>
        <v>10000</v>
      </c>
      <c r="Q152" s="49">
        <f>'RAG Thresholds'!$D$27</f>
        <v>10000</v>
      </c>
      <c r="R152" s="68"/>
      <c r="S152" s="67" t="s">
        <v>318</v>
      </c>
      <c r="T152" s="49">
        <f>'RAG Thresholds'!$D$27</f>
        <v>10000</v>
      </c>
      <c r="U152" s="49">
        <f>'RAG Thresholds'!$D$27</f>
        <v>10000</v>
      </c>
      <c r="V152" s="49">
        <f>'RAG Thresholds'!$D$27</f>
        <v>10000</v>
      </c>
      <c r="W152" s="68"/>
      <c r="X152" s="67" t="s">
        <v>318</v>
      </c>
      <c r="Y152" s="49">
        <f>'RAG Thresholds'!$D$27</f>
        <v>10000</v>
      </c>
      <c r="Z152" s="49">
        <f>'RAG Thresholds'!$D$27</f>
        <v>10000</v>
      </c>
      <c r="AA152" s="49">
        <f>'RAG Thresholds'!$D$27</f>
        <v>10000</v>
      </c>
    </row>
    <row r="153" spans="1:28" ht="11.5" x14ac:dyDescent="0.25">
      <c r="A153" s="144"/>
      <c r="B153" s="144"/>
      <c r="C153" s="27"/>
      <c r="I153" s="27"/>
      <c r="J153" s="27"/>
      <c r="K153" s="27"/>
      <c r="L153" s="27"/>
      <c r="M153" s="27"/>
      <c r="S153" s="27"/>
      <c r="T153" s="27"/>
      <c r="U153" s="27"/>
      <c r="V153" s="27"/>
      <c r="X153" s="68"/>
      <c r="Y153" s="68"/>
      <c r="Z153" s="68"/>
      <c r="AA153" s="68"/>
    </row>
    <row r="154" spans="1:28" ht="11.5" x14ac:dyDescent="0.25">
      <c r="A154" s="144"/>
      <c r="B154" s="144"/>
      <c r="C154" s="44"/>
      <c r="D154" s="44"/>
      <c r="E154" s="45"/>
      <c r="F154" s="45"/>
      <c r="G154" s="45"/>
      <c r="H154" s="44"/>
      <c r="I154" s="44"/>
      <c r="J154" s="45"/>
      <c r="K154" s="45"/>
      <c r="L154" s="45"/>
      <c r="M154" s="44"/>
      <c r="N154" s="44"/>
      <c r="O154" s="45"/>
      <c r="P154" s="45"/>
      <c r="Q154" s="45"/>
      <c r="R154" s="44"/>
      <c r="S154" s="44"/>
      <c r="T154" s="45"/>
      <c r="U154" s="45"/>
      <c r="V154" s="45"/>
      <c r="W154" s="44"/>
      <c r="X154" s="75"/>
      <c r="Y154" s="76"/>
      <c r="Z154" s="76"/>
      <c r="AA154" s="76"/>
      <c r="AB154" s="44"/>
    </row>
    <row r="155" spans="1:28" ht="11.5" x14ac:dyDescent="0.25">
      <c r="A155" s="144"/>
      <c r="B155" s="144"/>
      <c r="C155" s="27"/>
      <c r="D155" s="146" t="s">
        <v>63</v>
      </c>
      <c r="E155" s="27"/>
      <c r="F155" s="27"/>
      <c r="G155" s="27"/>
      <c r="H155" s="27"/>
      <c r="I155" s="146"/>
      <c r="J155" s="27"/>
      <c r="K155" s="27"/>
      <c r="L155" s="27"/>
      <c r="M155" s="27"/>
      <c r="N155" s="146" t="s">
        <v>63</v>
      </c>
      <c r="O155" s="27"/>
      <c r="P155" s="27"/>
      <c r="Q155" s="27"/>
      <c r="R155" s="27"/>
      <c r="S155" s="146"/>
      <c r="T155" s="27"/>
      <c r="U155" s="27"/>
      <c r="V155" s="27"/>
      <c r="W155" s="27"/>
      <c r="X155" s="146" t="s">
        <v>63</v>
      </c>
      <c r="Y155" s="27"/>
      <c r="Z155" s="27"/>
      <c r="AA155" s="27"/>
    </row>
    <row r="156" spans="1:28" ht="11.5" x14ac:dyDescent="0.25">
      <c r="A156" s="144"/>
      <c r="B156" s="144"/>
      <c r="C156" s="27"/>
      <c r="D156" s="91" t="s">
        <v>163</v>
      </c>
      <c r="E156" s="150">
        <f>E26/E152</f>
        <v>0</v>
      </c>
      <c r="F156" s="150">
        <f>F26/F152</f>
        <v>0</v>
      </c>
      <c r="G156" s="150">
        <f>G26/G152</f>
        <v>0</v>
      </c>
      <c r="H156" s="27"/>
      <c r="I156" s="146"/>
      <c r="J156" s="27"/>
      <c r="K156" s="27"/>
      <c r="L156" s="27"/>
      <c r="M156" s="27"/>
      <c r="N156" s="91" t="s">
        <v>163</v>
      </c>
      <c r="O156" s="150">
        <f t="shared" ref="O156:Q156" si="142">O26/O152</f>
        <v>0</v>
      </c>
      <c r="P156" s="150">
        <f t="shared" si="142"/>
        <v>0</v>
      </c>
      <c r="Q156" s="150">
        <f t="shared" si="142"/>
        <v>0</v>
      </c>
      <c r="R156" s="27"/>
      <c r="S156" s="146"/>
      <c r="T156" s="27"/>
      <c r="U156" s="27"/>
      <c r="V156" s="27"/>
      <c r="W156" s="27"/>
      <c r="X156" s="91" t="s">
        <v>163</v>
      </c>
      <c r="Y156" s="150">
        <f t="shared" ref="Y156:AA156" si="143">Y26/Y152</f>
        <v>0</v>
      </c>
      <c r="Z156" s="150">
        <f t="shared" si="143"/>
        <v>0</v>
      </c>
      <c r="AA156" s="150">
        <f t="shared" si="143"/>
        <v>0</v>
      </c>
    </row>
    <row r="157" spans="1:28" ht="11.5" x14ac:dyDescent="0.25">
      <c r="A157" s="144"/>
      <c r="B157" s="144"/>
      <c r="C157" s="27"/>
      <c r="D157" s="91" t="s">
        <v>67</v>
      </c>
      <c r="E157" s="151">
        <f>IF(E26=0,0,IF(E36&lt;0,(E34+E36)/E26,E34/E26))</f>
        <v>0</v>
      </c>
      <c r="F157" s="151">
        <f>IF(F26=0,0,IF(F36&lt;0,(F34+F36)/F26,F34/F26))</f>
        <v>0</v>
      </c>
      <c r="G157" s="151">
        <f>IF(G26=0,0,IF(G36&lt;0,(G34+G36)/G26,G34/G26))</f>
        <v>0</v>
      </c>
      <c r="H157" s="27"/>
      <c r="I157" s="146"/>
      <c r="J157" s="27"/>
      <c r="K157" s="27"/>
      <c r="L157" s="27"/>
      <c r="M157" s="27"/>
      <c r="N157" s="91" t="s">
        <v>67</v>
      </c>
      <c r="O157" s="151">
        <f t="shared" ref="O157:Q157" si="144">IF(O26=0,0,IF(O36&lt;0,(O34+O36)/O26,O34/O26))</f>
        <v>0</v>
      </c>
      <c r="P157" s="151">
        <f t="shared" si="144"/>
        <v>0</v>
      </c>
      <c r="Q157" s="151">
        <f t="shared" si="144"/>
        <v>0</v>
      </c>
      <c r="R157" s="27"/>
      <c r="S157" s="146"/>
      <c r="T157" s="27"/>
      <c r="U157" s="27"/>
      <c r="V157" s="27"/>
      <c r="W157" s="27"/>
      <c r="X157" s="91" t="s">
        <v>67</v>
      </c>
      <c r="Y157" s="151">
        <f t="shared" ref="Y157:AA157" si="145">IF(Y26=0,0,IF(Y36&lt;0,(Y34+Y36)/Y26,Y34/Y26))</f>
        <v>0</v>
      </c>
      <c r="Z157" s="151">
        <f t="shared" si="145"/>
        <v>0</v>
      </c>
      <c r="AA157" s="151">
        <f t="shared" si="145"/>
        <v>0</v>
      </c>
      <c r="AB157" s="27"/>
    </row>
    <row r="158" spans="1:28" ht="11.5" x14ac:dyDescent="0.25">
      <c r="A158" s="144"/>
      <c r="B158" s="144"/>
      <c r="C158" s="27"/>
      <c r="D158" s="91" t="s">
        <v>249</v>
      </c>
      <c r="E158" s="151" t="str">
        <f>IF(OR(E147=0,E151=0),"N/A",IF((E147/(E117+E116+E123+E115 +E118 +E126+  E101+E96+E97+E94+E102+E103 - E89-E88-E85-E87))&lt;0,0,((E147/(E117+E116+E123+E115 +E118 +E126+  E101+E96+E97+E94+E102+E103 - E89-E88-E85-E87)))))</f>
        <v>N/A</v>
      </c>
      <c r="F158" s="151" t="str">
        <f>IF(OR(F147=0,F151=0),"N/A",IF((F147/(F117+F116+F123+F115 +F118 +F126+  F101+F96+F97+F94+F102+F103 - F89-F88-F85-F87))&lt;0,0,((F147/(F117+F116+F123+F115 +F118 +F126+  F101+F96+F97+F94+F102+F103 - F89-F88-F85-F87)))))</f>
        <v>N/A</v>
      </c>
      <c r="G158" s="151" t="str">
        <f>IF(OR(G147=0,G151=0),"N/A",IF((G147/(G117+G116+G123+G115 +G118 +G126+  G101+G96+G97+G94+G102+G103 - G89-G88-G85-G87))&lt;0,0,((G147/(G117+G116+G123+G115 +G118 +G126+  G101+G96+G97+G94+G102+G103 - G89-G88-G85-G87)))))</f>
        <v>N/A</v>
      </c>
      <c r="H158" s="27"/>
      <c r="I158" s="146"/>
      <c r="J158" s="27"/>
      <c r="K158" s="27"/>
      <c r="L158" s="27"/>
      <c r="M158" s="27"/>
      <c r="N158" s="91" t="s">
        <v>249</v>
      </c>
      <c r="O158" s="151" t="str">
        <f t="shared" ref="O158:Q158" si="146">IF(OR(O147=0,O151=0),"N/A",IF((O147/(O117+O116+O123+O115 +O118 +O126+  O101+O96+O97+O94+O102+O103 - O89-O88-O85-O87))&lt;0,0,((O147/(O117+O116+O123+O115 +O118 +O126+  O101+O96+O97+O94+O102+O103 - O89-O88-O85-O87)))))</f>
        <v>N/A</v>
      </c>
      <c r="P158" s="151" t="str">
        <f t="shared" si="146"/>
        <v>N/A</v>
      </c>
      <c r="Q158" s="151" t="str">
        <f t="shared" si="146"/>
        <v>N/A</v>
      </c>
      <c r="R158" s="27"/>
      <c r="S158" s="146"/>
      <c r="T158" s="27"/>
      <c r="U158" s="27"/>
      <c r="V158" s="27"/>
      <c r="W158" s="27"/>
      <c r="X158" s="91" t="s">
        <v>249</v>
      </c>
      <c r="Y158" s="151" t="str">
        <f t="shared" ref="Y158:AA158" si="147">IF(OR(Y147=0,Y151=0),"N/A",IF((Y147/(Y117+Y116+Y123+Y115 +Y118 +Y126+  Y101+Y96+Y97+Y94+Y102+Y103 - Y89-Y88-Y85-Y87))&lt;0,0,((Y147/(Y117+Y116+Y123+Y115 +Y118 +Y126+  Y101+Y96+Y97+Y94+Y102+Y103 - Y89-Y88-Y85-Y87)))))</f>
        <v>N/A</v>
      </c>
      <c r="Z158" s="151" t="str">
        <f t="shared" si="147"/>
        <v>N/A</v>
      </c>
      <c r="AA158" s="151" t="str">
        <f t="shared" si="147"/>
        <v>N/A</v>
      </c>
    </row>
    <row r="159" spans="1:28" ht="11.5" x14ac:dyDescent="0.25">
      <c r="A159" s="144"/>
      <c r="B159" s="144"/>
      <c r="C159" s="27"/>
      <c r="D159" s="91" t="s">
        <v>76</v>
      </c>
      <c r="E159" s="150" t="e">
        <f>IF((E117+E116+E123+E115 +E118 +E126+  E101+E96+E97+E94+E102+E103 - E89-E88-E85-E87)/(E34+   IF(E36&lt;0,E36,0)   -   E52)&lt;0,0,(E117+E116+E123+E115 +E118 +E126+  E101+E96+E97+E94+E102+E103 - E89-E88-E85-E87)/(E34+IF(E36&lt;0,E36,0) -E52))</f>
        <v>#DIV/0!</v>
      </c>
      <c r="F159" s="150" t="e">
        <f>IF((F117+F116+F123+F115 +F118 +F126+  F101+F96+F97+F94+F102+F103 - F89-F88-F85-F87)/(F34+   IF(F36&lt;0,F36,0)   -   F52)&lt;0,0,(F117+F116+F123+F115 +F118 +F126+  F101+F96+F97+F94+F102+F103 - F89-F88-F85-F87)/(F34+IF(F36&lt;0,F36,0) -F52))</f>
        <v>#DIV/0!</v>
      </c>
      <c r="G159" s="150" t="e">
        <f>IF((G117+G116+G123+G115 +G118 +G126+  G101+G96+G97+G94+G102+G103 - G89-G88-G85-G87)/(G34+   IF(G36&lt;0,G36,0)   -   G52)&lt;0,0,(G117+G116+G123+G115 +G118 +G126+  G101+G96+G97+G94+G102+G103 - G89-G88-G85-G87)/(G34+IF(G36&lt;0,G36,0) -G52))</f>
        <v>#DIV/0!</v>
      </c>
      <c r="H159" s="27"/>
      <c r="I159" s="146"/>
      <c r="J159" s="27"/>
      <c r="K159" s="27"/>
      <c r="L159" s="27"/>
      <c r="M159" s="27"/>
      <c r="N159" s="91" t="s">
        <v>76</v>
      </c>
      <c r="O159" s="150" t="e">
        <f t="shared" ref="O159:Q159" si="148">IF((O117+O116+O123+O115 +O118 +O126+  O101+O96+O97+O94+O102+O103 - O89-O88-O85-O87)/(O34+   IF(O36&lt;0,O36,0)   -   O52)&lt;0,0,(O117+O116+O123+O115 +O118 +O126+  O101+O96+O97+O94+O102+O103 - O89-O88-O85-O87)/(O34+IF(O36&lt;0,O36,0) -O52))</f>
        <v>#DIV/0!</v>
      </c>
      <c r="P159" s="150" t="e">
        <f t="shared" si="148"/>
        <v>#DIV/0!</v>
      </c>
      <c r="Q159" s="150" t="e">
        <f t="shared" si="148"/>
        <v>#DIV/0!</v>
      </c>
      <c r="R159" s="27"/>
      <c r="S159" s="146"/>
      <c r="T159" s="27"/>
      <c r="U159" s="27"/>
      <c r="V159" s="27"/>
      <c r="W159" s="27"/>
      <c r="X159" s="91" t="s">
        <v>76</v>
      </c>
      <c r="Y159" s="150" t="e">
        <f t="shared" ref="Y159:AA159" si="149">IF((Y117+Y116+Y123+Y115 +Y118 +Y126+  Y101+Y96+Y97+Y94+Y102+Y103 - Y89-Y88-Y85-Y87)/(Y34+   IF(Y36&lt;0,Y36,0)   -   Y52)&lt;0,0,(Y117+Y116+Y123+Y115 +Y118 +Y126+  Y101+Y96+Y97+Y94+Y102+Y103 - Y89-Y88-Y85-Y87)/(Y34+IF(Y36&lt;0,Y36,0) -Y52))</f>
        <v>#DIV/0!</v>
      </c>
      <c r="Z159" s="150" t="e">
        <f t="shared" si="149"/>
        <v>#DIV/0!</v>
      </c>
      <c r="AA159" s="150" t="e">
        <f t="shared" si="149"/>
        <v>#DIV/0!</v>
      </c>
    </row>
    <row r="160" spans="1:28" ht="11.5" x14ac:dyDescent="0.25">
      <c r="A160" s="144"/>
      <c r="B160" s="144"/>
      <c r="C160" s="27"/>
      <c r="D160" s="91" t="s">
        <v>80</v>
      </c>
      <c r="E160" s="150" t="e">
        <f>IF(((E117+E116+E123+E115 +E118 +E126+  E101+E96+E97+E94+E102+E103 - E89-E88-E85-E87)-(E70-E119))/(E34+IF(E36&lt;0,E36,0)-E52)&lt;0,0,((E117+E116+E123+E115 +E118 +E126+  E101+E96+E97+E94+E102+E103 - E89-E88-E85-E87)-(E70-E119))/(E34+IF(E36&lt;0,E36,0)-E52))</f>
        <v>#DIV/0!</v>
      </c>
      <c r="F160" s="150" t="e">
        <f t="shared" ref="F160:G160" si="150">IF(((F117+F116+F123+F115 +F118 +F126+  F101+F96+F97+F94+F102+F103 - F89-F88-F85-F87)-(F70-F119))/(F34+IF(F36&lt;0,F36,0)-F52)&lt;0,0,((F117+F116+F123+F115 +F118 +F126+  F101+F96+F97+F94+F102+F103 - F89-F88-F85-F87)-(F70-F119))/(F34+IF(F36&lt;0,F36,0)-F52))</f>
        <v>#DIV/0!</v>
      </c>
      <c r="G160" s="150" t="e">
        <f t="shared" si="150"/>
        <v>#DIV/0!</v>
      </c>
      <c r="H160" s="27"/>
      <c r="I160" s="146"/>
      <c r="J160" s="27"/>
      <c r="K160" s="27"/>
      <c r="L160" s="27"/>
      <c r="M160" s="27"/>
      <c r="N160" s="91" t="s">
        <v>80</v>
      </c>
      <c r="O160" s="150" t="e">
        <f>IF(((O117+O116+O123+O115 +O118 +O126+  O101+O96+O97+O94+O102+O103 - O89-O88-O85-O87)-(O70-O119))/(O34+IF(O36&lt;0,O36,0)-O52)&lt;0,0,((O117+O116+O123+O115 +O118 +O126+  O101+O96+O97+O94+O102+O103 - O89-O88-O85-O87)-(O70-O119))/(O34+IF(O36&lt;0,O36,0)-O52))</f>
        <v>#DIV/0!</v>
      </c>
      <c r="P160" s="150" t="e">
        <f t="shared" ref="P160:Q160" si="151">IF(((P117+P116+P123+P115 +P118 +P126+  P101+P96+P97+P94+P102+P103 - P89-P88-P85-P87)-(P70-P119))/(P34+IF(P36&lt;0,P36,0)-P52)&lt;0,0,((P117+P116+P123+P115 +P118 +P126+  P101+P96+P97+P94+P102+P103 - P89-P88-P85-P87)-(P70-P119))/(P34+IF(P36&lt;0,P36,0)-P52))</f>
        <v>#DIV/0!</v>
      </c>
      <c r="Q160" s="150" t="e">
        <f t="shared" si="151"/>
        <v>#DIV/0!</v>
      </c>
      <c r="R160" s="27"/>
      <c r="S160" s="146"/>
      <c r="T160" s="27"/>
      <c r="U160" s="27"/>
      <c r="V160" s="27"/>
      <c r="W160" s="27"/>
      <c r="X160" s="91" t="s">
        <v>80</v>
      </c>
      <c r="Y160" s="150" t="e">
        <f>IF(((Y117+Y116+Y123+Y115 +Y118 +Y126+  Y101+Y96+Y97+Y94+Y102+Y103 - Y89-Y88-Y85-Y87)-(Y70-Y119))/(Y34+IF(Y36&lt;0,Y36,0)-Y52)&lt;0,0,((Y117+Y116+Y123+Y115 +Y118 +Y126+  Y101+Y96+Y97+Y94+Y102+Y103 - Y89-Y88-Y85-Y87)-(Y70-Y119))/(Y34+IF(Y36&lt;0,Y36,0)-Y52))</f>
        <v>#DIV/0!</v>
      </c>
      <c r="Z160" s="150" t="e">
        <f t="shared" ref="Z160:AA160" si="152">IF(((Z117+Z116+Z123+Z115 +Z118 +Z126+  Z101+Z96+Z97+Z94+Z102+Z103 - Z89-Z88-Z85-Z87)-(Z70-Z119))/(Z34+IF(Z36&lt;0,Z36,0)-Z52)&lt;0,0,((Z117+Z116+Z123+Z115 +Z118 +Z126+  Z101+Z96+Z97+Z94+Z102+Z103 - Z89-Z88-Z85-Z87)-(Z70-Z119))/(Z34+IF(Z36&lt;0,Z36,0)-Z52))</f>
        <v>#DIV/0!</v>
      </c>
      <c r="AA160" s="150" t="e">
        <f t="shared" si="152"/>
        <v>#DIV/0!</v>
      </c>
    </row>
    <row r="161" spans="1:28" ht="11.5" x14ac:dyDescent="0.25">
      <c r="A161" s="144"/>
      <c r="B161" s="144"/>
      <c r="C161" s="27"/>
      <c r="D161" s="91" t="s">
        <v>74</v>
      </c>
      <c r="E161" s="150" t="e">
        <f>(E34+ IF(E36&lt;0,E36,0) +E40)/-(E37+E38)</f>
        <v>#DIV/0!</v>
      </c>
      <c r="F161" s="150" t="e">
        <f t="shared" ref="F161:G161" si="153">(F34+ IF(F36&lt;0,F36,0) +F40)/-(F37+F38)</f>
        <v>#DIV/0!</v>
      </c>
      <c r="G161" s="150" t="e">
        <f t="shared" si="153"/>
        <v>#DIV/0!</v>
      </c>
      <c r="H161" s="27"/>
      <c r="I161" s="146"/>
      <c r="J161" s="27"/>
      <c r="K161" s="27"/>
      <c r="L161" s="27"/>
      <c r="M161" s="27"/>
      <c r="N161" s="91" t="s">
        <v>74</v>
      </c>
      <c r="O161" s="150" t="e">
        <f t="shared" ref="O161:Q161" si="154">(O34+ IF(O36&lt;0,O36,0) +O40)/-(O37+O38)</f>
        <v>#DIV/0!</v>
      </c>
      <c r="P161" s="150" t="e">
        <f t="shared" si="154"/>
        <v>#DIV/0!</v>
      </c>
      <c r="Q161" s="150" t="e">
        <f t="shared" si="154"/>
        <v>#DIV/0!</v>
      </c>
      <c r="R161" s="27"/>
      <c r="S161" s="146"/>
      <c r="T161" s="27"/>
      <c r="U161" s="27"/>
      <c r="V161" s="27"/>
      <c r="W161" s="27"/>
      <c r="X161" s="91" t="s">
        <v>74</v>
      </c>
      <c r="Y161" s="150" t="e">
        <f t="shared" ref="Y161:AA161" si="155">(Y34+ IF(Y36&lt;0,Y36,0) +Y40)/-(Y37+Y38)</f>
        <v>#DIV/0!</v>
      </c>
      <c r="Z161" s="150" t="e">
        <f t="shared" si="155"/>
        <v>#DIV/0!</v>
      </c>
      <c r="AA161" s="150" t="e">
        <f t="shared" si="155"/>
        <v>#DIV/0!</v>
      </c>
    </row>
    <row r="162" spans="1:28" ht="11.5" x14ac:dyDescent="0.25">
      <c r="A162" s="144"/>
      <c r="B162" s="144"/>
      <c r="C162" s="27"/>
      <c r="D162" s="91" t="s">
        <v>77</v>
      </c>
      <c r="E162" s="150" t="e">
        <f>(E91-E75)/E109</f>
        <v>#DIV/0!</v>
      </c>
      <c r="F162" s="150" t="e">
        <f>(F91-F75)/F109</f>
        <v>#DIV/0!</v>
      </c>
      <c r="G162" s="150" t="e">
        <f>(G91-G75)/G109</f>
        <v>#DIV/0!</v>
      </c>
      <c r="H162" s="27"/>
      <c r="I162" s="146"/>
      <c r="J162" s="27"/>
      <c r="K162" s="27"/>
      <c r="L162" s="27"/>
      <c r="M162" s="27"/>
      <c r="N162" s="91" t="s">
        <v>77</v>
      </c>
      <c r="O162" s="150" t="e">
        <f t="shared" ref="O162:Q162" si="156">(O91-O75)/O109</f>
        <v>#DIV/0!</v>
      </c>
      <c r="P162" s="150" t="e">
        <f t="shared" si="156"/>
        <v>#DIV/0!</v>
      </c>
      <c r="Q162" s="150" t="e">
        <f t="shared" si="156"/>
        <v>#DIV/0!</v>
      </c>
      <c r="R162" s="27"/>
      <c r="S162" s="146"/>
      <c r="T162" s="27"/>
      <c r="U162" s="27"/>
      <c r="V162" s="27"/>
      <c r="W162" s="27"/>
      <c r="X162" s="91" t="s">
        <v>77</v>
      </c>
      <c r="Y162" s="150" t="e">
        <f t="shared" ref="Y162:AA162" si="157">(Y91-Y75)/Y109</f>
        <v>#DIV/0!</v>
      </c>
      <c r="Z162" s="150" t="e">
        <f t="shared" si="157"/>
        <v>#DIV/0!</v>
      </c>
      <c r="AA162" s="150" t="e">
        <f t="shared" si="157"/>
        <v>#DIV/0!</v>
      </c>
    </row>
    <row r="163" spans="1:28" ht="11.5" x14ac:dyDescent="0.25">
      <c r="A163" s="144"/>
      <c r="B163" s="144"/>
      <c r="C163" s="27"/>
      <c r="D163" s="91" t="s">
        <v>78</v>
      </c>
      <c r="E163" s="150">
        <f>E134</f>
        <v>0</v>
      </c>
      <c r="F163" s="150">
        <f>F134</f>
        <v>0</v>
      </c>
      <c r="G163" s="150">
        <f>G134</f>
        <v>0</v>
      </c>
      <c r="H163" s="27"/>
      <c r="I163" s="146"/>
      <c r="J163" s="27"/>
      <c r="K163" s="27"/>
      <c r="L163" s="27"/>
      <c r="M163" s="27"/>
      <c r="N163" s="91" t="s">
        <v>78</v>
      </c>
      <c r="O163" s="150">
        <f t="shared" ref="O163:Q163" si="158">O134</f>
        <v>0</v>
      </c>
      <c r="P163" s="150">
        <f t="shared" si="158"/>
        <v>0</v>
      </c>
      <c r="Q163" s="150">
        <f t="shared" si="158"/>
        <v>0</v>
      </c>
      <c r="R163" s="27"/>
      <c r="S163" s="146"/>
      <c r="T163" s="27"/>
      <c r="U163" s="27"/>
      <c r="V163" s="27"/>
      <c r="W163" s="27"/>
      <c r="X163" s="91" t="s">
        <v>78</v>
      </c>
      <c r="Y163" s="150">
        <f t="shared" ref="Y163:AA163" si="159">Y134</f>
        <v>0</v>
      </c>
      <c r="Z163" s="150">
        <f t="shared" si="159"/>
        <v>0</v>
      </c>
      <c r="AA163" s="150">
        <f t="shared" si="159"/>
        <v>0</v>
      </c>
    </row>
    <row r="164" spans="1:28" ht="11.5" x14ac:dyDescent="0.25">
      <c r="A164" s="144"/>
      <c r="B164" s="144"/>
      <c r="C164" s="27"/>
      <c r="D164" s="91" t="s">
        <v>79</v>
      </c>
      <c r="E164" s="151" t="e">
        <f>(E81+E82+E66+E67+E138)/(E58+E57+E59+E60+E91)</f>
        <v>#DIV/0!</v>
      </c>
      <c r="F164" s="151" t="e">
        <f>(F81+F82+F66+F67+F138)/(F58+F57+F59+F60+F91)</f>
        <v>#DIV/0!</v>
      </c>
      <c r="G164" s="151" t="e">
        <f>(G81+G82+G66+G67+G138)/(G58+G57+G59+G60+G91)</f>
        <v>#DIV/0!</v>
      </c>
      <c r="H164" s="27"/>
      <c r="I164" s="146"/>
      <c r="J164" s="27"/>
      <c r="K164" s="27"/>
      <c r="L164" s="27"/>
      <c r="M164" s="27"/>
      <c r="N164" s="91" t="s">
        <v>79</v>
      </c>
      <c r="O164" s="151" t="e">
        <f t="shared" ref="O164:Q164" si="160">(O81+O82+O66+O67+O138)/(O58+O57+O59+O60+O91)</f>
        <v>#DIV/0!</v>
      </c>
      <c r="P164" s="151" t="e">
        <f t="shared" si="160"/>
        <v>#DIV/0!</v>
      </c>
      <c r="Q164" s="151" t="e">
        <f t="shared" si="160"/>
        <v>#DIV/0!</v>
      </c>
      <c r="R164" s="27"/>
      <c r="S164" s="146"/>
      <c r="T164" s="27"/>
      <c r="U164" s="27"/>
      <c r="V164" s="27"/>
      <c r="W164" s="27"/>
      <c r="X164" s="91" t="s">
        <v>79</v>
      </c>
      <c r="Y164" s="151" t="e">
        <f t="shared" ref="Y164:AA164" si="161">(Y81+Y82+Y66+Y67+Y138)/(Y58+Y57+Y59+Y60+Y91)</f>
        <v>#DIV/0!</v>
      </c>
      <c r="Z164" s="151" t="e">
        <f t="shared" si="161"/>
        <v>#DIV/0!</v>
      </c>
      <c r="AA164" s="151" t="e">
        <f t="shared" si="161"/>
        <v>#DIV/0!</v>
      </c>
    </row>
    <row r="165" spans="1:28" ht="11.5" x14ac:dyDescent="0.25">
      <c r="A165" s="144"/>
      <c r="B165" s="144"/>
      <c r="C165" s="27"/>
      <c r="D165" s="42"/>
      <c r="E165" s="48"/>
      <c r="F165" s="48"/>
      <c r="G165" s="48"/>
      <c r="H165" s="27"/>
      <c r="I165" s="146"/>
      <c r="J165" s="27"/>
      <c r="K165" s="27"/>
      <c r="L165" s="27"/>
      <c r="M165" s="27"/>
      <c r="N165" s="42"/>
      <c r="O165" s="48"/>
      <c r="P165" s="48"/>
      <c r="Q165" s="48"/>
      <c r="R165" s="27"/>
      <c r="S165" s="146"/>
      <c r="T165" s="27"/>
      <c r="U165" s="27"/>
      <c r="V165" s="27"/>
      <c r="W165" s="27"/>
      <c r="X165" s="42"/>
      <c r="Y165" s="48"/>
      <c r="Z165" s="48"/>
      <c r="AA165" s="48"/>
      <c r="AB165" s="27"/>
    </row>
    <row r="166" spans="1:28" ht="11.5" x14ac:dyDescent="0.25">
      <c r="A166" s="144"/>
      <c r="B166" s="144"/>
      <c r="C166" s="27"/>
      <c r="D166" s="42"/>
      <c r="E166" s="43"/>
      <c r="F166" s="43"/>
      <c r="G166" s="43"/>
      <c r="H166" s="27"/>
      <c r="I166" s="146"/>
      <c r="J166" s="27"/>
      <c r="K166" s="27"/>
      <c r="L166" s="27"/>
      <c r="M166" s="27"/>
      <c r="N166" s="42"/>
      <c r="O166" s="43"/>
      <c r="P166" s="43"/>
      <c r="Q166" s="43"/>
      <c r="R166" s="27"/>
      <c r="S166" s="146"/>
      <c r="T166" s="27"/>
      <c r="U166" s="27"/>
      <c r="V166" s="27"/>
      <c r="W166" s="27"/>
      <c r="X166" s="42"/>
      <c r="Y166" s="43"/>
      <c r="Z166" s="43"/>
      <c r="AA166" s="43"/>
      <c r="AB166" s="27"/>
    </row>
    <row r="167" spans="1:28" ht="11.5" x14ac:dyDescent="0.25">
      <c r="A167" s="144"/>
      <c r="B167" s="144"/>
      <c r="C167" s="27"/>
      <c r="D167" s="146" t="s">
        <v>44</v>
      </c>
      <c r="E167" s="27"/>
      <c r="F167" s="27"/>
      <c r="G167" s="27"/>
      <c r="H167" s="27"/>
      <c r="I167" s="146"/>
      <c r="J167" s="27"/>
      <c r="K167" s="27"/>
      <c r="L167" s="27"/>
      <c r="M167" s="27"/>
      <c r="N167" s="146" t="s">
        <v>44</v>
      </c>
      <c r="O167" s="27"/>
      <c r="P167" s="27"/>
      <c r="Q167" s="27"/>
      <c r="R167" s="27"/>
      <c r="S167" s="146"/>
      <c r="T167" s="27"/>
      <c r="U167" s="27"/>
      <c r="V167" s="27"/>
      <c r="W167" s="27"/>
      <c r="X167" s="146" t="s">
        <v>44</v>
      </c>
      <c r="Y167" s="27"/>
      <c r="Z167" s="27"/>
      <c r="AA167" s="27"/>
      <c r="AB167" s="27"/>
    </row>
    <row r="168" spans="1:28" ht="11.5" x14ac:dyDescent="0.25">
      <c r="A168" s="144"/>
      <c r="B168" s="144"/>
      <c r="C168" s="27"/>
      <c r="D168" s="91" t="s">
        <v>163</v>
      </c>
      <c r="E168" s="152" t="str">
        <f>IF(E156&gt;'RAG Thresholds'!$G$15,"G",IF(E156&lt;'RAG Thresholds'!$E$15,"R","A"))</f>
        <v>R</v>
      </c>
      <c r="F168" s="152" t="str">
        <f>IF(F156&gt;'RAG Thresholds'!$G$15,"G",IF(F156&lt;'RAG Thresholds'!$E$15,"R","A"))</f>
        <v>R</v>
      </c>
      <c r="G168" s="152" t="str">
        <f>IF(G156&gt;'RAG Thresholds'!$G$15,"G",IF(G156&lt;'RAG Thresholds'!$E$15,"R","A"))</f>
        <v>R</v>
      </c>
      <c r="H168" s="27"/>
      <c r="I168" s="146"/>
      <c r="J168" s="27"/>
      <c r="K168" s="27"/>
      <c r="L168" s="27"/>
      <c r="M168" s="27"/>
      <c r="N168" s="91" t="s">
        <v>163</v>
      </c>
      <c r="O168" s="152" t="str">
        <f>IF(O156&gt;'RAG Thresholds'!$G$15,"G",IF(O156&lt;'RAG Thresholds'!$E$15,"R","A"))</f>
        <v>R</v>
      </c>
      <c r="P168" s="152" t="str">
        <f>IF(P156&gt;'RAG Thresholds'!$G$15,"G",IF(P156&lt;'RAG Thresholds'!$E$15,"R","A"))</f>
        <v>R</v>
      </c>
      <c r="Q168" s="152" t="str">
        <f>IF(Q156&gt;'RAG Thresholds'!$G$15,"G",IF(Q156&lt;'RAG Thresholds'!$E$15,"R","A"))</f>
        <v>R</v>
      </c>
      <c r="R168" s="27"/>
      <c r="S168" s="146"/>
      <c r="T168" s="27"/>
      <c r="U168" s="27"/>
      <c r="V168" s="27"/>
      <c r="W168" s="27"/>
      <c r="X168" s="91" t="s">
        <v>163</v>
      </c>
      <c r="Y168" s="152" t="str">
        <f>IF(Y156&gt;'RAG Thresholds'!$G$15,"G",IF(Y156&lt;'RAG Thresholds'!$E$15,"R","A"))</f>
        <v>R</v>
      </c>
      <c r="Z168" s="152" t="str">
        <f>IF(Z156&gt;'RAG Thresholds'!$G$15,"G",IF(Z156&lt;'RAG Thresholds'!$E$15,"R","A"))</f>
        <v>R</v>
      </c>
      <c r="AA168" s="152" t="str">
        <f>IF(AA156&gt;'RAG Thresholds'!$G$15,"G",IF(AA156&lt;'RAG Thresholds'!$E$15,"R","A"))</f>
        <v>R</v>
      </c>
    </row>
    <row r="169" spans="1:28" ht="11.5" x14ac:dyDescent="0.25">
      <c r="A169" s="144"/>
      <c r="B169" s="144"/>
      <c r="C169" s="27"/>
      <c r="D169" s="27" t="s">
        <v>67</v>
      </c>
      <c r="E169" s="152" t="str">
        <f>IF(E157&gt;'RAG Thresholds'!$G$16,"G",IF(E157&lt;'RAG Thresholds'!$E$16,"R","A"))</f>
        <v>R</v>
      </c>
      <c r="F169" s="152" t="str">
        <f>IF(F157&gt;'RAG Thresholds'!$G$16,"G",IF(F157&lt;'RAG Thresholds'!$E$16,"R","A"))</f>
        <v>R</v>
      </c>
      <c r="G169" s="152" t="str">
        <f>IF(G157&gt;'RAG Thresholds'!$G$16,"G",IF(G157&lt;'RAG Thresholds'!$E$16,"R","A"))</f>
        <v>R</v>
      </c>
      <c r="H169" s="27"/>
      <c r="I169" s="146"/>
      <c r="J169" s="27"/>
      <c r="K169" s="27"/>
      <c r="L169" s="27"/>
      <c r="M169" s="27"/>
      <c r="N169" s="27" t="s">
        <v>67</v>
      </c>
      <c r="O169" s="152" t="str">
        <f>IF(O157&gt;'RAG Thresholds'!$G$16,"G",IF(O157&lt;'RAG Thresholds'!$E$16,"R","A"))</f>
        <v>R</v>
      </c>
      <c r="P169" s="152" t="str">
        <f>IF(P157&gt;'RAG Thresholds'!$G$16,"G",IF(P157&lt;'RAG Thresholds'!$E$16,"R","A"))</f>
        <v>R</v>
      </c>
      <c r="Q169" s="152" t="str">
        <f>IF(Q157&gt;'RAG Thresholds'!$G$16,"G",IF(Q157&lt;'RAG Thresholds'!$E$16,"R","A"))</f>
        <v>R</v>
      </c>
      <c r="R169" s="27"/>
      <c r="S169" s="146"/>
      <c r="T169" s="27"/>
      <c r="U169" s="27"/>
      <c r="V169" s="27"/>
      <c r="W169" s="27"/>
      <c r="X169" s="27" t="s">
        <v>67</v>
      </c>
      <c r="Y169" s="152" t="str">
        <f>IF(Y157&gt;'RAG Thresholds'!$G$16,"G",IF(Y157&lt;'RAG Thresholds'!$E$16,"R","A"))</f>
        <v>R</v>
      </c>
      <c r="Z169" s="152" t="str">
        <f>IF(Z157&gt;'RAG Thresholds'!$G$16,"G",IF(Z157&lt;'RAG Thresholds'!$E$16,"R","A"))</f>
        <v>R</v>
      </c>
      <c r="AA169" s="152" t="str">
        <f>IF(AA157&gt;'RAG Thresholds'!$G$16,"G",IF(AA157&lt;'RAG Thresholds'!$E$16,"R","A"))</f>
        <v>R</v>
      </c>
      <c r="AB169" s="27"/>
    </row>
    <row r="170" spans="1:28" ht="11.5" x14ac:dyDescent="0.25">
      <c r="A170" s="144"/>
      <c r="B170" s="144"/>
      <c r="C170" s="27"/>
      <c r="D170" s="27" t="s">
        <v>249</v>
      </c>
      <c r="E170" s="152" t="str">
        <f>IF(E158="N/A","N/A",IF(E147&lt;0,"R",IF((E117+E116+E123+E115 +E118 + E126+ E101+E96+E97+E94+E102+E103 - E89-E88-E85-E87)&lt;0,"G",IF(E158&gt;'RAG Thresholds'!$G$17,"G",IF(E158&lt;'RAG Thresholds'!$E$17,"R","A")))))</f>
        <v>N/A</v>
      </c>
      <c r="F170" s="152" t="str">
        <f>IF(F158="N/A","N/A",IF(F147&lt;0,"R",IF((F117+F116+F123+F115 +F118 + F126+ F101+F96+F97+F94+F102+F103 - F89-F88-F85-F87)&lt;0,"G",IF(F158&gt;'RAG Thresholds'!$G$17,"G",IF(F158&lt;'RAG Thresholds'!$E$17,"R","A")))))</f>
        <v>N/A</v>
      </c>
      <c r="G170" s="152" t="str">
        <f>IF(G158="N/A","N/A",IF(G147&lt;0,"R",IF((G117+G116+G123+G115 +G118 + G126+ G101+G96+G97+G94+G102+G103 - G89-G88-G85-G87)&lt;0,"G",IF(G158&gt;'RAG Thresholds'!$G$17,"G",IF(G158&lt;'RAG Thresholds'!$E$17,"R","A")))))</f>
        <v>N/A</v>
      </c>
      <c r="H170" s="27"/>
      <c r="I170" s="146"/>
      <c r="J170" s="27"/>
      <c r="K170" s="27"/>
      <c r="L170" s="27"/>
      <c r="M170" s="27"/>
      <c r="N170" s="27" t="s">
        <v>249</v>
      </c>
      <c r="O170" s="152" t="str">
        <f>IF(O158="N/A","N/A",IF(O147&lt;0,"R",IF((O117+O116+O123+O115 +O118 + O126+ O101+O96+O97+O94+O102+O103 - O89-O88-O85-O87)&lt;0,"G",IF(O158&gt;'RAG Thresholds'!$G$17,"G",IF(O158&lt;'RAG Thresholds'!$E$17,"R","A")))))</f>
        <v>N/A</v>
      </c>
      <c r="P170" s="152" t="str">
        <f>IF(P158="N/A","N/A",IF(P147&lt;0,"R",IF((P117+P116+P123+P115 +P118 + P126+ P101+P96+P97+P94+P102+P103 - P89-P88-P85-P87)&lt;0,"G",IF(P158&gt;'RAG Thresholds'!$G$17,"G",IF(P158&lt;'RAG Thresholds'!$E$17,"R","A")))))</f>
        <v>N/A</v>
      </c>
      <c r="Q170" s="152" t="str">
        <f>IF(Q158="N/A","N/A",IF(Q147&lt;0,"R",IF((Q117+Q116+Q123+Q115 +Q118 + Q126+ Q101+Q96+Q97+Q94+Q102+Q103 - Q89-Q88-Q85-Q87)&lt;0,"G",IF(Q158&gt;'RAG Thresholds'!$G$17,"G",IF(Q158&lt;'RAG Thresholds'!$E$17,"R","A")))))</f>
        <v>N/A</v>
      </c>
      <c r="R170" s="27"/>
      <c r="S170" s="146"/>
      <c r="T170" s="27"/>
      <c r="U170" s="27"/>
      <c r="V170" s="27"/>
      <c r="W170" s="27"/>
      <c r="X170" s="27" t="s">
        <v>249</v>
      </c>
      <c r="Y170" s="152" t="str">
        <f>IF(Y158="N/A","N/A",IF(Y147&lt;0,"R",IF((Y117+Y116+Y123+Y115 +Y118 + Y126+ Y101+Y96+Y97+Y94+Y102+Y103 - Y89-Y88-Y85-Y87)&lt;0,"G",IF(Y158&gt;'RAG Thresholds'!$G$17,"G",IF(Y158&lt;'RAG Thresholds'!$E$17,"R","A")))))</f>
        <v>N/A</v>
      </c>
      <c r="Z170" s="152" t="str">
        <f>IF(Z158="N/A","N/A",IF(Z147&lt;0,"R",IF((Z117+Z116+Z123+Z115 +Z118 + Z126+ Z101+Z96+Z97+Z94+Z102+Z103 - Z89-Z88-Z85-Z87)&lt;0,"G",IF(Z158&gt;'RAG Thresholds'!$G$17,"G",IF(Z158&lt;'RAG Thresholds'!$E$17,"R","A")))))</f>
        <v>N/A</v>
      </c>
      <c r="AA170" s="152" t="str">
        <f>IF(AA158="N/A","N/A",IF(AA147&lt;0,"R",IF((AA117+AA116+AA123+AA115 +AA118 + AA126+ AA101+AA96+AA97+AA94+AA102+AA103 - AA89-AA88-AA85-AA87)&lt;0,"G",IF(AA158&gt;'RAG Thresholds'!$G$17,"G",IF(AA158&lt;'RAG Thresholds'!$E$17,"R","A")))))</f>
        <v>N/A</v>
      </c>
    </row>
    <row r="171" spans="1:28" ht="11.5" x14ac:dyDescent="0.25">
      <c r="A171" s="144"/>
      <c r="B171" s="144"/>
      <c r="C171" s="27"/>
      <c r="D171" s="27" t="s">
        <v>76</v>
      </c>
      <c r="E171" s="152" t="e">
        <f>IF((E34+   IF(E36&lt;0,E36,0)  -E52)&lt;0,"R",IF(((E117+E116+E123+E115 +E118 +E126+  E101+E96+E97+E94+E102+E103 - E89-E88-E85-E87)&lt;0),"G",IF(E159&lt;'RAG Thresholds'!$G$18,"G",IF(E159&gt;'RAG Thresholds'!$E$18,"R","A"))))</f>
        <v>#DIV/0!</v>
      </c>
      <c r="F171" s="152" t="e">
        <f>IF((F34+   IF(F36&lt;0,F36,0)  -F52)&lt;0,"R",IF(((F117+F116+F123+F115 +F118 +F126+  F101+F96+F97+F94+F102+F103 - F89-F88-F85-F87)&lt;0),"G",IF(F159&lt;'RAG Thresholds'!$G$18,"G",IF(F159&gt;'RAG Thresholds'!$E$18,"R","A"))))</f>
        <v>#DIV/0!</v>
      </c>
      <c r="G171" s="152" t="e">
        <f>IF((G34+   IF(G36&lt;0,G36,0)  -G52)&lt;0,"R",IF(((G117+G116+G123+G115 +G118 +G126+  G101+G96+G97+G94+G102+G103 - G89-G88-G85-G87)&lt;0),"G",IF(G159&lt;'RAG Thresholds'!$G$18,"G",IF(G159&gt;'RAG Thresholds'!$E$18,"R","A"))))</f>
        <v>#DIV/0!</v>
      </c>
      <c r="H171" s="27"/>
      <c r="I171" s="146"/>
      <c r="J171" s="27"/>
      <c r="K171" s="27"/>
      <c r="L171" s="27"/>
      <c r="M171" s="27"/>
      <c r="N171" s="27" t="s">
        <v>76</v>
      </c>
      <c r="O171" s="152" t="e">
        <f>IF((O34+   IF(O36&lt;0,O36,0)  -O52)&lt;0,"R",IF(((O117+O116+O123+O115 +O118 +O126+  O101+O96+O97+O94+O102+O103 - O89-O88-O85-O87)&lt;0),"G",IF(O159&lt;'RAG Thresholds'!$G$18,"G",IF(O159&gt;'RAG Thresholds'!$E$18,"R","A"))))</f>
        <v>#DIV/0!</v>
      </c>
      <c r="P171" s="152" t="e">
        <f>IF((P34+   IF(P36&lt;0,P36,0)  -P52)&lt;0,"R",IF(((P117+P116+P123+P115 +P118 +P126+  P101+P96+P97+P94+P102+P103 - P89-P88-P85-P87)&lt;0),"G",IF(P159&lt;'RAG Thresholds'!$G$18,"G",IF(P159&gt;'RAG Thresholds'!$E$18,"R","A"))))</f>
        <v>#DIV/0!</v>
      </c>
      <c r="Q171" s="152" t="e">
        <f>IF((Q34+   IF(Q36&lt;0,Q36,0)  -Q52)&lt;0,"R",IF(((Q117+Q116+Q123+Q115 +Q118 +Q126+  Q101+Q96+Q97+Q94+Q102+Q103 - Q89-Q88-Q85-Q87)&lt;0),"G",IF(Q159&lt;'RAG Thresholds'!$G$18,"G",IF(Q159&gt;'RAG Thresholds'!$E$18,"R","A"))))</f>
        <v>#DIV/0!</v>
      </c>
      <c r="R171" s="27"/>
      <c r="S171" s="146"/>
      <c r="T171" s="27"/>
      <c r="U171" s="27"/>
      <c r="V171" s="27"/>
      <c r="W171" s="27"/>
      <c r="X171" s="27" t="s">
        <v>76</v>
      </c>
      <c r="Y171" s="152" t="e">
        <f>IF((Y34+   IF(Y36&lt;0,Y36,0)  -Y52)&lt;0,"R",IF(((Y117+Y116+Y123+Y115 +Y118 +Y126+  Y101+Y96+Y97+Y94+Y102+Y103 - Y89-Y88-Y85-Y87)&lt;0),"G",IF(Y159&lt;'RAG Thresholds'!$G$18,"G",IF(Y159&gt;'RAG Thresholds'!$E$18,"R","A"))))</f>
        <v>#DIV/0!</v>
      </c>
      <c r="Z171" s="152" t="e">
        <f>IF((Z34+   IF(Z36&lt;0,Z36,0)  -Z52)&lt;0,"R",IF(((Z117+Z116+Z123+Z115 +Z118 +Z126+  Z101+Z96+Z97+Z94+Z102+Z103 - Z89-Z88-Z85-Z87)&lt;0),"G",IF(Z159&lt;'RAG Thresholds'!$G$18,"G",IF(Z159&gt;'RAG Thresholds'!$E$18,"R","A"))))</f>
        <v>#DIV/0!</v>
      </c>
      <c r="AA171" s="152" t="e">
        <f>IF((AA34+   IF(AA36&lt;0,AA36,0)  -AA52)&lt;0,"R",IF(((AA117+AA116+AA123+AA115 +AA118 +AA126+  AA101+AA96+AA97+AA94+AA102+AA103 - AA89-AA88-AA85-AA87)&lt;0),"G",IF(AA159&lt;'RAG Thresholds'!$G$18,"G",IF(AA159&gt;'RAG Thresholds'!$E$18,"R","A"))))</f>
        <v>#DIV/0!</v>
      </c>
    </row>
    <row r="172" spans="1:28" ht="11.5" x14ac:dyDescent="0.25">
      <c r="A172" s="144"/>
      <c r="B172" s="144"/>
      <c r="C172" s="27"/>
      <c r="D172" s="27" t="s">
        <v>80</v>
      </c>
      <c r="E172" s="152" t="e">
        <f>IF((E34+   IF(E36&lt;0,E36,0)  -E52)&lt;0,"R",IF(( ((E117+E116+E123+E115 +E118 +E126+  E101+E96+E97+E94+E102+E103 - E89-E88-E85-E87)-(E70-E119))&lt;0),"G",IF(E160&lt;'RAG Thresholds'!$G$19,"G",IF(E160&gt;'RAG Thresholds'!$E$19,"R","A"))))</f>
        <v>#DIV/0!</v>
      </c>
      <c r="F172" s="152" t="e">
        <f>IF((F34+   IF(F36&lt;0,F36,0)  -F52)&lt;0,"R",IF(( ((F117+F116+F123+F115 +F118 +F126+  F101+F96+F97+F94+F102+F103 - F89-F88-F85-F87)-(F70-F119))&lt;0),"G",IF(F160&lt;'RAG Thresholds'!$G$19,"G",IF(F160&gt;'RAG Thresholds'!$E$19,"R","A"))))</f>
        <v>#DIV/0!</v>
      </c>
      <c r="G172" s="152" t="e">
        <f>IF((G34+   IF(G36&lt;0,G36,0)  -G52)&lt;0,"R",IF(( ((G117+G116+G123+G115 +G118 +G126+  G101+G96+G97+G94+G102+G103 - G89-G88-G85-G87)-(G70-G119))&lt;0),"G",IF(G160&lt;'RAG Thresholds'!$G$19,"G",IF(G160&gt;'RAG Thresholds'!$E$19,"R","A"))))</f>
        <v>#DIV/0!</v>
      </c>
      <c r="H172" s="27"/>
      <c r="I172" s="146"/>
      <c r="J172" s="27"/>
      <c r="K172" s="27"/>
      <c r="L172" s="27"/>
      <c r="M172" s="27"/>
      <c r="N172" s="27" t="s">
        <v>80</v>
      </c>
      <c r="O172" s="152" t="e">
        <f>IF((O34+   IF(O36&lt;0,O36,0)  -O52)&lt;0,"R",IF(( ((O117+O116+O123+O115 +O118 +O126+  O101+O96+O97+O94+O102+O103 - O89-O88-O85-O87)-(O70-O119))&lt;0),"G",IF(O160&lt;'RAG Thresholds'!$G$19,"G",IF(O160&gt;'RAG Thresholds'!$E$19,"R","A"))))</f>
        <v>#DIV/0!</v>
      </c>
      <c r="P172" s="152" t="e">
        <f>IF((P34+   IF(P36&lt;0,P36,0)  -P52)&lt;0,"R",IF(( ((P117+P116+P123+P115 +P118 +P126+  P101+P96+P97+P94+P102+P103 - P89-P88-P85-P87)-(P70-P119))&lt;0),"G",IF(P160&lt;'RAG Thresholds'!$G$19,"G",IF(P160&gt;'RAG Thresholds'!$E$19,"R","A"))))</f>
        <v>#DIV/0!</v>
      </c>
      <c r="Q172" s="152" t="e">
        <f>IF((Q34+   IF(Q36&lt;0,Q36,0)  -Q52)&lt;0,"R",IF(( ((Q117+Q116+Q123+Q115 +Q118 +Q126+  Q101+Q96+Q97+Q94+Q102+Q103 - Q89-Q88-Q85-Q87)-(Q70-Q119))&lt;0),"G",IF(Q160&lt;'RAG Thresholds'!$G$19,"G",IF(Q160&gt;'RAG Thresholds'!$E$19,"R","A"))))</f>
        <v>#DIV/0!</v>
      </c>
      <c r="R172" s="27"/>
      <c r="S172" s="146"/>
      <c r="T172" s="27"/>
      <c r="U172" s="27"/>
      <c r="V172" s="27"/>
      <c r="W172" s="27"/>
      <c r="X172" s="27" t="s">
        <v>80</v>
      </c>
      <c r="Y172" s="152" t="e">
        <f>IF((Y34+   IF(Y36&lt;0,Y36,0)  -Y52)&lt;0,"R",IF(( ((Y117+Y116+Y123+Y115 +Y118 +Y126+  Y101+Y96+Y97+Y94+Y102+Y103 - Y89-Y88-Y85-Y87)-(Y70-Y119))&lt;0),"G",IF(Y160&lt;'RAG Thresholds'!$G$19,"G",IF(Y160&gt;'RAG Thresholds'!$E$19,"R","A"))))</f>
        <v>#DIV/0!</v>
      </c>
      <c r="Z172" s="152" t="e">
        <f>IF((Z34+   IF(Z36&lt;0,Z36,0)  -Z52)&lt;0,"R",IF(( ((Z117+Z116+Z123+Z115 +Z118 +Z126+  Z101+Z96+Z97+Z94+Z102+Z103 - Z89-Z88-Z85-Z87)-(Z70-Z119))&lt;0),"G",IF(Z160&lt;'RAG Thresholds'!$G$19,"G",IF(Z160&gt;'RAG Thresholds'!$E$19,"R","A"))))</f>
        <v>#DIV/0!</v>
      </c>
      <c r="AA172" s="152" t="e">
        <f>IF((AA34+   IF(AA36&lt;0,AA36,0)  -AA52)&lt;0,"R",IF(( ((AA117+AA116+AA123+AA115 +AA118 +AA126+  AA101+AA96+AA97+AA94+AA102+AA103 - AA89-AA88-AA85-AA87)-(AA70-AA119))&lt;0),"G",IF(AA160&lt;'RAG Thresholds'!$G$19,"G",IF(AA160&gt;'RAG Thresholds'!$E$19,"R","A"))))</f>
        <v>#DIV/0!</v>
      </c>
    </row>
    <row r="173" spans="1:28" ht="11.5" x14ac:dyDescent="0.25">
      <c r="A173" s="144"/>
      <c r="B173" s="144"/>
      <c r="C173" s="27"/>
      <c r="D173" s="27" t="s">
        <v>74</v>
      </c>
      <c r="E173" s="152" t="str">
        <f>IF(-(E37+E38)&lt;=0,"G",IF((  E34+ IF(E36&lt;0,E36,0) +E40 )&lt;0,"R",IF(E161&gt;'RAG Thresholds'!$G$20,"G",IF(E161&lt;'RAG Thresholds'!$E$20,"R","A"))))</f>
        <v>G</v>
      </c>
      <c r="F173" s="152" t="str">
        <f>IF(-(F37+F38)&lt;=0,"G",IF((  F34+ IF(F36&lt;0,F36,0) +F40 )&lt;0,"R",IF(F161&gt;'RAG Thresholds'!$G$20,"G",IF(F161&lt;'RAG Thresholds'!$E$20,"R","A"))))</f>
        <v>G</v>
      </c>
      <c r="G173" s="152" t="str">
        <f>IF(-(G37+G38)&lt;=0,"G",IF((  G34+ IF(G36&lt;0,G36,0) +G40 )&lt;0,"R",IF(G161&gt;'RAG Thresholds'!$G$20,"G",IF(G161&lt;'RAG Thresholds'!$E$20,"R","A"))))</f>
        <v>G</v>
      </c>
      <c r="H173" s="27"/>
      <c r="I173" s="146"/>
      <c r="J173" s="27"/>
      <c r="K173" s="27"/>
      <c r="L173" s="27"/>
      <c r="M173" s="27"/>
      <c r="N173" s="27" t="s">
        <v>74</v>
      </c>
      <c r="O173" s="152" t="str">
        <f>IF(-(O37+O38)&lt;=0,"G",IF((  O34+ IF(O36&lt;0,O36,0) +O40 )&lt;0,"R",IF(O161&gt;'RAG Thresholds'!$G$20,"G",IF(O161&lt;'RAG Thresholds'!$E$20,"R","A"))))</f>
        <v>G</v>
      </c>
      <c r="P173" s="152" t="str">
        <f>IF(-(P37+P38)&lt;=0,"G",IF((  P34+ IF(P36&lt;0,P36,0) +P40 )&lt;0,"R",IF(P161&gt;'RAG Thresholds'!$G$20,"G",IF(P161&lt;'RAG Thresholds'!$E$20,"R","A"))))</f>
        <v>G</v>
      </c>
      <c r="Q173" s="152" t="str">
        <f>IF(-(Q37+Q38)&lt;=0,"G",IF((  Q34+ IF(Q36&lt;0,Q36,0) +Q40 )&lt;0,"R",IF(Q161&gt;'RAG Thresholds'!$G$20,"G",IF(Q161&lt;'RAG Thresholds'!$E$20,"R","A"))))</f>
        <v>G</v>
      </c>
      <c r="R173" s="27"/>
      <c r="S173" s="146"/>
      <c r="T173" s="27"/>
      <c r="U173" s="27"/>
      <c r="V173" s="27"/>
      <c r="W173" s="27"/>
      <c r="X173" s="27" t="s">
        <v>74</v>
      </c>
      <c r="Y173" s="152" t="str">
        <f>IF(-(Y37+Y38)&lt;=0,"G",IF((  Y34+ IF(Y36&lt;0,Y36,0) +Y40 )&lt;0,"R",IF(Y161&gt;'RAG Thresholds'!$G$20,"G",IF(Y161&lt;'RAG Thresholds'!$E$20,"R","A"))))</f>
        <v>G</v>
      </c>
      <c r="Z173" s="152" t="str">
        <f>IF(-(Z37+Z38)&lt;=0,"G",IF((  Z34+ IF(Z36&lt;0,Z36,0) +Z40 )&lt;0,"R",IF(Z161&gt;'RAG Thresholds'!$G$20,"G",IF(Z161&lt;'RAG Thresholds'!$E$20,"R","A"))))</f>
        <v>G</v>
      </c>
      <c r="AA173" s="152" t="str">
        <f>IF(-(AA37+AA38)&lt;=0,"G",IF((  AA34+ IF(AA36&lt;0,AA36,0) +AA40 )&lt;0,"R",IF(AA161&gt;'RAG Thresholds'!$G$20,"G",IF(AA161&lt;'RAG Thresholds'!$E$20,"R","A"))))</f>
        <v>G</v>
      </c>
    </row>
    <row r="174" spans="1:28" ht="11.5" x14ac:dyDescent="0.25">
      <c r="A174" s="144"/>
      <c r="B174" s="144"/>
      <c r="C174" s="27"/>
      <c r="D174" s="27" t="s">
        <v>77</v>
      </c>
      <c r="E174" s="152" t="e">
        <f>IF(E162&gt;'RAG Thresholds'!$G$21,"G",IF(E162&lt;'RAG Thresholds'!$E$21,"R","A"))</f>
        <v>#DIV/0!</v>
      </c>
      <c r="F174" s="152" t="e">
        <f>IF(F162&gt;'RAG Thresholds'!$G$21,"G",IF(F162&lt;'RAG Thresholds'!$E$21,"R","A"))</f>
        <v>#DIV/0!</v>
      </c>
      <c r="G174" s="152" t="e">
        <f>IF(G162&gt;'RAG Thresholds'!$G$21,"G",IF(G162&lt;'RAG Thresholds'!$E$21,"R","A"))</f>
        <v>#DIV/0!</v>
      </c>
      <c r="H174" s="27"/>
      <c r="I174" s="146"/>
      <c r="J174" s="27"/>
      <c r="K174" s="27"/>
      <c r="L174" s="27"/>
      <c r="M174" s="27"/>
      <c r="N174" s="27" t="s">
        <v>77</v>
      </c>
      <c r="O174" s="152" t="e">
        <f>IF(O162&gt;'RAG Thresholds'!$G$21,"G",IF(O162&lt;'RAG Thresholds'!$E$21,"R","A"))</f>
        <v>#DIV/0!</v>
      </c>
      <c r="P174" s="152" t="e">
        <f>IF(P162&gt;'RAG Thresholds'!$G$21,"G",IF(P162&lt;'RAG Thresholds'!$E$21,"R","A"))</f>
        <v>#DIV/0!</v>
      </c>
      <c r="Q174" s="152" t="e">
        <f>IF(Q162&gt;'RAG Thresholds'!$G$21,"G",IF(Q162&lt;'RAG Thresholds'!$E$21,"R","A"))</f>
        <v>#DIV/0!</v>
      </c>
      <c r="R174" s="27"/>
      <c r="S174" s="146"/>
      <c r="T174" s="27"/>
      <c r="U174" s="27"/>
      <c r="V174" s="27"/>
      <c r="W174" s="27"/>
      <c r="X174" s="27" t="s">
        <v>77</v>
      </c>
      <c r="Y174" s="152" t="e">
        <f>IF(Y162&gt;'RAG Thresholds'!$G$21,"G",IF(Y162&lt;'RAG Thresholds'!$E$21,"R","A"))</f>
        <v>#DIV/0!</v>
      </c>
      <c r="Z174" s="152" t="e">
        <f>IF(Z162&gt;'RAG Thresholds'!$G$21,"G",IF(Z162&lt;'RAG Thresholds'!$E$21,"R","A"))</f>
        <v>#DIV/0!</v>
      </c>
      <c r="AA174" s="152" t="e">
        <f>IF(AA162&gt;'RAG Thresholds'!$G$21,"G",IF(AA162&lt;'RAG Thresholds'!$E$21,"R","A"))</f>
        <v>#DIV/0!</v>
      </c>
    </row>
    <row r="175" spans="1:28" ht="11.5" x14ac:dyDescent="0.25">
      <c r="A175" s="144"/>
      <c r="B175" s="144"/>
      <c r="C175" s="27"/>
      <c r="D175" s="27" t="s">
        <v>78</v>
      </c>
      <c r="E175" s="152" t="str">
        <f>IF(E163&gt;'RAG Thresholds'!$E$22,"G","R")</f>
        <v>R</v>
      </c>
      <c r="F175" s="152" t="str">
        <f>IF(F163&gt;'RAG Thresholds'!$E$22,"G","R")</f>
        <v>R</v>
      </c>
      <c r="G175" s="152" t="str">
        <f>IF(G163&gt;'RAG Thresholds'!$E$22,"G","R")</f>
        <v>R</v>
      </c>
      <c r="H175" s="27"/>
      <c r="I175" s="146"/>
      <c r="J175" s="27"/>
      <c r="K175" s="27"/>
      <c r="L175" s="27"/>
      <c r="M175" s="27"/>
      <c r="N175" s="27" t="s">
        <v>78</v>
      </c>
      <c r="O175" s="152" t="str">
        <f>IF(O163&gt;'RAG Thresholds'!$E$22,"G","R")</f>
        <v>R</v>
      </c>
      <c r="P175" s="152" t="str">
        <f>IF(P163&gt;'RAG Thresholds'!$E$22,"G","R")</f>
        <v>R</v>
      </c>
      <c r="Q175" s="152" t="str">
        <f>IF(Q163&gt;'RAG Thresholds'!$E$22,"G","R")</f>
        <v>R</v>
      </c>
      <c r="R175" s="27"/>
      <c r="S175" s="146"/>
      <c r="T175" s="27"/>
      <c r="U175" s="27"/>
      <c r="V175" s="27"/>
      <c r="W175" s="27"/>
      <c r="X175" s="27" t="s">
        <v>78</v>
      </c>
      <c r="Y175" s="152" t="str">
        <f>IF(Y163&gt;'RAG Thresholds'!$E$22,"G","R")</f>
        <v>R</v>
      </c>
      <c r="Z175" s="152" t="str">
        <f>IF(Z163&gt;'RAG Thresholds'!$E$22,"G","R")</f>
        <v>R</v>
      </c>
      <c r="AA175" s="152" t="str">
        <f>IF(AA163&gt;'RAG Thresholds'!$E$22,"G","R")</f>
        <v>R</v>
      </c>
    </row>
    <row r="176" spans="1:28" ht="11.5" x14ac:dyDescent="0.25">
      <c r="A176" s="144"/>
      <c r="B176" s="144"/>
      <c r="C176" s="27"/>
      <c r="D176" s="27" t="s">
        <v>79</v>
      </c>
      <c r="E176" s="152" t="e">
        <f>IF(E139=SysConfig!$F$38,"R",IF((E81+E82+E66+E67+E138)&lt;0,"G",IF(E164&lt;'RAG Thresholds'!$G$23,"G",IF(E164&gt;'RAG Thresholds'!$E$23,"R","A"))))</f>
        <v>#DIV/0!</v>
      </c>
      <c r="F176" s="152" t="e">
        <f>IF(F139=SysConfig!$F$38,"R",IF((F81+F82+F66+F67+F138)&lt;0,"G",IF(F164&lt;'RAG Thresholds'!$G$23,"G",IF(F164&gt;'RAG Thresholds'!$E$23,"R","A"))))</f>
        <v>#DIV/0!</v>
      </c>
      <c r="G176" s="152" t="e">
        <f>IF(G139=SysConfig!$F$38,"R",IF((G81+G82+G66+G67+G138)&lt;0,"G",IF(G164&lt;'RAG Thresholds'!$G$23,"G",IF(G164&gt;'RAG Thresholds'!$E$23,"R","A"))))</f>
        <v>#DIV/0!</v>
      </c>
      <c r="H176" s="27"/>
      <c r="I176" s="146"/>
      <c r="J176" s="27"/>
      <c r="K176" s="27"/>
      <c r="L176" s="27"/>
      <c r="M176" s="27"/>
      <c r="N176" s="27" t="s">
        <v>79</v>
      </c>
      <c r="O176" s="152" t="e">
        <f>IF(O139=SysConfig!$F$38,"R",IF((O81+O82+O66+O67+O138)&lt;0,"G",IF(O164&lt;'RAG Thresholds'!$G$23,"G",IF(O164&gt;'RAG Thresholds'!$E$23,"R","A"))))</f>
        <v>#DIV/0!</v>
      </c>
      <c r="P176" s="152" t="e">
        <f>IF(P139=SysConfig!$F$38,"R",IF((P81+P82+P66+P67+P138)&lt;0,"G",IF(P164&lt;'RAG Thresholds'!$G$23,"G",IF(P164&gt;'RAG Thresholds'!$E$23,"R","A"))))</f>
        <v>#DIV/0!</v>
      </c>
      <c r="Q176" s="152" t="e">
        <f>IF(Q139=SysConfig!$F$38,"R",IF((Q81+Q82+Q66+Q67+Q138)&lt;0,"G",IF(Q164&lt;'RAG Thresholds'!$G$23,"G",IF(Q164&gt;'RAG Thresholds'!$E$23,"R","A"))))</f>
        <v>#DIV/0!</v>
      </c>
      <c r="R176" s="27"/>
      <c r="S176" s="146"/>
      <c r="T176" s="27"/>
      <c r="U176" s="27"/>
      <c r="V176" s="27"/>
      <c r="W176" s="27"/>
      <c r="X176" s="27" t="s">
        <v>79</v>
      </c>
      <c r="Y176" s="152" t="e">
        <f>IF(Y139=SysConfig!$F$38,"R",IF((Y81+Y82+Y66+Y67+Y138)&lt;0,"G",IF(Y164&lt;'RAG Thresholds'!$G$23,"G",IF(Y164&gt;'RAG Thresholds'!$E$23,"R","A"))))</f>
        <v>#DIV/0!</v>
      </c>
      <c r="Z176" s="152" t="e">
        <f>IF(Z139=SysConfig!$F$38,"R",IF((Z81+Z82+Z66+Z67+Z138)&lt;0,"G",IF(Z164&lt;'RAG Thresholds'!$G$23,"G",IF(Z164&gt;'RAG Thresholds'!$E$23,"R","A"))))</f>
        <v>#DIV/0!</v>
      </c>
      <c r="AA176" s="152" t="e">
        <f>IF(AA139=SysConfig!$F$38,"R",IF((AA81+AA82+AA66+AA67+AA138)&lt;0,"G",IF(AA164&lt;'RAG Thresholds'!$G$23,"G",IF(AA164&gt;'RAG Thresholds'!$E$23,"R","A"))))</f>
        <v>#DIV/0!</v>
      </c>
    </row>
    <row r="177" spans="1:28" ht="11.5" x14ac:dyDescent="0.25">
      <c r="A177" s="144"/>
      <c r="B177" s="144"/>
      <c r="C177" s="27"/>
      <c r="I177" s="146"/>
      <c r="J177" s="27"/>
      <c r="K177" s="27"/>
      <c r="L177" s="27"/>
      <c r="M177" s="27"/>
      <c r="S177" s="146"/>
      <c r="T177" s="27"/>
      <c r="U177" s="27"/>
      <c r="V177" s="27"/>
    </row>
    <row r="178" spans="1:28" ht="15.5" x14ac:dyDescent="0.35">
      <c r="A178" s="90" t="s">
        <v>154</v>
      </c>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row>
    <row r="179" spans="1:28" ht="14.5" customHeight="1" x14ac:dyDescent="0.25"/>
    <row r="180" spans="1:28" ht="14.5" hidden="1" customHeight="1" x14ac:dyDescent="0.25"/>
    <row r="181" spans="1:28" ht="14.5" hidden="1" customHeight="1" x14ac:dyDescent="0.25"/>
    <row r="182" spans="1:28" ht="14.5" hidden="1" customHeight="1" x14ac:dyDescent="0.25"/>
    <row r="183" spans="1:28" ht="14.5" hidden="1" customHeight="1" x14ac:dyDescent="0.25"/>
    <row r="184" spans="1:28" ht="14.5" hidden="1" customHeight="1" x14ac:dyDescent="0.25"/>
    <row r="185" spans="1:28" ht="14.5" hidden="1" customHeight="1" x14ac:dyDescent="0.25"/>
    <row r="186" spans="1:28" ht="14.5" hidden="1" customHeight="1" x14ac:dyDescent="0.25"/>
    <row r="187" spans="1:28" ht="14.5" hidden="1" customHeight="1" x14ac:dyDescent="0.25"/>
    <row r="188" spans="1:28" ht="14.5" hidden="1" customHeight="1" x14ac:dyDescent="0.25"/>
    <row r="189" spans="1:28" ht="14.5" hidden="1" customHeight="1" x14ac:dyDescent="0.25"/>
    <row r="190" spans="1:28" ht="14.5" hidden="1" customHeight="1" x14ac:dyDescent="0.25"/>
    <row r="191" spans="1:28" ht="14.5" hidden="1" customHeight="1" x14ac:dyDescent="0.25"/>
    <row r="192" spans="1:28" ht="14.5" hidden="1" customHeight="1" x14ac:dyDescent="0.25"/>
    <row r="193" ht="14.5" hidden="1" customHeight="1" x14ac:dyDescent="0.25"/>
    <row r="194" ht="14.5" hidden="1" customHeight="1" x14ac:dyDescent="0.25"/>
    <row r="195" ht="14.5" hidden="1" customHeight="1" x14ac:dyDescent="0.25"/>
    <row r="196" ht="14.5" hidden="1" customHeight="1" x14ac:dyDescent="0.25"/>
  </sheetData>
  <mergeCells count="1">
    <mergeCell ref="D6:E6"/>
  </mergeCells>
  <conditionalFormatting sqref="E171:E176 E172:G173">
    <cfRule type="expression" dxfId="401" priority="1054" stopIfTrue="1">
      <formula>E171="R"</formula>
    </cfRule>
    <cfRule type="expression" dxfId="400" priority="1055" stopIfTrue="1">
      <formula>E171="A"</formula>
    </cfRule>
    <cfRule type="expression" dxfId="399" priority="1056" stopIfTrue="1">
      <formula>E171="G"</formula>
    </cfRule>
  </conditionalFormatting>
  <conditionalFormatting sqref="E170:E174 E172:G173">
    <cfRule type="expression" dxfId="398" priority="1051" stopIfTrue="1">
      <formula>E170="R"</formula>
    </cfRule>
    <cfRule type="expression" dxfId="397" priority="1052" stopIfTrue="1">
      <formula>E170="A"</formula>
    </cfRule>
    <cfRule type="expression" dxfId="396" priority="1053" stopIfTrue="1">
      <formula>E170="G"</formula>
    </cfRule>
  </conditionalFormatting>
  <conditionalFormatting sqref="E172:E174 E172:G173">
    <cfRule type="expression" dxfId="395" priority="1048" stopIfTrue="1">
      <formula>E172="R"</formula>
    </cfRule>
    <cfRule type="expression" dxfId="394" priority="1049" stopIfTrue="1">
      <formula>E172="A"</formula>
    </cfRule>
    <cfRule type="expression" dxfId="393" priority="1050" stopIfTrue="1">
      <formula>E172="G"</formula>
    </cfRule>
  </conditionalFormatting>
  <conditionalFormatting sqref="E168:E174 E172:G173">
    <cfRule type="expression" dxfId="392" priority="1033" stopIfTrue="1">
      <formula>E168="R"</formula>
    </cfRule>
    <cfRule type="expression" dxfId="391" priority="1034" stopIfTrue="1">
      <formula>E168="A"</formula>
    </cfRule>
    <cfRule type="expression" dxfId="390" priority="1035" stopIfTrue="1">
      <formula>E168="G"</formula>
    </cfRule>
  </conditionalFormatting>
  <conditionalFormatting sqref="F171:F176">
    <cfRule type="expression" dxfId="389" priority="191" stopIfTrue="1">
      <formula>F171="R"</formula>
    </cfRule>
    <cfRule type="expression" dxfId="388" priority="192" stopIfTrue="1">
      <formula>F171="A"</formula>
    </cfRule>
    <cfRule type="expression" dxfId="387" priority="193" stopIfTrue="1">
      <formula>F171="G"</formula>
    </cfRule>
  </conditionalFormatting>
  <conditionalFormatting sqref="F170:F174">
    <cfRule type="expression" dxfId="386" priority="188" stopIfTrue="1">
      <formula>F170="R"</formula>
    </cfRule>
    <cfRule type="expression" dxfId="385" priority="189" stopIfTrue="1">
      <formula>F170="A"</formula>
    </cfRule>
    <cfRule type="expression" dxfId="384" priority="190" stopIfTrue="1">
      <formula>F170="G"</formula>
    </cfRule>
  </conditionalFormatting>
  <conditionalFormatting sqref="F172:F174">
    <cfRule type="expression" dxfId="383" priority="185" stopIfTrue="1">
      <formula>F172="R"</formula>
    </cfRule>
    <cfRule type="expression" dxfId="382" priority="186" stopIfTrue="1">
      <formula>F172="A"</formula>
    </cfRule>
    <cfRule type="expression" dxfId="381" priority="187" stopIfTrue="1">
      <formula>F172="G"</formula>
    </cfRule>
  </conditionalFormatting>
  <conditionalFormatting sqref="D5">
    <cfRule type="expression" dxfId="380" priority="194">
      <formula>IF(AND(sysChk=0,sysWarn=0),1,0)</formula>
    </cfRule>
    <cfRule type="expression" dxfId="379" priority="195">
      <formula>IF(AND(sysChk=0,sysWarn&lt;&gt;0),1,0)</formula>
    </cfRule>
    <cfRule type="expression" dxfId="378" priority="196">
      <formula>IF(sysChk&lt;&gt;0,1,0)</formula>
    </cfRule>
  </conditionalFormatting>
  <conditionalFormatting sqref="F168:F174">
    <cfRule type="expression" dxfId="377" priority="182" stopIfTrue="1">
      <formula>F168="R"</formula>
    </cfRule>
    <cfRule type="expression" dxfId="376" priority="183" stopIfTrue="1">
      <formula>F168="A"</formula>
    </cfRule>
    <cfRule type="expression" dxfId="375" priority="184" stopIfTrue="1">
      <formula>F168="G"</formula>
    </cfRule>
  </conditionalFormatting>
  <conditionalFormatting sqref="G171:G176">
    <cfRule type="expression" dxfId="374" priority="179" stopIfTrue="1">
      <formula>G171="R"</formula>
    </cfRule>
    <cfRule type="expression" dxfId="373" priority="180" stopIfTrue="1">
      <formula>G171="A"</formula>
    </cfRule>
    <cfRule type="expression" dxfId="372" priority="181" stopIfTrue="1">
      <formula>G171="G"</formula>
    </cfRule>
  </conditionalFormatting>
  <conditionalFormatting sqref="G170:G174">
    <cfRule type="expression" dxfId="371" priority="176" stopIfTrue="1">
      <formula>G170="R"</formula>
    </cfRule>
    <cfRule type="expression" dxfId="370" priority="177" stopIfTrue="1">
      <formula>G170="A"</formula>
    </cfRule>
    <cfRule type="expression" dxfId="369" priority="178" stopIfTrue="1">
      <formula>G170="G"</formula>
    </cfRule>
  </conditionalFormatting>
  <conditionalFormatting sqref="G172:G174">
    <cfRule type="expression" dxfId="368" priority="173" stopIfTrue="1">
      <formula>G172="R"</formula>
    </cfRule>
    <cfRule type="expression" dxfId="367" priority="174" stopIfTrue="1">
      <formula>G172="A"</formula>
    </cfRule>
    <cfRule type="expression" dxfId="366" priority="175" stopIfTrue="1">
      <formula>G172="G"</formula>
    </cfRule>
  </conditionalFormatting>
  <conditionalFormatting sqref="G168:G174">
    <cfRule type="expression" dxfId="365" priority="170" stopIfTrue="1">
      <formula>G168="R"</formula>
    </cfRule>
    <cfRule type="expression" dxfId="364" priority="171" stopIfTrue="1">
      <formula>G168="A"</formula>
    </cfRule>
    <cfRule type="expression" dxfId="363" priority="172" stopIfTrue="1">
      <formula>G168="G"</formula>
    </cfRule>
  </conditionalFormatting>
  <conditionalFormatting sqref="O171:Q171 O174:Q176">
    <cfRule type="expression" dxfId="362" priority="167" stopIfTrue="1">
      <formula>O171="R"</formula>
    </cfRule>
    <cfRule type="expression" dxfId="361" priority="168" stopIfTrue="1">
      <formula>O171="A"</formula>
    </cfRule>
    <cfRule type="expression" dxfId="360" priority="169" stopIfTrue="1">
      <formula>O171="G"</formula>
    </cfRule>
  </conditionalFormatting>
  <conditionalFormatting sqref="O170:Q171 O174:Q174">
    <cfRule type="expression" dxfId="359" priority="164" stopIfTrue="1">
      <formula>O170="R"</formula>
    </cfRule>
    <cfRule type="expression" dxfId="358" priority="165" stopIfTrue="1">
      <formula>O170="A"</formula>
    </cfRule>
    <cfRule type="expression" dxfId="357" priority="166" stopIfTrue="1">
      <formula>O170="G"</formula>
    </cfRule>
  </conditionalFormatting>
  <conditionalFormatting sqref="O174:Q174">
    <cfRule type="expression" dxfId="356" priority="161" stopIfTrue="1">
      <formula>O174="R"</formula>
    </cfRule>
    <cfRule type="expression" dxfId="355" priority="162" stopIfTrue="1">
      <formula>O174="A"</formula>
    </cfRule>
    <cfRule type="expression" dxfId="354" priority="163" stopIfTrue="1">
      <formula>O174="G"</formula>
    </cfRule>
  </conditionalFormatting>
  <conditionalFormatting sqref="O168:Q171 O174:Q174">
    <cfRule type="expression" dxfId="353" priority="158" stopIfTrue="1">
      <formula>O168="R"</formula>
    </cfRule>
    <cfRule type="expression" dxfId="352" priority="159" stopIfTrue="1">
      <formula>O168="A"</formula>
    </cfRule>
    <cfRule type="expression" dxfId="351" priority="160" stopIfTrue="1">
      <formula>O168="G"</formula>
    </cfRule>
  </conditionalFormatting>
  <conditionalFormatting sqref="Y171:AA171 Y174:AA176">
    <cfRule type="expression" dxfId="350" priority="155" stopIfTrue="1">
      <formula>Y171="R"</formula>
    </cfRule>
    <cfRule type="expression" dxfId="349" priority="156" stopIfTrue="1">
      <formula>Y171="A"</formula>
    </cfRule>
    <cfRule type="expression" dxfId="348" priority="157" stopIfTrue="1">
      <formula>Y171="G"</formula>
    </cfRule>
  </conditionalFormatting>
  <conditionalFormatting sqref="Y170:AA171 Y174:AA174">
    <cfRule type="expression" dxfId="347" priority="152" stopIfTrue="1">
      <formula>Y170="R"</formula>
    </cfRule>
    <cfRule type="expression" dxfId="346" priority="153" stopIfTrue="1">
      <formula>Y170="A"</formula>
    </cfRule>
    <cfRule type="expression" dxfId="345" priority="154" stopIfTrue="1">
      <formula>Y170="G"</formula>
    </cfRule>
  </conditionalFormatting>
  <conditionalFormatting sqref="Y174:AA174">
    <cfRule type="expression" dxfId="344" priority="149" stopIfTrue="1">
      <formula>Y174="R"</formula>
    </cfRule>
    <cfRule type="expression" dxfId="343" priority="150" stopIfTrue="1">
      <formula>Y174="A"</formula>
    </cfRule>
    <cfRule type="expression" dxfId="342" priority="151" stopIfTrue="1">
      <formula>Y174="G"</formula>
    </cfRule>
  </conditionalFormatting>
  <conditionalFormatting sqref="Y168:AA171 Y174:AA174">
    <cfRule type="expression" dxfId="341" priority="146" stopIfTrue="1">
      <formula>Y168="R"</formula>
    </cfRule>
    <cfRule type="expression" dxfId="340" priority="147" stopIfTrue="1">
      <formula>Y168="A"</formula>
    </cfRule>
    <cfRule type="expression" dxfId="339" priority="148" stopIfTrue="1">
      <formula>Y168="G"</formula>
    </cfRule>
  </conditionalFormatting>
  <conditionalFormatting sqref="O172:Q172">
    <cfRule type="expression" dxfId="338" priority="143" stopIfTrue="1">
      <formula>O172="R"</formula>
    </cfRule>
    <cfRule type="expression" dxfId="337" priority="144" stopIfTrue="1">
      <formula>O172="A"</formula>
    </cfRule>
    <cfRule type="expression" dxfId="336" priority="145" stopIfTrue="1">
      <formula>O172="G"</formula>
    </cfRule>
  </conditionalFormatting>
  <conditionalFormatting sqref="O172:Q172">
    <cfRule type="expression" dxfId="335" priority="140" stopIfTrue="1">
      <formula>O172="R"</formula>
    </cfRule>
    <cfRule type="expression" dxfId="334" priority="141" stopIfTrue="1">
      <formula>O172="A"</formula>
    </cfRule>
    <cfRule type="expression" dxfId="333" priority="142" stopIfTrue="1">
      <formula>O172="G"</formula>
    </cfRule>
  </conditionalFormatting>
  <conditionalFormatting sqref="O172:Q172">
    <cfRule type="expression" dxfId="332" priority="137" stopIfTrue="1">
      <formula>O172="R"</formula>
    </cfRule>
    <cfRule type="expression" dxfId="331" priority="138" stopIfTrue="1">
      <formula>O172="A"</formula>
    </cfRule>
    <cfRule type="expression" dxfId="330" priority="139" stopIfTrue="1">
      <formula>O172="G"</formula>
    </cfRule>
  </conditionalFormatting>
  <conditionalFormatting sqref="O172:Q172">
    <cfRule type="expression" dxfId="329" priority="134" stopIfTrue="1">
      <formula>O172="R"</formula>
    </cfRule>
    <cfRule type="expression" dxfId="328" priority="135" stopIfTrue="1">
      <formula>O172="A"</formula>
    </cfRule>
    <cfRule type="expression" dxfId="327" priority="136" stopIfTrue="1">
      <formula>O172="G"</formula>
    </cfRule>
  </conditionalFormatting>
  <conditionalFormatting sqref="P172">
    <cfRule type="expression" dxfId="326" priority="131" stopIfTrue="1">
      <formula>P172="R"</formula>
    </cfRule>
    <cfRule type="expression" dxfId="325" priority="132" stopIfTrue="1">
      <formula>P172="A"</formula>
    </cfRule>
    <cfRule type="expression" dxfId="324" priority="133" stopIfTrue="1">
      <formula>P172="G"</formula>
    </cfRule>
  </conditionalFormatting>
  <conditionalFormatting sqref="P172">
    <cfRule type="expression" dxfId="323" priority="128" stopIfTrue="1">
      <formula>P172="R"</formula>
    </cfRule>
    <cfRule type="expression" dxfId="322" priority="129" stopIfTrue="1">
      <formula>P172="A"</formula>
    </cfRule>
    <cfRule type="expression" dxfId="321" priority="130" stopIfTrue="1">
      <formula>P172="G"</formula>
    </cfRule>
  </conditionalFormatting>
  <conditionalFormatting sqref="P172">
    <cfRule type="expression" dxfId="320" priority="125" stopIfTrue="1">
      <formula>P172="R"</formula>
    </cfRule>
    <cfRule type="expression" dxfId="319" priority="126" stopIfTrue="1">
      <formula>P172="A"</formula>
    </cfRule>
    <cfRule type="expression" dxfId="318" priority="127" stopIfTrue="1">
      <formula>P172="G"</formula>
    </cfRule>
  </conditionalFormatting>
  <conditionalFormatting sqref="P172">
    <cfRule type="expression" dxfId="317" priority="122" stopIfTrue="1">
      <formula>P172="R"</formula>
    </cfRule>
    <cfRule type="expression" dxfId="316" priority="123" stopIfTrue="1">
      <formula>P172="A"</formula>
    </cfRule>
    <cfRule type="expression" dxfId="315" priority="124" stopIfTrue="1">
      <formula>P172="G"</formula>
    </cfRule>
  </conditionalFormatting>
  <conditionalFormatting sqref="Q172">
    <cfRule type="expression" dxfId="314" priority="119" stopIfTrue="1">
      <formula>Q172="R"</formula>
    </cfRule>
    <cfRule type="expression" dxfId="313" priority="120" stopIfTrue="1">
      <formula>Q172="A"</formula>
    </cfRule>
    <cfRule type="expression" dxfId="312" priority="121" stopIfTrue="1">
      <formula>Q172="G"</formula>
    </cfRule>
  </conditionalFormatting>
  <conditionalFormatting sqref="Q172">
    <cfRule type="expression" dxfId="311" priority="116" stopIfTrue="1">
      <formula>Q172="R"</formula>
    </cfRule>
    <cfRule type="expression" dxfId="310" priority="117" stopIfTrue="1">
      <formula>Q172="A"</formula>
    </cfRule>
    <cfRule type="expression" dxfId="309" priority="118" stopIfTrue="1">
      <formula>Q172="G"</formula>
    </cfRule>
  </conditionalFormatting>
  <conditionalFormatting sqref="Q172">
    <cfRule type="expression" dxfId="308" priority="113" stopIfTrue="1">
      <formula>Q172="R"</formula>
    </cfRule>
    <cfRule type="expression" dxfId="307" priority="114" stopIfTrue="1">
      <formula>Q172="A"</formula>
    </cfRule>
    <cfRule type="expression" dxfId="306" priority="115" stopIfTrue="1">
      <formula>Q172="G"</formula>
    </cfRule>
  </conditionalFormatting>
  <conditionalFormatting sqref="Q172">
    <cfRule type="expression" dxfId="305" priority="110" stopIfTrue="1">
      <formula>Q172="R"</formula>
    </cfRule>
    <cfRule type="expression" dxfId="304" priority="111" stopIfTrue="1">
      <formula>Q172="A"</formula>
    </cfRule>
    <cfRule type="expression" dxfId="303" priority="112" stopIfTrue="1">
      <formula>Q172="G"</formula>
    </cfRule>
  </conditionalFormatting>
  <conditionalFormatting sqref="Y172:AA172">
    <cfRule type="expression" dxfId="302" priority="107" stopIfTrue="1">
      <formula>Y172="R"</formula>
    </cfRule>
    <cfRule type="expression" dxfId="301" priority="108" stopIfTrue="1">
      <formula>Y172="A"</formula>
    </cfRule>
    <cfRule type="expression" dxfId="300" priority="109" stopIfTrue="1">
      <formula>Y172="G"</formula>
    </cfRule>
  </conditionalFormatting>
  <conditionalFormatting sqref="Y172:AA172">
    <cfRule type="expression" dxfId="299" priority="104" stopIfTrue="1">
      <formula>Y172="R"</formula>
    </cfRule>
    <cfRule type="expression" dxfId="298" priority="105" stopIfTrue="1">
      <formula>Y172="A"</formula>
    </cfRule>
    <cfRule type="expression" dxfId="297" priority="106" stopIfTrue="1">
      <formula>Y172="G"</formula>
    </cfRule>
  </conditionalFormatting>
  <conditionalFormatting sqref="Y172:AA172">
    <cfRule type="expression" dxfId="296" priority="101" stopIfTrue="1">
      <formula>Y172="R"</formula>
    </cfRule>
    <cfRule type="expression" dxfId="295" priority="102" stopIfTrue="1">
      <formula>Y172="A"</formula>
    </cfRule>
    <cfRule type="expression" dxfId="294" priority="103" stopIfTrue="1">
      <formula>Y172="G"</formula>
    </cfRule>
  </conditionalFormatting>
  <conditionalFormatting sqref="Y172:AA172">
    <cfRule type="expression" dxfId="293" priority="98" stopIfTrue="1">
      <formula>Y172="R"</formula>
    </cfRule>
    <cfRule type="expression" dxfId="292" priority="99" stopIfTrue="1">
      <formula>Y172="A"</formula>
    </cfRule>
    <cfRule type="expression" dxfId="291" priority="100" stopIfTrue="1">
      <formula>Y172="G"</formula>
    </cfRule>
  </conditionalFormatting>
  <conditionalFormatting sqref="Z172">
    <cfRule type="expression" dxfId="290" priority="95" stopIfTrue="1">
      <formula>Z172="R"</formula>
    </cfRule>
    <cfRule type="expression" dxfId="289" priority="96" stopIfTrue="1">
      <formula>Z172="A"</formula>
    </cfRule>
    <cfRule type="expression" dxfId="288" priority="97" stopIfTrue="1">
      <formula>Z172="G"</formula>
    </cfRule>
  </conditionalFormatting>
  <conditionalFormatting sqref="Z172">
    <cfRule type="expression" dxfId="287" priority="92" stopIfTrue="1">
      <formula>Z172="R"</formula>
    </cfRule>
    <cfRule type="expression" dxfId="286" priority="93" stopIfTrue="1">
      <formula>Z172="A"</formula>
    </cfRule>
    <cfRule type="expression" dxfId="285" priority="94" stopIfTrue="1">
      <formula>Z172="G"</formula>
    </cfRule>
  </conditionalFormatting>
  <conditionalFormatting sqref="Z172">
    <cfRule type="expression" dxfId="284" priority="89" stopIfTrue="1">
      <formula>Z172="R"</formula>
    </cfRule>
    <cfRule type="expression" dxfId="283" priority="90" stopIfTrue="1">
      <formula>Z172="A"</formula>
    </cfRule>
    <cfRule type="expression" dxfId="282" priority="91" stopIfTrue="1">
      <formula>Z172="G"</formula>
    </cfRule>
  </conditionalFormatting>
  <conditionalFormatting sqref="Z172">
    <cfRule type="expression" dxfId="281" priority="86" stopIfTrue="1">
      <formula>Z172="R"</formula>
    </cfRule>
    <cfRule type="expression" dxfId="280" priority="87" stopIfTrue="1">
      <formula>Z172="A"</formula>
    </cfRule>
    <cfRule type="expression" dxfId="279" priority="88" stopIfTrue="1">
      <formula>Z172="G"</formula>
    </cfRule>
  </conditionalFormatting>
  <conditionalFormatting sqref="AA172">
    <cfRule type="expression" dxfId="278" priority="83" stopIfTrue="1">
      <formula>AA172="R"</formula>
    </cfRule>
    <cfRule type="expression" dxfId="277" priority="84" stopIfTrue="1">
      <formula>AA172="A"</formula>
    </cfRule>
    <cfRule type="expression" dxfId="276" priority="85" stopIfTrue="1">
      <formula>AA172="G"</formula>
    </cfRule>
  </conditionalFormatting>
  <conditionalFormatting sqref="AA172">
    <cfRule type="expression" dxfId="275" priority="80" stopIfTrue="1">
      <formula>AA172="R"</formula>
    </cfRule>
    <cfRule type="expression" dxfId="274" priority="81" stopIfTrue="1">
      <formula>AA172="A"</formula>
    </cfRule>
    <cfRule type="expression" dxfId="273" priority="82" stopIfTrue="1">
      <formula>AA172="G"</formula>
    </cfRule>
  </conditionalFormatting>
  <conditionalFormatting sqref="AA172">
    <cfRule type="expression" dxfId="272" priority="77" stopIfTrue="1">
      <formula>AA172="R"</formula>
    </cfRule>
    <cfRule type="expression" dxfId="271" priority="78" stopIfTrue="1">
      <formula>AA172="A"</formula>
    </cfRule>
    <cfRule type="expression" dxfId="270" priority="79" stopIfTrue="1">
      <formula>AA172="G"</formula>
    </cfRule>
  </conditionalFormatting>
  <conditionalFormatting sqref="AA172">
    <cfRule type="expression" dxfId="269" priority="74" stopIfTrue="1">
      <formula>AA172="R"</formula>
    </cfRule>
    <cfRule type="expression" dxfId="268" priority="75" stopIfTrue="1">
      <formula>AA172="A"</formula>
    </cfRule>
    <cfRule type="expression" dxfId="267" priority="76" stopIfTrue="1">
      <formula>AA172="G"</formula>
    </cfRule>
  </conditionalFormatting>
  <conditionalFormatting sqref="O173:Q173">
    <cfRule type="expression" dxfId="266" priority="71" stopIfTrue="1">
      <formula>O173="R"</formula>
    </cfRule>
    <cfRule type="expression" dxfId="265" priority="72" stopIfTrue="1">
      <formula>O173="A"</formula>
    </cfRule>
    <cfRule type="expression" dxfId="264" priority="73" stopIfTrue="1">
      <formula>O173="G"</formula>
    </cfRule>
  </conditionalFormatting>
  <conditionalFormatting sqref="O173:Q173">
    <cfRule type="expression" dxfId="263" priority="68" stopIfTrue="1">
      <formula>O173="R"</formula>
    </cfRule>
    <cfRule type="expression" dxfId="262" priority="69" stopIfTrue="1">
      <formula>O173="A"</formula>
    </cfRule>
    <cfRule type="expression" dxfId="261" priority="70" stopIfTrue="1">
      <formula>O173="G"</formula>
    </cfRule>
  </conditionalFormatting>
  <conditionalFormatting sqref="O173:Q173">
    <cfRule type="expression" dxfId="260" priority="65" stopIfTrue="1">
      <formula>O173="R"</formula>
    </cfRule>
    <cfRule type="expression" dxfId="259" priority="66" stopIfTrue="1">
      <formula>O173="A"</formula>
    </cfRule>
    <cfRule type="expression" dxfId="258" priority="67" stopIfTrue="1">
      <formula>O173="G"</formula>
    </cfRule>
  </conditionalFormatting>
  <conditionalFormatting sqref="O173:Q173">
    <cfRule type="expression" dxfId="257" priority="62" stopIfTrue="1">
      <formula>O173="R"</formula>
    </cfRule>
    <cfRule type="expression" dxfId="256" priority="63" stopIfTrue="1">
      <formula>O173="A"</formula>
    </cfRule>
    <cfRule type="expression" dxfId="255" priority="64" stopIfTrue="1">
      <formula>O173="G"</formula>
    </cfRule>
  </conditionalFormatting>
  <conditionalFormatting sqref="P173">
    <cfRule type="expression" dxfId="254" priority="59" stopIfTrue="1">
      <formula>P173="R"</formula>
    </cfRule>
    <cfRule type="expression" dxfId="253" priority="60" stopIfTrue="1">
      <formula>P173="A"</formula>
    </cfRule>
    <cfRule type="expression" dxfId="252" priority="61" stopIfTrue="1">
      <formula>P173="G"</formula>
    </cfRule>
  </conditionalFormatting>
  <conditionalFormatting sqref="P173">
    <cfRule type="expression" dxfId="251" priority="56" stopIfTrue="1">
      <formula>P173="R"</formula>
    </cfRule>
    <cfRule type="expression" dxfId="250" priority="57" stopIfTrue="1">
      <formula>P173="A"</formula>
    </cfRule>
    <cfRule type="expression" dxfId="249" priority="58" stopIfTrue="1">
      <formula>P173="G"</formula>
    </cfRule>
  </conditionalFormatting>
  <conditionalFormatting sqref="P173">
    <cfRule type="expression" dxfId="248" priority="53" stopIfTrue="1">
      <formula>P173="R"</formula>
    </cfRule>
    <cfRule type="expression" dxfId="247" priority="54" stopIfTrue="1">
      <formula>P173="A"</formula>
    </cfRule>
    <cfRule type="expression" dxfId="246" priority="55" stopIfTrue="1">
      <formula>P173="G"</formula>
    </cfRule>
  </conditionalFormatting>
  <conditionalFormatting sqref="P173">
    <cfRule type="expression" dxfId="245" priority="50" stopIfTrue="1">
      <formula>P173="R"</formula>
    </cfRule>
    <cfRule type="expression" dxfId="244" priority="51" stopIfTrue="1">
      <formula>P173="A"</formula>
    </cfRule>
    <cfRule type="expression" dxfId="243" priority="52" stopIfTrue="1">
      <formula>P173="G"</formula>
    </cfRule>
  </conditionalFormatting>
  <conditionalFormatting sqref="Q173">
    <cfRule type="expression" dxfId="242" priority="47" stopIfTrue="1">
      <formula>Q173="R"</formula>
    </cfRule>
    <cfRule type="expression" dxfId="241" priority="48" stopIfTrue="1">
      <formula>Q173="A"</formula>
    </cfRule>
    <cfRule type="expression" dxfId="240" priority="49" stopIfTrue="1">
      <formula>Q173="G"</formula>
    </cfRule>
  </conditionalFormatting>
  <conditionalFormatting sqref="Q173">
    <cfRule type="expression" dxfId="239" priority="44" stopIfTrue="1">
      <formula>Q173="R"</formula>
    </cfRule>
    <cfRule type="expression" dxfId="238" priority="45" stopIfTrue="1">
      <formula>Q173="A"</formula>
    </cfRule>
    <cfRule type="expression" dxfId="237" priority="46" stopIfTrue="1">
      <formula>Q173="G"</formula>
    </cfRule>
  </conditionalFormatting>
  <conditionalFormatting sqref="Q173">
    <cfRule type="expression" dxfId="236" priority="41" stopIfTrue="1">
      <formula>Q173="R"</formula>
    </cfRule>
    <cfRule type="expression" dxfId="235" priority="42" stopIfTrue="1">
      <formula>Q173="A"</formula>
    </cfRule>
    <cfRule type="expression" dxfId="234" priority="43" stopIfTrue="1">
      <formula>Q173="G"</formula>
    </cfRule>
  </conditionalFormatting>
  <conditionalFormatting sqref="Q173">
    <cfRule type="expression" dxfId="233" priority="38" stopIfTrue="1">
      <formula>Q173="R"</formula>
    </cfRule>
    <cfRule type="expression" dxfId="232" priority="39" stopIfTrue="1">
      <formula>Q173="A"</formula>
    </cfRule>
    <cfRule type="expression" dxfId="231" priority="40" stopIfTrue="1">
      <formula>Q173="G"</formula>
    </cfRule>
  </conditionalFormatting>
  <conditionalFormatting sqref="Y173:AA173">
    <cfRule type="expression" dxfId="230" priority="35" stopIfTrue="1">
      <formula>Y173="R"</formula>
    </cfRule>
    <cfRule type="expression" dxfId="229" priority="36" stopIfTrue="1">
      <formula>Y173="A"</formula>
    </cfRule>
    <cfRule type="expression" dxfId="228" priority="37" stopIfTrue="1">
      <formula>Y173="G"</formula>
    </cfRule>
  </conditionalFormatting>
  <conditionalFormatting sqref="Y173:AA173">
    <cfRule type="expression" dxfId="227" priority="32" stopIfTrue="1">
      <formula>Y173="R"</formula>
    </cfRule>
    <cfRule type="expression" dxfId="226" priority="33" stopIfTrue="1">
      <formula>Y173="A"</formula>
    </cfRule>
    <cfRule type="expression" dxfId="225" priority="34" stopIfTrue="1">
      <formula>Y173="G"</formula>
    </cfRule>
  </conditionalFormatting>
  <conditionalFormatting sqref="Y173:AA173">
    <cfRule type="expression" dxfId="224" priority="29" stopIfTrue="1">
      <formula>Y173="R"</formula>
    </cfRule>
    <cfRule type="expression" dxfId="223" priority="30" stopIfTrue="1">
      <formula>Y173="A"</formula>
    </cfRule>
    <cfRule type="expression" dxfId="222" priority="31" stopIfTrue="1">
      <formula>Y173="G"</formula>
    </cfRule>
  </conditionalFormatting>
  <conditionalFormatting sqref="Y173:AA173">
    <cfRule type="expression" dxfId="221" priority="26" stopIfTrue="1">
      <formula>Y173="R"</formula>
    </cfRule>
    <cfRule type="expression" dxfId="220" priority="27" stopIfTrue="1">
      <formula>Y173="A"</formula>
    </cfRule>
    <cfRule type="expression" dxfId="219" priority="28" stopIfTrue="1">
      <formula>Y173="G"</formula>
    </cfRule>
  </conditionalFormatting>
  <conditionalFormatting sqref="Z173">
    <cfRule type="expression" dxfId="218" priority="23" stopIfTrue="1">
      <formula>Z173="R"</formula>
    </cfRule>
    <cfRule type="expression" dxfId="217" priority="24" stopIfTrue="1">
      <formula>Z173="A"</formula>
    </cfRule>
    <cfRule type="expression" dxfId="216" priority="25" stopIfTrue="1">
      <formula>Z173="G"</formula>
    </cfRule>
  </conditionalFormatting>
  <conditionalFormatting sqref="Z173">
    <cfRule type="expression" dxfId="215" priority="20" stopIfTrue="1">
      <formula>Z173="R"</formula>
    </cfRule>
    <cfRule type="expression" dxfId="214" priority="21" stopIfTrue="1">
      <formula>Z173="A"</formula>
    </cfRule>
    <cfRule type="expression" dxfId="213" priority="22" stopIfTrue="1">
      <formula>Z173="G"</formula>
    </cfRule>
  </conditionalFormatting>
  <conditionalFormatting sqref="Z173">
    <cfRule type="expression" dxfId="212" priority="17" stopIfTrue="1">
      <formula>Z173="R"</formula>
    </cfRule>
    <cfRule type="expression" dxfId="211" priority="18" stopIfTrue="1">
      <formula>Z173="A"</formula>
    </cfRule>
    <cfRule type="expression" dxfId="210" priority="19" stopIfTrue="1">
      <formula>Z173="G"</formula>
    </cfRule>
  </conditionalFormatting>
  <conditionalFormatting sqref="Z173">
    <cfRule type="expression" dxfId="209" priority="14" stopIfTrue="1">
      <formula>Z173="R"</formula>
    </cfRule>
    <cfRule type="expression" dxfId="208" priority="15" stopIfTrue="1">
      <formula>Z173="A"</formula>
    </cfRule>
    <cfRule type="expression" dxfId="207" priority="16" stopIfTrue="1">
      <formula>Z173="G"</formula>
    </cfRule>
  </conditionalFormatting>
  <conditionalFormatting sqref="AA173">
    <cfRule type="expression" dxfId="206" priority="11" stopIfTrue="1">
      <formula>AA173="R"</formula>
    </cfRule>
    <cfRule type="expression" dxfId="205" priority="12" stopIfTrue="1">
      <formula>AA173="A"</formula>
    </cfRule>
    <cfRule type="expression" dxfId="204" priority="13" stopIfTrue="1">
      <formula>AA173="G"</formula>
    </cfRule>
  </conditionalFormatting>
  <conditionalFormatting sqref="AA173">
    <cfRule type="expression" dxfId="203" priority="8" stopIfTrue="1">
      <formula>AA173="R"</formula>
    </cfRule>
    <cfRule type="expression" dxfId="202" priority="9" stopIfTrue="1">
      <formula>AA173="A"</formula>
    </cfRule>
    <cfRule type="expression" dxfId="201" priority="10" stopIfTrue="1">
      <formula>AA173="G"</formula>
    </cfRule>
  </conditionalFormatting>
  <conditionalFormatting sqref="AA173">
    <cfRule type="expression" dxfId="200" priority="5" stopIfTrue="1">
      <formula>AA173="R"</formula>
    </cfRule>
    <cfRule type="expression" dxfId="199" priority="6" stopIfTrue="1">
      <formula>AA173="A"</formula>
    </cfRule>
    <cfRule type="expression" dxfId="198" priority="7" stopIfTrue="1">
      <formula>AA173="G"</formula>
    </cfRule>
  </conditionalFormatting>
  <conditionalFormatting sqref="AA173">
    <cfRule type="expression" dxfId="197" priority="2" stopIfTrue="1">
      <formula>AA173="R"</formula>
    </cfRule>
    <cfRule type="expression" dxfId="196" priority="3" stopIfTrue="1">
      <formula>AA173="A"</formula>
    </cfRule>
    <cfRule type="expression" dxfId="195" priority="4" stopIfTrue="1">
      <formula>AA173="G"</formula>
    </cfRule>
  </conditionalFormatting>
  <dataValidations count="2">
    <dataValidation type="custom" allowBlank="1" showInputMessage="1" showErrorMessage="1" errorTitle="Data Entry Error" error="You have selected &quot;Not-for-profit/Voluntary Organisations&quot;  as bidder but are entering data into &quot;Private Limited Company/Publicly Limited Company&quot; input tab." sqref="O138:Q139 Y36:AA42 O36:Q42 O63:Q72 Y29:AA33 O29:Q33 O57:Q60 Y21:AA27 O21:Q27 O145:Q146 O75:Q90 Y75:AA90 Y115:AA128 H131:H133 M131:M133 O131:Q133 Y63:AA72 O52:Q53 Y138:AA139 N18 Y48:AA49 O115:Q128 Y93:AA108 O48:Q49 Y145:AA146 Y57:AA60 Y149:AA149 O93:Q108 O149:Q149 Y131:AA133 Y45:AA46 O45:Q46 Y52:AA53 X18">
      <formula1>$C$45=$E$34</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J139:L139 T139:V139">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17" min="13" max="139" man="1"/>
  </colBreaks>
  <legacyDrawing r:id="rId2"/>
  <extLst>
    <ext xmlns:x14="http://schemas.microsoft.com/office/spreadsheetml/2009/9/main" uri="{CCE6A557-97BC-4b89-ADB6-D9C93CAAB3DF}">
      <x14:dataValidations xmlns:xm="http://schemas.microsoft.com/office/excel/2006/main" count="8">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14:formula1>
            <xm:f>AND('Bidder Instructions'!$D$39=SysConfig!$F$33,E57&gt;=0)</xm:f>
          </x14:formula1>
          <xm:sqref>E57:G60</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14:formula1>
            <xm:f>'Bidder Instructions'!$D$39=SysConfig!$F$33</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SysConfig!$F$38:$F$39</xm:f>
          </x14:formula1>
          <xm:sqref>E139:G139</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14:formula1>
            <xm:f>AND('Bidder Instructions'!$D$39=SysConfig!$F$33,J52&lt;=0)</xm:f>
          </x14:formula1>
          <xm:sqref>J52:L53</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SysConfig!$F$20:$F$27</xm:f>
          </x14:formula1>
          <xm:sqref>E24:G24 J24:L24 T24:V24</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14:formula1>
            <xm:f>AND($C$39=SysConfig!$F$33,E57&gt;=0)</xm:f>
          </x14:formula1>
          <xm:sqref>E63:G72 E75:G90 E93:G108 E115:G128 E138:G138 J57:L60 J63:L72 J75:L90 J93:L108 J115:L128 J138:L138 T57:V60 T63:V72 T75:V90 T93:V108 T115:V128 T138:V138</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14:formula1>
            <xm:f>$C$39=SysConfig!$F$33</xm:f>
          </x14:formula1>
          <xm:sqref>T149:V149 E29:G33 E36:G42 E45:G46 E48:G49 E56:G56 E145:G146 E131:G133 E149:G149 I18 J15:L17 S18 T15:V17 E25:G27 J29:L33 J36:L42 J45:L46 J48:L49 J56:L56 J145:L146 J131:L133 J149:L149 J25:L27 T29:V33 T36:V42 T45:V46 T48:V49 T56:V56 T145:V146 T131:V133 E21:G23 J21:L23 T21:V23 T25:V27</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14:formula1>
            <xm:f>AND($C$39=SysConfig!$F$33,E52&lt;=0)</xm:f>
          </x14:formula1>
          <xm:sqref>E52:G53 T52:V53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70C0"/>
  </sheetPr>
  <dimension ref="A1:BH178"/>
  <sheetViews>
    <sheetView showGridLines="0" zoomScale="60" zoomScaleNormal="60" zoomScaleSheetLayoutView="80" workbookViewId="0">
      <pane ySplit="8" topLeftCell="A9" activePane="bottomLeft" state="frozen"/>
      <selection activeCell="A9" sqref="A9"/>
      <selection pane="bottomLeft" activeCell="D10" sqref="D10"/>
    </sheetView>
  </sheetViews>
  <sheetFormatPr defaultColWidth="0" defaultRowHeight="14.5" customHeight="1" zeroHeight="1" x14ac:dyDescent="0.25"/>
  <cols>
    <col min="1" max="1" width="4.19921875" customWidth="1"/>
    <col min="2" max="2" width="6" customWidth="1"/>
    <col min="3" max="3" width="1.69921875" customWidth="1"/>
    <col min="4" max="4" width="77" bestFit="1" customWidth="1"/>
    <col min="5" max="13" width="26.5" customWidth="1"/>
    <col min="14" max="14" width="3.69921875" customWidth="1"/>
    <col min="15" max="15" width="71.3984375" customWidth="1"/>
    <col min="16" max="24" width="26.5" customWidth="1"/>
    <col min="25" max="25" width="3.69921875" customWidth="1"/>
    <col min="26" max="26" width="71.3984375" customWidth="1"/>
    <col min="27" max="29" width="26.5" customWidth="1"/>
    <col min="30" max="30" width="3.69921875" customWidth="1"/>
    <col min="31" max="31" width="71.3984375" customWidth="1"/>
    <col min="32" max="40" width="26.5" customWidth="1"/>
    <col min="41" max="41" width="4.69921875" customWidth="1"/>
    <col min="42" max="42" width="71.3984375" customWidth="1"/>
    <col min="43" max="45" width="26.5" customWidth="1"/>
    <col min="46" max="46" width="8.69921875" customWidth="1"/>
    <col min="47" max="60" width="0" hidden="1" customWidth="1"/>
    <col min="61" max="16384" width="8.69921875" hidden="1"/>
  </cols>
  <sheetData>
    <row r="1" spans="1:46"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row>
    <row r="2" spans="1:46" s="27" customFormat="1" ht="11.5" x14ac:dyDescent="0.25">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row>
    <row r="3" spans="1:46" s="27" customFormat="1" ht="13" x14ac:dyDescent="0.25">
      <c r="A3" s="109"/>
      <c r="B3" s="109"/>
      <c r="C3" s="109"/>
      <c r="D3" s="111" t="str">
        <f>cstProjectName</f>
        <v>RM 6283 Front Office Counter Services</v>
      </c>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row>
    <row r="4" spans="1:46" s="27" customFormat="1" ht="12.5" x14ac:dyDescent="0.25">
      <c r="A4" s="109"/>
      <c r="B4" s="109"/>
      <c r="C4" s="109"/>
      <c r="D4" s="112" t="str">
        <f ca="1">MID(CELL("filename",A1),FIND("]",CELL("filename",A1))+1,256)&amp;" Sheet"</f>
        <v>1.1b Lead Financial Input Sheet</v>
      </c>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row>
    <row r="5" spans="1:46" s="27" customFormat="1" ht="11.5" x14ac:dyDescent="0.25">
      <c r="A5" s="109"/>
      <c r="B5" s="109"/>
      <c r="C5" s="109"/>
      <c r="D5" s="110" t="str">
        <f>IF(ISBLANK(cstProtectiveMarking),"",cstProtectiveMarking)</f>
        <v>OFFICIAL</v>
      </c>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row>
    <row r="6" spans="1:46" s="27" customFormat="1" ht="11.5" x14ac:dyDescent="0.25">
      <c r="A6" s="109"/>
      <c r="B6" s="114"/>
      <c r="C6" s="109"/>
      <c r="D6" s="113" t="str">
        <f>HYPERLINK("#'Contents'!A1",sysChkWord)</f>
        <v>All Checks OK</v>
      </c>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row>
    <row r="7" spans="1:46" s="27" customFormat="1" ht="12.5" x14ac:dyDescent="0.25">
      <c r="A7" s="109"/>
      <c r="B7" s="109"/>
      <c r="C7" s="109"/>
      <c r="D7" s="243" t="str">
        <f>HYPERLINK("#'Contents'!A1","Click for Contents")</f>
        <v>Click for Contents</v>
      </c>
      <c r="E7" s="243"/>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row>
    <row r="8" spans="1:46" s="27" customFormat="1" ht="11.5" x14ac:dyDescent="0.25">
      <c r="A8" s="185">
        <f>SUM(A9:A156)</f>
        <v>0</v>
      </c>
      <c r="B8" s="185">
        <f>SUM(B9:B156)</f>
        <v>0</v>
      </c>
      <c r="C8" s="116"/>
      <c r="D8" s="109"/>
      <c r="E8" s="109"/>
      <c r="F8" s="116"/>
      <c r="G8" s="116"/>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row>
    <row r="9" spans="1:46" ht="21" x14ac:dyDescent="0.5">
      <c r="A9" s="55"/>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row>
    <row r="10" spans="1:46" x14ac:dyDescent="0.35">
      <c r="A10" s="9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row>
    <row r="11" spans="1:46" x14ac:dyDescent="0.35">
      <c r="A11" s="9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row>
    <row r="12" spans="1:46" ht="21" x14ac:dyDescent="0.5">
      <c r="A12" s="97"/>
      <c r="B12" s="25"/>
      <c r="C12" s="25"/>
      <c r="D12" s="55" t="s">
        <v>373</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row>
    <row r="13" spans="1:46" x14ac:dyDescent="0.35">
      <c r="A13" s="97"/>
      <c r="B13" s="25"/>
      <c r="C13" s="25"/>
      <c r="D13" s="97" t="s">
        <v>374</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row>
    <row r="14" spans="1:46" x14ac:dyDescent="0.35">
      <c r="A14" s="97"/>
      <c r="B14" s="25"/>
      <c r="C14" s="146"/>
      <c r="D14" s="146" t="s">
        <v>43</v>
      </c>
      <c r="E14" s="146"/>
      <c r="F14" s="146"/>
      <c r="G14" s="146"/>
      <c r="H14" s="146"/>
      <c r="I14" s="146"/>
      <c r="J14" s="146"/>
      <c r="K14" s="146"/>
      <c r="L14" s="146"/>
      <c r="M14" s="146"/>
      <c r="N14" s="146"/>
      <c r="O14" s="146" t="s">
        <v>41</v>
      </c>
      <c r="P14" s="146"/>
      <c r="Q14" s="146"/>
      <c r="R14" s="146" t="s">
        <v>150</v>
      </c>
      <c r="S14" s="146"/>
      <c r="T14" s="146"/>
      <c r="U14" s="146"/>
      <c r="V14" s="146"/>
      <c r="W14" s="146"/>
      <c r="X14" s="146"/>
      <c r="Y14" s="146"/>
      <c r="Z14" s="146" t="s">
        <v>41</v>
      </c>
      <c r="AA14" s="146"/>
      <c r="AB14" s="146"/>
      <c r="AC14" s="146"/>
      <c r="AD14" s="146"/>
      <c r="AE14" s="146" t="s">
        <v>42</v>
      </c>
      <c r="AF14" s="146"/>
      <c r="AG14" s="146"/>
      <c r="AH14" s="146" t="s">
        <v>150</v>
      </c>
      <c r="AI14" s="146"/>
      <c r="AJ14" s="146"/>
      <c r="AK14" s="146"/>
      <c r="AL14" s="146"/>
      <c r="AM14" s="146"/>
      <c r="AN14" s="146"/>
      <c r="AO14" s="146"/>
      <c r="AP14" s="146" t="s">
        <v>42</v>
      </c>
      <c r="AQ14" s="25"/>
      <c r="AR14" s="146"/>
      <c r="AS14" s="146"/>
      <c r="AT14" s="146"/>
    </row>
    <row r="15" spans="1:46" s="27" customFormat="1" x14ac:dyDescent="0.35">
      <c r="A15" s="97"/>
      <c r="B15" s="25"/>
      <c r="C15" s="146"/>
      <c r="D15" s="146"/>
      <c r="E15" s="146"/>
      <c r="F15" s="146"/>
      <c r="G15" s="146"/>
      <c r="H15" s="146"/>
      <c r="I15" s="146"/>
      <c r="J15" s="146"/>
      <c r="K15" s="146"/>
      <c r="L15" s="146"/>
      <c r="M15" s="146"/>
      <c r="N15" s="146"/>
      <c r="O15" s="146" t="s">
        <v>319</v>
      </c>
      <c r="P15" s="146"/>
      <c r="Q15" s="146"/>
      <c r="R15" s="190"/>
      <c r="S15" s="146"/>
      <c r="T15" s="146"/>
      <c r="U15" s="190"/>
      <c r="V15" s="146"/>
      <c r="W15" s="146"/>
      <c r="X15" s="190"/>
      <c r="Y15" s="146"/>
      <c r="Z15" s="146"/>
      <c r="AA15" s="146"/>
      <c r="AB15" s="146"/>
      <c r="AC15" s="146"/>
      <c r="AD15" s="146"/>
      <c r="AE15" s="146" t="s">
        <v>319</v>
      </c>
      <c r="AF15" s="146"/>
      <c r="AG15" s="146"/>
      <c r="AH15" s="190"/>
      <c r="AI15" s="146"/>
      <c r="AJ15" s="146"/>
      <c r="AK15" s="190"/>
      <c r="AL15" s="146"/>
      <c r="AM15" s="146"/>
      <c r="AN15" s="190"/>
      <c r="AO15" s="146"/>
      <c r="AP15" s="146"/>
      <c r="AQ15" s="25"/>
      <c r="AR15" s="146"/>
      <c r="AS15" s="146"/>
      <c r="AT15" s="146"/>
    </row>
    <row r="16" spans="1:46" ht="21" x14ac:dyDescent="0.5">
      <c r="A16" s="53"/>
      <c r="B16" s="144"/>
      <c r="C16" s="53"/>
      <c r="D16" s="146"/>
      <c r="E16" s="53"/>
      <c r="F16" s="53"/>
      <c r="G16" s="53"/>
      <c r="H16" s="53"/>
      <c r="I16" s="53"/>
      <c r="J16" s="53"/>
      <c r="K16" s="53"/>
      <c r="L16" s="53"/>
      <c r="M16" s="53"/>
      <c r="N16" s="53"/>
      <c r="O16" s="145" t="s">
        <v>245</v>
      </c>
      <c r="P16" s="53"/>
      <c r="Q16" s="53"/>
      <c r="R16" s="204">
        <v>1</v>
      </c>
      <c r="S16" s="53"/>
      <c r="T16" s="53"/>
      <c r="U16" s="204">
        <v>1</v>
      </c>
      <c r="V16" s="53"/>
      <c r="W16" s="53"/>
      <c r="X16" s="204">
        <v>1</v>
      </c>
      <c r="Y16" s="53"/>
      <c r="Z16" s="146"/>
      <c r="AA16" s="53"/>
      <c r="AB16" s="53"/>
      <c r="AC16" s="53"/>
      <c r="AD16" s="53"/>
      <c r="AE16" s="145" t="s">
        <v>245</v>
      </c>
      <c r="AF16" s="53"/>
      <c r="AG16" s="53"/>
      <c r="AH16" s="204">
        <v>1</v>
      </c>
      <c r="AI16" s="53"/>
      <c r="AJ16" s="53"/>
      <c r="AK16" s="204">
        <v>1</v>
      </c>
      <c r="AL16" s="53"/>
      <c r="AM16" s="53"/>
      <c r="AN16" s="204">
        <v>1</v>
      </c>
      <c r="AO16" s="53"/>
      <c r="AP16" s="69"/>
      <c r="AQ16" s="70"/>
      <c r="AR16" s="70"/>
      <c r="AS16" s="70"/>
      <c r="AT16" s="53"/>
    </row>
    <row r="17" spans="1:46" ht="21" x14ac:dyDescent="0.5">
      <c r="A17" s="53"/>
      <c r="B17" s="144"/>
      <c r="C17" s="53"/>
      <c r="D17" s="146"/>
      <c r="E17" s="53"/>
      <c r="F17" s="53"/>
      <c r="G17" s="53"/>
      <c r="H17" s="53"/>
      <c r="I17" s="53"/>
      <c r="J17" s="53"/>
      <c r="K17" s="53"/>
      <c r="L17" s="53"/>
      <c r="M17" s="53"/>
      <c r="N17" s="53"/>
      <c r="O17" s="145" t="s">
        <v>151</v>
      </c>
      <c r="P17" s="53"/>
      <c r="Q17" s="53"/>
      <c r="R17" s="204">
        <v>1</v>
      </c>
      <c r="S17" s="53"/>
      <c r="T17" s="53"/>
      <c r="U17" s="204">
        <v>1</v>
      </c>
      <c r="V17" s="53"/>
      <c r="W17" s="53"/>
      <c r="X17" s="204">
        <v>1</v>
      </c>
      <c r="Y17" s="53"/>
      <c r="Z17" s="146"/>
      <c r="AA17" s="53"/>
      <c r="AB17" s="53"/>
      <c r="AC17" s="53"/>
      <c r="AD17" s="53"/>
      <c r="AE17" s="145" t="s">
        <v>151</v>
      </c>
      <c r="AF17" s="53"/>
      <c r="AG17" s="53"/>
      <c r="AH17" s="204">
        <v>1</v>
      </c>
      <c r="AI17" s="53"/>
      <c r="AJ17" s="53"/>
      <c r="AK17" s="204">
        <v>1</v>
      </c>
      <c r="AL17" s="53"/>
      <c r="AM17" s="53"/>
      <c r="AN17" s="204">
        <v>1</v>
      </c>
      <c r="AO17" s="53"/>
      <c r="AP17" s="69"/>
      <c r="AQ17" s="70"/>
      <c r="AR17" s="70"/>
      <c r="AS17" s="70"/>
      <c r="AT17" s="53"/>
    </row>
    <row r="18" spans="1:46" ht="21" x14ac:dyDescent="0.5">
      <c r="A18" s="25"/>
      <c r="B18" s="144"/>
      <c r="C18" s="25"/>
      <c r="D18" s="95" t="s">
        <v>85</v>
      </c>
      <c r="E18" s="25"/>
      <c r="F18" s="53"/>
      <c r="G18" s="25"/>
      <c r="H18" s="25"/>
      <c r="I18" s="25"/>
      <c r="J18" s="25"/>
      <c r="K18" s="25"/>
      <c r="L18" s="25"/>
      <c r="M18" s="25"/>
      <c r="N18" s="25"/>
      <c r="O18" s="95" t="s">
        <v>86</v>
      </c>
      <c r="P18" s="25"/>
      <c r="Q18" s="53"/>
      <c r="R18" s="25"/>
      <c r="S18" s="25"/>
      <c r="T18" s="53"/>
      <c r="U18" s="25"/>
      <c r="V18" s="25"/>
      <c r="W18" s="53"/>
      <c r="X18" s="25"/>
      <c r="Y18" s="25"/>
      <c r="Z18" s="146" t="str">
        <f>O18</f>
        <v>Immediate Parent Name</v>
      </c>
      <c r="AA18" s="25"/>
      <c r="AB18" s="25"/>
      <c r="AC18" s="25"/>
      <c r="AD18" s="25"/>
      <c r="AE18" s="95" t="s">
        <v>87</v>
      </c>
      <c r="AF18" s="25"/>
      <c r="AG18" s="53"/>
      <c r="AH18" s="27"/>
      <c r="AI18" s="25"/>
      <c r="AJ18" s="53"/>
      <c r="AK18" s="27"/>
      <c r="AL18" s="25"/>
      <c r="AM18" s="53"/>
      <c r="AN18" s="27"/>
      <c r="AO18" s="25"/>
      <c r="AP18" s="146" t="str">
        <f>AE18</f>
        <v>Ultimate Parent Name</v>
      </c>
      <c r="AQ18" s="27"/>
      <c r="AR18" s="27"/>
      <c r="AS18" s="27"/>
      <c r="AT18" s="25"/>
    </row>
    <row r="19" spans="1:46" ht="20" x14ac:dyDescent="0.4">
      <c r="A19" s="27"/>
      <c r="B19" s="144"/>
      <c r="C19" s="27"/>
      <c r="D19" s="11"/>
      <c r="E19" s="26" t="s">
        <v>156</v>
      </c>
      <c r="F19" s="26" t="s">
        <v>160</v>
      </c>
      <c r="G19" s="25" t="s">
        <v>157</v>
      </c>
      <c r="H19" s="26" t="s">
        <v>156</v>
      </c>
      <c r="I19" s="26" t="s">
        <v>160</v>
      </c>
      <c r="J19" s="25" t="s">
        <v>157</v>
      </c>
      <c r="K19" s="26" t="s">
        <v>156</v>
      </c>
      <c r="L19" s="26" t="s">
        <v>160</v>
      </c>
      <c r="M19" s="25" t="s">
        <v>157</v>
      </c>
      <c r="N19" s="27"/>
      <c r="O19" s="11"/>
      <c r="P19" s="26" t="s">
        <v>156</v>
      </c>
      <c r="Q19" s="26" t="s">
        <v>160</v>
      </c>
      <c r="R19" s="25" t="s">
        <v>157</v>
      </c>
      <c r="S19" s="26" t="s">
        <v>156</v>
      </c>
      <c r="T19" s="26" t="s">
        <v>160</v>
      </c>
      <c r="U19" s="25" t="s">
        <v>157</v>
      </c>
      <c r="V19" s="26" t="s">
        <v>156</v>
      </c>
      <c r="W19" s="26" t="s">
        <v>160</v>
      </c>
      <c r="X19" s="25" t="s">
        <v>157</v>
      </c>
      <c r="Y19" s="27"/>
      <c r="Z19" s="11"/>
      <c r="AA19" s="25" t="s">
        <v>157</v>
      </c>
      <c r="AB19" s="25" t="s">
        <v>157</v>
      </c>
      <c r="AC19" s="25" t="s">
        <v>157</v>
      </c>
      <c r="AD19" s="27"/>
      <c r="AE19" s="11"/>
      <c r="AF19" s="26" t="s">
        <v>156</v>
      </c>
      <c r="AG19" s="26" t="s">
        <v>160</v>
      </c>
      <c r="AH19" s="25" t="s">
        <v>157</v>
      </c>
      <c r="AI19" s="26" t="s">
        <v>156</v>
      </c>
      <c r="AJ19" s="26" t="s">
        <v>160</v>
      </c>
      <c r="AK19" s="25" t="s">
        <v>157</v>
      </c>
      <c r="AL19" s="26" t="s">
        <v>156</v>
      </c>
      <c r="AM19" s="26" t="s">
        <v>160</v>
      </c>
      <c r="AN19" s="25" t="s">
        <v>157</v>
      </c>
      <c r="AO19" s="27"/>
      <c r="AP19" s="11"/>
      <c r="AQ19" s="27"/>
      <c r="AR19" s="27"/>
      <c r="AS19" s="27"/>
      <c r="AT19" s="27"/>
    </row>
    <row r="20" spans="1:46" ht="18" x14ac:dyDescent="0.4">
      <c r="A20" s="25"/>
      <c r="B20" s="144"/>
      <c r="C20" s="25"/>
      <c r="D20" s="12" t="s">
        <v>5</v>
      </c>
      <c r="E20" s="25"/>
      <c r="F20" s="25"/>
      <c r="G20" s="25"/>
      <c r="H20" s="25"/>
      <c r="I20" s="25"/>
      <c r="J20" s="25"/>
      <c r="K20" s="25"/>
      <c r="L20" s="25"/>
      <c r="M20" s="224" t="s">
        <v>6</v>
      </c>
      <c r="N20" s="25"/>
      <c r="O20" s="12" t="s">
        <v>5</v>
      </c>
      <c r="P20" s="25"/>
      <c r="Q20" s="25"/>
      <c r="R20" s="25"/>
      <c r="S20" s="25"/>
      <c r="T20" s="25"/>
      <c r="U20" s="25"/>
      <c r="V20" s="25"/>
      <c r="W20" s="25"/>
      <c r="X20" s="224" t="s">
        <v>6</v>
      </c>
      <c r="Y20" s="25"/>
      <c r="Z20" s="12" t="s">
        <v>5</v>
      </c>
      <c r="AA20" s="25"/>
      <c r="AB20" s="25"/>
      <c r="AC20" s="224" t="s">
        <v>6</v>
      </c>
      <c r="AD20" s="25"/>
      <c r="AE20" s="12" t="s">
        <v>5</v>
      </c>
      <c r="AF20" s="25"/>
      <c r="AG20" s="25"/>
      <c r="AH20" s="25"/>
      <c r="AI20" s="25"/>
      <c r="AJ20" s="25"/>
      <c r="AK20" s="25"/>
      <c r="AL20" s="25"/>
      <c r="AM20" s="25"/>
      <c r="AN20" s="224" t="s">
        <v>6</v>
      </c>
      <c r="AO20" s="25"/>
      <c r="AP20" s="12" t="s">
        <v>5</v>
      </c>
      <c r="AQ20" s="25"/>
      <c r="AR20" s="25"/>
      <c r="AS20" s="224" t="s">
        <v>6</v>
      </c>
      <c r="AT20" s="25"/>
    </row>
    <row r="21" spans="1:46" ht="13" x14ac:dyDescent="0.3">
      <c r="A21" s="27"/>
      <c r="B21" s="144"/>
      <c r="C21" s="27"/>
      <c r="D21" s="28" t="s">
        <v>206</v>
      </c>
      <c r="E21" s="148" t="str">
        <f>G21</f>
        <v>31/XX/20XX</v>
      </c>
      <c r="F21" s="148" t="str">
        <f>G21</f>
        <v>31/XX/20XX</v>
      </c>
      <c r="G21" s="96" t="s">
        <v>7</v>
      </c>
      <c r="H21" s="148" t="str">
        <f>J21</f>
        <v>31/XX/20XX</v>
      </c>
      <c r="I21" s="148" t="str">
        <f>J21</f>
        <v>31/XX/20XX</v>
      </c>
      <c r="J21" s="96" t="s">
        <v>7</v>
      </c>
      <c r="K21" s="148" t="str">
        <f>M21</f>
        <v>31/XX/20XX</v>
      </c>
      <c r="L21" s="148" t="str">
        <f>M21</f>
        <v>31/XX/20XX</v>
      </c>
      <c r="M21" s="96" t="s">
        <v>7</v>
      </c>
      <c r="N21" s="27"/>
      <c r="O21" s="28" t="s">
        <v>207</v>
      </c>
      <c r="P21" s="148" t="str">
        <f>R21</f>
        <v>31/XX/20XX</v>
      </c>
      <c r="Q21" s="148" t="str">
        <f>R21</f>
        <v>31/XX/20XX</v>
      </c>
      <c r="R21" s="96" t="s">
        <v>7</v>
      </c>
      <c r="S21" s="148" t="str">
        <f>U21</f>
        <v>31/XX/20XX</v>
      </c>
      <c r="T21" s="148" t="str">
        <f>U21</f>
        <v>31/XX/20XX</v>
      </c>
      <c r="U21" s="96" t="s">
        <v>7</v>
      </c>
      <c r="V21" s="148" t="str">
        <f>X21</f>
        <v>31/XX/20XX</v>
      </c>
      <c r="W21" s="148" t="str">
        <f>X21</f>
        <v>31/XX/20XX</v>
      </c>
      <c r="X21" s="96" t="s">
        <v>7</v>
      </c>
      <c r="Y21" s="27"/>
      <c r="Z21" s="28" t="s">
        <v>206</v>
      </c>
      <c r="AA21" s="148" t="str">
        <f>R21</f>
        <v>31/XX/20XX</v>
      </c>
      <c r="AB21" s="148" t="str">
        <f>U21</f>
        <v>31/XX/20XX</v>
      </c>
      <c r="AC21" s="148" t="str">
        <f t="shared" ref="AC21:AC25" si="0">X21</f>
        <v>31/XX/20XX</v>
      </c>
      <c r="AD21" s="27"/>
      <c r="AE21" s="28" t="s">
        <v>207</v>
      </c>
      <c r="AF21" s="148" t="str">
        <f>AH21</f>
        <v>31/XX/20XX</v>
      </c>
      <c r="AG21" s="148" t="str">
        <f>AH21</f>
        <v>31/XX/20XX</v>
      </c>
      <c r="AH21" s="96" t="s">
        <v>7</v>
      </c>
      <c r="AI21" s="148" t="str">
        <f>AK21</f>
        <v>31/XX/20XX</v>
      </c>
      <c r="AJ21" s="148" t="str">
        <f>AK21</f>
        <v>31/XX/20XX</v>
      </c>
      <c r="AK21" s="96" t="s">
        <v>7</v>
      </c>
      <c r="AL21" s="148" t="str">
        <f>AN21</f>
        <v>31/XX/20XX</v>
      </c>
      <c r="AM21" s="148" t="str">
        <f>AN21</f>
        <v>31/XX/20XX</v>
      </c>
      <c r="AN21" s="96" t="s">
        <v>7</v>
      </c>
      <c r="AO21" s="27"/>
      <c r="AP21" s="28" t="s">
        <v>206</v>
      </c>
      <c r="AQ21" s="148" t="str">
        <f>AH21</f>
        <v>31/XX/20XX</v>
      </c>
      <c r="AR21" s="148" t="str">
        <f>AK21</f>
        <v>31/XX/20XX</v>
      </c>
      <c r="AS21" s="148" t="str">
        <f t="shared" ref="AS21:AS25" si="1">AN21</f>
        <v>31/XX/20XX</v>
      </c>
      <c r="AT21" s="27"/>
    </row>
    <row r="22" spans="1:46" ht="11.5" x14ac:dyDescent="0.25">
      <c r="A22" s="144"/>
      <c r="C22" s="27"/>
      <c r="D22" s="130" t="s">
        <v>8</v>
      </c>
      <c r="E22" s="147">
        <f>G22</f>
        <v>12</v>
      </c>
      <c r="F22" s="147">
        <f>G22</f>
        <v>12</v>
      </c>
      <c r="G22" s="188">
        <v>12</v>
      </c>
      <c r="H22" s="147">
        <f>J22</f>
        <v>12</v>
      </c>
      <c r="I22" s="147">
        <f>J22</f>
        <v>12</v>
      </c>
      <c r="J22" s="190">
        <v>12</v>
      </c>
      <c r="K22" s="147">
        <f>M22</f>
        <v>12</v>
      </c>
      <c r="L22" s="147">
        <f>M22</f>
        <v>12</v>
      </c>
      <c r="M22" s="190">
        <v>12</v>
      </c>
      <c r="N22" s="27"/>
      <c r="O22" s="130" t="s">
        <v>8</v>
      </c>
      <c r="P22" s="147">
        <f>R22</f>
        <v>12</v>
      </c>
      <c r="Q22" s="147">
        <f>R22</f>
        <v>12</v>
      </c>
      <c r="R22" s="188">
        <v>12</v>
      </c>
      <c r="S22" s="147">
        <f>U22</f>
        <v>12</v>
      </c>
      <c r="T22" s="147">
        <f>U22</f>
        <v>12</v>
      </c>
      <c r="U22" s="188">
        <v>12</v>
      </c>
      <c r="V22" s="147">
        <f>X22</f>
        <v>12</v>
      </c>
      <c r="W22" s="147">
        <f>X22</f>
        <v>12</v>
      </c>
      <c r="X22" s="188">
        <v>12</v>
      </c>
      <c r="Y22" s="27"/>
      <c r="Z22" s="130" t="s">
        <v>8</v>
      </c>
      <c r="AA22" s="147">
        <f>R22</f>
        <v>12</v>
      </c>
      <c r="AB22" s="147">
        <f>U22</f>
        <v>12</v>
      </c>
      <c r="AC22" s="147">
        <f t="shared" si="0"/>
        <v>12</v>
      </c>
      <c r="AD22" s="27"/>
      <c r="AE22" s="130" t="s">
        <v>8</v>
      </c>
      <c r="AF22" s="147">
        <f>AH22</f>
        <v>12</v>
      </c>
      <c r="AG22" s="147">
        <f>AH22</f>
        <v>12</v>
      </c>
      <c r="AH22" s="188">
        <v>12</v>
      </c>
      <c r="AI22" s="147">
        <f>AK22</f>
        <v>12</v>
      </c>
      <c r="AJ22" s="147">
        <f>AK22</f>
        <v>12</v>
      </c>
      <c r="AK22" s="188">
        <v>12</v>
      </c>
      <c r="AL22" s="147">
        <f>AN22</f>
        <v>12</v>
      </c>
      <c r="AM22" s="147">
        <f>AN22</f>
        <v>12</v>
      </c>
      <c r="AN22" s="188">
        <v>12</v>
      </c>
      <c r="AO22" s="27"/>
      <c r="AP22" s="130" t="s">
        <v>8</v>
      </c>
      <c r="AQ22" s="147">
        <f>AH22</f>
        <v>12</v>
      </c>
      <c r="AR22" s="147">
        <f>AK22</f>
        <v>12</v>
      </c>
      <c r="AS22" s="147">
        <f t="shared" si="1"/>
        <v>12</v>
      </c>
      <c r="AT22" s="27"/>
    </row>
    <row r="23" spans="1:46" ht="11.5" x14ac:dyDescent="0.25">
      <c r="A23" s="144"/>
      <c r="C23" s="27"/>
      <c r="D23" s="130" t="s">
        <v>9</v>
      </c>
      <c r="E23" s="147" t="str">
        <f t="shared" ref="E23:E25" si="2">G23</f>
        <v>N</v>
      </c>
      <c r="F23" s="147" t="str">
        <f t="shared" ref="F23:F25" si="3">G23</f>
        <v>N</v>
      </c>
      <c r="G23" s="95" t="s">
        <v>10</v>
      </c>
      <c r="H23" s="147" t="str">
        <f t="shared" ref="H23:H25" si="4">J23</f>
        <v>N</v>
      </c>
      <c r="I23" s="147" t="str">
        <f t="shared" ref="I23:I25" si="5">J23</f>
        <v>N</v>
      </c>
      <c r="J23" s="95" t="s">
        <v>10</v>
      </c>
      <c r="K23" s="147" t="str">
        <f t="shared" ref="K23:K25" si="6">M23</f>
        <v>N</v>
      </c>
      <c r="L23" s="147" t="str">
        <f t="shared" ref="L23:L25" si="7">M23</f>
        <v>N</v>
      </c>
      <c r="M23" s="95" t="s">
        <v>10</v>
      </c>
      <c r="N23" s="27"/>
      <c r="O23" s="130" t="s">
        <v>9</v>
      </c>
      <c r="P23" s="147" t="str">
        <f t="shared" ref="P23:P25" si="8">R23</f>
        <v>N</v>
      </c>
      <c r="Q23" s="147" t="str">
        <f t="shared" ref="Q23:Q25" si="9">R23</f>
        <v>N</v>
      </c>
      <c r="R23" s="95" t="s">
        <v>10</v>
      </c>
      <c r="S23" s="147" t="str">
        <f t="shared" ref="S23:S25" si="10">U23</f>
        <v>N</v>
      </c>
      <c r="T23" s="147" t="str">
        <f t="shared" ref="T23:T25" si="11">U23</f>
        <v>N</v>
      </c>
      <c r="U23" s="95" t="s">
        <v>10</v>
      </c>
      <c r="V23" s="147" t="str">
        <f t="shared" ref="V23:V25" si="12">X23</f>
        <v>N</v>
      </c>
      <c r="W23" s="147" t="str">
        <f t="shared" ref="W23:W25" si="13">X23</f>
        <v>N</v>
      </c>
      <c r="X23" s="95" t="s">
        <v>10</v>
      </c>
      <c r="Y23" s="27"/>
      <c r="Z23" s="130" t="s">
        <v>9</v>
      </c>
      <c r="AA23" s="147" t="str">
        <f>R23</f>
        <v>N</v>
      </c>
      <c r="AB23" s="147" t="str">
        <f>U23</f>
        <v>N</v>
      </c>
      <c r="AC23" s="147" t="str">
        <f t="shared" si="0"/>
        <v>N</v>
      </c>
      <c r="AD23" s="27"/>
      <c r="AE23" s="130" t="s">
        <v>9</v>
      </c>
      <c r="AF23" s="147" t="str">
        <f t="shared" ref="AF23:AF25" si="14">AH23</f>
        <v>N</v>
      </c>
      <c r="AG23" s="147" t="str">
        <f t="shared" ref="AG23:AG25" si="15">AH23</f>
        <v>N</v>
      </c>
      <c r="AH23" s="95" t="s">
        <v>10</v>
      </c>
      <c r="AI23" s="147" t="str">
        <f t="shared" ref="AI23:AI25" si="16">AK23</f>
        <v>N</v>
      </c>
      <c r="AJ23" s="147" t="str">
        <f t="shared" ref="AJ23:AJ25" si="17">AK23</f>
        <v>N</v>
      </c>
      <c r="AK23" s="95" t="s">
        <v>10</v>
      </c>
      <c r="AL23" s="147" t="str">
        <f t="shared" ref="AL23:AL25" si="18">AN23</f>
        <v>N</v>
      </c>
      <c r="AM23" s="147" t="str">
        <f t="shared" ref="AM23:AM25" si="19">AN23</f>
        <v>N</v>
      </c>
      <c r="AN23" s="95" t="s">
        <v>10</v>
      </c>
      <c r="AO23" s="27"/>
      <c r="AP23" s="130" t="s">
        <v>9</v>
      </c>
      <c r="AQ23" s="147" t="str">
        <f>AH23</f>
        <v>N</v>
      </c>
      <c r="AR23" s="147" t="str">
        <f>AK23</f>
        <v>N</v>
      </c>
      <c r="AS23" s="147" t="str">
        <f t="shared" si="1"/>
        <v>N</v>
      </c>
      <c r="AT23" s="27"/>
    </row>
    <row r="24" spans="1:46" ht="11.5" x14ac:dyDescent="0.25">
      <c r="A24" s="144"/>
      <c r="C24" s="27"/>
      <c r="D24" s="130" t="s">
        <v>146</v>
      </c>
      <c r="E24" s="147" t="str">
        <f t="shared" si="2"/>
        <v>N/A</v>
      </c>
      <c r="F24" s="147" t="str">
        <f t="shared" si="3"/>
        <v>N/A</v>
      </c>
      <c r="G24" s="227" t="s">
        <v>48</v>
      </c>
      <c r="H24" s="147" t="str">
        <f t="shared" si="4"/>
        <v>N/A</v>
      </c>
      <c r="I24" s="147" t="str">
        <f t="shared" si="5"/>
        <v>N/A</v>
      </c>
      <c r="J24" s="227" t="s">
        <v>48</v>
      </c>
      <c r="K24" s="147" t="str">
        <f t="shared" si="6"/>
        <v>N/A</v>
      </c>
      <c r="L24" s="147" t="str">
        <f t="shared" si="7"/>
        <v>N/A</v>
      </c>
      <c r="M24" s="227" t="s">
        <v>48</v>
      </c>
      <c r="N24" s="27"/>
      <c r="O24" s="130" t="s">
        <v>146</v>
      </c>
      <c r="P24" s="147" t="str">
        <f t="shared" si="8"/>
        <v>N/A</v>
      </c>
      <c r="Q24" s="147" t="str">
        <f t="shared" si="9"/>
        <v>N/A</v>
      </c>
      <c r="R24" s="227" t="s">
        <v>48</v>
      </c>
      <c r="S24" s="147" t="str">
        <f t="shared" si="10"/>
        <v>N/A</v>
      </c>
      <c r="T24" s="147" t="str">
        <f t="shared" si="11"/>
        <v>N/A</v>
      </c>
      <c r="U24" s="227" t="s">
        <v>48</v>
      </c>
      <c r="V24" s="147" t="str">
        <f t="shared" si="12"/>
        <v>N/A</v>
      </c>
      <c r="W24" s="147" t="str">
        <f t="shared" si="13"/>
        <v>N/A</v>
      </c>
      <c r="X24" s="227" t="s">
        <v>48</v>
      </c>
      <c r="Y24" s="27"/>
      <c r="Z24" s="130" t="s">
        <v>146</v>
      </c>
      <c r="AA24" s="147" t="str">
        <f>R24</f>
        <v>N/A</v>
      </c>
      <c r="AB24" s="147" t="str">
        <f>U24</f>
        <v>N/A</v>
      </c>
      <c r="AC24" s="147" t="str">
        <f t="shared" si="0"/>
        <v>N/A</v>
      </c>
      <c r="AD24" s="27"/>
      <c r="AE24" s="130" t="s">
        <v>146</v>
      </c>
      <c r="AF24" s="147" t="str">
        <f t="shared" si="14"/>
        <v>N/A</v>
      </c>
      <c r="AG24" s="147" t="str">
        <f t="shared" si="15"/>
        <v>N/A</v>
      </c>
      <c r="AH24" s="227" t="s">
        <v>48</v>
      </c>
      <c r="AI24" s="147" t="str">
        <f t="shared" si="16"/>
        <v>N/A</v>
      </c>
      <c r="AJ24" s="147" t="str">
        <f t="shared" si="17"/>
        <v>N/A</v>
      </c>
      <c r="AK24" s="227" t="s">
        <v>48</v>
      </c>
      <c r="AL24" s="147" t="str">
        <f t="shared" si="18"/>
        <v>N/A</v>
      </c>
      <c r="AM24" s="147" t="str">
        <f t="shared" si="19"/>
        <v>N/A</v>
      </c>
      <c r="AN24" s="227" t="s">
        <v>48</v>
      </c>
      <c r="AO24" s="27"/>
      <c r="AP24" s="130" t="s">
        <v>146</v>
      </c>
      <c r="AQ24" s="147" t="str">
        <f>AH24</f>
        <v>N/A</v>
      </c>
      <c r="AR24" s="147" t="str">
        <f>AK24</f>
        <v>N/A</v>
      </c>
      <c r="AS24" s="147" t="str">
        <f t="shared" si="1"/>
        <v>N/A</v>
      </c>
      <c r="AT24" s="27"/>
    </row>
    <row r="25" spans="1:46" ht="11.5" x14ac:dyDescent="0.25">
      <c r="A25" s="144"/>
      <c r="C25" s="27"/>
      <c r="D25" s="130" t="s">
        <v>363</v>
      </c>
      <c r="E25" s="147" t="str">
        <f t="shared" si="2"/>
        <v>Annual</v>
      </c>
      <c r="F25" s="147" t="str">
        <f t="shared" si="3"/>
        <v>Annual</v>
      </c>
      <c r="G25" s="95" t="s">
        <v>11</v>
      </c>
      <c r="H25" s="147" t="str">
        <f t="shared" si="4"/>
        <v>Annual</v>
      </c>
      <c r="I25" s="147" t="str">
        <f t="shared" si="5"/>
        <v>Annual</v>
      </c>
      <c r="J25" s="95" t="s">
        <v>11</v>
      </c>
      <c r="K25" s="147" t="str">
        <f t="shared" si="6"/>
        <v>Annual</v>
      </c>
      <c r="L25" s="147" t="str">
        <f t="shared" si="7"/>
        <v>Annual</v>
      </c>
      <c r="M25" s="95" t="s">
        <v>11</v>
      </c>
      <c r="N25" s="27"/>
      <c r="O25" s="130" t="s">
        <v>363</v>
      </c>
      <c r="P25" s="147" t="str">
        <f t="shared" si="8"/>
        <v>Annual</v>
      </c>
      <c r="Q25" s="147" t="str">
        <f t="shared" si="9"/>
        <v>Annual</v>
      </c>
      <c r="R25" s="95" t="s">
        <v>11</v>
      </c>
      <c r="S25" s="147" t="str">
        <f t="shared" si="10"/>
        <v>Annual</v>
      </c>
      <c r="T25" s="147" t="str">
        <f t="shared" si="11"/>
        <v>Annual</v>
      </c>
      <c r="U25" s="95" t="s">
        <v>11</v>
      </c>
      <c r="V25" s="147" t="str">
        <f t="shared" si="12"/>
        <v>Annual</v>
      </c>
      <c r="W25" s="147" t="str">
        <f t="shared" si="13"/>
        <v>Annual</v>
      </c>
      <c r="X25" s="95" t="s">
        <v>11</v>
      </c>
      <c r="Y25" s="27"/>
      <c r="Z25" s="130" t="s">
        <v>363</v>
      </c>
      <c r="AA25" s="147" t="str">
        <f>R25</f>
        <v>Annual</v>
      </c>
      <c r="AB25" s="147" t="str">
        <f>U25</f>
        <v>Annual</v>
      </c>
      <c r="AC25" s="147" t="str">
        <f t="shared" si="0"/>
        <v>Annual</v>
      </c>
      <c r="AD25" s="27"/>
      <c r="AE25" s="130" t="s">
        <v>363</v>
      </c>
      <c r="AF25" s="147" t="str">
        <f t="shared" si="14"/>
        <v>Annual</v>
      </c>
      <c r="AG25" s="147" t="str">
        <f t="shared" si="15"/>
        <v>Annual</v>
      </c>
      <c r="AH25" s="95" t="s">
        <v>11</v>
      </c>
      <c r="AI25" s="147" t="str">
        <f t="shared" si="16"/>
        <v>Annual</v>
      </c>
      <c r="AJ25" s="147" t="str">
        <f t="shared" si="17"/>
        <v>Annual</v>
      </c>
      <c r="AK25" s="95" t="s">
        <v>11</v>
      </c>
      <c r="AL25" s="147" t="str">
        <f t="shared" si="18"/>
        <v>Annual</v>
      </c>
      <c r="AM25" s="147" t="str">
        <f t="shared" si="19"/>
        <v>Annual</v>
      </c>
      <c r="AN25" s="95" t="s">
        <v>11</v>
      </c>
      <c r="AO25" s="27"/>
      <c r="AP25" s="130" t="s">
        <v>363</v>
      </c>
      <c r="AQ25" s="147" t="str">
        <f>AH25</f>
        <v>Annual</v>
      </c>
      <c r="AR25" s="147" t="str">
        <f>AK25</f>
        <v>Annual</v>
      </c>
      <c r="AS25" s="147" t="str">
        <f t="shared" si="1"/>
        <v>Annual</v>
      </c>
      <c r="AT25" s="27"/>
    </row>
    <row r="26" spans="1:46" ht="11.5" x14ac:dyDescent="0.25">
      <c r="A26" s="144">
        <f t="shared" ref="A26:A31" si="20">IF(OR(G26&lt;0,J26&lt;0,M26&lt;0,AA26&lt;0,AB26&lt;0,AC26&lt;0,AH26&lt;0,AK26&lt;0,AN26&lt;0),1,0)</f>
        <v>0</v>
      </c>
      <c r="C26" s="27"/>
      <c r="D26" s="13" t="s">
        <v>191</v>
      </c>
      <c r="E26" s="132">
        <v>0</v>
      </c>
      <c r="F26" s="132">
        <v>0</v>
      </c>
      <c r="G26" s="149">
        <f>SUM(E26:F26)</f>
        <v>0</v>
      </c>
      <c r="H26" s="132">
        <v>0</v>
      </c>
      <c r="I26" s="132">
        <v>0</v>
      </c>
      <c r="J26" s="149">
        <f>SUM(H26:I26)</f>
        <v>0</v>
      </c>
      <c r="K26" s="132">
        <v>0</v>
      </c>
      <c r="L26" s="132">
        <v>0</v>
      </c>
      <c r="M26" s="149">
        <f>SUM(K26:L26)</f>
        <v>0</v>
      </c>
      <c r="N26" s="27"/>
      <c r="O26" s="13" t="s">
        <v>191</v>
      </c>
      <c r="P26" s="132">
        <v>0</v>
      </c>
      <c r="Q26" s="132">
        <v>0</v>
      </c>
      <c r="R26" s="149">
        <f>SUM(P26:Q26)</f>
        <v>0</v>
      </c>
      <c r="S26" s="132">
        <v>0</v>
      </c>
      <c r="T26" s="132">
        <v>0</v>
      </c>
      <c r="U26" s="149">
        <f>SUM(S26:T26)</f>
        <v>0</v>
      </c>
      <c r="V26" s="132">
        <v>0</v>
      </c>
      <c r="W26" s="132">
        <v>0</v>
      </c>
      <c r="X26" s="149">
        <f>SUM(V26:W26)</f>
        <v>0</v>
      </c>
      <c r="Y26" s="27"/>
      <c r="Z26" s="13" t="s">
        <v>191</v>
      </c>
      <c r="AA26" s="149">
        <f>R26/R$16</f>
        <v>0</v>
      </c>
      <c r="AB26" s="149">
        <f t="shared" ref="AB26:AB30" si="21">U26/U$16</f>
        <v>0</v>
      </c>
      <c r="AC26" s="149">
        <f t="shared" ref="AC26:AC30" si="22">X26/X$16</f>
        <v>0</v>
      </c>
      <c r="AD26" s="27"/>
      <c r="AE26" s="13" t="s">
        <v>191</v>
      </c>
      <c r="AF26" s="132">
        <v>0</v>
      </c>
      <c r="AG26" s="132">
        <v>0</v>
      </c>
      <c r="AH26" s="149">
        <f>SUM(AF26:AG26)</f>
        <v>0</v>
      </c>
      <c r="AI26" s="132">
        <v>0</v>
      </c>
      <c r="AJ26" s="132">
        <v>0</v>
      </c>
      <c r="AK26" s="149">
        <f>SUM(AI26:AJ26)</f>
        <v>0</v>
      </c>
      <c r="AL26" s="132">
        <v>0</v>
      </c>
      <c r="AM26" s="132">
        <v>0</v>
      </c>
      <c r="AN26" s="149">
        <f>SUM(AL26:AM26)</f>
        <v>0</v>
      </c>
      <c r="AO26" s="27"/>
      <c r="AP26" s="13" t="s">
        <v>191</v>
      </c>
      <c r="AQ26" s="149">
        <f>AH26/AH$16</f>
        <v>0</v>
      </c>
      <c r="AR26" s="149">
        <f t="shared" ref="AR26:AR30" si="23">AK26/AK$16</f>
        <v>0</v>
      </c>
      <c r="AS26" s="149">
        <f t="shared" ref="AS26:AS30" si="24">AN26/AN$16</f>
        <v>0</v>
      </c>
      <c r="AT26" s="27"/>
    </row>
    <row r="27" spans="1:46" ht="23" x14ac:dyDescent="0.25">
      <c r="A27" s="144">
        <f t="shared" si="20"/>
        <v>0</v>
      </c>
      <c r="C27" s="27"/>
      <c r="D27" s="19" t="s">
        <v>208</v>
      </c>
      <c r="E27" s="132">
        <v>0</v>
      </c>
      <c r="F27" s="132">
        <v>0</v>
      </c>
      <c r="G27" s="149">
        <f t="shared" ref="G27:G41" si="25">SUM(E27:F27)</f>
        <v>0</v>
      </c>
      <c r="H27" s="132">
        <v>0</v>
      </c>
      <c r="I27" s="132">
        <v>0</v>
      </c>
      <c r="J27" s="149">
        <f t="shared" ref="J27:J41" si="26">SUM(H27:I27)</f>
        <v>0</v>
      </c>
      <c r="K27" s="132">
        <v>0</v>
      </c>
      <c r="L27" s="132">
        <v>0</v>
      </c>
      <c r="M27" s="149">
        <f t="shared" ref="M27:M41" si="27">SUM(K27:L27)</f>
        <v>0</v>
      </c>
      <c r="N27" s="27"/>
      <c r="O27" s="19" t="s">
        <v>208</v>
      </c>
      <c r="P27" s="132">
        <v>0</v>
      </c>
      <c r="Q27" s="132">
        <v>0</v>
      </c>
      <c r="R27" s="149">
        <f t="shared" ref="R27:R30" si="28">SUM(P27:Q27)</f>
        <v>0</v>
      </c>
      <c r="S27" s="132">
        <v>0</v>
      </c>
      <c r="T27" s="132">
        <v>0</v>
      </c>
      <c r="U27" s="149">
        <f t="shared" ref="U27:U31" si="29">SUM(S27:T27)</f>
        <v>0</v>
      </c>
      <c r="V27" s="132">
        <v>0</v>
      </c>
      <c r="W27" s="132">
        <v>0</v>
      </c>
      <c r="X27" s="149">
        <f t="shared" ref="X27:X31" si="30">SUM(V27:W27)</f>
        <v>0</v>
      </c>
      <c r="Y27" s="27"/>
      <c r="Z27" s="19" t="s">
        <v>208</v>
      </c>
      <c r="AA27" s="149">
        <f t="shared" ref="AA27:AA30" si="31">R27/R$16</f>
        <v>0</v>
      </c>
      <c r="AB27" s="149">
        <f t="shared" si="21"/>
        <v>0</v>
      </c>
      <c r="AC27" s="149">
        <f t="shared" si="22"/>
        <v>0</v>
      </c>
      <c r="AD27" s="27"/>
      <c r="AE27" s="19" t="s">
        <v>192</v>
      </c>
      <c r="AF27" s="132">
        <v>0</v>
      </c>
      <c r="AG27" s="132">
        <v>0</v>
      </c>
      <c r="AH27" s="149">
        <f t="shared" ref="AH27:AH41" si="32">SUM(AF27:AG27)</f>
        <v>0</v>
      </c>
      <c r="AI27" s="132">
        <v>0</v>
      </c>
      <c r="AJ27" s="132">
        <v>0</v>
      </c>
      <c r="AK27" s="149">
        <f t="shared" ref="AK27:AK41" si="33">SUM(AI27:AJ27)</f>
        <v>0</v>
      </c>
      <c r="AL27" s="132">
        <v>0</v>
      </c>
      <c r="AM27" s="132">
        <v>0</v>
      </c>
      <c r="AN27" s="149">
        <f t="shared" ref="AN27:AN41" si="34">SUM(AL27:AM27)</f>
        <v>0</v>
      </c>
      <c r="AO27" s="27"/>
      <c r="AP27" s="19" t="s">
        <v>208</v>
      </c>
      <c r="AQ27" s="149">
        <f t="shared" ref="AQ27:AQ30" si="35">AH27/AH$16</f>
        <v>0</v>
      </c>
      <c r="AR27" s="149">
        <f t="shared" si="23"/>
        <v>0</v>
      </c>
      <c r="AS27" s="149">
        <f t="shared" si="24"/>
        <v>0</v>
      </c>
      <c r="AT27" s="27"/>
    </row>
    <row r="28" spans="1:46" ht="11.5" x14ac:dyDescent="0.25">
      <c r="A28" s="144">
        <f t="shared" si="20"/>
        <v>0</v>
      </c>
      <c r="C28" s="27"/>
      <c r="D28" s="19" t="s">
        <v>209</v>
      </c>
      <c r="E28" s="132">
        <v>0</v>
      </c>
      <c r="F28" s="132">
        <v>0</v>
      </c>
      <c r="G28" s="149">
        <f t="shared" si="25"/>
        <v>0</v>
      </c>
      <c r="H28" s="132">
        <v>0</v>
      </c>
      <c r="I28" s="132">
        <v>0</v>
      </c>
      <c r="J28" s="149">
        <f t="shared" si="26"/>
        <v>0</v>
      </c>
      <c r="K28" s="132">
        <v>0</v>
      </c>
      <c r="L28" s="132">
        <v>0</v>
      </c>
      <c r="M28" s="149">
        <f t="shared" si="27"/>
        <v>0</v>
      </c>
      <c r="N28" s="27"/>
      <c r="O28" s="19" t="s">
        <v>209</v>
      </c>
      <c r="P28" s="132">
        <v>0</v>
      </c>
      <c r="Q28" s="132">
        <v>0</v>
      </c>
      <c r="R28" s="149">
        <f t="shared" ref="R28" si="36">SUM(P28:Q28)</f>
        <v>0</v>
      </c>
      <c r="S28" s="132">
        <v>0</v>
      </c>
      <c r="T28" s="132">
        <v>0</v>
      </c>
      <c r="U28" s="149">
        <f t="shared" si="29"/>
        <v>0</v>
      </c>
      <c r="V28" s="132">
        <v>0</v>
      </c>
      <c r="W28" s="132">
        <v>0</v>
      </c>
      <c r="X28" s="149">
        <f t="shared" si="30"/>
        <v>0</v>
      </c>
      <c r="Y28" s="27"/>
      <c r="Z28" s="19" t="s">
        <v>209</v>
      </c>
      <c r="AA28" s="149">
        <f t="shared" ref="AA28" si="37">R28/R$16</f>
        <v>0</v>
      </c>
      <c r="AB28" s="149">
        <f t="shared" ref="AB28" si="38">U28/U$16</f>
        <v>0</v>
      </c>
      <c r="AC28" s="149">
        <f t="shared" ref="AC28" si="39">X28/X$16</f>
        <v>0</v>
      </c>
      <c r="AD28" s="27"/>
      <c r="AE28" s="19" t="s">
        <v>209</v>
      </c>
      <c r="AF28" s="132">
        <v>0</v>
      </c>
      <c r="AG28" s="132">
        <v>0</v>
      </c>
      <c r="AH28" s="149">
        <f t="shared" ref="AH28" si="40">SUM(AF28:AG28)</f>
        <v>0</v>
      </c>
      <c r="AI28" s="132">
        <v>0</v>
      </c>
      <c r="AJ28" s="132">
        <v>0</v>
      </c>
      <c r="AK28" s="149">
        <f t="shared" si="33"/>
        <v>0</v>
      </c>
      <c r="AL28" s="132">
        <v>0</v>
      </c>
      <c r="AM28" s="132">
        <v>0</v>
      </c>
      <c r="AN28" s="149">
        <f t="shared" si="34"/>
        <v>0</v>
      </c>
      <c r="AO28" s="27"/>
      <c r="AP28" s="19" t="s">
        <v>209</v>
      </c>
      <c r="AQ28" s="149">
        <f t="shared" ref="AQ28" si="41">AH28/AH$16</f>
        <v>0</v>
      </c>
      <c r="AR28" s="149">
        <f t="shared" ref="AR28" si="42">AK28/AK$16</f>
        <v>0</v>
      </c>
      <c r="AS28" s="149">
        <f t="shared" ref="AS28" si="43">AN28/AN$16</f>
        <v>0</v>
      </c>
      <c r="AT28" s="27"/>
    </row>
    <row r="29" spans="1:46" ht="11.5" x14ac:dyDescent="0.25">
      <c r="A29" s="144">
        <f t="shared" si="20"/>
        <v>0</v>
      </c>
      <c r="C29" s="27"/>
      <c r="D29" s="13" t="s">
        <v>193</v>
      </c>
      <c r="E29" s="132">
        <v>0</v>
      </c>
      <c r="F29" s="132">
        <v>0</v>
      </c>
      <c r="G29" s="149">
        <f t="shared" si="25"/>
        <v>0</v>
      </c>
      <c r="H29" s="132">
        <v>0</v>
      </c>
      <c r="I29" s="132">
        <v>0</v>
      </c>
      <c r="J29" s="149">
        <f t="shared" si="26"/>
        <v>0</v>
      </c>
      <c r="K29" s="132">
        <v>0</v>
      </c>
      <c r="L29" s="132">
        <v>0</v>
      </c>
      <c r="M29" s="149">
        <f t="shared" si="27"/>
        <v>0</v>
      </c>
      <c r="N29" s="27"/>
      <c r="O29" s="13" t="s">
        <v>193</v>
      </c>
      <c r="P29" s="132">
        <v>0</v>
      </c>
      <c r="Q29" s="132">
        <v>0</v>
      </c>
      <c r="R29" s="149">
        <f t="shared" si="28"/>
        <v>0</v>
      </c>
      <c r="S29" s="132">
        <v>0</v>
      </c>
      <c r="T29" s="132">
        <v>0</v>
      </c>
      <c r="U29" s="149">
        <f t="shared" si="29"/>
        <v>0</v>
      </c>
      <c r="V29" s="132">
        <v>0</v>
      </c>
      <c r="W29" s="132">
        <v>0</v>
      </c>
      <c r="X29" s="149">
        <f t="shared" si="30"/>
        <v>0</v>
      </c>
      <c r="Y29" s="27"/>
      <c r="Z29" s="13" t="s">
        <v>193</v>
      </c>
      <c r="AA29" s="149">
        <f t="shared" si="31"/>
        <v>0</v>
      </c>
      <c r="AB29" s="149">
        <f t="shared" si="21"/>
        <v>0</v>
      </c>
      <c r="AC29" s="149">
        <f t="shared" si="22"/>
        <v>0</v>
      </c>
      <c r="AD29" s="27"/>
      <c r="AE29" s="13" t="s">
        <v>193</v>
      </c>
      <c r="AF29" s="132">
        <v>0</v>
      </c>
      <c r="AG29" s="132">
        <v>0</v>
      </c>
      <c r="AH29" s="149">
        <f t="shared" si="32"/>
        <v>0</v>
      </c>
      <c r="AI29" s="132">
        <v>0</v>
      </c>
      <c r="AJ29" s="132">
        <v>0</v>
      </c>
      <c r="AK29" s="149">
        <f t="shared" si="33"/>
        <v>0</v>
      </c>
      <c r="AL29" s="132">
        <v>0</v>
      </c>
      <c r="AM29" s="132">
        <v>0</v>
      </c>
      <c r="AN29" s="149">
        <f t="shared" si="34"/>
        <v>0</v>
      </c>
      <c r="AO29" s="27"/>
      <c r="AP29" s="13" t="s">
        <v>193</v>
      </c>
      <c r="AQ29" s="149">
        <f t="shared" si="35"/>
        <v>0</v>
      </c>
      <c r="AR29" s="149">
        <f t="shared" si="23"/>
        <v>0</v>
      </c>
      <c r="AS29" s="149">
        <f t="shared" si="24"/>
        <v>0</v>
      </c>
      <c r="AT29" s="27"/>
    </row>
    <row r="30" spans="1:46" ht="11.5" x14ac:dyDescent="0.25">
      <c r="A30" s="144">
        <f t="shared" si="20"/>
        <v>0</v>
      </c>
      <c r="C30" s="27"/>
      <c r="D30" s="13" t="s">
        <v>194</v>
      </c>
      <c r="E30" s="132">
        <v>0</v>
      </c>
      <c r="F30" s="132">
        <v>0</v>
      </c>
      <c r="G30" s="149">
        <f t="shared" si="25"/>
        <v>0</v>
      </c>
      <c r="H30" s="132">
        <v>0</v>
      </c>
      <c r="I30" s="132">
        <v>0</v>
      </c>
      <c r="J30" s="149">
        <f t="shared" si="26"/>
        <v>0</v>
      </c>
      <c r="K30" s="132">
        <v>0</v>
      </c>
      <c r="L30" s="132">
        <v>0</v>
      </c>
      <c r="M30" s="149">
        <f t="shared" si="27"/>
        <v>0</v>
      </c>
      <c r="N30" s="27"/>
      <c r="O30" s="13" t="s">
        <v>194</v>
      </c>
      <c r="P30" s="132">
        <v>0</v>
      </c>
      <c r="Q30" s="132">
        <v>0</v>
      </c>
      <c r="R30" s="149">
        <f t="shared" si="28"/>
        <v>0</v>
      </c>
      <c r="S30" s="132">
        <v>0</v>
      </c>
      <c r="T30" s="132">
        <v>0</v>
      </c>
      <c r="U30" s="149">
        <f t="shared" si="29"/>
        <v>0</v>
      </c>
      <c r="V30" s="132">
        <v>0</v>
      </c>
      <c r="W30" s="132">
        <v>0</v>
      </c>
      <c r="X30" s="149">
        <f t="shared" si="30"/>
        <v>0</v>
      </c>
      <c r="Y30" s="27"/>
      <c r="Z30" s="13" t="s">
        <v>194</v>
      </c>
      <c r="AA30" s="149">
        <f t="shared" si="31"/>
        <v>0</v>
      </c>
      <c r="AB30" s="149">
        <f t="shared" si="21"/>
        <v>0</v>
      </c>
      <c r="AC30" s="149">
        <f t="shared" si="22"/>
        <v>0</v>
      </c>
      <c r="AD30" s="27"/>
      <c r="AE30" s="13" t="s">
        <v>194</v>
      </c>
      <c r="AF30" s="132">
        <v>0</v>
      </c>
      <c r="AG30" s="132">
        <v>0</v>
      </c>
      <c r="AH30" s="149">
        <f t="shared" si="32"/>
        <v>0</v>
      </c>
      <c r="AI30" s="132">
        <v>0</v>
      </c>
      <c r="AJ30" s="132">
        <v>0</v>
      </c>
      <c r="AK30" s="149">
        <f t="shared" si="33"/>
        <v>0</v>
      </c>
      <c r="AL30" s="132">
        <v>0</v>
      </c>
      <c r="AM30" s="132">
        <v>0</v>
      </c>
      <c r="AN30" s="149">
        <f t="shared" si="34"/>
        <v>0</v>
      </c>
      <c r="AO30" s="27"/>
      <c r="AP30" s="13" t="s">
        <v>194</v>
      </c>
      <c r="AQ30" s="149">
        <f t="shared" si="35"/>
        <v>0</v>
      </c>
      <c r="AR30" s="149">
        <f t="shared" si="23"/>
        <v>0</v>
      </c>
      <c r="AS30" s="149">
        <f t="shared" si="24"/>
        <v>0</v>
      </c>
      <c r="AT30" s="27"/>
    </row>
    <row r="31" spans="1:46" ht="11.5" x14ac:dyDescent="0.25">
      <c r="A31" s="144">
        <f t="shared" si="20"/>
        <v>0</v>
      </c>
      <c r="C31" s="27"/>
      <c r="D31" s="13" t="s">
        <v>210</v>
      </c>
      <c r="E31" s="132">
        <v>0</v>
      </c>
      <c r="F31" s="132">
        <v>0</v>
      </c>
      <c r="G31" s="149">
        <f t="shared" si="25"/>
        <v>0</v>
      </c>
      <c r="H31" s="132">
        <v>0</v>
      </c>
      <c r="I31" s="132">
        <v>0</v>
      </c>
      <c r="J31" s="149">
        <f t="shared" si="26"/>
        <v>0</v>
      </c>
      <c r="K31" s="132">
        <v>0</v>
      </c>
      <c r="L31" s="132">
        <v>0</v>
      </c>
      <c r="M31" s="149">
        <f t="shared" si="27"/>
        <v>0</v>
      </c>
      <c r="N31" s="27"/>
      <c r="O31" s="13" t="s">
        <v>210</v>
      </c>
      <c r="P31" s="132">
        <v>0</v>
      </c>
      <c r="Q31" s="132">
        <v>0</v>
      </c>
      <c r="R31" s="149">
        <f t="shared" ref="R31" si="44">SUM(P31:Q31)</f>
        <v>0</v>
      </c>
      <c r="S31" s="132">
        <v>0</v>
      </c>
      <c r="T31" s="132">
        <v>0</v>
      </c>
      <c r="U31" s="149">
        <f t="shared" si="29"/>
        <v>0</v>
      </c>
      <c r="V31" s="132">
        <v>0</v>
      </c>
      <c r="W31" s="132">
        <v>0</v>
      </c>
      <c r="X31" s="149">
        <f t="shared" si="30"/>
        <v>0</v>
      </c>
      <c r="Y31" s="27"/>
      <c r="Z31" s="13" t="s">
        <v>210</v>
      </c>
      <c r="AA31" s="149">
        <f t="shared" ref="AA31" si="45">R31/R$16</f>
        <v>0</v>
      </c>
      <c r="AB31" s="149">
        <f t="shared" ref="AB31" si="46">U31/U$16</f>
        <v>0</v>
      </c>
      <c r="AC31" s="149">
        <f t="shared" ref="AC31" si="47">X31/X$16</f>
        <v>0</v>
      </c>
      <c r="AD31" s="27"/>
      <c r="AE31" s="13" t="s">
        <v>210</v>
      </c>
      <c r="AF31" s="132">
        <v>0</v>
      </c>
      <c r="AG31" s="132">
        <v>0</v>
      </c>
      <c r="AH31" s="149">
        <f t="shared" ref="AH31" si="48">SUM(AF31:AG31)</f>
        <v>0</v>
      </c>
      <c r="AI31" s="132">
        <v>0</v>
      </c>
      <c r="AJ31" s="132">
        <v>0</v>
      </c>
      <c r="AK31" s="149">
        <f t="shared" si="33"/>
        <v>0</v>
      </c>
      <c r="AL31" s="132">
        <v>0</v>
      </c>
      <c r="AM31" s="132">
        <v>0</v>
      </c>
      <c r="AN31" s="149">
        <f t="shared" si="34"/>
        <v>0</v>
      </c>
      <c r="AO31" s="27"/>
      <c r="AP31" s="13" t="s">
        <v>210</v>
      </c>
      <c r="AQ31" s="149">
        <f t="shared" ref="AQ31" si="49">AH31/AH$16</f>
        <v>0</v>
      </c>
      <c r="AR31" s="149">
        <f t="shared" ref="AR31" si="50">AK31/AK$16</f>
        <v>0</v>
      </c>
      <c r="AS31" s="149">
        <f t="shared" ref="AS31" si="51">AN31/AN$16</f>
        <v>0</v>
      </c>
      <c r="AT31" s="27"/>
    </row>
    <row r="32" spans="1:46" ht="11.5" x14ac:dyDescent="0.25">
      <c r="A32" s="144"/>
      <c r="C32" s="27"/>
      <c r="D32" s="14" t="s">
        <v>211</v>
      </c>
      <c r="E32" s="49">
        <f t="shared" ref="E32:F32" si="52">SUM(E$26:E$31)</f>
        <v>0</v>
      </c>
      <c r="F32" s="49">
        <f t="shared" si="52"/>
        <v>0</v>
      </c>
      <c r="G32" s="49">
        <f>SUM(G$26:G$31)</f>
        <v>0</v>
      </c>
      <c r="H32" s="49">
        <f t="shared" ref="H32:L32" si="53">SUM(H$26:H$31)</f>
        <v>0</v>
      </c>
      <c r="I32" s="49">
        <f t="shared" si="53"/>
        <v>0</v>
      </c>
      <c r="J32" s="49">
        <f t="shared" si="53"/>
        <v>0</v>
      </c>
      <c r="K32" s="49">
        <f t="shared" si="53"/>
        <v>0</v>
      </c>
      <c r="L32" s="49">
        <f t="shared" si="53"/>
        <v>0</v>
      </c>
      <c r="M32" s="49">
        <f>SUM(M$26:M$31)</f>
        <v>0</v>
      </c>
      <c r="N32" s="27"/>
      <c r="O32" s="14" t="s">
        <v>211</v>
      </c>
      <c r="P32" s="49">
        <f t="shared" ref="P32:W32" si="54">SUM(P$26:P$31)</f>
        <v>0</v>
      </c>
      <c r="Q32" s="49">
        <f t="shared" si="54"/>
        <v>0</v>
      </c>
      <c r="R32" s="49">
        <f t="shared" si="54"/>
        <v>0</v>
      </c>
      <c r="S32" s="49">
        <f t="shared" si="54"/>
        <v>0</v>
      </c>
      <c r="T32" s="49">
        <f t="shared" si="54"/>
        <v>0</v>
      </c>
      <c r="U32" s="49">
        <f t="shared" si="54"/>
        <v>0</v>
      </c>
      <c r="V32" s="49">
        <f t="shared" si="54"/>
        <v>0</v>
      </c>
      <c r="W32" s="49">
        <f t="shared" si="54"/>
        <v>0</v>
      </c>
      <c r="X32" s="49">
        <f>SUM(X$26:X$31)</f>
        <v>0</v>
      </c>
      <c r="Y32" s="27"/>
      <c r="Z32" s="14" t="s">
        <v>211</v>
      </c>
      <c r="AA32" s="49">
        <f>SUM(AA$26:AA$31)</f>
        <v>0</v>
      </c>
      <c r="AB32" s="49">
        <f t="shared" ref="AB32:AC32" si="55">SUM(AB$26:AB$31)</f>
        <v>0</v>
      </c>
      <c r="AC32" s="49">
        <f t="shared" si="55"/>
        <v>0</v>
      </c>
      <c r="AD32" s="27"/>
      <c r="AE32" s="14" t="s">
        <v>211</v>
      </c>
      <c r="AF32" s="49">
        <f t="shared" ref="AF32:AM32" si="56">SUM(AF$26:AF$31)</f>
        <v>0</v>
      </c>
      <c r="AG32" s="49">
        <f t="shared" si="56"/>
        <v>0</v>
      </c>
      <c r="AH32" s="49">
        <f t="shared" si="56"/>
        <v>0</v>
      </c>
      <c r="AI32" s="49">
        <f t="shared" si="56"/>
        <v>0</v>
      </c>
      <c r="AJ32" s="49">
        <f t="shared" si="56"/>
        <v>0</v>
      </c>
      <c r="AK32" s="49">
        <f t="shared" si="56"/>
        <v>0</v>
      </c>
      <c r="AL32" s="49">
        <f t="shared" si="56"/>
        <v>0</v>
      </c>
      <c r="AM32" s="49">
        <f t="shared" si="56"/>
        <v>0</v>
      </c>
      <c r="AN32" s="49">
        <f>SUM(AN$26:AN$31)</f>
        <v>0</v>
      </c>
      <c r="AO32" s="27"/>
      <c r="AP32" s="14" t="s">
        <v>211</v>
      </c>
      <c r="AQ32" s="49">
        <f>SUM(AQ$26:AQ$31)</f>
        <v>0</v>
      </c>
      <c r="AR32" s="49">
        <f t="shared" ref="AR32:AS32" si="57">SUM(AR$26:AR$31)</f>
        <v>0</v>
      </c>
      <c r="AS32" s="49">
        <f t="shared" si="57"/>
        <v>0</v>
      </c>
      <c r="AT32" s="27"/>
    </row>
    <row r="33" spans="1:46" ht="11.5" x14ac:dyDescent="0.25">
      <c r="A33" s="144">
        <f>IF(OR(G33&gt;0,J33&gt;0,M33&gt;0,AA33&gt;0,AB33&gt;0,AC33&gt;0,AH33&gt;0,AK33&gt;0,AN33&gt;0),1,0)</f>
        <v>0</v>
      </c>
      <c r="C33" s="27"/>
      <c r="D33" s="13" t="s">
        <v>212</v>
      </c>
      <c r="E33" s="132">
        <v>0</v>
      </c>
      <c r="F33" s="132">
        <v>0</v>
      </c>
      <c r="G33" s="149">
        <f t="shared" si="25"/>
        <v>0</v>
      </c>
      <c r="H33" s="132">
        <v>0</v>
      </c>
      <c r="I33" s="132">
        <v>0</v>
      </c>
      <c r="J33" s="149">
        <f t="shared" si="26"/>
        <v>0</v>
      </c>
      <c r="K33" s="132">
        <v>0</v>
      </c>
      <c r="L33" s="132">
        <v>0</v>
      </c>
      <c r="M33" s="149">
        <f t="shared" si="27"/>
        <v>0</v>
      </c>
      <c r="N33" s="27"/>
      <c r="O33" s="13" t="s">
        <v>212</v>
      </c>
      <c r="P33" s="132">
        <v>0</v>
      </c>
      <c r="Q33" s="132">
        <v>0</v>
      </c>
      <c r="R33" s="149">
        <f t="shared" ref="R33:R37" si="58">SUM(P33:Q33)</f>
        <v>0</v>
      </c>
      <c r="S33" s="132">
        <v>0</v>
      </c>
      <c r="T33" s="132">
        <v>0</v>
      </c>
      <c r="U33" s="149">
        <f t="shared" ref="U33:U37" si="59">SUM(S33:T33)</f>
        <v>0</v>
      </c>
      <c r="V33" s="132">
        <v>0</v>
      </c>
      <c r="W33" s="132">
        <v>0</v>
      </c>
      <c r="X33" s="149">
        <f t="shared" ref="X33:X37" si="60">SUM(V33:W33)</f>
        <v>0</v>
      </c>
      <c r="Y33" s="27"/>
      <c r="Z33" s="13" t="s">
        <v>212</v>
      </c>
      <c r="AA33" s="149">
        <f t="shared" ref="AA33" si="61">R33/R$16</f>
        <v>0</v>
      </c>
      <c r="AB33" s="149">
        <f t="shared" ref="AB33" si="62">U33/U$16</f>
        <v>0</v>
      </c>
      <c r="AC33" s="149">
        <f t="shared" ref="AC33" si="63">X33/X$16</f>
        <v>0</v>
      </c>
      <c r="AD33" s="27"/>
      <c r="AE33" s="13" t="s">
        <v>212</v>
      </c>
      <c r="AF33" s="132">
        <v>0</v>
      </c>
      <c r="AG33" s="132">
        <v>0</v>
      </c>
      <c r="AH33" s="149">
        <f t="shared" ref="AH33:AH37" si="64">SUM(AF33:AG33)</f>
        <v>0</v>
      </c>
      <c r="AI33" s="132">
        <v>0</v>
      </c>
      <c r="AJ33" s="132">
        <v>0</v>
      </c>
      <c r="AK33" s="149">
        <f t="shared" ref="AK33:AK37" si="65">SUM(AI33:AJ33)</f>
        <v>0</v>
      </c>
      <c r="AL33" s="132">
        <v>0</v>
      </c>
      <c r="AM33" s="132">
        <v>0</v>
      </c>
      <c r="AN33" s="149">
        <f t="shared" ref="AN33:AN37" si="66">SUM(AL33:AM33)</f>
        <v>0</v>
      </c>
      <c r="AO33" s="27"/>
      <c r="AP33" s="13" t="s">
        <v>212</v>
      </c>
      <c r="AQ33" s="149">
        <f t="shared" ref="AQ33" si="67">AH33/AH$16</f>
        <v>0</v>
      </c>
      <c r="AR33" s="149">
        <f t="shared" ref="AR33" si="68">AK33/AK$16</f>
        <v>0</v>
      </c>
      <c r="AS33" s="149">
        <f t="shared" ref="AS33" si="69">AN33/AN$16</f>
        <v>0</v>
      </c>
      <c r="AT33" s="27"/>
    </row>
    <row r="34" spans="1:46" ht="11.5" x14ac:dyDescent="0.25">
      <c r="A34" s="144">
        <f>IF(OR(G34&gt;0,J34&gt;0,M34&gt;0,AA34&gt;0,AB34&gt;0,AC34&gt;0,AH34&gt;0,AK34&gt;0,AN34&gt;0),1,0)</f>
        <v>0</v>
      </c>
      <c r="C34" s="27"/>
      <c r="D34" s="13" t="s">
        <v>213</v>
      </c>
      <c r="E34" s="132">
        <v>0</v>
      </c>
      <c r="F34" s="132">
        <v>0</v>
      </c>
      <c r="G34" s="149">
        <f t="shared" si="25"/>
        <v>0</v>
      </c>
      <c r="H34" s="132">
        <v>0</v>
      </c>
      <c r="I34" s="132">
        <v>0</v>
      </c>
      <c r="J34" s="149">
        <f t="shared" si="26"/>
        <v>0</v>
      </c>
      <c r="K34" s="132">
        <v>0</v>
      </c>
      <c r="L34" s="132">
        <v>0</v>
      </c>
      <c r="M34" s="149">
        <f t="shared" si="27"/>
        <v>0</v>
      </c>
      <c r="N34" s="27"/>
      <c r="O34" s="13" t="s">
        <v>213</v>
      </c>
      <c r="P34" s="132">
        <v>0</v>
      </c>
      <c r="Q34" s="132">
        <v>0</v>
      </c>
      <c r="R34" s="149">
        <f t="shared" si="58"/>
        <v>0</v>
      </c>
      <c r="S34" s="132">
        <v>0</v>
      </c>
      <c r="T34" s="132">
        <v>0</v>
      </c>
      <c r="U34" s="149">
        <f t="shared" si="59"/>
        <v>0</v>
      </c>
      <c r="V34" s="132">
        <v>0</v>
      </c>
      <c r="W34" s="132">
        <v>0</v>
      </c>
      <c r="X34" s="149">
        <f t="shared" si="60"/>
        <v>0</v>
      </c>
      <c r="Y34" s="27"/>
      <c r="Z34" s="13" t="s">
        <v>213</v>
      </c>
      <c r="AA34" s="149">
        <f t="shared" ref="AA34:AA37" si="70">R34/R$16</f>
        <v>0</v>
      </c>
      <c r="AB34" s="149">
        <f t="shared" ref="AB34:AB37" si="71">U34/U$16</f>
        <v>0</v>
      </c>
      <c r="AC34" s="149">
        <f t="shared" ref="AC34:AC37" si="72">X34/X$16</f>
        <v>0</v>
      </c>
      <c r="AD34" s="27"/>
      <c r="AE34" s="13" t="s">
        <v>213</v>
      </c>
      <c r="AF34" s="132">
        <v>0</v>
      </c>
      <c r="AG34" s="132">
        <v>0</v>
      </c>
      <c r="AH34" s="149">
        <f t="shared" si="64"/>
        <v>0</v>
      </c>
      <c r="AI34" s="132">
        <v>0</v>
      </c>
      <c r="AJ34" s="132">
        <v>0</v>
      </c>
      <c r="AK34" s="149">
        <f t="shared" si="65"/>
        <v>0</v>
      </c>
      <c r="AL34" s="132">
        <v>0</v>
      </c>
      <c r="AM34" s="132">
        <v>0</v>
      </c>
      <c r="AN34" s="149">
        <f t="shared" si="66"/>
        <v>0</v>
      </c>
      <c r="AO34" s="27"/>
      <c r="AP34" s="13" t="s">
        <v>213</v>
      </c>
      <c r="AQ34" s="149">
        <f t="shared" ref="AQ34:AQ37" si="73">AH34/AH$16</f>
        <v>0</v>
      </c>
      <c r="AR34" s="149">
        <f t="shared" ref="AR34:AR37" si="74">AK34/AK$16</f>
        <v>0</v>
      </c>
      <c r="AS34" s="149">
        <f t="shared" ref="AS34:AS37" si="75">AN34/AN$16</f>
        <v>0</v>
      </c>
      <c r="AT34" s="27"/>
    </row>
    <row r="35" spans="1:46" ht="11.5" x14ac:dyDescent="0.25">
      <c r="A35" s="144">
        <f>IF(OR(G35&gt;0,J35&gt;0,M35&gt;0,AA35&gt;0,AB35&gt;0,AC35&gt;0,AH35&gt;0,AK35&gt;0,AN35&gt;0),1,0)</f>
        <v>0</v>
      </c>
      <c r="C35" s="27"/>
      <c r="D35" s="13" t="s">
        <v>214</v>
      </c>
      <c r="E35" s="132">
        <v>0</v>
      </c>
      <c r="F35" s="132">
        <v>0</v>
      </c>
      <c r="G35" s="149">
        <f t="shared" si="25"/>
        <v>0</v>
      </c>
      <c r="H35" s="132">
        <v>0</v>
      </c>
      <c r="I35" s="132">
        <v>0</v>
      </c>
      <c r="J35" s="149">
        <f t="shared" si="26"/>
        <v>0</v>
      </c>
      <c r="K35" s="132">
        <v>0</v>
      </c>
      <c r="L35" s="132">
        <v>0</v>
      </c>
      <c r="M35" s="149">
        <f t="shared" si="27"/>
        <v>0</v>
      </c>
      <c r="N35" s="27"/>
      <c r="O35" s="13" t="s">
        <v>214</v>
      </c>
      <c r="P35" s="132">
        <v>0</v>
      </c>
      <c r="Q35" s="132">
        <v>0</v>
      </c>
      <c r="R35" s="149">
        <f t="shared" si="58"/>
        <v>0</v>
      </c>
      <c r="S35" s="132">
        <v>0</v>
      </c>
      <c r="T35" s="132">
        <v>0</v>
      </c>
      <c r="U35" s="149">
        <f t="shared" si="59"/>
        <v>0</v>
      </c>
      <c r="V35" s="132">
        <v>0</v>
      </c>
      <c r="W35" s="132">
        <v>0</v>
      </c>
      <c r="X35" s="149">
        <f t="shared" si="60"/>
        <v>0</v>
      </c>
      <c r="Y35" s="27"/>
      <c r="Z35" s="13" t="s">
        <v>214</v>
      </c>
      <c r="AA35" s="149">
        <f t="shared" si="70"/>
        <v>0</v>
      </c>
      <c r="AB35" s="149">
        <f t="shared" si="71"/>
        <v>0</v>
      </c>
      <c r="AC35" s="149">
        <f t="shared" si="72"/>
        <v>0</v>
      </c>
      <c r="AD35" s="27"/>
      <c r="AE35" s="13" t="s">
        <v>214</v>
      </c>
      <c r="AF35" s="132">
        <v>0</v>
      </c>
      <c r="AG35" s="132">
        <v>0</v>
      </c>
      <c r="AH35" s="149">
        <f t="shared" si="64"/>
        <v>0</v>
      </c>
      <c r="AI35" s="132">
        <v>0</v>
      </c>
      <c r="AJ35" s="132">
        <v>0</v>
      </c>
      <c r="AK35" s="149">
        <f t="shared" si="65"/>
        <v>0</v>
      </c>
      <c r="AL35" s="132">
        <v>0</v>
      </c>
      <c r="AM35" s="132">
        <v>0</v>
      </c>
      <c r="AN35" s="149">
        <f t="shared" si="66"/>
        <v>0</v>
      </c>
      <c r="AO35" s="27"/>
      <c r="AP35" s="13" t="s">
        <v>214</v>
      </c>
      <c r="AQ35" s="149">
        <f t="shared" si="73"/>
        <v>0</v>
      </c>
      <c r="AR35" s="149">
        <f t="shared" si="74"/>
        <v>0</v>
      </c>
      <c r="AS35" s="149">
        <f t="shared" si="75"/>
        <v>0</v>
      </c>
      <c r="AT35" s="27"/>
    </row>
    <row r="36" spans="1:46" ht="11.5" x14ac:dyDescent="0.25">
      <c r="A36" s="144">
        <f>IF(OR(G36&gt;0,J36&gt;0,M36&gt;0,AA36&gt;0,AB36&gt;0,AC36&gt;0,AH36&gt;0,AK36&gt;0,AN36&gt;0),1,0)</f>
        <v>0</v>
      </c>
      <c r="C36" s="27"/>
      <c r="D36" s="13" t="s">
        <v>215</v>
      </c>
      <c r="E36" s="132">
        <v>0</v>
      </c>
      <c r="F36" s="132">
        <v>0</v>
      </c>
      <c r="G36" s="149">
        <f t="shared" si="25"/>
        <v>0</v>
      </c>
      <c r="H36" s="132">
        <v>0</v>
      </c>
      <c r="I36" s="132">
        <v>0</v>
      </c>
      <c r="J36" s="149">
        <f t="shared" si="26"/>
        <v>0</v>
      </c>
      <c r="K36" s="132">
        <v>0</v>
      </c>
      <c r="L36" s="132">
        <v>0</v>
      </c>
      <c r="M36" s="149">
        <f t="shared" si="27"/>
        <v>0</v>
      </c>
      <c r="N36" s="27"/>
      <c r="O36" s="13" t="s">
        <v>215</v>
      </c>
      <c r="P36" s="132">
        <v>0</v>
      </c>
      <c r="Q36" s="132">
        <v>0</v>
      </c>
      <c r="R36" s="149">
        <f t="shared" si="58"/>
        <v>0</v>
      </c>
      <c r="S36" s="132">
        <v>0</v>
      </c>
      <c r="T36" s="132">
        <v>0</v>
      </c>
      <c r="U36" s="149">
        <f t="shared" si="59"/>
        <v>0</v>
      </c>
      <c r="V36" s="132">
        <v>0</v>
      </c>
      <c r="W36" s="132">
        <v>0</v>
      </c>
      <c r="X36" s="149">
        <f t="shared" si="60"/>
        <v>0</v>
      </c>
      <c r="Y36" s="27"/>
      <c r="Z36" s="13" t="s">
        <v>215</v>
      </c>
      <c r="AA36" s="149">
        <f t="shared" si="70"/>
        <v>0</v>
      </c>
      <c r="AB36" s="149">
        <f t="shared" si="71"/>
        <v>0</v>
      </c>
      <c r="AC36" s="149">
        <f t="shared" si="72"/>
        <v>0</v>
      </c>
      <c r="AD36" s="27"/>
      <c r="AE36" s="13" t="s">
        <v>215</v>
      </c>
      <c r="AF36" s="132">
        <v>0</v>
      </c>
      <c r="AG36" s="132">
        <v>0</v>
      </c>
      <c r="AH36" s="149">
        <f t="shared" si="64"/>
        <v>0</v>
      </c>
      <c r="AI36" s="132">
        <v>0</v>
      </c>
      <c r="AJ36" s="132">
        <v>0</v>
      </c>
      <c r="AK36" s="149">
        <f t="shared" si="65"/>
        <v>0</v>
      </c>
      <c r="AL36" s="132">
        <v>0</v>
      </c>
      <c r="AM36" s="132">
        <v>0</v>
      </c>
      <c r="AN36" s="149">
        <f t="shared" si="66"/>
        <v>0</v>
      </c>
      <c r="AO36" s="27"/>
      <c r="AP36" s="13" t="s">
        <v>215</v>
      </c>
      <c r="AQ36" s="149">
        <f t="shared" si="73"/>
        <v>0</v>
      </c>
      <c r="AR36" s="149">
        <f t="shared" si="74"/>
        <v>0</v>
      </c>
      <c r="AS36" s="149">
        <f t="shared" si="75"/>
        <v>0</v>
      </c>
      <c r="AT36" s="27"/>
    </row>
    <row r="37" spans="1:46" ht="11.5" x14ac:dyDescent="0.25">
      <c r="A37" s="144">
        <f>IF(OR(G37&gt;0,J37&gt;0,M37&gt;0,AA37&gt;0,AB37&gt;0,AC37&gt;0,AH37&gt;0,AK37&gt;0,AN37&gt;0),1,0)</f>
        <v>0</v>
      </c>
      <c r="C37" s="27"/>
      <c r="D37" s="13" t="s">
        <v>216</v>
      </c>
      <c r="E37" s="132">
        <v>0</v>
      </c>
      <c r="F37" s="132">
        <v>0</v>
      </c>
      <c r="G37" s="149">
        <f t="shared" si="25"/>
        <v>0</v>
      </c>
      <c r="H37" s="132">
        <v>0</v>
      </c>
      <c r="I37" s="132">
        <v>0</v>
      </c>
      <c r="J37" s="149">
        <f t="shared" si="26"/>
        <v>0</v>
      </c>
      <c r="K37" s="132">
        <v>0</v>
      </c>
      <c r="L37" s="132">
        <v>0</v>
      </c>
      <c r="M37" s="149">
        <f t="shared" si="27"/>
        <v>0</v>
      </c>
      <c r="N37" s="27"/>
      <c r="O37" s="13" t="s">
        <v>216</v>
      </c>
      <c r="P37" s="132">
        <v>0</v>
      </c>
      <c r="Q37" s="132">
        <v>0</v>
      </c>
      <c r="R37" s="149">
        <f t="shared" si="58"/>
        <v>0</v>
      </c>
      <c r="S37" s="132">
        <v>0</v>
      </c>
      <c r="T37" s="132">
        <v>0</v>
      </c>
      <c r="U37" s="149">
        <f t="shared" si="59"/>
        <v>0</v>
      </c>
      <c r="V37" s="132">
        <v>0</v>
      </c>
      <c r="W37" s="132">
        <v>0</v>
      </c>
      <c r="X37" s="149">
        <f t="shared" si="60"/>
        <v>0</v>
      </c>
      <c r="Y37" s="27"/>
      <c r="Z37" s="13" t="s">
        <v>216</v>
      </c>
      <c r="AA37" s="149">
        <f t="shared" si="70"/>
        <v>0</v>
      </c>
      <c r="AB37" s="149">
        <f t="shared" si="71"/>
        <v>0</v>
      </c>
      <c r="AC37" s="149">
        <f t="shared" si="72"/>
        <v>0</v>
      </c>
      <c r="AD37" s="27"/>
      <c r="AE37" s="13" t="s">
        <v>216</v>
      </c>
      <c r="AF37" s="132">
        <v>0</v>
      </c>
      <c r="AG37" s="132">
        <v>0</v>
      </c>
      <c r="AH37" s="149">
        <f t="shared" si="64"/>
        <v>0</v>
      </c>
      <c r="AI37" s="132">
        <v>0</v>
      </c>
      <c r="AJ37" s="132">
        <v>0</v>
      </c>
      <c r="AK37" s="149">
        <f t="shared" si="65"/>
        <v>0</v>
      </c>
      <c r="AL37" s="132">
        <v>0</v>
      </c>
      <c r="AM37" s="132">
        <v>0</v>
      </c>
      <c r="AN37" s="149">
        <f t="shared" si="66"/>
        <v>0</v>
      </c>
      <c r="AO37" s="27"/>
      <c r="AP37" s="13" t="s">
        <v>216</v>
      </c>
      <c r="AQ37" s="149">
        <f t="shared" si="73"/>
        <v>0</v>
      </c>
      <c r="AR37" s="149">
        <f t="shared" si="74"/>
        <v>0</v>
      </c>
      <c r="AS37" s="149">
        <f t="shared" si="75"/>
        <v>0</v>
      </c>
      <c r="AT37" s="27"/>
    </row>
    <row r="38" spans="1:46" ht="11.5" x14ac:dyDescent="0.25">
      <c r="A38" s="144"/>
      <c r="C38" s="27"/>
      <c r="D38" s="14" t="s">
        <v>217</v>
      </c>
      <c r="E38" s="49">
        <f t="shared" ref="E38:F38" si="76">SUM(E33:E37)</f>
        <v>0</v>
      </c>
      <c r="F38" s="49">
        <f t="shared" si="76"/>
        <v>0</v>
      </c>
      <c r="G38" s="49">
        <f>SUM(G33:G37)</f>
        <v>0</v>
      </c>
      <c r="H38" s="49">
        <f t="shared" ref="H38:L38" si="77">SUM(H33:H37)</f>
        <v>0</v>
      </c>
      <c r="I38" s="49">
        <f t="shared" si="77"/>
        <v>0</v>
      </c>
      <c r="J38" s="49">
        <f t="shared" si="77"/>
        <v>0</v>
      </c>
      <c r="K38" s="49">
        <f t="shared" si="77"/>
        <v>0</v>
      </c>
      <c r="L38" s="49">
        <f t="shared" si="77"/>
        <v>0</v>
      </c>
      <c r="M38" s="49">
        <f>SUM(M33:M37)</f>
        <v>0</v>
      </c>
      <c r="N38" s="27"/>
      <c r="O38" s="14" t="s">
        <v>217</v>
      </c>
      <c r="P38" s="49">
        <f t="shared" ref="P38:W38" si="78">SUM(P33:P37)</f>
        <v>0</v>
      </c>
      <c r="Q38" s="49">
        <f t="shared" si="78"/>
        <v>0</v>
      </c>
      <c r="R38" s="49">
        <f t="shared" si="78"/>
        <v>0</v>
      </c>
      <c r="S38" s="49">
        <f t="shared" si="78"/>
        <v>0</v>
      </c>
      <c r="T38" s="49">
        <f t="shared" si="78"/>
        <v>0</v>
      </c>
      <c r="U38" s="49">
        <f t="shared" si="78"/>
        <v>0</v>
      </c>
      <c r="V38" s="49">
        <f t="shared" si="78"/>
        <v>0</v>
      </c>
      <c r="W38" s="49">
        <f t="shared" si="78"/>
        <v>0</v>
      </c>
      <c r="X38" s="49">
        <f>SUM(X33:X37)</f>
        <v>0</v>
      </c>
      <c r="Y38" s="27"/>
      <c r="Z38" s="14" t="s">
        <v>217</v>
      </c>
      <c r="AA38" s="49">
        <f t="shared" ref="AA38:AC38" si="79">SUM(AA33:AA37)</f>
        <v>0</v>
      </c>
      <c r="AB38" s="49">
        <f t="shared" si="79"/>
        <v>0</v>
      </c>
      <c r="AC38" s="49">
        <f t="shared" si="79"/>
        <v>0</v>
      </c>
      <c r="AD38" s="27"/>
      <c r="AE38" s="14" t="s">
        <v>217</v>
      </c>
      <c r="AF38" s="49">
        <f t="shared" ref="AF38:AM38" si="80">SUM(AF33:AF37)</f>
        <v>0</v>
      </c>
      <c r="AG38" s="49">
        <f t="shared" si="80"/>
        <v>0</v>
      </c>
      <c r="AH38" s="49">
        <f t="shared" si="80"/>
        <v>0</v>
      </c>
      <c r="AI38" s="49">
        <f t="shared" si="80"/>
        <v>0</v>
      </c>
      <c r="AJ38" s="49">
        <f t="shared" si="80"/>
        <v>0</v>
      </c>
      <c r="AK38" s="49">
        <f t="shared" si="80"/>
        <v>0</v>
      </c>
      <c r="AL38" s="49">
        <f t="shared" si="80"/>
        <v>0</v>
      </c>
      <c r="AM38" s="49">
        <f t="shared" si="80"/>
        <v>0</v>
      </c>
      <c r="AN38" s="49">
        <f>SUM(AN33:AN37)</f>
        <v>0</v>
      </c>
      <c r="AO38" s="27"/>
      <c r="AP38" s="14" t="s">
        <v>217</v>
      </c>
      <c r="AQ38" s="49">
        <f>SUM(AQ33:AQ37)</f>
        <v>0</v>
      </c>
      <c r="AR38" s="49">
        <f t="shared" ref="AR38:AS38" si="81">SUM(AR33:AR37)</f>
        <v>0</v>
      </c>
      <c r="AS38" s="49">
        <f t="shared" si="81"/>
        <v>0</v>
      </c>
      <c r="AT38" s="27"/>
    </row>
    <row r="39" spans="1:46" ht="11.5" x14ac:dyDescent="0.25">
      <c r="A39" s="144"/>
      <c r="C39" s="27"/>
      <c r="D39" s="14" t="s">
        <v>218</v>
      </c>
      <c r="E39" s="49">
        <f t="shared" ref="E39:F39" si="82">E32+E38</f>
        <v>0</v>
      </c>
      <c r="F39" s="49">
        <f t="shared" si="82"/>
        <v>0</v>
      </c>
      <c r="G39" s="49">
        <f>G32+G38</f>
        <v>0</v>
      </c>
      <c r="H39" s="49">
        <f t="shared" ref="H39:L39" si="83">H32+H38</f>
        <v>0</v>
      </c>
      <c r="I39" s="49">
        <f t="shared" si="83"/>
        <v>0</v>
      </c>
      <c r="J39" s="49">
        <f t="shared" si="83"/>
        <v>0</v>
      </c>
      <c r="K39" s="49">
        <f t="shared" si="83"/>
        <v>0</v>
      </c>
      <c r="L39" s="49">
        <f t="shared" si="83"/>
        <v>0</v>
      </c>
      <c r="M39" s="49">
        <f>M32+M38</f>
        <v>0</v>
      </c>
      <c r="N39" s="27"/>
      <c r="O39" s="14" t="s">
        <v>218</v>
      </c>
      <c r="P39" s="49">
        <f t="shared" ref="P39:W39" si="84">P32+P38</f>
        <v>0</v>
      </c>
      <c r="Q39" s="49">
        <f t="shared" si="84"/>
        <v>0</v>
      </c>
      <c r="R39" s="49">
        <f t="shared" si="84"/>
        <v>0</v>
      </c>
      <c r="S39" s="49">
        <f t="shared" si="84"/>
        <v>0</v>
      </c>
      <c r="T39" s="49">
        <f t="shared" si="84"/>
        <v>0</v>
      </c>
      <c r="U39" s="49">
        <f t="shared" si="84"/>
        <v>0</v>
      </c>
      <c r="V39" s="49">
        <f t="shared" si="84"/>
        <v>0</v>
      </c>
      <c r="W39" s="49">
        <f t="shared" si="84"/>
        <v>0</v>
      </c>
      <c r="X39" s="49">
        <f>X32+X38</f>
        <v>0</v>
      </c>
      <c r="Y39" s="27"/>
      <c r="Z39" s="14" t="s">
        <v>218</v>
      </c>
      <c r="AA39" s="49">
        <f t="shared" ref="AA39:AC39" si="85">AA32+AA38</f>
        <v>0</v>
      </c>
      <c r="AB39" s="49">
        <f t="shared" si="85"/>
        <v>0</v>
      </c>
      <c r="AC39" s="49">
        <f t="shared" si="85"/>
        <v>0</v>
      </c>
      <c r="AD39" s="27"/>
      <c r="AE39" s="14" t="s">
        <v>218</v>
      </c>
      <c r="AF39" s="49">
        <f t="shared" ref="AF39:AM39" si="86">AF32+AF38</f>
        <v>0</v>
      </c>
      <c r="AG39" s="49">
        <f t="shared" si="86"/>
        <v>0</v>
      </c>
      <c r="AH39" s="49">
        <f t="shared" si="86"/>
        <v>0</v>
      </c>
      <c r="AI39" s="49">
        <f t="shared" si="86"/>
        <v>0</v>
      </c>
      <c r="AJ39" s="49">
        <f t="shared" si="86"/>
        <v>0</v>
      </c>
      <c r="AK39" s="49">
        <f t="shared" si="86"/>
        <v>0</v>
      </c>
      <c r="AL39" s="49">
        <f t="shared" si="86"/>
        <v>0</v>
      </c>
      <c r="AM39" s="49">
        <f t="shared" si="86"/>
        <v>0</v>
      </c>
      <c r="AN39" s="49">
        <f t="shared" ref="AN39" si="87">AN32+AN38</f>
        <v>0</v>
      </c>
      <c r="AO39" s="27"/>
      <c r="AP39" s="14" t="s">
        <v>218</v>
      </c>
      <c r="AQ39" s="49">
        <f t="shared" ref="AQ39" si="88">AQ32+AQ38</f>
        <v>0</v>
      </c>
      <c r="AR39" s="49">
        <f t="shared" ref="AR39" si="89">AR32+AR38</f>
        <v>0</v>
      </c>
      <c r="AS39" s="49">
        <f t="shared" ref="AS39" si="90">AS32+AS38</f>
        <v>0</v>
      </c>
      <c r="AT39" s="27"/>
    </row>
    <row r="40" spans="1:46" ht="11.5" x14ac:dyDescent="0.25">
      <c r="A40" s="144"/>
      <c r="C40" s="27"/>
      <c r="D40" s="13" t="s">
        <v>320</v>
      </c>
      <c r="E40" s="132">
        <v>0</v>
      </c>
      <c r="F40" s="132">
        <v>0</v>
      </c>
      <c r="G40" s="149">
        <f t="shared" si="25"/>
        <v>0</v>
      </c>
      <c r="H40" s="132">
        <v>0</v>
      </c>
      <c r="I40" s="132">
        <v>0</v>
      </c>
      <c r="J40" s="149">
        <f t="shared" si="26"/>
        <v>0</v>
      </c>
      <c r="K40" s="132">
        <v>0</v>
      </c>
      <c r="L40" s="132">
        <v>0</v>
      </c>
      <c r="M40" s="149">
        <f t="shared" si="27"/>
        <v>0</v>
      </c>
      <c r="N40" s="27"/>
      <c r="O40" s="13" t="s">
        <v>320</v>
      </c>
      <c r="P40" s="132">
        <v>0</v>
      </c>
      <c r="Q40" s="132">
        <v>0</v>
      </c>
      <c r="R40" s="149">
        <f t="shared" ref="R40:R41" si="91">SUM(P40:Q40)</f>
        <v>0</v>
      </c>
      <c r="S40" s="132">
        <v>0</v>
      </c>
      <c r="T40" s="132">
        <v>0</v>
      </c>
      <c r="U40" s="149">
        <f t="shared" ref="U40:U41" si="92">SUM(S40:T40)</f>
        <v>0</v>
      </c>
      <c r="V40" s="132">
        <v>0</v>
      </c>
      <c r="W40" s="132">
        <v>0</v>
      </c>
      <c r="X40" s="149">
        <f t="shared" ref="X40:X41" si="93">SUM(V40:W40)</f>
        <v>0</v>
      </c>
      <c r="Y40" s="27"/>
      <c r="Z40" s="13" t="s">
        <v>320</v>
      </c>
      <c r="AA40" s="149">
        <f t="shared" ref="AA40:AA41" si="94">R40/R$16</f>
        <v>0</v>
      </c>
      <c r="AB40" s="149">
        <f t="shared" ref="AB40:AB41" si="95">U40/U$16</f>
        <v>0</v>
      </c>
      <c r="AC40" s="149">
        <f t="shared" ref="AC40:AC41" si="96">X40/X$16</f>
        <v>0</v>
      </c>
      <c r="AD40" s="27"/>
      <c r="AE40" s="13" t="s">
        <v>320</v>
      </c>
      <c r="AF40" s="132">
        <v>0</v>
      </c>
      <c r="AG40" s="132">
        <v>0</v>
      </c>
      <c r="AH40" s="149">
        <f t="shared" si="32"/>
        <v>0</v>
      </c>
      <c r="AI40" s="132">
        <v>0</v>
      </c>
      <c r="AJ40" s="132">
        <v>0</v>
      </c>
      <c r="AK40" s="149">
        <f t="shared" si="33"/>
        <v>0</v>
      </c>
      <c r="AL40" s="132">
        <v>0</v>
      </c>
      <c r="AM40" s="132">
        <v>0</v>
      </c>
      <c r="AN40" s="149">
        <f t="shared" si="34"/>
        <v>0</v>
      </c>
      <c r="AO40" s="27"/>
      <c r="AP40" s="13" t="s">
        <v>320</v>
      </c>
      <c r="AQ40" s="149">
        <f t="shared" ref="AQ40:AQ41" si="97">AH40/AH$16</f>
        <v>0</v>
      </c>
      <c r="AR40" s="149">
        <f t="shared" ref="AR40:AR41" si="98">AK40/AK$16</f>
        <v>0</v>
      </c>
      <c r="AS40" s="149">
        <f t="shared" ref="AS40:AS41" si="99">AN40/AN$16</f>
        <v>0</v>
      </c>
      <c r="AT40" s="27"/>
    </row>
    <row r="41" spans="1:46" ht="11.5" x14ac:dyDescent="0.25">
      <c r="A41" s="144"/>
      <c r="C41" s="27"/>
      <c r="D41" s="13" t="s">
        <v>219</v>
      </c>
      <c r="E41" s="132">
        <v>0</v>
      </c>
      <c r="F41" s="132">
        <v>0</v>
      </c>
      <c r="G41" s="149">
        <f t="shared" si="25"/>
        <v>0</v>
      </c>
      <c r="H41" s="132">
        <v>0</v>
      </c>
      <c r="I41" s="132">
        <v>0</v>
      </c>
      <c r="J41" s="149">
        <f t="shared" si="26"/>
        <v>0</v>
      </c>
      <c r="K41" s="132">
        <v>0</v>
      </c>
      <c r="L41" s="132">
        <v>0</v>
      </c>
      <c r="M41" s="149">
        <f t="shared" si="27"/>
        <v>0</v>
      </c>
      <c r="N41" s="27"/>
      <c r="O41" s="13" t="s">
        <v>219</v>
      </c>
      <c r="P41" s="132">
        <v>0</v>
      </c>
      <c r="Q41" s="132">
        <v>0</v>
      </c>
      <c r="R41" s="149">
        <f t="shared" si="91"/>
        <v>0</v>
      </c>
      <c r="S41" s="132">
        <v>0</v>
      </c>
      <c r="T41" s="132">
        <v>0</v>
      </c>
      <c r="U41" s="149">
        <f t="shared" si="92"/>
        <v>0</v>
      </c>
      <c r="V41" s="132">
        <v>0</v>
      </c>
      <c r="W41" s="132">
        <v>0</v>
      </c>
      <c r="X41" s="149">
        <f t="shared" si="93"/>
        <v>0</v>
      </c>
      <c r="Y41" s="27"/>
      <c r="Z41" s="13" t="s">
        <v>219</v>
      </c>
      <c r="AA41" s="149">
        <f t="shared" si="94"/>
        <v>0</v>
      </c>
      <c r="AB41" s="149">
        <f t="shared" si="95"/>
        <v>0</v>
      </c>
      <c r="AC41" s="149">
        <f t="shared" si="96"/>
        <v>0</v>
      </c>
      <c r="AD41" s="27"/>
      <c r="AE41" s="13" t="s">
        <v>219</v>
      </c>
      <c r="AF41" s="132">
        <v>0</v>
      </c>
      <c r="AG41" s="132">
        <v>0</v>
      </c>
      <c r="AH41" s="149">
        <f t="shared" si="32"/>
        <v>0</v>
      </c>
      <c r="AI41" s="132">
        <v>0</v>
      </c>
      <c r="AJ41" s="132">
        <v>0</v>
      </c>
      <c r="AK41" s="149">
        <f t="shared" si="33"/>
        <v>0</v>
      </c>
      <c r="AL41" s="132">
        <v>0</v>
      </c>
      <c r="AM41" s="132">
        <v>0</v>
      </c>
      <c r="AN41" s="149">
        <f t="shared" si="34"/>
        <v>0</v>
      </c>
      <c r="AO41" s="27"/>
      <c r="AP41" s="13" t="s">
        <v>219</v>
      </c>
      <c r="AQ41" s="149">
        <f t="shared" si="97"/>
        <v>0</v>
      </c>
      <c r="AR41" s="149">
        <f t="shared" si="98"/>
        <v>0</v>
      </c>
      <c r="AS41" s="149">
        <f t="shared" si="99"/>
        <v>0</v>
      </c>
      <c r="AT41" s="27"/>
    </row>
    <row r="42" spans="1:46" ht="11.5" x14ac:dyDescent="0.25">
      <c r="A42" s="144"/>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row>
    <row r="43" spans="1:46" ht="11.5" x14ac:dyDescent="0.25">
      <c r="A43" s="144"/>
      <c r="C43" s="27"/>
      <c r="D43" s="14" t="s">
        <v>220</v>
      </c>
      <c r="E43" s="49">
        <f t="shared" ref="E43:F43" si="100">SUM(E39,E40,E41)</f>
        <v>0</v>
      </c>
      <c r="F43" s="49">
        <f t="shared" si="100"/>
        <v>0</v>
      </c>
      <c r="G43" s="49">
        <f>SUM(G39,G40,G41)</f>
        <v>0</v>
      </c>
      <c r="H43" s="49">
        <f t="shared" ref="H43:L43" si="101">SUM(H39,H40,H41)</f>
        <v>0</v>
      </c>
      <c r="I43" s="49">
        <f t="shared" si="101"/>
        <v>0</v>
      </c>
      <c r="J43" s="49">
        <f t="shared" si="101"/>
        <v>0</v>
      </c>
      <c r="K43" s="49">
        <f t="shared" si="101"/>
        <v>0</v>
      </c>
      <c r="L43" s="49">
        <f t="shared" si="101"/>
        <v>0</v>
      </c>
      <c r="M43" s="49">
        <f>SUM(M39,M40,M41)</f>
        <v>0</v>
      </c>
      <c r="N43" s="27"/>
      <c r="O43" s="14" t="s">
        <v>220</v>
      </c>
      <c r="P43" s="49">
        <f t="shared" ref="P43:W43" si="102">SUM(P39,P40,P41)</f>
        <v>0</v>
      </c>
      <c r="Q43" s="49">
        <f t="shared" si="102"/>
        <v>0</v>
      </c>
      <c r="R43" s="49">
        <f t="shared" si="102"/>
        <v>0</v>
      </c>
      <c r="S43" s="49">
        <f t="shared" si="102"/>
        <v>0</v>
      </c>
      <c r="T43" s="49">
        <f t="shared" si="102"/>
        <v>0</v>
      </c>
      <c r="U43" s="49">
        <f t="shared" si="102"/>
        <v>0</v>
      </c>
      <c r="V43" s="49">
        <f t="shared" si="102"/>
        <v>0</v>
      </c>
      <c r="W43" s="49">
        <f t="shared" si="102"/>
        <v>0</v>
      </c>
      <c r="X43" s="49">
        <f>SUM(X39,X40,X41)</f>
        <v>0</v>
      </c>
      <c r="Y43" s="27"/>
      <c r="Z43" s="14" t="s">
        <v>220</v>
      </c>
      <c r="AA43" s="49">
        <f>SUM(AA39,AA40,AA41)</f>
        <v>0</v>
      </c>
      <c r="AB43" s="49">
        <f>SUM(AB39,AB40,AB41)</f>
        <v>0</v>
      </c>
      <c r="AC43" s="49">
        <f>SUM(AC39,AC40,AC41)</f>
        <v>0</v>
      </c>
      <c r="AD43" s="27"/>
      <c r="AE43" s="14" t="s">
        <v>220</v>
      </c>
      <c r="AF43" s="49">
        <f t="shared" ref="AF43:AM43" si="103">SUM(AF39,AF40,AF41)</f>
        <v>0</v>
      </c>
      <c r="AG43" s="49">
        <f t="shared" si="103"/>
        <v>0</v>
      </c>
      <c r="AH43" s="49">
        <f t="shared" si="103"/>
        <v>0</v>
      </c>
      <c r="AI43" s="49">
        <f t="shared" si="103"/>
        <v>0</v>
      </c>
      <c r="AJ43" s="49">
        <f t="shared" si="103"/>
        <v>0</v>
      </c>
      <c r="AK43" s="49">
        <f t="shared" si="103"/>
        <v>0</v>
      </c>
      <c r="AL43" s="49">
        <f t="shared" si="103"/>
        <v>0</v>
      </c>
      <c r="AM43" s="49">
        <f t="shared" si="103"/>
        <v>0</v>
      </c>
      <c r="AN43" s="49">
        <f>SUM(AN39,AN40,AN41)</f>
        <v>0</v>
      </c>
      <c r="AO43" s="27"/>
      <c r="AP43" s="14" t="s">
        <v>220</v>
      </c>
      <c r="AQ43" s="49">
        <f t="shared" ref="AQ43:AS43" si="104">SUM(AQ39,AQ40,AQ41)</f>
        <v>0</v>
      </c>
      <c r="AR43" s="49">
        <f t="shared" si="104"/>
        <v>0</v>
      </c>
      <c r="AS43" s="49">
        <f t="shared" si="104"/>
        <v>0</v>
      </c>
      <c r="AT43" s="27"/>
    </row>
    <row r="44" spans="1:46" ht="11.5" x14ac:dyDescent="0.25">
      <c r="A44" s="144"/>
      <c r="C44" s="27"/>
      <c r="D44" s="27"/>
      <c r="E44" s="15"/>
      <c r="F44" s="15"/>
      <c r="G44" s="15"/>
      <c r="H44" s="15"/>
      <c r="I44" s="15"/>
      <c r="J44" s="15"/>
      <c r="K44" s="15"/>
      <c r="L44" s="15"/>
      <c r="M44" s="15"/>
      <c r="N44" s="27"/>
      <c r="O44" s="27"/>
      <c r="P44" s="15"/>
      <c r="Q44" s="15"/>
      <c r="R44" s="15"/>
      <c r="S44" s="15"/>
      <c r="T44" s="15"/>
      <c r="U44" s="15"/>
      <c r="V44" s="15"/>
      <c r="W44" s="15"/>
      <c r="X44" s="15"/>
      <c r="Y44" s="27"/>
      <c r="Z44" s="27"/>
      <c r="AA44" s="15"/>
      <c r="AB44" s="15"/>
      <c r="AC44" s="15"/>
      <c r="AD44" s="27"/>
      <c r="AE44" s="27"/>
      <c r="AF44" s="15"/>
      <c r="AG44" s="15"/>
      <c r="AH44" s="15"/>
      <c r="AI44" s="15"/>
      <c r="AJ44" s="15"/>
      <c r="AK44" s="15"/>
      <c r="AL44" s="15"/>
      <c r="AM44" s="15"/>
      <c r="AN44" s="15"/>
      <c r="AO44" s="27"/>
      <c r="AP44" s="27"/>
      <c r="AQ44" s="15"/>
      <c r="AR44" s="15"/>
      <c r="AS44" s="15"/>
      <c r="AT44" s="27"/>
    </row>
    <row r="45" spans="1:46" ht="11.5" x14ac:dyDescent="0.25">
      <c r="A45" s="144"/>
      <c r="C45" s="27"/>
      <c r="D45" s="13" t="s">
        <v>221</v>
      </c>
      <c r="E45" s="132">
        <v>0</v>
      </c>
      <c r="F45" s="132">
        <v>0</v>
      </c>
      <c r="G45" s="149">
        <f t="shared" ref="G45:G49" si="105">SUM(E45:F45)</f>
        <v>0</v>
      </c>
      <c r="H45" s="132">
        <v>0</v>
      </c>
      <c r="I45" s="132">
        <v>0</v>
      </c>
      <c r="J45" s="149">
        <f t="shared" ref="J45:J49" si="106">SUM(H45:I45)</f>
        <v>0</v>
      </c>
      <c r="K45" s="132">
        <v>0</v>
      </c>
      <c r="L45" s="132">
        <v>0</v>
      </c>
      <c r="M45" s="149">
        <f t="shared" ref="M45:M49" si="107">SUM(K45:L45)</f>
        <v>0</v>
      </c>
      <c r="N45" s="27"/>
      <c r="O45" s="13" t="s">
        <v>221</v>
      </c>
      <c r="P45" s="132">
        <v>0</v>
      </c>
      <c r="Q45" s="132">
        <v>0</v>
      </c>
      <c r="R45" s="149">
        <f t="shared" ref="R45:R49" si="108">SUM(P45:Q45)</f>
        <v>0</v>
      </c>
      <c r="S45" s="132">
        <v>0</v>
      </c>
      <c r="T45" s="132">
        <v>0</v>
      </c>
      <c r="U45" s="149">
        <f t="shared" ref="U45:U49" si="109">SUM(S45:T45)</f>
        <v>0</v>
      </c>
      <c r="V45" s="132">
        <v>0</v>
      </c>
      <c r="W45" s="132">
        <v>0</v>
      </c>
      <c r="X45" s="149">
        <f t="shared" ref="X45:X49" si="110">SUM(V45:W45)</f>
        <v>0</v>
      </c>
      <c r="Y45" s="27"/>
      <c r="Z45" s="13" t="s">
        <v>221</v>
      </c>
      <c r="AA45" s="149">
        <f t="shared" ref="AA45:AA49" si="111">R45/R$16</f>
        <v>0</v>
      </c>
      <c r="AB45" s="149">
        <f t="shared" ref="AB45:AB49" si="112">U45/U$16</f>
        <v>0</v>
      </c>
      <c r="AC45" s="149">
        <f t="shared" ref="AC45:AC49" si="113">X45/X$16</f>
        <v>0</v>
      </c>
      <c r="AD45" s="27"/>
      <c r="AE45" s="13" t="s">
        <v>221</v>
      </c>
      <c r="AF45" s="132">
        <v>0</v>
      </c>
      <c r="AG45" s="132">
        <v>0</v>
      </c>
      <c r="AH45" s="149">
        <f t="shared" ref="AH45:AH49" si="114">SUM(AF45:AG45)</f>
        <v>0</v>
      </c>
      <c r="AI45" s="132">
        <v>0</v>
      </c>
      <c r="AJ45" s="132">
        <v>0</v>
      </c>
      <c r="AK45" s="149">
        <f t="shared" ref="AK45:AK49" si="115">SUM(AI45:AJ45)</f>
        <v>0</v>
      </c>
      <c r="AL45" s="132">
        <v>0</v>
      </c>
      <c r="AM45" s="132">
        <v>0</v>
      </c>
      <c r="AN45" s="149">
        <f t="shared" ref="AN45:AN49" si="116">SUM(AL45:AM45)</f>
        <v>0</v>
      </c>
      <c r="AO45" s="27"/>
      <c r="AP45" s="13" t="s">
        <v>221</v>
      </c>
      <c r="AQ45" s="149">
        <f t="shared" ref="AQ45:AQ46" si="117">AH45/AH$16</f>
        <v>0</v>
      </c>
      <c r="AR45" s="149">
        <f t="shared" ref="AR45:AR46" si="118">AK45/AK$16</f>
        <v>0</v>
      </c>
      <c r="AS45" s="149">
        <f t="shared" ref="AS45:AS46" si="119">AN45/AN$16</f>
        <v>0</v>
      </c>
      <c r="AT45" s="27"/>
    </row>
    <row r="46" spans="1:46" ht="11.5" x14ac:dyDescent="0.25">
      <c r="A46" s="144"/>
      <c r="C46" s="27"/>
      <c r="D46" s="13" t="s">
        <v>222</v>
      </c>
      <c r="E46" s="132">
        <v>0</v>
      </c>
      <c r="F46" s="132">
        <v>0</v>
      </c>
      <c r="G46" s="149">
        <f t="shared" si="105"/>
        <v>0</v>
      </c>
      <c r="H46" s="132">
        <v>0</v>
      </c>
      <c r="I46" s="132">
        <v>0</v>
      </c>
      <c r="J46" s="149">
        <f t="shared" si="106"/>
        <v>0</v>
      </c>
      <c r="K46" s="132">
        <v>0</v>
      </c>
      <c r="L46" s="132">
        <v>0</v>
      </c>
      <c r="M46" s="149">
        <f t="shared" si="107"/>
        <v>0</v>
      </c>
      <c r="N46" s="27"/>
      <c r="O46" s="13" t="s">
        <v>222</v>
      </c>
      <c r="P46" s="132">
        <v>0</v>
      </c>
      <c r="Q46" s="132">
        <v>0</v>
      </c>
      <c r="R46" s="149">
        <f t="shared" si="108"/>
        <v>0</v>
      </c>
      <c r="S46" s="132">
        <v>0</v>
      </c>
      <c r="T46" s="132">
        <v>0</v>
      </c>
      <c r="U46" s="149">
        <f t="shared" si="109"/>
        <v>0</v>
      </c>
      <c r="V46" s="132">
        <v>0</v>
      </c>
      <c r="W46" s="132">
        <v>0</v>
      </c>
      <c r="X46" s="149">
        <f t="shared" si="110"/>
        <v>0</v>
      </c>
      <c r="Y46" s="27"/>
      <c r="Z46" s="13" t="s">
        <v>222</v>
      </c>
      <c r="AA46" s="149">
        <f t="shared" si="111"/>
        <v>0</v>
      </c>
      <c r="AB46" s="149">
        <f t="shared" si="112"/>
        <v>0</v>
      </c>
      <c r="AC46" s="149">
        <f t="shared" si="113"/>
        <v>0</v>
      </c>
      <c r="AD46" s="27"/>
      <c r="AE46" s="13" t="s">
        <v>222</v>
      </c>
      <c r="AF46" s="132">
        <v>0</v>
      </c>
      <c r="AG46" s="132">
        <v>0</v>
      </c>
      <c r="AH46" s="149">
        <f t="shared" si="114"/>
        <v>0</v>
      </c>
      <c r="AI46" s="132">
        <v>0</v>
      </c>
      <c r="AJ46" s="132">
        <v>0</v>
      </c>
      <c r="AK46" s="149">
        <f t="shared" si="115"/>
        <v>0</v>
      </c>
      <c r="AL46" s="132">
        <v>0</v>
      </c>
      <c r="AM46" s="132">
        <v>0</v>
      </c>
      <c r="AN46" s="149">
        <f t="shared" si="116"/>
        <v>0</v>
      </c>
      <c r="AO46" s="27"/>
      <c r="AP46" s="13" t="s">
        <v>222</v>
      </c>
      <c r="AQ46" s="149">
        <f t="shared" si="117"/>
        <v>0</v>
      </c>
      <c r="AR46" s="149">
        <f t="shared" si="118"/>
        <v>0</v>
      </c>
      <c r="AS46" s="149">
        <f t="shared" si="119"/>
        <v>0</v>
      </c>
      <c r="AT46" s="27"/>
    </row>
    <row r="47" spans="1:46" ht="11.5" x14ac:dyDescent="0.25">
      <c r="A47" s="144"/>
      <c r="C47" s="27"/>
      <c r="D47" s="13" t="s">
        <v>223</v>
      </c>
      <c r="E47" s="132">
        <v>0</v>
      </c>
      <c r="F47" s="132">
        <v>0</v>
      </c>
      <c r="G47" s="149">
        <f t="shared" si="105"/>
        <v>0</v>
      </c>
      <c r="H47" s="132">
        <v>0</v>
      </c>
      <c r="I47" s="132">
        <v>0</v>
      </c>
      <c r="J47" s="149">
        <f t="shared" si="106"/>
        <v>0</v>
      </c>
      <c r="K47" s="132">
        <v>0</v>
      </c>
      <c r="L47" s="132">
        <v>0</v>
      </c>
      <c r="M47" s="149">
        <f t="shared" si="107"/>
        <v>0</v>
      </c>
      <c r="N47" s="27"/>
      <c r="O47" s="13" t="s">
        <v>223</v>
      </c>
      <c r="P47" s="132">
        <v>0</v>
      </c>
      <c r="Q47" s="132">
        <v>0</v>
      </c>
      <c r="R47" s="149">
        <f t="shared" si="108"/>
        <v>0</v>
      </c>
      <c r="S47" s="132">
        <v>0</v>
      </c>
      <c r="T47" s="132">
        <v>0</v>
      </c>
      <c r="U47" s="149">
        <f t="shared" si="109"/>
        <v>0</v>
      </c>
      <c r="V47" s="132">
        <v>0</v>
      </c>
      <c r="W47" s="132">
        <v>0</v>
      </c>
      <c r="X47" s="149">
        <f t="shared" si="110"/>
        <v>0</v>
      </c>
      <c r="Y47" s="27"/>
      <c r="Z47" s="13" t="s">
        <v>223</v>
      </c>
      <c r="AA47" s="149">
        <f t="shared" ref="AA47:AA48" si="120">R47/R$16</f>
        <v>0</v>
      </c>
      <c r="AB47" s="149">
        <f t="shared" ref="AB47:AB48" si="121">U47/U$16</f>
        <v>0</v>
      </c>
      <c r="AC47" s="149">
        <f t="shared" ref="AC47:AC48" si="122">X47/X$16</f>
        <v>0</v>
      </c>
      <c r="AD47" s="27"/>
      <c r="AE47" s="13" t="s">
        <v>223</v>
      </c>
      <c r="AF47" s="132">
        <v>0</v>
      </c>
      <c r="AG47" s="132">
        <v>0</v>
      </c>
      <c r="AH47" s="149">
        <f t="shared" si="114"/>
        <v>0</v>
      </c>
      <c r="AI47" s="132">
        <v>0</v>
      </c>
      <c r="AJ47" s="132">
        <v>0</v>
      </c>
      <c r="AK47" s="149">
        <f t="shared" si="115"/>
        <v>0</v>
      </c>
      <c r="AL47" s="132">
        <v>0</v>
      </c>
      <c r="AM47" s="132">
        <v>0</v>
      </c>
      <c r="AN47" s="149">
        <f t="shared" si="116"/>
        <v>0</v>
      </c>
      <c r="AO47" s="27"/>
      <c r="AP47" s="13" t="s">
        <v>223</v>
      </c>
      <c r="AQ47" s="149">
        <f t="shared" ref="AQ47:AQ48" si="123">AH47/AH$16</f>
        <v>0</v>
      </c>
      <c r="AR47" s="149">
        <f t="shared" ref="AR47:AR48" si="124">AK47/AK$16</f>
        <v>0</v>
      </c>
      <c r="AS47" s="149">
        <f t="shared" ref="AS47:AS48" si="125">AN47/AN$16</f>
        <v>0</v>
      </c>
      <c r="AT47" s="27"/>
    </row>
    <row r="48" spans="1:46" ht="11.5" x14ac:dyDescent="0.25">
      <c r="A48" s="144"/>
      <c r="C48" s="27"/>
      <c r="D48" s="13" t="s">
        <v>224</v>
      </c>
      <c r="E48" s="132">
        <v>0</v>
      </c>
      <c r="F48" s="132">
        <v>0</v>
      </c>
      <c r="G48" s="149">
        <f t="shared" si="105"/>
        <v>0</v>
      </c>
      <c r="H48" s="132">
        <v>0</v>
      </c>
      <c r="I48" s="132">
        <v>0</v>
      </c>
      <c r="J48" s="149">
        <f t="shared" si="106"/>
        <v>0</v>
      </c>
      <c r="K48" s="132">
        <v>0</v>
      </c>
      <c r="L48" s="132">
        <v>0</v>
      </c>
      <c r="M48" s="149">
        <f t="shared" si="107"/>
        <v>0</v>
      </c>
      <c r="N48" s="27"/>
      <c r="O48" s="13" t="s">
        <v>224</v>
      </c>
      <c r="P48" s="132">
        <v>0</v>
      </c>
      <c r="Q48" s="132">
        <v>0</v>
      </c>
      <c r="R48" s="149">
        <f t="shared" si="108"/>
        <v>0</v>
      </c>
      <c r="S48" s="132">
        <v>0</v>
      </c>
      <c r="T48" s="132">
        <v>0</v>
      </c>
      <c r="U48" s="149">
        <f t="shared" si="109"/>
        <v>0</v>
      </c>
      <c r="V48" s="132">
        <v>0</v>
      </c>
      <c r="W48" s="132">
        <v>0</v>
      </c>
      <c r="X48" s="149">
        <f t="shared" si="110"/>
        <v>0</v>
      </c>
      <c r="Y48" s="27"/>
      <c r="Z48" s="13" t="s">
        <v>224</v>
      </c>
      <c r="AA48" s="149">
        <f t="shared" si="120"/>
        <v>0</v>
      </c>
      <c r="AB48" s="149">
        <f t="shared" si="121"/>
        <v>0</v>
      </c>
      <c r="AC48" s="149">
        <f t="shared" si="122"/>
        <v>0</v>
      </c>
      <c r="AD48" s="27"/>
      <c r="AE48" s="13" t="s">
        <v>224</v>
      </c>
      <c r="AF48" s="132">
        <v>0</v>
      </c>
      <c r="AG48" s="132">
        <v>0</v>
      </c>
      <c r="AH48" s="149">
        <f t="shared" si="114"/>
        <v>0</v>
      </c>
      <c r="AI48" s="132">
        <v>0</v>
      </c>
      <c r="AJ48" s="132">
        <v>0</v>
      </c>
      <c r="AK48" s="149">
        <f t="shared" si="115"/>
        <v>0</v>
      </c>
      <c r="AL48" s="132">
        <v>0</v>
      </c>
      <c r="AM48" s="132">
        <v>0</v>
      </c>
      <c r="AN48" s="149">
        <f t="shared" si="116"/>
        <v>0</v>
      </c>
      <c r="AO48" s="27"/>
      <c r="AP48" s="13" t="s">
        <v>224</v>
      </c>
      <c r="AQ48" s="149">
        <f t="shared" si="123"/>
        <v>0</v>
      </c>
      <c r="AR48" s="149">
        <f t="shared" si="124"/>
        <v>0</v>
      </c>
      <c r="AS48" s="149">
        <f t="shared" si="125"/>
        <v>0</v>
      </c>
      <c r="AT48" s="27"/>
    </row>
    <row r="49" spans="1:46" ht="11.5" x14ac:dyDescent="0.25">
      <c r="A49" s="144"/>
      <c r="C49" s="27"/>
      <c r="D49" s="63" t="s">
        <v>155</v>
      </c>
      <c r="E49" s="132">
        <v>0</v>
      </c>
      <c r="F49" s="149">
        <f>-E49</f>
        <v>0</v>
      </c>
      <c r="G49" s="149">
        <f t="shared" si="105"/>
        <v>0</v>
      </c>
      <c r="H49" s="132">
        <v>0</v>
      </c>
      <c r="I49" s="149">
        <f>-H49</f>
        <v>0</v>
      </c>
      <c r="J49" s="149">
        <f t="shared" si="106"/>
        <v>0</v>
      </c>
      <c r="K49" s="132">
        <v>0</v>
      </c>
      <c r="L49" s="149">
        <f>-K49</f>
        <v>0</v>
      </c>
      <c r="M49" s="149">
        <f t="shared" si="107"/>
        <v>0</v>
      </c>
      <c r="N49" s="27"/>
      <c r="O49" s="63" t="s">
        <v>155</v>
      </c>
      <c r="P49" s="132">
        <v>0</v>
      </c>
      <c r="Q49" s="149">
        <f>-P49</f>
        <v>0</v>
      </c>
      <c r="R49" s="149">
        <f t="shared" si="108"/>
        <v>0</v>
      </c>
      <c r="S49" s="132">
        <v>0</v>
      </c>
      <c r="T49" s="149">
        <f>-S49</f>
        <v>0</v>
      </c>
      <c r="U49" s="149">
        <f t="shared" si="109"/>
        <v>0</v>
      </c>
      <c r="V49" s="132">
        <v>0</v>
      </c>
      <c r="W49" s="149">
        <f>-V49</f>
        <v>0</v>
      </c>
      <c r="X49" s="149">
        <f t="shared" si="110"/>
        <v>0</v>
      </c>
      <c r="Y49" s="27"/>
      <c r="Z49" s="63" t="s">
        <v>155</v>
      </c>
      <c r="AA49" s="149">
        <f t="shared" si="111"/>
        <v>0</v>
      </c>
      <c r="AB49" s="149">
        <f t="shared" si="112"/>
        <v>0</v>
      </c>
      <c r="AC49" s="149">
        <f t="shared" si="113"/>
        <v>0</v>
      </c>
      <c r="AD49" s="27"/>
      <c r="AE49" s="63" t="s">
        <v>155</v>
      </c>
      <c r="AF49" s="132">
        <v>0</v>
      </c>
      <c r="AG49" s="149">
        <f>-AF49</f>
        <v>0</v>
      </c>
      <c r="AH49" s="149">
        <f t="shared" si="114"/>
        <v>0</v>
      </c>
      <c r="AI49" s="132">
        <v>0</v>
      </c>
      <c r="AJ49" s="149">
        <f>-AI49</f>
        <v>0</v>
      </c>
      <c r="AK49" s="149">
        <f t="shared" si="115"/>
        <v>0</v>
      </c>
      <c r="AL49" s="132">
        <v>0</v>
      </c>
      <c r="AM49" s="149">
        <f>-AL49</f>
        <v>0</v>
      </c>
      <c r="AN49" s="149">
        <f t="shared" si="116"/>
        <v>0</v>
      </c>
      <c r="AO49" s="27"/>
      <c r="AP49" s="63" t="s">
        <v>155</v>
      </c>
      <c r="AQ49" s="149">
        <f t="shared" ref="AQ49" si="126">AH49/AH$16</f>
        <v>0</v>
      </c>
      <c r="AR49" s="149">
        <f t="shared" ref="AR49" si="127">AK49/AK$16</f>
        <v>0</v>
      </c>
      <c r="AS49" s="149">
        <f t="shared" ref="AS49" si="128">AN49/AN$16</f>
        <v>0</v>
      </c>
      <c r="AT49" s="27"/>
    </row>
    <row r="50" spans="1:46" ht="11.5" x14ac:dyDescent="0.25">
      <c r="A50" s="144"/>
      <c r="C50" s="27"/>
      <c r="D50" s="14" t="s">
        <v>84</v>
      </c>
      <c r="E50" s="49">
        <f t="shared" ref="E50:F50" si="129">E43+E45+E46+E49+E47+E48</f>
        <v>0</v>
      </c>
      <c r="F50" s="49">
        <f t="shared" si="129"/>
        <v>0</v>
      </c>
      <c r="G50" s="49">
        <f>G43+G45+G46+G49+G47+G48</f>
        <v>0</v>
      </c>
      <c r="H50" s="49">
        <f t="shared" ref="H50:L50" si="130">H43+H45+H46+H49+H47+H48</f>
        <v>0</v>
      </c>
      <c r="I50" s="49">
        <f t="shared" si="130"/>
        <v>0</v>
      </c>
      <c r="J50" s="49">
        <f t="shared" si="130"/>
        <v>0</v>
      </c>
      <c r="K50" s="49">
        <f t="shared" si="130"/>
        <v>0</v>
      </c>
      <c r="L50" s="49">
        <f t="shared" si="130"/>
        <v>0</v>
      </c>
      <c r="M50" s="49">
        <f>M43+M45+M46+M49+M47+M48</f>
        <v>0</v>
      </c>
      <c r="N50" s="27"/>
      <c r="O50" s="14" t="s">
        <v>84</v>
      </c>
      <c r="P50" s="49">
        <f t="shared" ref="P50:W50" si="131">P43+P45+P46+P49+P47+P48</f>
        <v>0</v>
      </c>
      <c r="Q50" s="49">
        <f t="shared" si="131"/>
        <v>0</v>
      </c>
      <c r="R50" s="49">
        <f t="shared" si="131"/>
        <v>0</v>
      </c>
      <c r="S50" s="49">
        <f t="shared" si="131"/>
        <v>0</v>
      </c>
      <c r="T50" s="49">
        <f t="shared" si="131"/>
        <v>0</v>
      </c>
      <c r="U50" s="49">
        <f t="shared" si="131"/>
        <v>0</v>
      </c>
      <c r="V50" s="49">
        <f t="shared" si="131"/>
        <v>0</v>
      </c>
      <c r="W50" s="49">
        <f t="shared" si="131"/>
        <v>0</v>
      </c>
      <c r="X50" s="49">
        <f>X43+X45+X46+X49+X47+X48</f>
        <v>0</v>
      </c>
      <c r="Y50" s="27"/>
      <c r="Z50" s="14" t="s">
        <v>84</v>
      </c>
      <c r="AA50" s="49">
        <f t="shared" ref="AA50:AC50" si="132">AA43+AA45+AA46+AA49+AA47+AA48</f>
        <v>0</v>
      </c>
      <c r="AB50" s="49">
        <f t="shared" si="132"/>
        <v>0</v>
      </c>
      <c r="AC50" s="49">
        <f t="shared" si="132"/>
        <v>0</v>
      </c>
      <c r="AD50" s="27"/>
      <c r="AE50" s="14" t="s">
        <v>84</v>
      </c>
      <c r="AF50" s="49">
        <f t="shared" ref="AF50:AM50" si="133">AF43+AF45+AF46+AF49+AF47+AF48</f>
        <v>0</v>
      </c>
      <c r="AG50" s="49">
        <f t="shared" si="133"/>
        <v>0</v>
      </c>
      <c r="AH50" s="49">
        <f t="shared" si="133"/>
        <v>0</v>
      </c>
      <c r="AI50" s="49">
        <f t="shared" si="133"/>
        <v>0</v>
      </c>
      <c r="AJ50" s="49">
        <f t="shared" si="133"/>
        <v>0</v>
      </c>
      <c r="AK50" s="49">
        <f t="shared" si="133"/>
        <v>0</v>
      </c>
      <c r="AL50" s="49">
        <f t="shared" si="133"/>
        <v>0</v>
      </c>
      <c r="AM50" s="49">
        <f t="shared" si="133"/>
        <v>0</v>
      </c>
      <c r="AN50" s="49">
        <f t="shared" ref="AN50" si="134">AN43+AN45+AN46+AN49+AN47+AN48</f>
        <v>0</v>
      </c>
      <c r="AO50" s="27"/>
      <c r="AP50" s="14" t="s">
        <v>84</v>
      </c>
      <c r="AQ50" s="49">
        <f t="shared" ref="AQ50" si="135">AQ43+AQ45+AQ46+AQ49+AQ47+AQ48</f>
        <v>0</v>
      </c>
      <c r="AR50" s="49">
        <f t="shared" ref="AR50" si="136">AR43+AR45+AR46+AR49+AR47+AR48</f>
        <v>0</v>
      </c>
      <c r="AS50" s="49">
        <f t="shared" ref="AS50" si="137">AS43+AS45+AS46+AS49+AS47+AS48</f>
        <v>0</v>
      </c>
      <c r="AT50" s="27"/>
    </row>
    <row r="51" spans="1:46" ht="11.5" x14ac:dyDescent="0.25">
      <c r="A51" s="144"/>
      <c r="C51" s="27"/>
      <c r="D51" s="27"/>
      <c r="E51" s="15"/>
      <c r="F51" s="15"/>
      <c r="G51" s="15"/>
      <c r="H51" s="15"/>
      <c r="I51" s="15"/>
      <c r="J51" s="15"/>
      <c r="K51" s="15"/>
      <c r="L51" s="15"/>
      <c r="M51" s="15"/>
      <c r="N51" s="27"/>
      <c r="O51" s="27"/>
      <c r="P51" s="15"/>
      <c r="Q51" s="15"/>
      <c r="R51" s="15"/>
      <c r="S51" s="15"/>
      <c r="T51" s="15"/>
      <c r="U51" s="15"/>
      <c r="V51" s="15"/>
      <c r="W51" s="15"/>
      <c r="X51" s="15"/>
      <c r="Y51" s="27"/>
      <c r="Z51" s="27"/>
      <c r="AA51" s="15"/>
      <c r="AB51" s="15"/>
      <c r="AC51" s="15"/>
      <c r="AD51" s="27"/>
      <c r="AE51" s="27"/>
      <c r="AF51" s="15"/>
      <c r="AG51" s="15"/>
      <c r="AH51" s="15"/>
      <c r="AI51" s="15"/>
      <c r="AJ51" s="15"/>
      <c r="AK51" s="15"/>
      <c r="AL51" s="15"/>
      <c r="AM51" s="15"/>
      <c r="AN51" s="15"/>
      <c r="AO51" s="27"/>
      <c r="AP51" s="27"/>
      <c r="AQ51" s="15"/>
      <c r="AR51" s="15"/>
      <c r="AS51" s="15"/>
      <c r="AT51" s="27"/>
    </row>
    <row r="52" spans="1:46" ht="11.5" x14ac:dyDescent="0.25">
      <c r="A52" s="144"/>
      <c r="C52" s="27"/>
      <c r="D52" s="13" t="s">
        <v>195</v>
      </c>
      <c r="E52" s="132">
        <v>0</v>
      </c>
      <c r="F52" s="132">
        <v>0</v>
      </c>
      <c r="G52" s="149">
        <f t="shared" ref="G52" si="138">SUM(E52:F52)</f>
        <v>0</v>
      </c>
      <c r="H52" s="132">
        <v>0</v>
      </c>
      <c r="I52" s="132">
        <v>0</v>
      </c>
      <c r="J52" s="149">
        <f t="shared" ref="J52" si="139">SUM(H52:I52)</f>
        <v>0</v>
      </c>
      <c r="K52" s="132">
        <v>0</v>
      </c>
      <c r="L52" s="132">
        <v>0</v>
      </c>
      <c r="M52" s="149">
        <f t="shared" ref="M52" si="140">SUM(K52:L52)</f>
        <v>0</v>
      </c>
      <c r="N52" s="27"/>
      <c r="O52" s="13" t="s">
        <v>195</v>
      </c>
      <c r="P52" s="132">
        <v>0</v>
      </c>
      <c r="Q52" s="132">
        <v>0</v>
      </c>
      <c r="R52" s="149">
        <f t="shared" ref="R52" si="141">SUM(P52:Q52)</f>
        <v>0</v>
      </c>
      <c r="S52" s="132">
        <v>0</v>
      </c>
      <c r="T52" s="132">
        <v>0</v>
      </c>
      <c r="U52" s="149">
        <f t="shared" ref="U52" si="142">SUM(S52:T52)</f>
        <v>0</v>
      </c>
      <c r="V52" s="132">
        <v>0</v>
      </c>
      <c r="W52" s="132">
        <v>0</v>
      </c>
      <c r="X52" s="149">
        <f t="shared" ref="X52" si="143">SUM(V52:W52)</f>
        <v>0</v>
      </c>
      <c r="Y52" s="27"/>
      <c r="Z52" s="13" t="s">
        <v>195</v>
      </c>
      <c r="AA52" s="149">
        <f t="shared" ref="AA52" si="144">R52/R$16</f>
        <v>0</v>
      </c>
      <c r="AB52" s="149">
        <f t="shared" ref="AB52" si="145">U52/U$16</f>
        <v>0</v>
      </c>
      <c r="AC52" s="149">
        <f t="shared" ref="AC52" si="146">X52/X$16</f>
        <v>0</v>
      </c>
      <c r="AD52" s="27"/>
      <c r="AE52" s="13" t="s">
        <v>195</v>
      </c>
      <c r="AF52" s="132">
        <v>0</v>
      </c>
      <c r="AG52" s="132">
        <v>0</v>
      </c>
      <c r="AH52" s="149">
        <f t="shared" ref="AH52" si="147">SUM(AF52:AG52)</f>
        <v>0</v>
      </c>
      <c r="AI52" s="132">
        <v>0</v>
      </c>
      <c r="AJ52" s="132">
        <v>0</v>
      </c>
      <c r="AK52" s="149">
        <f t="shared" ref="AK52" si="148">SUM(AI52:AJ52)</f>
        <v>0</v>
      </c>
      <c r="AL52" s="132">
        <v>0</v>
      </c>
      <c r="AM52" s="132">
        <v>0</v>
      </c>
      <c r="AN52" s="149">
        <f t="shared" ref="AN52" si="149">SUM(AL52:AM52)</f>
        <v>0</v>
      </c>
      <c r="AO52" s="27"/>
      <c r="AP52" s="13" t="s">
        <v>195</v>
      </c>
      <c r="AQ52" s="149">
        <f t="shared" ref="AQ52" si="150">AH52/AH$16</f>
        <v>0</v>
      </c>
      <c r="AR52" s="149">
        <f t="shared" ref="AR52" si="151">AK52/AK$16</f>
        <v>0</v>
      </c>
      <c r="AS52" s="149">
        <f t="shared" ref="AS52" si="152">AN52/AN$16</f>
        <v>0</v>
      </c>
      <c r="AT52" s="27"/>
    </row>
    <row r="53" spans="1:46" ht="11.5" x14ac:dyDescent="0.25">
      <c r="A53" s="144"/>
      <c r="C53" s="27"/>
      <c r="D53" s="14" t="s">
        <v>196</v>
      </c>
      <c r="E53" s="49">
        <f t="shared" ref="E53:F53" si="153">E52+E50</f>
        <v>0</v>
      </c>
      <c r="F53" s="49">
        <f t="shared" si="153"/>
        <v>0</v>
      </c>
      <c r="G53" s="49">
        <f>G52+G50</f>
        <v>0</v>
      </c>
      <c r="H53" s="49">
        <f t="shared" ref="H53:I53" si="154">H52+H50</f>
        <v>0</v>
      </c>
      <c r="I53" s="49">
        <f t="shared" si="154"/>
        <v>0</v>
      </c>
      <c r="J53" s="49">
        <f>J52+J50</f>
        <v>0</v>
      </c>
      <c r="K53" s="49">
        <f t="shared" ref="K53:L53" si="155">K52+K50</f>
        <v>0</v>
      </c>
      <c r="L53" s="49">
        <f t="shared" si="155"/>
        <v>0</v>
      </c>
      <c r="M53" s="49">
        <f>M52+M50</f>
        <v>0</v>
      </c>
      <c r="N53" s="27"/>
      <c r="O53" s="14" t="s">
        <v>196</v>
      </c>
      <c r="P53" s="49">
        <f t="shared" ref="P53:W53" si="156">P52+P50</f>
        <v>0</v>
      </c>
      <c r="Q53" s="49">
        <f t="shared" si="156"/>
        <v>0</v>
      </c>
      <c r="R53" s="49">
        <f t="shared" si="156"/>
        <v>0</v>
      </c>
      <c r="S53" s="49">
        <f t="shared" si="156"/>
        <v>0</v>
      </c>
      <c r="T53" s="49">
        <f t="shared" si="156"/>
        <v>0</v>
      </c>
      <c r="U53" s="49">
        <f t="shared" si="156"/>
        <v>0</v>
      </c>
      <c r="V53" s="49">
        <f t="shared" si="156"/>
        <v>0</v>
      </c>
      <c r="W53" s="49">
        <f t="shared" si="156"/>
        <v>0</v>
      </c>
      <c r="X53" s="49">
        <f>X52+X50</f>
        <v>0</v>
      </c>
      <c r="Y53" s="27"/>
      <c r="Z53" s="14" t="s">
        <v>196</v>
      </c>
      <c r="AA53" s="49">
        <f>AA52+AA50</f>
        <v>0</v>
      </c>
      <c r="AB53" s="49">
        <f>AB52+AB50</f>
        <v>0</v>
      </c>
      <c r="AC53" s="49">
        <f>AC52+AC50</f>
        <v>0</v>
      </c>
      <c r="AD53" s="27"/>
      <c r="AE53" s="14" t="s">
        <v>196</v>
      </c>
      <c r="AF53" s="49">
        <f t="shared" ref="AF53:AM53" si="157">AF52+AF50</f>
        <v>0</v>
      </c>
      <c r="AG53" s="49">
        <f t="shared" si="157"/>
        <v>0</v>
      </c>
      <c r="AH53" s="49">
        <f t="shared" si="157"/>
        <v>0</v>
      </c>
      <c r="AI53" s="49">
        <f t="shared" si="157"/>
        <v>0</v>
      </c>
      <c r="AJ53" s="49">
        <f t="shared" si="157"/>
        <v>0</v>
      </c>
      <c r="AK53" s="49">
        <f t="shared" si="157"/>
        <v>0</v>
      </c>
      <c r="AL53" s="49">
        <f t="shared" si="157"/>
        <v>0</v>
      </c>
      <c r="AM53" s="49">
        <f t="shared" si="157"/>
        <v>0</v>
      </c>
      <c r="AN53" s="49">
        <f>AN52+AN50</f>
        <v>0</v>
      </c>
      <c r="AO53" s="27"/>
      <c r="AP53" s="14" t="s">
        <v>196</v>
      </c>
      <c r="AQ53" s="49">
        <f>AQ52+AQ50</f>
        <v>0</v>
      </c>
      <c r="AR53" s="49">
        <f>AR52+AR50</f>
        <v>0</v>
      </c>
      <c r="AS53" s="49">
        <f>AS52+AS50</f>
        <v>0</v>
      </c>
      <c r="AT53" s="27"/>
    </row>
    <row r="54" spans="1:46" ht="11.5" x14ac:dyDescent="0.25">
      <c r="A54" s="144"/>
      <c r="C54" s="27"/>
      <c r="D54" s="27"/>
      <c r="E54" s="15"/>
      <c r="F54" s="15"/>
      <c r="G54" s="15"/>
      <c r="H54" s="15"/>
      <c r="I54" s="15"/>
      <c r="J54" s="15"/>
      <c r="K54" s="15"/>
      <c r="L54" s="15"/>
      <c r="M54" s="15"/>
      <c r="N54" s="27"/>
      <c r="O54" s="27"/>
      <c r="P54" s="15"/>
      <c r="Q54" s="15"/>
      <c r="R54" s="15"/>
      <c r="S54" s="15"/>
      <c r="T54" s="15"/>
      <c r="U54" s="15"/>
      <c r="V54" s="15"/>
      <c r="W54" s="15"/>
      <c r="X54" s="15"/>
      <c r="Y54" s="27"/>
      <c r="Z54" s="27"/>
      <c r="AA54" s="15"/>
      <c r="AB54" s="15"/>
      <c r="AC54" s="15"/>
      <c r="AD54" s="27"/>
      <c r="AE54" s="27"/>
      <c r="AF54" s="15"/>
      <c r="AG54" s="15"/>
      <c r="AH54" s="15"/>
      <c r="AI54" s="15"/>
      <c r="AJ54" s="15"/>
      <c r="AK54" s="15"/>
      <c r="AL54" s="15"/>
      <c r="AM54" s="15"/>
      <c r="AN54" s="15"/>
      <c r="AO54" s="27"/>
      <c r="AP54" s="27"/>
      <c r="AQ54" s="15"/>
      <c r="AR54" s="15"/>
      <c r="AS54" s="15"/>
      <c r="AT54" s="27"/>
    </row>
    <row r="55" spans="1:46" x14ac:dyDescent="0.35">
      <c r="A55" s="144">
        <f>IF(OR(G55&gt;0,J55&gt;0,M55&gt;0,AA55&gt;0,AB55&gt;0,AC55&gt;0,AH55&gt;0,AK55&gt;0,AN55&gt;0),1,0)</f>
        <v>0</v>
      </c>
      <c r="C55" s="38"/>
      <c r="D55" s="37" t="s">
        <v>20</v>
      </c>
      <c r="E55" s="132">
        <v>0</v>
      </c>
      <c r="F55" s="132">
        <v>0</v>
      </c>
      <c r="G55" s="72">
        <f t="shared" ref="G55" si="158">SUM(E55:F55)</f>
        <v>0</v>
      </c>
      <c r="H55" s="132">
        <v>0</v>
      </c>
      <c r="I55" s="132">
        <v>0</v>
      </c>
      <c r="J55" s="72">
        <f t="shared" ref="J55" si="159">SUM(H55:I55)</f>
        <v>0</v>
      </c>
      <c r="K55" s="132">
        <v>0</v>
      </c>
      <c r="L55" s="132">
        <v>0</v>
      </c>
      <c r="M55" s="72">
        <f t="shared" ref="M55" si="160">SUM(K55:L55)</f>
        <v>0</v>
      </c>
      <c r="N55" s="38"/>
      <c r="O55" s="37" t="s">
        <v>202</v>
      </c>
      <c r="P55" s="132">
        <v>0</v>
      </c>
      <c r="Q55" s="132">
        <v>0</v>
      </c>
      <c r="R55" s="72">
        <f t="shared" ref="R55" si="161">SUM(P55:Q55)</f>
        <v>0</v>
      </c>
      <c r="S55" s="132">
        <v>0</v>
      </c>
      <c r="T55" s="132">
        <v>0</v>
      </c>
      <c r="U55" s="72">
        <f t="shared" ref="U55" si="162">SUM(S55:T55)</f>
        <v>0</v>
      </c>
      <c r="V55" s="132">
        <v>0</v>
      </c>
      <c r="W55" s="132">
        <v>0</v>
      </c>
      <c r="X55" s="72">
        <f t="shared" ref="X55" si="163">SUM(V55:W55)</f>
        <v>0</v>
      </c>
      <c r="Y55" s="38"/>
      <c r="Z55" s="37" t="s">
        <v>20</v>
      </c>
      <c r="AA55" s="72">
        <f t="shared" ref="AA55" si="164">R55/R$16</f>
        <v>0</v>
      </c>
      <c r="AB55" s="72">
        <f t="shared" ref="AB55" si="165">U55/U$16</f>
        <v>0</v>
      </c>
      <c r="AC55" s="72">
        <f t="shared" ref="AC55" si="166">X55/X$16</f>
        <v>0</v>
      </c>
      <c r="AD55" s="38"/>
      <c r="AE55" s="37" t="s">
        <v>202</v>
      </c>
      <c r="AF55" s="132">
        <v>0</v>
      </c>
      <c r="AG55" s="132">
        <v>0</v>
      </c>
      <c r="AH55" s="72">
        <f t="shared" ref="AH55" si="167">SUM(AF55:AG55)</f>
        <v>0</v>
      </c>
      <c r="AI55" s="132">
        <v>0</v>
      </c>
      <c r="AJ55" s="132">
        <v>0</v>
      </c>
      <c r="AK55" s="72">
        <f t="shared" ref="AK55" si="168">SUM(AI55:AJ55)</f>
        <v>0</v>
      </c>
      <c r="AL55" s="132">
        <v>0</v>
      </c>
      <c r="AM55" s="132">
        <v>0</v>
      </c>
      <c r="AN55" s="72">
        <f t="shared" ref="AN55" si="169">SUM(AL55:AM55)</f>
        <v>0</v>
      </c>
      <c r="AO55" s="38"/>
      <c r="AP55" s="37" t="s">
        <v>20</v>
      </c>
      <c r="AQ55" s="72">
        <f t="shared" ref="AQ55" si="170">AH55/AH$16</f>
        <v>0</v>
      </c>
      <c r="AR55" s="72">
        <f t="shared" ref="AR55" si="171">AK55/AK$16</f>
        <v>0</v>
      </c>
      <c r="AS55" s="72">
        <f t="shared" ref="AS55" si="172">AN55/AN$16</f>
        <v>0</v>
      </c>
      <c r="AT55" s="38"/>
    </row>
    <row r="56" spans="1:46" ht="11.5" x14ac:dyDescent="0.25">
      <c r="A56" s="144"/>
      <c r="C56" s="27"/>
      <c r="D56" s="27"/>
      <c r="E56" s="15"/>
      <c r="F56" s="15"/>
      <c r="G56" s="15"/>
      <c r="H56" s="15"/>
      <c r="I56" s="15"/>
      <c r="J56" s="15"/>
      <c r="K56" s="15"/>
      <c r="L56" s="15"/>
      <c r="M56" s="15"/>
      <c r="N56" s="27"/>
      <c r="O56" s="27"/>
      <c r="P56" s="15"/>
      <c r="Q56" s="15"/>
      <c r="R56" s="15"/>
      <c r="S56" s="15"/>
      <c r="T56" s="15"/>
      <c r="U56" s="15"/>
      <c r="V56" s="15"/>
      <c r="W56" s="15"/>
      <c r="X56" s="15"/>
      <c r="Y56" s="27"/>
      <c r="Z56" s="27"/>
      <c r="AA56" s="15"/>
      <c r="AB56" s="15"/>
      <c r="AC56" s="15"/>
      <c r="AD56" s="27"/>
      <c r="AE56" s="27"/>
      <c r="AF56" s="15"/>
      <c r="AG56" s="15"/>
      <c r="AH56" s="15"/>
      <c r="AI56" s="15"/>
      <c r="AJ56" s="15"/>
      <c r="AK56" s="15"/>
      <c r="AL56" s="15"/>
      <c r="AM56" s="15"/>
      <c r="AN56" s="15"/>
      <c r="AO56" s="27"/>
      <c r="AP56" s="27"/>
      <c r="AQ56" s="15"/>
      <c r="AR56" s="15"/>
      <c r="AS56" s="15"/>
      <c r="AT56" s="27"/>
    </row>
    <row r="57" spans="1:46" ht="13" x14ac:dyDescent="0.3">
      <c r="A57" s="144"/>
      <c r="C57" s="27"/>
      <c r="D57" s="28" t="s">
        <v>21</v>
      </c>
      <c r="E57" s="51"/>
      <c r="F57" s="51"/>
      <c r="G57" s="148" t="str">
        <f>G21</f>
        <v>31/XX/20XX</v>
      </c>
      <c r="H57" s="51"/>
      <c r="I57" s="51"/>
      <c r="J57" s="148" t="str">
        <f>J21</f>
        <v>31/XX/20XX</v>
      </c>
      <c r="K57" s="51"/>
      <c r="L57" s="51"/>
      <c r="M57" s="148" t="str">
        <f>M21</f>
        <v>31/XX/20XX</v>
      </c>
      <c r="N57" s="27"/>
      <c r="O57" s="28" t="s">
        <v>190</v>
      </c>
      <c r="P57" s="51"/>
      <c r="Q57" s="51"/>
      <c r="R57" s="148" t="str">
        <f>R21</f>
        <v>31/XX/20XX</v>
      </c>
      <c r="S57" s="51"/>
      <c r="T57" s="51"/>
      <c r="U57" s="148" t="str">
        <f>U21</f>
        <v>31/XX/20XX</v>
      </c>
      <c r="V57" s="51"/>
      <c r="W57" s="51"/>
      <c r="X57" s="148" t="str">
        <f>X21</f>
        <v>31/XX/20XX</v>
      </c>
      <c r="Y57" s="27"/>
      <c r="Z57" s="28" t="s">
        <v>21</v>
      </c>
      <c r="AA57" s="148" t="str">
        <f>AA21</f>
        <v>31/XX/20XX</v>
      </c>
      <c r="AB57" s="148" t="str">
        <f>AB21</f>
        <v>31/XX/20XX</v>
      </c>
      <c r="AC57" s="148" t="str">
        <f>AC21</f>
        <v>31/XX/20XX</v>
      </c>
      <c r="AD57" s="27"/>
      <c r="AE57" s="28" t="s">
        <v>190</v>
      </c>
      <c r="AF57" s="51"/>
      <c r="AG57" s="51"/>
      <c r="AH57" s="148" t="str">
        <f>AH21</f>
        <v>31/XX/20XX</v>
      </c>
      <c r="AI57" s="51"/>
      <c r="AJ57" s="51"/>
      <c r="AK57" s="148" t="str">
        <f>AK21</f>
        <v>31/XX/20XX</v>
      </c>
      <c r="AL57" s="51"/>
      <c r="AM57" s="51"/>
      <c r="AN57" s="148" t="str">
        <f>AN21</f>
        <v>31/XX/20XX</v>
      </c>
      <c r="AO57" s="27"/>
      <c r="AP57" s="28" t="s">
        <v>21</v>
      </c>
      <c r="AQ57" s="148" t="str">
        <f>AQ21</f>
        <v>31/XX/20XX</v>
      </c>
      <c r="AR57" s="148" t="str">
        <f>AR21</f>
        <v>31/XX/20XX</v>
      </c>
      <c r="AS57" s="148" t="str">
        <f>AS21</f>
        <v>31/XX/20XX</v>
      </c>
      <c r="AT57" s="27"/>
    </row>
    <row r="58" spans="1:46" ht="11.5" x14ac:dyDescent="0.25">
      <c r="A58" s="144">
        <f t="shared" ref="A58:A63" si="173">IF(OR(G58&lt;0,J58&lt;0,M58&lt;0,AA58&lt;0,AB58&lt;0,AC58&lt;0,AH58&lt;0,AK58&lt;0,AN58&lt;0),1,0)</f>
        <v>0</v>
      </c>
      <c r="C58" s="27"/>
      <c r="D58" s="13" t="s">
        <v>22</v>
      </c>
      <c r="E58" s="132">
        <v>0</v>
      </c>
      <c r="F58" s="132">
        <v>0</v>
      </c>
      <c r="G58" s="149">
        <f t="shared" ref="G58:G63" si="174">SUM(E58:F58)</f>
        <v>0</v>
      </c>
      <c r="H58" s="132">
        <v>0</v>
      </c>
      <c r="I58" s="132">
        <v>0</v>
      </c>
      <c r="J58" s="149">
        <f t="shared" ref="J58:J63" si="175">SUM(H58:I58)</f>
        <v>0</v>
      </c>
      <c r="K58" s="132">
        <v>0</v>
      </c>
      <c r="L58" s="132">
        <v>0</v>
      </c>
      <c r="M58" s="149">
        <f t="shared" ref="M58:M63" si="176">SUM(K58:L58)</f>
        <v>0</v>
      </c>
      <c r="N58" s="27"/>
      <c r="O58" s="13" t="s">
        <v>22</v>
      </c>
      <c r="P58" s="132">
        <v>0</v>
      </c>
      <c r="Q58" s="132">
        <v>0</v>
      </c>
      <c r="R58" s="149">
        <f t="shared" ref="R58:R63" si="177">SUM(P58:Q58)</f>
        <v>0</v>
      </c>
      <c r="S58" s="132">
        <v>0</v>
      </c>
      <c r="T58" s="132">
        <v>0</v>
      </c>
      <c r="U58" s="149">
        <f t="shared" ref="U58:U63" si="178">SUM(S58:T58)</f>
        <v>0</v>
      </c>
      <c r="V58" s="132">
        <v>0</v>
      </c>
      <c r="W58" s="132">
        <v>0</v>
      </c>
      <c r="X58" s="149">
        <f t="shared" ref="X58:X63" si="179">SUM(V58:W58)</f>
        <v>0</v>
      </c>
      <c r="Y58" s="27"/>
      <c r="Z58" s="13" t="s">
        <v>22</v>
      </c>
      <c r="AA58" s="149">
        <f>R58/R$17</f>
        <v>0</v>
      </c>
      <c r="AB58" s="149">
        <f t="shared" ref="AB58:AB63" si="180">U58/U$17</f>
        <v>0</v>
      </c>
      <c r="AC58" s="149">
        <f t="shared" ref="AC58:AC63" si="181">X58/X$17</f>
        <v>0</v>
      </c>
      <c r="AD58" s="27"/>
      <c r="AE58" s="13" t="s">
        <v>22</v>
      </c>
      <c r="AF58" s="132">
        <v>0</v>
      </c>
      <c r="AG58" s="132">
        <v>0</v>
      </c>
      <c r="AH58" s="149">
        <f t="shared" ref="AH58:AH63" si="182">SUM(AF58:AG58)</f>
        <v>0</v>
      </c>
      <c r="AI58" s="132">
        <v>0</v>
      </c>
      <c r="AJ58" s="132">
        <v>0</v>
      </c>
      <c r="AK58" s="149">
        <f t="shared" ref="AK58:AK63" si="183">SUM(AI58:AJ58)</f>
        <v>0</v>
      </c>
      <c r="AL58" s="132">
        <v>0</v>
      </c>
      <c r="AM58" s="132">
        <v>0</v>
      </c>
      <c r="AN58" s="149">
        <f t="shared" ref="AN58:AN63" si="184">SUM(AL58:AM58)</f>
        <v>0</v>
      </c>
      <c r="AO58" s="27"/>
      <c r="AP58" s="13" t="s">
        <v>22</v>
      </c>
      <c r="AQ58" s="149">
        <f>AH58/AH$17</f>
        <v>0</v>
      </c>
      <c r="AR58" s="149">
        <f t="shared" ref="AR58:AR63" si="185">AK58/AK$17</f>
        <v>0</v>
      </c>
      <c r="AS58" s="149">
        <f t="shared" ref="AS58:AS63" si="186">AN58/AN$17</f>
        <v>0</v>
      </c>
      <c r="AT58" s="27"/>
    </row>
    <row r="59" spans="1:46" ht="11.5" x14ac:dyDescent="0.25">
      <c r="A59" s="144">
        <f t="shared" si="173"/>
        <v>0</v>
      </c>
      <c r="C59" s="27"/>
      <c r="D59" s="13" t="s">
        <v>69</v>
      </c>
      <c r="E59" s="132">
        <v>0</v>
      </c>
      <c r="F59" s="132">
        <v>0</v>
      </c>
      <c r="G59" s="149">
        <f t="shared" si="174"/>
        <v>0</v>
      </c>
      <c r="H59" s="132">
        <v>0</v>
      </c>
      <c r="I59" s="132">
        <v>0</v>
      </c>
      <c r="J59" s="149">
        <f t="shared" si="175"/>
        <v>0</v>
      </c>
      <c r="K59" s="132">
        <v>0</v>
      </c>
      <c r="L59" s="132">
        <v>0</v>
      </c>
      <c r="M59" s="149">
        <f t="shared" si="176"/>
        <v>0</v>
      </c>
      <c r="N59" s="27"/>
      <c r="O59" s="13" t="s">
        <v>69</v>
      </c>
      <c r="P59" s="132">
        <v>0</v>
      </c>
      <c r="Q59" s="132">
        <v>0</v>
      </c>
      <c r="R59" s="149">
        <f t="shared" ref="R59" si="187">SUM(P59:Q59)</f>
        <v>0</v>
      </c>
      <c r="S59" s="132">
        <v>0</v>
      </c>
      <c r="T59" s="132">
        <v>0</v>
      </c>
      <c r="U59" s="149">
        <f t="shared" si="178"/>
        <v>0</v>
      </c>
      <c r="V59" s="132">
        <v>0</v>
      </c>
      <c r="W59" s="132">
        <v>0</v>
      </c>
      <c r="X59" s="149">
        <f t="shared" si="179"/>
        <v>0</v>
      </c>
      <c r="Y59" s="27"/>
      <c r="Z59" s="13" t="s">
        <v>69</v>
      </c>
      <c r="AA59" s="149">
        <f>R59/R$17</f>
        <v>0</v>
      </c>
      <c r="AB59" s="149">
        <f t="shared" ref="AB59" si="188">U59/U$17</f>
        <v>0</v>
      </c>
      <c r="AC59" s="149">
        <f t="shared" ref="AC59" si="189">X59/X$17</f>
        <v>0</v>
      </c>
      <c r="AD59" s="27"/>
      <c r="AE59" s="13" t="s">
        <v>69</v>
      </c>
      <c r="AF59" s="132">
        <v>0</v>
      </c>
      <c r="AG59" s="132">
        <v>0</v>
      </c>
      <c r="AH59" s="149">
        <f t="shared" ref="AH59" si="190">SUM(AF59:AG59)</f>
        <v>0</v>
      </c>
      <c r="AI59" s="132">
        <v>0</v>
      </c>
      <c r="AJ59" s="132">
        <v>0</v>
      </c>
      <c r="AK59" s="149">
        <f t="shared" si="183"/>
        <v>0</v>
      </c>
      <c r="AL59" s="132">
        <v>0</v>
      </c>
      <c r="AM59" s="132">
        <v>0</v>
      </c>
      <c r="AN59" s="149">
        <f t="shared" si="184"/>
        <v>0</v>
      </c>
      <c r="AO59" s="27"/>
      <c r="AP59" s="13" t="s">
        <v>69</v>
      </c>
      <c r="AQ59" s="149">
        <f>AH59/AH$17</f>
        <v>0</v>
      </c>
      <c r="AR59" s="149">
        <f t="shared" si="185"/>
        <v>0</v>
      </c>
      <c r="AS59" s="149">
        <f t="shared" si="186"/>
        <v>0</v>
      </c>
      <c r="AT59" s="27"/>
    </row>
    <row r="60" spans="1:46" ht="11.5" x14ac:dyDescent="0.25">
      <c r="A60" s="144">
        <f t="shared" si="173"/>
        <v>0</v>
      </c>
      <c r="C60" s="27"/>
      <c r="D60" s="13" t="s">
        <v>197</v>
      </c>
      <c r="E60" s="132">
        <v>0</v>
      </c>
      <c r="F60" s="132">
        <v>0</v>
      </c>
      <c r="G60" s="149">
        <f t="shared" si="174"/>
        <v>0</v>
      </c>
      <c r="H60" s="132">
        <v>0</v>
      </c>
      <c r="I60" s="132">
        <v>0</v>
      </c>
      <c r="J60" s="149">
        <f t="shared" si="175"/>
        <v>0</v>
      </c>
      <c r="K60" s="132">
        <v>0</v>
      </c>
      <c r="L60" s="132">
        <v>0</v>
      </c>
      <c r="M60" s="149">
        <f t="shared" si="176"/>
        <v>0</v>
      </c>
      <c r="N60" s="27"/>
      <c r="O60" s="13" t="s">
        <v>197</v>
      </c>
      <c r="P60" s="132">
        <v>0</v>
      </c>
      <c r="Q60" s="132">
        <v>0</v>
      </c>
      <c r="R60" s="149">
        <f t="shared" si="177"/>
        <v>0</v>
      </c>
      <c r="S60" s="132">
        <v>0</v>
      </c>
      <c r="T60" s="132">
        <v>0</v>
      </c>
      <c r="U60" s="149">
        <f t="shared" si="178"/>
        <v>0</v>
      </c>
      <c r="V60" s="132">
        <v>0</v>
      </c>
      <c r="W60" s="132">
        <v>0</v>
      </c>
      <c r="X60" s="149">
        <f t="shared" si="179"/>
        <v>0</v>
      </c>
      <c r="Y60" s="27"/>
      <c r="Z60" s="13" t="s">
        <v>197</v>
      </c>
      <c r="AA60" s="149">
        <f t="shared" ref="AA60:AA63" si="191">R60/R$17</f>
        <v>0</v>
      </c>
      <c r="AB60" s="149">
        <f t="shared" si="180"/>
        <v>0</v>
      </c>
      <c r="AC60" s="149">
        <f t="shared" si="181"/>
        <v>0</v>
      </c>
      <c r="AD60" s="27"/>
      <c r="AE60" s="13" t="s">
        <v>197</v>
      </c>
      <c r="AF60" s="132">
        <v>0</v>
      </c>
      <c r="AG60" s="132">
        <v>0</v>
      </c>
      <c r="AH60" s="149">
        <f t="shared" si="182"/>
        <v>0</v>
      </c>
      <c r="AI60" s="132">
        <v>0</v>
      </c>
      <c r="AJ60" s="132">
        <v>0</v>
      </c>
      <c r="AK60" s="149">
        <f t="shared" si="183"/>
        <v>0</v>
      </c>
      <c r="AL60" s="132">
        <v>0</v>
      </c>
      <c r="AM60" s="132">
        <v>0</v>
      </c>
      <c r="AN60" s="149">
        <f t="shared" si="184"/>
        <v>0</v>
      </c>
      <c r="AO60" s="27"/>
      <c r="AP60" s="13" t="s">
        <v>197</v>
      </c>
      <c r="AQ60" s="149">
        <f t="shared" ref="AQ60:AQ63" si="192">AH60/AH$17</f>
        <v>0</v>
      </c>
      <c r="AR60" s="149">
        <f t="shared" si="185"/>
        <v>0</v>
      </c>
      <c r="AS60" s="149">
        <f t="shared" si="186"/>
        <v>0</v>
      </c>
      <c r="AT60" s="27"/>
    </row>
    <row r="61" spans="1:46" ht="11.5" x14ac:dyDescent="0.25">
      <c r="A61" s="144">
        <f t="shared" si="173"/>
        <v>0</v>
      </c>
      <c r="C61" s="27"/>
      <c r="D61" s="13" t="s">
        <v>225</v>
      </c>
      <c r="E61" s="132">
        <v>0</v>
      </c>
      <c r="F61" s="132">
        <v>0</v>
      </c>
      <c r="G61" s="149">
        <f t="shared" si="174"/>
        <v>0</v>
      </c>
      <c r="H61" s="132">
        <v>0</v>
      </c>
      <c r="I61" s="132">
        <v>0</v>
      </c>
      <c r="J61" s="149">
        <f t="shared" si="175"/>
        <v>0</v>
      </c>
      <c r="K61" s="132">
        <v>0</v>
      </c>
      <c r="L61" s="132">
        <v>0</v>
      </c>
      <c r="M61" s="149">
        <f t="shared" si="176"/>
        <v>0</v>
      </c>
      <c r="N61" s="27"/>
      <c r="O61" s="13" t="s">
        <v>225</v>
      </c>
      <c r="P61" s="132">
        <v>0</v>
      </c>
      <c r="Q61" s="132">
        <v>0</v>
      </c>
      <c r="R61" s="149">
        <f t="shared" ref="R61:R62" si="193">SUM(P61:Q61)</f>
        <v>0</v>
      </c>
      <c r="S61" s="132">
        <v>0</v>
      </c>
      <c r="T61" s="132">
        <v>0</v>
      </c>
      <c r="U61" s="149">
        <f t="shared" si="178"/>
        <v>0</v>
      </c>
      <c r="V61" s="132">
        <v>0</v>
      </c>
      <c r="W61" s="132">
        <v>0</v>
      </c>
      <c r="X61" s="149">
        <f t="shared" si="179"/>
        <v>0</v>
      </c>
      <c r="Y61" s="27"/>
      <c r="Z61" s="13" t="s">
        <v>225</v>
      </c>
      <c r="AA61" s="149">
        <f t="shared" ref="AA61:AA62" si="194">R61/R$17</f>
        <v>0</v>
      </c>
      <c r="AB61" s="149">
        <f t="shared" ref="AB61:AB62" si="195">U61/U$17</f>
        <v>0</v>
      </c>
      <c r="AC61" s="149">
        <f t="shared" ref="AC61:AC62" si="196">X61/X$17</f>
        <v>0</v>
      </c>
      <c r="AD61" s="27"/>
      <c r="AE61" s="13" t="s">
        <v>225</v>
      </c>
      <c r="AF61" s="132">
        <v>0</v>
      </c>
      <c r="AG61" s="132">
        <v>0</v>
      </c>
      <c r="AH61" s="149">
        <f t="shared" ref="AH61:AH62" si="197">SUM(AF61:AG61)</f>
        <v>0</v>
      </c>
      <c r="AI61" s="132">
        <v>0</v>
      </c>
      <c r="AJ61" s="132">
        <v>0</v>
      </c>
      <c r="AK61" s="149">
        <f t="shared" si="183"/>
        <v>0</v>
      </c>
      <c r="AL61" s="132">
        <v>0</v>
      </c>
      <c r="AM61" s="132">
        <v>0</v>
      </c>
      <c r="AN61" s="149">
        <f t="shared" si="184"/>
        <v>0</v>
      </c>
      <c r="AO61" s="27"/>
      <c r="AP61" s="13" t="s">
        <v>225</v>
      </c>
      <c r="AQ61" s="149">
        <f t="shared" ref="AQ61:AQ62" si="198">AH61/AH$17</f>
        <v>0</v>
      </c>
      <c r="AR61" s="149">
        <f t="shared" ref="AR61:AR62" si="199">AK61/AK$17</f>
        <v>0</v>
      </c>
      <c r="AS61" s="149">
        <f t="shared" ref="AS61:AS62" si="200">AN61/AN$17</f>
        <v>0</v>
      </c>
      <c r="AT61" s="27"/>
    </row>
    <row r="62" spans="1:46" ht="11.5" x14ac:dyDescent="0.25">
      <c r="A62" s="144">
        <f t="shared" si="173"/>
        <v>0</v>
      </c>
      <c r="C62" s="27"/>
      <c r="D62" s="13" t="s">
        <v>226</v>
      </c>
      <c r="E62" s="132">
        <v>0</v>
      </c>
      <c r="F62" s="132">
        <v>0</v>
      </c>
      <c r="G62" s="149">
        <f t="shared" si="174"/>
        <v>0</v>
      </c>
      <c r="H62" s="132">
        <v>0</v>
      </c>
      <c r="I62" s="132">
        <v>0</v>
      </c>
      <c r="J62" s="149">
        <f t="shared" si="175"/>
        <v>0</v>
      </c>
      <c r="K62" s="132">
        <v>0</v>
      </c>
      <c r="L62" s="132">
        <v>0</v>
      </c>
      <c r="M62" s="149">
        <f t="shared" si="176"/>
        <v>0</v>
      </c>
      <c r="N62" s="27"/>
      <c r="O62" s="13" t="s">
        <v>226</v>
      </c>
      <c r="P62" s="132">
        <v>0</v>
      </c>
      <c r="Q62" s="132">
        <v>0</v>
      </c>
      <c r="R62" s="149">
        <f t="shared" si="193"/>
        <v>0</v>
      </c>
      <c r="S62" s="132">
        <v>0</v>
      </c>
      <c r="T62" s="132">
        <v>0</v>
      </c>
      <c r="U62" s="149">
        <f t="shared" si="178"/>
        <v>0</v>
      </c>
      <c r="V62" s="132">
        <v>0</v>
      </c>
      <c r="W62" s="132">
        <v>0</v>
      </c>
      <c r="X62" s="149">
        <f t="shared" si="179"/>
        <v>0</v>
      </c>
      <c r="Y62" s="27"/>
      <c r="Z62" s="13" t="s">
        <v>226</v>
      </c>
      <c r="AA62" s="149">
        <f t="shared" si="194"/>
        <v>0</v>
      </c>
      <c r="AB62" s="149">
        <f t="shared" si="195"/>
        <v>0</v>
      </c>
      <c r="AC62" s="149">
        <f t="shared" si="196"/>
        <v>0</v>
      </c>
      <c r="AD62" s="27"/>
      <c r="AE62" s="13" t="s">
        <v>226</v>
      </c>
      <c r="AF62" s="132">
        <v>0</v>
      </c>
      <c r="AG62" s="132">
        <v>0</v>
      </c>
      <c r="AH62" s="149">
        <f t="shared" si="197"/>
        <v>0</v>
      </c>
      <c r="AI62" s="132">
        <v>0</v>
      </c>
      <c r="AJ62" s="132">
        <v>0</v>
      </c>
      <c r="AK62" s="149">
        <f t="shared" si="183"/>
        <v>0</v>
      </c>
      <c r="AL62" s="132">
        <v>0</v>
      </c>
      <c r="AM62" s="132">
        <v>0</v>
      </c>
      <c r="AN62" s="149">
        <f t="shared" si="184"/>
        <v>0</v>
      </c>
      <c r="AO62" s="27"/>
      <c r="AP62" s="13" t="s">
        <v>226</v>
      </c>
      <c r="AQ62" s="149">
        <f t="shared" si="198"/>
        <v>0</v>
      </c>
      <c r="AR62" s="149">
        <f t="shared" si="199"/>
        <v>0</v>
      </c>
      <c r="AS62" s="149">
        <f t="shared" si="200"/>
        <v>0</v>
      </c>
      <c r="AT62" s="27"/>
    </row>
    <row r="63" spans="1:46" ht="11.5" x14ac:dyDescent="0.25">
      <c r="A63" s="144">
        <f t="shared" si="173"/>
        <v>0</v>
      </c>
      <c r="C63" s="27"/>
      <c r="D63" s="13" t="s">
        <v>83</v>
      </c>
      <c r="E63" s="132">
        <v>0</v>
      </c>
      <c r="F63" s="132">
        <v>0</v>
      </c>
      <c r="G63" s="149">
        <f t="shared" si="174"/>
        <v>0</v>
      </c>
      <c r="H63" s="132">
        <v>0</v>
      </c>
      <c r="I63" s="132">
        <v>0</v>
      </c>
      <c r="J63" s="149">
        <f t="shared" si="175"/>
        <v>0</v>
      </c>
      <c r="K63" s="132">
        <v>0</v>
      </c>
      <c r="L63" s="132">
        <v>0</v>
      </c>
      <c r="M63" s="149">
        <f t="shared" si="176"/>
        <v>0</v>
      </c>
      <c r="N63" s="27"/>
      <c r="O63" s="13" t="s">
        <v>83</v>
      </c>
      <c r="P63" s="132">
        <v>0</v>
      </c>
      <c r="Q63" s="132">
        <v>0</v>
      </c>
      <c r="R63" s="149">
        <f t="shared" si="177"/>
        <v>0</v>
      </c>
      <c r="S63" s="132">
        <v>0</v>
      </c>
      <c r="T63" s="132">
        <v>0</v>
      </c>
      <c r="U63" s="149">
        <f t="shared" si="178"/>
        <v>0</v>
      </c>
      <c r="V63" s="132">
        <v>0</v>
      </c>
      <c r="W63" s="132">
        <v>0</v>
      </c>
      <c r="X63" s="149">
        <f t="shared" si="179"/>
        <v>0</v>
      </c>
      <c r="Y63" s="27"/>
      <c r="Z63" s="13" t="s">
        <v>83</v>
      </c>
      <c r="AA63" s="149">
        <f t="shared" si="191"/>
        <v>0</v>
      </c>
      <c r="AB63" s="149">
        <f t="shared" si="180"/>
        <v>0</v>
      </c>
      <c r="AC63" s="149">
        <f t="shared" si="181"/>
        <v>0</v>
      </c>
      <c r="AD63" s="27"/>
      <c r="AE63" s="13" t="s">
        <v>83</v>
      </c>
      <c r="AF63" s="132">
        <v>0</v>
      </c>
      <c r="AG63" s="132">
        <v>0</v>
      </c>
      <c r="AH63" s="149">
        <f t="shared" si="182"/>
        <v>0</v>
      </c>
      <c r="AI63" s="132">
        <v>0</v>
      </c>
      <c r="AJ63" s="132">
        <v>0</v>
      </c>
      <c r="AK63" s="149">
        <f t="shared" si="183"/>
        <v>0</v>
      </c>
      <c r="AL63" s="132">
        <v>0</v>
      </c>
      <c r="AM63" s="132">
        <v>0</v>
      </c>
      <c r="AN63" s="149">
        <f t="shared" si="184"/>
        <v>0</v>
      </c>
      <c r="AO63" s="27"/>
      <c r="AP63" s="13" t="s">
        <v>83</v>
      </c>
      <c r="AQ63" s="149">
        <f t="shared" si="192"/>
        <v>0</v>
      </c>
      <c r="AR63" s="149">
        <f t="shared" si="185"/>
        <v>0</v>
      </c>
      <c r="AS63" s="149">
        <f t="shared" si="186"/>
        <v>0</v>
      </c>
      <c r="AT63" s="27"/>
    </row>
    <row r="64" spans="1:46" ht="11.5" x14ac:dyDescent="0.25">
      <c r="A64" s="144"/>
      <c r="C64" s="27"/>
      <c r="D64" s="14" t="s">
        <v>335</v>
      </c>
      <c r="E64" s="49">
        <f t="shared" ref="E64:L64" si="201">SUM(E58:E63)</f>
        <v>0</v>
      </c>
      <c r="F64" s="49">
        <f t="shared" si="201"/>
        <v>0</v>
      </c>
      <c r="G64" s="49">
        <f t="shared" si="201"/>
        <v>0</v>
      </c>
      <c r="H64" s="49">
        <f t="shared" si="201"/>
        <v>0</v>
      </c>
      <c r="I64" s="49">
        <f t="shared" si="201"/>
        <v>0</v>
      </c>
      <c r="J64" s="49">
        <f t="shared" si="201"/>
        <v>0</v>
      </c>
      <c r="K64" s="49">
        <f t="shared" si="201"/>
        <v>0</v>
      </c>
      <c r="L64" s="49">
        <f t="shared" si="201"/>
        <v>0</v>
      </c>
      <c r="M64" s="49">
        <f>SUM(M58:M63)</f>
        <v>0</v>
      </c>
      <c r="N64" s="27"/>
      <c r="O64" s="14" t="s">
        <v>335</v>
      </c>
      <c r="P64" s="49">
        <f t="shared" ref="P64:W64" si="202">SUM(P58:P63)</f>
        <v>0</v>
      </c>
      <c r="Q64" s="49">
        <f t="shared" si="202"/>
        <v>0</v>
      </c>
      <c r="R64" s="49">
        <f t="shared" si="202"/>
        <v>0</v>
      </c>
      <c r="S64" s="49">
        <f t="shared" si="202"/>
        <v>0</v>
      </c>
      <c r="T64" s="49">
        <f t="shared" si="202"/>
        <v>0</v>
      </c>
      <c r="U64" s="49">
        <f t="shared" si="202"/>
        <v>0</v>
      </c>
      <c r="V64" s="49">
        <f t="shared" si="202"/>
        <v>0</v>
      </c>
      <c r="W64" s="49">
        <f t="shared" si="202"/>
        <v>0</v>
      </c>
      <c r="X64" s="49">
        <f>SUM(X58:X63)</f>
        <v>0</v>
      </c>
      <c r="Y64" s="27"/>
      <c r="Z64" s="14" t="s">
        <v>335</v>
      </c>
      <c r="AA64" s="49">
        <f>SUM(AA58:AA63)</f>
        <v>0</v>
      </c>
      <c r="AB64" s="49">
        <f>SUM(AB58:AB63)</f>
        <v>0</v>
      </c>
      <c r="AC64" s="49">
        <f>SUM(AC58:AC63)</f>
        <v>0</v>
      </c>
      <c r="AD64" s="27"/>
      <c r="AE64" s="14" t="s">
        <v>335</v>
      </c>
      <c r="AF64" s="49">
        <f t="shared" ref="AF64:AM64" si="203">SUM(AF58:AF63)</f>
        <v>0</v>
      </c>
      <c r="AG64" s="49">
        <f t="shared" si="203"/>
        <v>0</v>
      </c>
      <c r="AH64" s="49">
        <f t="shared" si="203"/>
        <v>0</v>
      </c>
      <c r="AI64" s="49">
        <f t="shared" si="203"/>
        <v>0</v>
      </c>
      <c r="AJ64" s="49">
        <f t="shared" si="203"/>
        <v>0</v>
      </c>
      <c r="AK64" s="49">
        <f t="shared" si="203"/>
        <v>0</v>
      </c>
      <c r="AL64" s="49">
        <f t="shared" si="203"/>
        <v>0</v>
      </c>
      <c r="AM64" s="49">
        <f t="shared" si="203"/>
        <v>0</v>
      </c>
      <c r="AN64" s="49">
        <f>SUM(AN58:AN63)</f>
        <v>0</v>
      </c>
      <c r="AO64" s="27"/>
      <c r="AP64" s="14" t="s">
        <v>335</v>
      </c>
      <c r="AQ64" s="49">
        <f>SUM(AQ58:AQ63)</f>
        <v>0</v>
      </c>
      <c r="AR64" s="49">
        <f>SUM(AR58:AR63)</f>
        <v>0</v>
      </c>
      <c r="AS64" s="49">
        <f>SUM(AS58:AS63)</f>
        <v>0</v>
      </c>
      <c r="AT64" s="27"/>
    </row>
    <row r="65" spans="1:46" ht="11.5" x14ac:dyDescent="0.25">
      <c r="A65" s="144"/>
      <c r="C65" s="27"/>
      <c r="D65" s="27"/>
      <c r="E65" s="17"/>
      <c r="F65" s="17"/>
      <c r="G65" s="17"/>
      <c r="H65" s="17"/>
      <c r="I65" s="17"/>
      <c r="J65" s="17"/>
      <c r="K65" s="17"/>
      <c r="L65" s="17"/>
      <c r="M65" s="17"/>
      <c r="N65" s="27"/>
      <c r="O65" s="27"/>
      <c r="P65" s="17"/>
      <c r="Q65" s="17"/>
      <c r="R65" s="17"/>
      <c r="S65" s="17"/>
      <c r="T65" s="17"/>
      <c r="U65" s="17"/>
      <c r="V65" s="17"/>
      <c r="W65" s="17"/>
      <c r="X65" s="17"/>
      <c r="Y65" s="27"/>
      <c r="Z65" s="27"/>
      <c r="AA65" s="17"/>
      <c r="AB65" s="17"/>
      <c r="AC65" s="17"/>
      <c r="AD65" s="27"/>
      <c r="AE65" s="27"/>
      <c r="AF65" s="17"/>
      <c r="AG65" s="17"/>
      <c r="AH65" s="17"/>
      <c r="AI65" s="17"/>
      <c r="AJ65" s="17"/>
      <c r="AK65" s="17"/>
      <c r="AL65" s="17"/>
      <c r="AM65" s="17"/>
      <c r="AN65" s="17"/>
      <c r="AO65" s="27"/>
      <c r="AP65" s="27"/>
      <c r="AQ65" s="17"/>
      <c r="AR65" s="17"/>
      <c r="AS65" s="17"/>
      <c r="AT65" s="27"/>
    </row>
    <row r="66" spans="1:46" ht="11.5" x14ac:dyDescent="0.25">
      <c r="A66" s="144">
        <f t="shared" ref="A66:A75" si="204">IF(OR(G66&lt;0,J66&lt;0,M66&lt;0,AA66&lt;0,AB66&lt;0,AC66&lt;0,AH66&lt;0,AK66&lt;0,AN66&lt;0),1,0)</f>
        <v>0</v>
      </c>
      <c r="C66" s="27"/>
      <c r="D66" s="13" t="s">
        <v>25</v>
      </c>
      <c r="E66" s="132">
        <v>0</v>
      </c>
      <c r="F66" s="132">
        <v>0</v>
      </c>
      <c r="G66" s="149">
        <f t="shared" ref="G66:G75" si="205">SUM(E66:F66)</f>
        <v>0</v>
      </c>
      <c r="H66" s="132">
        <v>0</v>
      </c>
      <c r="I66" s="132">
        <v>0</v>
      </c>
      <c r="J66" s="149">
        <f t="shared" ref="J66:J75" si="206">SUM(H66:I66)</f>
        <v>0</v>
      </c>
      <c r="K66" s="132">
        <v>0</v>
      </c>
      <c r="L66" s="132">
        <v>0</v>
      </c>
      <c r="M66" s="149">
        <f t="shared" ref="M66:M75" si="207">SUM(K66:L66)</f>
        <v>0</v>
      </c>
      <c r="N66" s="27"/>
      <c r="O66" s="13" t="s">
        <v>25</v>
      </c>
      <c r="P66" s="132">
        <v>0</v>
      </c>
      <c r="Q66" s="132">
        <v>0</v>
      </c>
      <c r="R66" s="149">
        <f t="shared" ref="R66:R75" si="208">SUM(P66:Q66)</f>
        <v>0</v>
      </c>
      <c r="S66" s="132">
        <v>0</v>
      </c>
      <c r="T66" s="132">
        <v>0</v>
      </c>
      <c r="U66" s="149">
        <f t="shared" ref="U66:U75" si="209">SUM(S66:T66)</f>
        <v>0</v>
      </c>
      <c r="V66" s="132">
        <v>0</v>
      </c>
      <c r="W66" s="132">
        <v>0</v>
      </c>
      <c r="X66" s="149">
        <f t="shared" ref="X66:X75" si="210">SUM(V66:W66)</f>
        <v>0</v>
      </c>
      <c r="Y66" s="27"/>
      <c r="Z66" s="13" t="s">
        <v>25</v>
      </c>
      <c r="AA66" s="149">
        <f t="shared" ref="AA66:AA74" si="211">R66/R$17</f>
        <v>0</v>
      </c>
      <c r="AB66" s="149">
        <f t="shared" ref="AB66:AB74" si="212">U66/U$17</f>
        <v>0</v>
      </c>
      <c r="AC66" s="149">
        <f t="shared" ref="AC66:AC74" si="213">X66/X$17</f>
        <v>0</v>
      </c>
      <c r="AD66" s="27"/>
      <c r="AE66" s="13" t="s">
        <v>25</v>
      </c>
      <c r="AF66" s="132">
        <v>0</v>
      </c>
      <c r="AG66" s="132">
        <v>0</v>
      </c>
      <c r="AH66" s="149">
        <f t="shared" ref="AH66:AH75" si="214">SUM(AF66:AG66)</f>
        <v>0</v>
      </c>
      <c r="AI66" s="132">
        <v>0</v>
      </c>
      <c r="AJ66" s="132">
        <v>0</v>
      </c>
      <c r="AK66" s="149">
        <f t="shared" ref="AK66:AK75" si="215">SUM(AI66:AJ66)</f>
        <v>0</v>
      </c>
      <c r="AL66" s="132">
        <v>0</v>
      </c>
      <c r="AM66" s="132">
        <v>0</v>
      </c>
      <c r="AN66" s="149">
        <f t="shared" ref="AN66:AN75" si="216">SUM(AL66:AM66)</f>
        <v>0</v>
      </c>
      <c r="AO66" s="27"/>
      <c r="AP66" s="13" t="s">
        <v>25</v>
      </c>
      <c r="AQ66" s="149">
        <f t="shared" ref="AQ66:AQ74" si="217">AH66/AH$17</f>
        <v>0</v>
      </c>
      <c r="AR66" s="149">
        <f t="shared" ref="AR66:AR74" si="218">AK66/AK$17</f>
        <v>0</v>
      </c>
      <c r="AS66" s="149">
        <f t="shared" ref="AS66:AS74" si="219">AN66/AN$17</f>
        <v>0</v>
      </c>
      <c r="AT66" s="27"/>
    </row>
    <row r="67" spans="1:46" ht="11.5" x14ac:dyDescent="0.25">
      <c r="A67" s="144">
        <f t="shared" si="204"/>
        <v>0</v>
      </c>
      <c r="C67" s="27"/>
      <c r="D67" s="13" t="s">
        <v>26</v>
      </c>
      <c r="E67" s="132">
        <v>0</v>
      </c>
      <c r="F67" s="132">
        <v>0</v>
      </c>
      <c r="G67" s="149">
        <f t="shared" si="205"/>
        <v>0</v>
      </c>
      <c r="H67" s="132">
        <v>0</v>
      </c>
      <c r="I67" s="132">
        <v>0</v>
      </c>
      <c r="J67" s="149">
        <f t="shared" si="206"/>
        <v>0</v>
      </c>
      <c r="K67" s="132">
        <v>0</v>
      </c>
      <c r="L67" s="132">
        <v>0</v>
      </c>
      <c r="M67" s="149">
        <f t="shared" si="207"/>
        <v>0</v>
      </c>
      <c r="N67" s="27"/>
      <c r="O67" s="13" t="s">
        <v>26</v>
      </c>
      <c r="P67" s="132">
        <v>0</v>
      </c>
      <c r="Q67" s="132">
        <v>0</v>
      </c>
      <c r="R67" s="149">
        <f t="shared" si="208"/>
        <v>0</v>
      </c>
      <c r="S67" s="132">
        <v>0</v>
      </c>
      <c r="T67" s="132">
        <v>0</v>
      </c>
      <c r="U67" s="149">
        <f t="shared" si="209"/>
        <v>0</v>
      </c>
      <c r="V67" s="132">
        <v>0</v>
      </c>
      <c r="W67" s="132">
        <v>0</v>
      </c>
      <c r="X67" s="149">
        <f t="shared" si="210"/>
        <v>0</v>
      </c>
      <c r="Y67" s="27"/>
      <c r="Z67" s="13" t="s">
        <v>26</v>
      </c>
      <c r="AA67" s="149">
        <f t="shared" si="211"/>
        <v>0</v>
      </c>
      <c r="AB67" s="149">
        <f t="shared" si="212"/>
        <v>0</v>
      </c>
      <c r="AC67" s="149">
        <f t="shared" si="213"/>
        <v>0</v>
      </c>
      <c r="AD67" s="27"/>
      <c r="AE67" s="13" t="s">
        <v>26</v>
      </c>
      <c r="AF67" s="132">
        <v>0</v>
      </c>
      <c r="AG67" s="132">
        <v>0</v>
      </c>
      <c r="AH67" s="149">
        <f t="shared" si="214"/>
        <v>0</v>
      </c>
      <c r="AI67" s="132">
        <v>0</v>
      </c>
      <c r="AJ67" s="132">
        <v>0</v>
      </c>
      <c r="AK67" s="149">
        <f t="shared" si="215"/>
        <v>0</v>
      </c>
      <c r="AL67" s="132">
        <v>0</v>
      </c>
      <c r="AM67" s="132">
        <v>0</v>
      </c>
      <c r="AN67" s="149">
        <f t="shared" si="216"/>
        <v>0</v>
      </c>
      <c r="AO67" s="27"/>
      <c r="AP67" s="13" t="s">
        <v>26</v>
      </c>
      <c r="AQ67" s="149">
        <f t="shared" si="217"/>
        <v>0</v>
      </c>
      <c r="AR67" s="149">
        <f t="shared" si="218"/>
        <v>0</v>
      </c>
      <c r="AS67" s="149">
        <f t="shared" si="219"/>
        <v>0</v>
      </c>
      <c r="AT67" s="27"/>
    </row>
    <row r="68" spans="1:46" ht="11.5" x14ac:dyDescent="0.25">
      <c r="A68" s="144">
        <f t="shared" si="204"/>
        <v>0</v>
      </c>
      <c r="C68" s="27"/>
      <c r="D68" s="13" t="s">
        <v>227</v>
      </c>
      <c r="E68" s="132">
        <v>0</v>
      </c>
      <c r="F68" s="132">
        <v>0</v>
      </c>
      <c r="G68" s="149">
        <f t="shared" si="205"/>
        <v>0</v>
      </c>
      <c r="H68" s="132">
        <v>0</v>
      </c>
      <c r="I68" s="132">
        <v>0</v>
      </c>
      <c r="J68" s="149">
        <f t="shared" si="206"/>
        <v>0</v>
      </c>
      <c r="K68" s="132">
        <v>0</v>
      </c>
      <c r="L68" s="132">
        <v>0</v>
      </c>
      <c r="M68" s="149">
        <f t="shared" si="207"/>
        <v>0</v>
      </c>
      <c r="N68" s="27"/>
      <c r="O68" s="13" t="s">
        <v>227</v>
      </c>
      <c r="P68" s="132">
        <v>0</v>
      </c>
      <c r="Q68" s="132">
        <v>0</v>
      </c>
      <c r="R68" s="149">
        <f t="shared" ref="R68:R69" si="220">SUM(P68:Q68)</f>
        <v>0</v>
      </c>
      <c r="S68" s="132">
        <v>0</v>
      </c>
      <c r="T68" s="132">
        <v>0</v>
      </c>
      <c r="U68" s="149">
        <f t="shared" ref="U68:U69" si="221">SUM(S68:T68)</f>
        <v>0</v>
      </c>
      <c r="V68" s="132">
        <v>0</v>
      </c>
      <c r="W68" s="132">
        <v>0</v>
      </c>
      <c r="X68" s="149">
        <f t="shared" ref="X68:X69" si="222">SUM(V68:W68)</f>
        <v>0</v>
      </c>
      <c r="Y68" s="27"/>
      <c r="Z68" s="13" t="s">
        <v>227</v>
      </c>
      <c r="AA68" s="149">
        <f t="shared" ref="AA68:AA69" si="223">R68/R$17</f>
        <v>0</v>
      </c>
      <c r="AB68" s="149">
        <f t="shared" ref="AB68:AB69" si="224">U68/U$17</f>
        <v>0</v>
      </c>
      <c r="AC68" s="149">
        <f t="shared" ref="AC68:AC69" si="225">X68/X$17</f>
        <v>0</v>
      </c>
      <c r="AD68" s="27"/>
      <c r="AE68" s="13" t="s">
        <v>227</v>
      </c>
      <c r="AF68" s="132">
        <v>0</v>
      </c>
      <c r="AG68" s="132">
        <v>0</v>
      </c>
      <c r="AH68" s="149">
        <f t="shared" ref="AH68:AH69" si="226">SUM(AF68:AG68)</f>
        <v>0</v>
      </c>
      <c r="AI68" s="132">
        <v>0</v>
      </c>
      <c r="AJ68" s="132">
        <v>0</v>
      </c>
      <c r="AK68" s="149">
        <f t="shared" ref="AK68:AK69" si="227">SUM(AI68:AJ68)</f>
        <v>0</v>
      </c>
      <c r="AL68" s="132">
        <v>0</v>
      </c>
      <c r="AM68" s="132">
        <v>0</v>
      </c>
      <c r="AN68" s="149">
        <f t="shared" ref="AN68:AN69" si="228">SUM(AL68:AM68)</f>
        <v>0</v>
      </c>
      <c r="AO68" s="27"/>
      <c r="AP68" s="13" t="s">
        <v>227</v>
      </c>
      <c r="AQ68" s="149">
        <f t="shared" ref="AQ68:AQ69" si="229">AH68/AH$17</f>
        <v>0</v>
      </c>
      <c r="AR68" s="149">
        <f t="shared" ref="AR68:AR69" si="230">AK68/AK$17</f>
        <v>0</v>
      </c>
      <c r="AS68" s="149">
        <f t="shared" ref="AS68:AS69" si="231">AN68/AN$17</f>
        <v>0</v>
      </c>
      <c r="AT68" s="27"/>
    </row>
    <row r="69" spans="1:46" ht="11.5" x14ac:dyDescent="0.25">
      <c r="A69" s="144">
        <f t="shared" si="204"/>
        <v>0</v>
      </c>
      <c r="C69" s="27"/>
      <c r="D69" s="13" t="s">
        <v>229</v>
      </c>
      <c r="E69" s="132">
        <v>0</v>
      </c>
      <c r="F69" s="132">
        <v>0</v>
      </c>
      <c r="G69" s="149">
        <f t="shared" si="205"/>
        <v>0</v>
      </c>
      <c r="H69" s="132">
        <v>0</v>
      </c>
      <c r="I69" s="132">
        <v>0</v>
      </c>
      <c r="J69" s="149">
        <f t="shared" si="206"/>
        <v>0</v>
      </c>
      <c r="K69" s="132">
        <v>0</v>
      </c>
      <c r="L69" s="132">
        <v>0</v>
      </c>
      <c r="M69" s="149">
        <f t="shared" si="207"/>
        <v>0</v>
      </c>
      <c r="N69" s="27"/>
      <c r="O69" s="13" t="s">
        <v>229</v>
      </c>
      <c r="P69" s="132">
        <v>0</v>
      </c>
      <c r="Q69" s="132">
        <v>0</v>
      </c>
      <c r="R69" s="149">
        <f t="shared" si="220"/>
        <v>0</v>
      </c>
      <c r="S69" s="132">
        <v>0</v>
      </c>
      <c r="T69" s="132">
        <v>0</v>
      </c>
      <c r="U69" s="149">
        <f t="shared" si="221"/>
        <v>0</v>
      </c>
      <c r="V69" s="132">
        <v>0</v>
      </c>
      <c r="W69" s="132">
        <v>0</v>
      </c>
      <c r="X69" s="149">
        <f t="shared" si="222"/>
        <v>0</v>
      </c>
      <c r="Y69" s="27"/>
      <c r="Z69" s="13" t="s">
        <v>229</v>
      </c>
      <c r="AA69" s="149">
        <f t="shared" si="223"/>
        <v>0</v>
      </c>
      <c r="AB69" s="149">
        <f t="shared" si="224"/>
        <v>0</v>
      </c>
      <c r="AC69" s="149">
        <f t="shared" si="225"/>
        <v>0</v>
      </c>
      <c r="AD69" s="27"/>
      <c r="AE69" s="13" t="s">
        <v>229</v>
      </c>
      <c r="AF69" s="132">
        <v>0</v>
      </c>
      <c r="AG69" s="132">
        <v>0</v>
      </c>
      <c r="AH69" s="149">
        <f t="shared" si="226"/>
        <v>0</v>
      </c>
      <c r="AI69" s="132">
        <v>0</v>
      </c>
      <c r="AJ69" s="132">
        <v>0</v>
      </c>
      <c r="AK69" s="149">
        <f t="shared" si="227"/>
        <v>0</v>
      </c>
      <c r="AL69" s="132">
        <v>0</v>
      </c>
      <c r="AM69" s="132">
        <v>0</v>
      </c>
      <c r="AN69" s="149">
        <f t="shared" si="228"/>
        <v>0</v>
      </c>
      <c r="AO69" s="27"/>
      <c r="AP69" s="13" t="s">
        <v>229</v>
      </c>
      <c r="AQ69" s="149">
        <f t="shared" si="229"/>
        <v>0</v>
      </c>
      <c r="AR69" s="149">
        <f t="shared" si="230"/>
        <v>0</v>
      </c>
      <c r="AS69" s="149">
        <f t="shared" si="231"/>
        <v>0</v>
      </c>
      <c r="AT69" s="27"/>
    </row>
    <row r="70" spans="1:46" ht="11.5" x14ac:dyDescent="0.25">
      <c r="A70" s="144">
        <f t="shared" si="204"/>
        <v>0</v>
      </c>
      <c r="C70" s="27"/>
      <c r="D70" s="13" t="s">
        <v>27</v>
      </c>
      <c r="E70" s="132">
        <v>0</v>
      </c>
      <c r="F70" s="132">
        <v>0</v>
      </c>
      <c r="G70" s="149">
        <f>SUM(E70:F70)</f>
        <v>0</v>
      </c>
      <c r="H70" s="132">
        <v>0</v>
      </c>
      <c r="I70" s="132">
        <v>0</v>
      </c>
      <c r="J70" s="149">
        <f>SUM(H70:I70)</f>
        <v>0</v>
      </c>
      <c r="K70" s="132">
        <v>0</v>
      </c>
      <c r="L70" s="132">
        <v>0</v>
      </c>
      <c r="M70" s="149">
        <f>SUM(K70:L70)</f>
        <v>0</v>
      </c>
      <c r="N70" s="27"/>
      <c r="O70" s="13" t="s">
        <v>27</v>
      </c>
      <c r="P70" s="132">
        <v>0</v>
      </c>
      <c r="Q70" s="132">
        <v>0</v>
      </c>
      <c r="R70" s="149">
        <f>SUM(P70:Q70)</f>
        <v>0</v>
      </c>
      <c r="S70" s="132">
        <v>0</v>
      </c>
      <c r="T70" s="132">
        <v>0</v>
      </c>
      <c r="U70" s="149">
        <f>SUM(S70:T70)</f>
        <v>0</v>
      </c>
      <c r="V70" s="132">
        <v>0</v>
      </c>
      <c r="W70" s="132">
        <v>0</v>
      </c>
      <c r="X70" s="149">
        <f>SUM(V70:W70)</f>
        <v>0</v>
      </c>
      <c r="Y70" s="27"/>
      <c r="Z70" s="13" t="s">
        <v>27</v>
      </c>
      <c r="AA70" s="149">
        <f>R70/R$17</f>
        <v>0</v>
      </c>
      <c r="AB70" s="149">
        <f>U70/U$17</f>
        <v>0</v>
      </c>
      <c r="AC70" s="149">
        <f>X70/X$17</f>
        <v>0</v>
      </c>
      <c r="AD70" s="27"/>
      <c r="AE70" s="13" t="s">
        <v>27</v>
      </c>
      <c r="AF70" s="132">
        <v>0</v>
      </c>
      <c r="AG70" s="132">
        <v>0</v>
      </c>
      <c r="AH70" s="149">
        <f>SUM(AF70:AG70)</f>
        <v>0</v>
      </c>
      <c r="AI70" s="132">
        <v>0</v>
      </c>
      <c r="AJ70" s="132">
        <v>0</v>
      </c>
      <c r="AK70" s="149">
        <f>SUM(AI70:AJ70)</f>
        <v>0</v>
      </c>
      <c r="AL70" s="132">
        <v>0</v>
      </c>
      <c r="AM70" s="132">
        <v>0</v>
      </c>
      <c r="AN70" s="149">
        <f>SUM(AL70:AM70)</f>
        <v>0</v>
      </c>
      <c r="AO70" s="27"/>
      <c r="AP70" s="13" t="s">
        <v>27</v>
      </c>
      <c r="AQ70" s="149">
        <f>AH70/AH$17</f>
        <v>0</v>
      </c>
      <c r="AR70" s="149">
        <f>AK70/AK$17</f>
        <v>0</v>
      </c>
      <c r="AS70" s="149">
        <f>AN70/AN$17</f>
        <v>0</v>
      </c>
      <c r="AT70" s="27"/>
    </row>
    <row r="71" spans="1:46" ht="11.5" x14ac:dyDescent="0.25">
      <c r="A71" s="144">
        <f t="shared" si="204"/>
        <v>0</v>
      </c>
      <c r="C71" s="27"/>
      <c r="D71" s="13" t="s">
        <v>28</v>
      </c>
      <c r="E71" s="132">
        <v>0</v>
      </c>
      <c r="F71" s="132">
        <v>0</v>
      </c>
      <c r="G71" s="149">
        <f>SUM(E71:F71)</f>
        <v>0</v>
      </c>
      <c r="H71" s="132">
        <v>0</v>
      </c>
      <c r="I71" s="132">
        <v>0</v>
      </c>
      <c r="J71" s="149">
        <f>SUM(H71:I71)</f>
        <v>0</v>
      </c>
      <c r="K71" s="132">
        <v>0</v>
      </c>
      <c r="L71" s="132">
        <v>0</v>
      </c>
      <c r="M71" s="149">
        <f>SUM(K71:L71)</f>
        <v>0</v>
      </c>
      <c r="N71" s="27"/>
      <c r="O71" s="13" t="s">
        <v>28</v>
      </c>
      <c r="P71" s="132">
        <v>0</v>
      </c>
      <c r="Q71" s="132">
        <v>0</v>
      </c>
      <c r="R71" s="149">
        <f>SUM(P71:Q71)</f>
        <v>0</v>
      </c>
      <c r="S71" s="132">
        <v>0</v>
      </c>
      <c r="T71" s="132">
        <v>0</v>
      </c>
      <c r="U71" s="149">
        <f>SUM(S71:T71)</f>
        <v>0</v>
      </c>
      <c r="V71" s="132">
        <v>0</v>
      </c>
      <c r="W71" s="132">
        <v>0</v>
      </c>
      <c r="X71" s="149">
        <f>SUM(V71:W71)</f>
        <v>0</v>
      </c>
      <c r="Y71" s="27"/>
      <c r="Z71" s="13" t="s">
        <v>28</v>
      </c>
      <c r="AA71" s="149">
        <f>R71/R$17</f>
        <v>0</v>
      </c>
      <c r="AB71" s="149">
        <f>U71/U$17</f>
        <v>0</v>
      </c>
      <c r="AC71" s="149">
        <f>X71/X$17</f>
        <v>0</v>
      </c>
      <c r="AD71" s="27"/>
      <c r="AE71" s="13" t="s">
        <v>28</v>
      </c>
      <c r="AF71" s="132">
        <v>0</v>
      </c>
      <c r="AG71" s="132">
        <v>0</v>
      </c>
      <c r="AH71" s="149">
        <f>SUM(AF71:AG71)</f>
        <v>0</v>
      </c>
      <c r="AI71" s="132">
        <v>0</v>
      </c>
      <c r="AJ71" s="132">
        <v>0</v>
      </c>
      <c r="AK71" s="149">
        <f>SUM(AI71:AJ71)</f>
        <v>0</v>
      </c>
      <c r="AL71" s="132">
        <v>0</v>
      </c>
      <c r="AM71" s="132">
        <v>0</v>
      </c>
      <c r="AN71" s="149">
        <f>SUM(AL71:AM71)</f>
        <v>0</v>
      </c>
      <c r="AO71" s="27"/>
      <c r="AP71" s="13" t="s">
        <v>28</v>
      </c>
      <c r="AQ71" s="149">
        <f>AH71/AH$17</f>
        <v>0</v>
      </c>
      <c r="AR71" s="149">
        <f>AK71/AK$17</f>
        <v>0</v>
      </c>
      <c r="AS71" s="149">
        <f>AN71/AN$17</f>
        <v>0</v>
      </c>
      <c r="AT71" s="27"/>
    </row>
    <row r="72" spans="1:46" ht="11.5" x14ac:dyDescent="0.25">
      <c r="A72" s="144">
        <f t="shared" si="204"/>
        <v>0</v>
      </c>
      <c r="C72" s="27"/>
      <c r="D72" s="13" t="s">
        <v>228</v>
      </c>
      <c r="E72" s="132">
        <v>0</v>
      </c>
      <c r="F72" s="132">
        <v>0</v>
      </c>
      <c r="G72" s="149">
        <f>SUM(E72:F72)</f>
        <v>0</v>
      </c>
      <c r="H72" s="132">
        <v>0</v>
      </c>
      <c r="I72" s="132">
        <v>0</v>
      </c>
      <c r="J72" s="149">
        <f>SUM(H72:I72)</f>
        <v>0</v>
      </c>
      <c r="K72" s="132">
        <v>0</v>
      </c>
      <c r="L72" s="132">
        <v>0</v>
      </c>
      <c r="M72" s="149">
        <f>SUM(K72:L72)</f>
        <v>0</v>
      </c>
      <c r="N72" s="27"/>
      <c r="O72" s="13" t="s">
        <v>228</v>
      </c>
      <c r="P72" s="132">
        <v>0</v>
      </c>
      <c r="Q72" s="132">
        <v>0</v>
      </c>
      <c r="R72" s="149">
        <f>SUM(P72:Q72)</f>
        <v>0</v>
      </c>
      <c r="S72" s="132">
        <v>0</v>
      </c>
      <c r="T72" s="132">
        <v>0</v>
      </c>
      <c r="U72" s="149">
        <f>SUM(S72:T72)</f>
        <v>0</v>
      </c>
      <c r="V72" s="132">
        <v>0</v>
      </c>
      <c r="W72" s="132">
        <v>0</v>
      </c>
      <c r="X72" s="149">
        <f>SUM(V72:W72)</f>
        <v>0</v>
      </c>
      <c r="Y72" s="27"/>
      <c r="Z72" s="13" t="s">
        <v>228</v>
      </c>
      <c r="AA72" s="149">
        <f>R72/R$17</f>
        <v>0</v>
      </c>
      <c r="AB72" s="149">
        <f>U72/U$17</f>
        <v>0</v>
      </c>
      <c r="AC72" s="149">
        <f>X72/X$17</f>
        <v>0</v>
      </c>
      <c r="AD72" s="27"/>
      <c r="AE72" s="13" t="s">
        <v>228</v>
      </c>
      <c r="AF72" s="132">
        <v>0</v>
      </c>
      <c r="AG72" s="132">
        <v>0</v>
      </c>
      <c r="AH72" s="149">
        <f>SUM(AF72:AG72)</f>
        <v>0</v>
      </c>
      <c r="AI72" s="132">
        <v>0</v>
      </c>
      <c r="AJ72" s="132">
        <v>0</v>
      </c>
      <c r="AK72" s="149">
        <f>SUM(AI72:AJ72)</f>
        <v>0</v>
      </c>
      <c r="AL72" s="132">
        <v>0</v>
      </c>
      <c r="AM72" s="132">
        <v>0</v>
      </c>
      <c r="AN72" s="149">
        <f>SUM(AL72:AM72)</f>
        <v>0</v>
      </c>
      <c r="AO72" s="27"/>
      <c r="AP72" s="13" t="s">
        <v>228</v>
      </c>
      <c r="AQ72" s="149">
        <f>AH72/AH$17</f>
        <v>0</v>
      </c>
      <c r="AR72" s="149">
        <f>AK72/AK$17</f>
        <v>0</v>
      </c>
      <c r="AS72" s="149">
        <f>AN72/AN$17</f>
        <v>0</v>
      </c>
      <c r="AT72" s="27"/>
    </row>
    <row r="73" spans="1:46" ht="11.5" x14ac:dyDescent="0.25">
      <c r="A73" s="144">
        <f t="shared" si="204"/>
        <v>0</v>
      </c>
      <c r="C73" s="27"/>
      <c r="D73" s="13" t="s">
        <v>226</v>
      </c>
      <c r="E73" s="132">
        <v>0</v>
      </c>
      <c r="F73" s="132">
        <v>0</v>
      </c>
      <c r="G73" s="149">
        <f>SUM(E73:F73)</f>
        <v>0</v>
      </c>
      <c r="H73" s="132">
        <v>0</v>
      </c>
      <c r="I73" s="132">
        <v>0</v>
      </c>
      <c r="J73" s="149">
        <f>SUM(H73:I73)</f>
        <v>0</v>
      </c>
      <c r="K73" s="132">
        <v>0</v>
      </c>
      <c r="L73" s="132">
        <v>0</v>
      </c>
      <c r="M73" s="149">
        <f>SUM(K73:L73)</f>
        <v>0</v>
      </c>
      <c r="N73" s="27"/>
      <c r="O73" s="13" t="s">
        <v>226</v>
      </c>
      <c r="P73" s="132">
        <v>0</v>
      </c>
      <c r="Q73" s="132">
        <v>0</v>
      </c>
      <c r="R73" s="149">
        <f>SUM(P73:Q73)</f>
        <v>0</v>
      </c>
      <c r="S73" s="132">
        <v>0</v>
      </c>
      <c r="T73" s="132">
        <v>0</v>
      </c>
      <c r="U73" s="149">
        <f>SUM(S73:T73)</f>
        <v>0</v>
      </c>
      <c r="V73" s="132">
        <v>0</v>
      </c>
      <c r="W73" s="132">
        <v>0</v>
      </c>
      <c r="X73" s="149">
        <f>SUM(V73:W73)</f>
        <v>0</v>
      </c>
      <c r="Y73" s="27"/>
      <c r="Z73" s="13" t="s">
        <v>226</v>
      </c>
      <c r="AA73" s="149">
        <f>R73/R$17</f>
        <v>0</v>
      </c>
      <c r="AB73" s="149">
        <f>U73/U$17</f>
        <v>0</v>
      </c>
      <c r="AC73" s="149">
        <f>X73/X$17</f>
        <v>0</v>
      </c>
      <c r="AD73" s="27"/>
      <c r="AE73" s="13" t="s">
        <v>226</v>
      </c>
      <c r="AF73" s="132">
        <v>0</v>
      </c>
      <c r="AG73" s="132">
        <v>0</v>
      </c>
      <c r="AH73" s="149">
        <f>SUM(AF73:AG73)</f>
        <v>0</v>
      </c>
      <c r="AI73" s="132">
        <v>0</v>
      </c>
      <c r="AJ73" s="132">
        <v>0</v>
      </c>
      <c r="AK73" s="149">
        <f>SUM(AI73:AJ73)</f>
        <v>0</v>
      </c>
      <c r="AL73" s="132">
        <v>0</v>
      </c>
      <c r="AM73" s="132">
        <v>0</v>
      </c>
      <c r="AN73" s="149">
        <f>SUM(AL73:AM73)</f>
        <v>0</v>
      </c>
      <c r="AO73" s="27"/>
      <c r="AP73" s="13" t="s">
        <v>226</v>
      </c>
      <c r="AQ73" s="149">
        <f>AH73/AH$17</f>
        <v>0</v>
      </c>
      <c r="AR73" s="149">
        <f>AK73/AK$17</f>
        <v>0</v>
      </c>
      <c r="AS73" s="149">
        <f>AN73/AN$17</f>
        <v>0</v>
      </c>
      <c r="AT73" s="27"/>
    </row>
    <row r="74" spans="1:46" ht="11.5" x14ac:dyDescent="0.25">
      <c r="A74" s="144">
        <f t="shared" si="204"/>
        <v>0</v>
      </c>
      <c r="C74" s="27"/>
      <c r="D74" s="13" t="s">
        <v>88</v>
      </c>
      <c r="E74" s="132">
        <v>0</v>
      </c>
      <c r="F74" s="132">
        <v>0</v>
      </c>
      <c r="G74" s="149">
        <f t="shared" si="205"/>
        <v>0</v>
      </c>
      <c r="H74" s="132">
        <v>0</v>
      </c>
      <c r="I74" s="132">
        <v>0</v>
      </c>
      <c r="J74" s="149">
        <f t="shared" si="206"/>
        <v>0</v>
      </c>
      <c r="K74" s="132">
        <v>0</v>
      </c>
      <c r="L74" s="132">
        <v>0</v>
      </c>
      <c r="M74" s="149">
        <f t="shared" si="207"/>
        <v>0</v>
      </c>
      <c r="N74" s="27"/>
      <c r="O74" s="13" t="s">
        <v>88</v>
      </c>
      <c r="P74" s="132">
        <v>0</v>
      </c>
      <c r="Q74" s="132">
        <v>0</v>
      </c>
      <c r="R74" s="149">
        <f t="shared" si="208"/>
        <v>0</v>
      </c>
      <c r="S74" s="132">
        <v>0</v>
      </c>
      <c r="T74" s="132">
        <v>0</v>
      </c>
      <c r="U74" s="149">
        <f t="shared" si="209"/>
        <v>0</v>
      </c>
      <c r="V74" s="132">
        <v>0</v>
      </c>
      <c r="W74" s="132">
        <v>0</v>
      </c>
      <c r="X74" s="149">
        <f t="shared" si="210"/>
        <v>0</v>
      </c>
      <c r="Y74" s="27"/>
      <c r="Z74" s="13" t="s">
        <v>88</v>
      </c>
      <c r="AA74" s="149">
        <f t="shared" si="211"/>
        <v>0</v>
      </c>
      <c r="AB74" s="149">
        <f t="shared" si="212"/>
        <v>0</v>
      </c>
      <c r="AC74" s="149">
        <f t="shared" si="213"/>
        <v>0</v>
      </c>
      <c r="AD74" s="27"/>
      <c r="AE74" s="13" t="s">
        <v>88</v>
      </c>
      <c r="AF74" s="132">
        <v>0</v>
      </c>
      <c r="AG74" s="132">
        <v>0</v>
      </c>
      <c r="AH74" s="149">
        <f t="shared" si="214"/>
        <v>0</v>
      </c>
      <c r="AI74" s="132">
        <v>0</v>
      </c>
      <c r="AJ74" s="132">
        <v>0</v>
      </c>
      <c r="AK74" s="149">
        <f t="shared" si="215"/>
        <v>0</v>
      </c>
      <c r="AL74" s="132">
        <v>0</v>
      </c>
      <c r="AM74" s="132">
        <v>0</v>
      </c>
      <c r="AN74" s="149">
        <f t="shared" si="216"/>
        <v>0</v>
      </c>
      <c r="AO74" s="27"/>
      <c r="AP74" s="13" t="s">
        <v>88</v>
      </c>
      <c r="AQ74" s="149">
        <f t="shared" si="217"/>
        <v>0</v>
      </c>
      <c r="AR74" s="149">
        <f t="shared" si="218"/>
        <v>0</v>
      </c>
      <c r="AS74" s="149">
        <f t="shared" si="219"/>
        <v>0</v>
      </c>
      <c r="AT74" s="27"/>
    </row>
    <row r="75" spans="1:46" ht="11.5" x14ac:dyDescent="0.25">
      <c r="A75" s="144">
        <f t="shared" si="204"/>
        <v>0</v>
      </c>
      <c r="C75" s="27"/>
      <c r="D75" s="13" t="s">
        <v>230</v>
      </c>
      <c r="E75" s="132">
        <v>0</v>
      </c>
      <c r="F75" s="132">
        <v>0</v>
      </c>
      <c r="G75" s="149">
        <f t="shared" si="205"/>
        <v>0</v>
      </c>
      <c r="H75" s="132">
        <v>0</v>
      </c>
      <c r="I75" s="132">
        <v>0</v>
      </c>
      <c r="J75" s="149">
        <f t="shared" si="206"/>
        <v>0</v>
      </c>
      <c r="K75" s="132">
        <v>0</v>
      </c>
      <c r="L75" s="132">
        <v>0</v>
      </c>
      <c r="M75" s="149">
        <f t="shared" si="207"/>
        <v>0</v>
      </c>
      <c r="N75" s="27"/>
      <c r="O75" s="13" t="s">
        <v>230</v>
      </c>
      <c r="P75" s="132">
        <v>0</v>
      </c>
      <c r="Q75" s="132">
        <v>0</v>
      </c>
      <c r="R75" s="149">
        <f t="shared" si="208"/>
        <v>0</v>
      </c>
      <c r="S75" s="132">
        <v>0</v>
      </c>
      <c r="T75" s="132">
        <v>0</v>
      </c>
      <c r="U75" s="149">
        <f t="shared" si="209"/>
        <v>0</v>
      </c>
      <c r="V75" s="132">
        <v>0</v>
      </c>
      <c r="W75" s="132">
        <v>0</v>
      </c>
      <c r="X75" s="149">
        <f t="shared" si="210"/>
        <v>0</v>
      </c>
      <c r="Y75" s="27"/>
      <c r="Z75" s="13" t="s">
        <v>230</v>
      </c>
      <c r="AA75" s="149">
        <f t="shared" ref="AA75" si="232">R75/R$17</f>
        <v>0</v>
      </c>
      <c r="AB75" s="149">
        <f t="shared" ref="AB75" si="233">U75/U$17</f>
        <v>0</v>
      </c>
      <c r="AC75" s="149">
        <f t="shared" ref="AC75" si="234">X75/X$17</f>
        <v>0</v>
      </c>
      <c r="AD75" s="27"/>
      <c r="AE75" s="13" t="s">
        <v>230</v>
      </c>
      <c r="AF75" s="132">
        <v>0</v>
      </c>
      <c r="AG75" s="132">
        <v>0</v>
      </c>
      <c r="AH75" s="149">
        <f t="shared" si="214"/>
        <v>0</v>
      </c>
      <c r="AI75" s="132">
        <v>0</v>
      </c>
      <c r="AJ75" s="132">
        <v>0</v>
      </c>
      <c r="AK75" s="149">
        <f t="shared" si="215"/>
        <v>0</v>
      </c>
      <c r="AL75" s="132">
        <v>0</v>
      </c>
      <c r="AM75" s="132">
        <v>0</v>
      </c>
      <c r="AN75" s="149">
        <f t="shared" si="216"/>
        <v>0</v>
      </c>
      <c r="AO75" s="27"/>
      <c r="AP75" s="13" t="s">
        <v>230</v>
      </c>
      <c r="AQ75" s="149">
        <f t="shared" ref="AQ75" si="235">AH75/AH$17</f>
        <v>0</v>
      </c>
      <c r="AR75" s="149">
        <f t="shared" ref="AR75" si="236">AK75/AK$17</f>
        <v>0</v>
      </c>
      <c r="AS75" s="149">
        <f t="shared" ref="AS75" si="237">AN75/AN$17</f>
        <v>0</v>
      </c>
      <c r="AT75" s="27"/>
    </row>
    <row r="76" spans="1:46" ht="11.5" x14ac:dyDescent="0.25">
      <c r="A76" s="144"/>
      <c r="C76" s="27"/>
      <c r="D76" s="14" t="s">
        <v>231</v>
      </c>
      <c r="E76" s="49">
        <f t="shared" ref="E76:L76" si="238">SUM(E66:E75)</f>
        <v>0</v>
      </c>
      <c r="F76" s="49">
        <f t="shared" si="238"/>
        <v>0</v>
      </c>
      <c r="G76" s="49">
        <f t="shared" si="238"/>
        <v>0</v>
      </c>
      <c r="H76" s="49">
        <f t="shared" si="238"/>
        <v>0</v>
      </c>
      <c r="I76" s="49">
        <f t="shared" si="238"/>
        <v>0</v>
      </c>
      <c r="J76" s="49">
        <f t="shared" si="238"/>
        <v>0</v>
      </c>
      <c r="K76" s="49">
        <f t="shared" si="238"/>
        <v>0</v>
      </c>
      <c r="L76" s="49">
        <f t="shared" si="238"/>
        <v>0</v>
      </c>
      <c r="M76" s="49">
        <f>SUM(M66:M75)</f>
        <v>0</v>
      </c>
      <c r="N76" s="27"/>
      <c r="O76" s="14" t="s">
        <v>231</v>
      </c>
      <c r="P76" s="49">
        <f t="shared" ref="P76:W76" si="239">SUM(P66:P75)</f>
        <v>0</v>
      </c>
      <c r="Q76" s="49">
        <f t="shared" si="239"/>
        <v>0</v>
      </c>
      <c r="R76" s="49">
        <f t="shared" si="239"/>
        <v>0</v>
      </c>
      <c r="S76" s="49">
        <f t="shared" si="239"/>
        <v>0</v>
      </c>
      <c r="T76" s="49">
        <f t="shared" si="239"/>
        <v>0</v>
      </c>
      <c r="U76" s="49">
        <f t="shared" si="239"/>
        <v>0</v>
      </c>
      <c r="V76" s="49">
        <f t="shared" si="239"/>
        <v>0</v>
      </c>
      <c r="W76" s="49">
        <f t="shared" si="239"/>
        <v>0</v>
      </c>
      <c r="X76" s="49">
        <f>SUM(X66:X75)</f>
        <v>0</v>
      </c>
      <c r="Y76" s="27"/>
      <c r="Z76" s="14" t="s">
        <v>231</v>
      </c>
      <c r="AA76" s="49">
        <f>SUM(AA66:AA75)</f>
        <v>0</v>
      </c>
      <c r="AB76" s="49">
        <f>SUM(AB66:AB75)</f>
        <v>0</v>
      </c>
      <c r="AC76" s="49">
        <f>SUM(AC66:AC75)</f>
        <v>0</v>
      </c>
      <c r="AD76" s="27"/>
      <c r="AE76" s="14" t="s">
        <v>231</v>
      </c>
      <c r="AF76" s="49">
        <f t="shared" ref="AF76:AM76" si="240">SUM(AF66:AF75)</f>
        <v>0</v>
      </c>
      <c r="AG76" s="49">
        <f t="shared" si="240"/>
        <v>0</v>
      </c>
      <c r="AH76" s="49">
        <f t="shared" si="240"/>
        <v>0</v>
      </c>
      <c r="AI76" s="49">
        <f t="shared" si="240"/>
        <v>0</v>
      </c>
      <c r="AJ76" s="49">
        <f t="shared" si="240"/>
        <v>0</v>
      </c>
      <c r="AK76" s="49">
        <f t="shared" si="240"/>
        <v>0</v>
      </c>
      <c r="AL76" s="49">
        <f t="shared" si="240"/>
        <v>0</v>
      </c>
      <c r="AM76" s="49">
        <f t="shared" si="240"/>
        <v>0</v>
      </c>
      <c r="AN76" s="49">
        <f>SUM(AN66:AN75)</f>
        <v>0</v>
      </c>
      <c r="AO76" s="27"/>
      <c r="AP76" s="14" t="s">
        <v>231</v>
      </c>
      <c r="AQ76" s="49">
        <f>SUM(AQ66:AQ75)</f>
        <v>0</v>
      </c>
      <c r="AR76" s="49">
        <f>SUM(AR66:AR75)</f>
        <v>0</v>
      </c>
      <c r="AS76" s="49">
        <f>SUM(AS66:AS75)</f>
        <v>0</v>
      </c>
      <c r="AT76" s="27"/>
    </row>
    <row r="77" spans="1:46" ht="11.5" x14ac:dyDescent="0.25">
      <c r="A77" s="144"/>
      <c r="C77" s="27"/>
      <c r="D77" s="27"/>
      <c r="E77" s="17"/>
      <c r="F77" s="17"/>
      <c r="G77" s="17"/>
      <c r="H77" s="17"/>
      <c r="I77" s="17"/>
      <c r="J77" s="17"/>
      <c r="K77" s="17"/>
      <c r="L77" s="17"/>
      <c r="M77" s="17"/>
      <c r="N77" s="27"/>
      <c r="O77" s="27"/>
      <c r="P77" s="17"/>
      <c r="Q77" s="17"/>
      <c r="R77" s="17"/>
      <c r="S77" s="17"/>
      <c r="T77" s="17"/>
      <c r="U77" s="17"/>
      <c r="V77" s="17"/>
      <c r="W77" s="17"/>
      <c r="X77" s="17"/>
      <c r="Y77" s="27"/>
      <c r="Z77" s="27"/>
      <c r="AA77" s="17"/>
      <c r="AB77" s="17"/>
      <c r="AC77" s="17"/>
      <c r="AD77" s="27"/>
      <c r="AE77" s="27"/>
      <c r="AF77" s="17"/>
      <c r="AG77" s="17"/>
      <c r="AH77" s="17"/>
      <c r="AI77" s="17"/>
      <c r="AJ77" s="17"/>
      <c r="AK77" s="17"/>
      <c r="AL77" s="17"/>
      <c r="AM77" s="17"/>
      <c r="AN77" s="17"/>
      <c r="AO77" s="27"/>
      <c r="AP77" s="27"/>
      <c r="AQ77" s="17"/>
      <c r="AR77" s="17"/>
      <c r="AS77" s="17"/>
      <c r="AT77" s="27"/>
    </row>
    <row r="78" spans="1:46" ht="11.5" x14ac:dyDescent="0.25">
      <c r="A78" s="144">
        <f t="shared" ref="A78:A87" si="241">IF(OR(G78&lt;0,J78&lt;0,M78&lt;0,AA78&lt;0,AB78&lt;0,AC78&lt;0,AH78&lt;0,AK78&lt;0,AN78&lt;0),1,0)</f>
        <v>0</v>
      </c>
      <c r="C78" s="27"/>
      <c r="D78" s="19" t="s">
        <v>198</v>
      </c>
      <c r="E78" s="132">
        <v>0</v>
      </c>
      <c r="F78" s="132">
        <v>0</v>
      </c>
      <c r="G78" s="149">
        <f t="shared" ref="G78:G87" si="242">SUM(E78:F78)</f>
        <v>0</v>
      </c>
      <c r="H78" s="132">
        <v>0</v>
      </c>
      <c r="I78" s="132">
        <v>0</v>
      </c>
      <c r="J78" s="149">
        <f t="shared" ref="J78:J87" si="243">SUM(H78:I78)</f>
        <v>0</v>
      </c>
      <c r="K78" s="132">
        <v>0</v>
      </c>
      <c r="L78" s="132">
        <v>0</v>
      </c>
      <c r="M78" s="149">
        <f t="shared" ref="M78:M87" si="244">SUM(K78:L78)</f>
        <v>0</v>
      </c>
      <c r="N78" s="27"/>
      <c r="O78" s="19" t="s">
        <v>198</v>
      </c>
      <c r="P78" s="132">
        <v>0</v>
      </c>
      <c r="Q78" s="132">
        <v>0</v>
      </c>
      <c r="R78" s="149">
        <f t="shared" ref="R78:R87" si="245">SUM(P78:Q78)</f>
        <v>0</v>
      </c>
      <c r="S78" s="132">
        <v>0</v>
      </c>
      <c r="T78" s="132">
        <v>0</v>
      </c>
      <c r="U78" s="149">
        <f t="shared" ref="U78:U87" si="246">SUM(S78:T78)</f>
        <v>0</v>
      </c>
      <c r="V78" s="132">
        <v>0</v>
      </c>
      <c r="W78" s="132">
        <v>0</v>
      </c>
      <c r="X78" s="149">
        <f t="shared" ref="X78:X87" si="247">SUM(V78:W78)</f>
        <v>0</v>
      </c>
      <c r="Y78" s="27"/>
      <c r="Z78" s="19" t="s">
        <v>198</v>
      </c>
      <c r="AA78" s="149">
        <f t="shared" ref="AA78:AA87" si="248">R78/R$17</f>
        <v>0</v>
      </c>
      <c r="AB78" s="149">
        <f t="shared" ref="AB78:AB87" si="249">U78/U$17</f>
        <v>0</v>
      </c>
      <c r="AC78" s="149">
        <f t="shared" ref="AC78:AC87" si="250">X78/X$17</f>
        <v>0</v>
      </c>
      <c r="AD78" s="27"/>
      <c r="AE78" s="19" t="s">
        <v>198</v>
      </c>
      <c r="AF78" s="132">
        <v>0</v>
      </c>
      <c r="AG78" s="132">
        <v>0</v>
      </c>
      <c r="AH78" s="149">
        <f t="shared" ref="AH78:AH87" si="251">SUM(AF78:AG78)</f>
        <v>0</v>
      </c>
      <c r="AI78" s="132">
        <v>0</v>
      </c>
      <c r="AJ78" s="132">
        <v>0</v>
      </c>
      <c r="AK78" s="149">
        <f t="shared" ref="AK78:AK87" si="252">SUM(AI78:AJ78)</f>
        <v>0</v>
      </c>
      <c r="AL78" s="132">
        <v>0</v>
      </c>
      <c r="AM78" s="132">
        <v>0</v>
      </c>
      <c r="AN78" s="149">
        <f t="shared" ref="AN78:AN87" si="253">SUM(AL78:AM78)</f>
        <v>0</v>
      </c>
      <c r="AO78" s="27"/>
      <c r="AP78" s="19" t="s">
        <v>198</v>
      </c>
      <c r="AQ78" s="149">
        <f t="shared" ref="AQ78" si="254">AH78/AH$17</f>
        <v>0</v>
      </c>
      <c r="AR78" s="149">
        <f t="shared" ref="AR78" si="255">AK78/AK$17</f>
        <v>0</v>
      </c>
      <c r="AS78" s="149">
        <f t="shared" ref="AS78" si="256">AN78/AN$17</f>
        <v>0</v>
      </c>
      <c r="AT78" s="27"/>
    </row>
    <row r="79" spans="1:46" ht="11.5" x14ac:dyDescent="0.25">
      <c r="A79" s="144">
        <f t="shared" si="241"/>
        <v>0</v>
      </c>
      <c r="C79" s="27"/>
      <c r="D79" s="63" t="s">
        <v>142</v>
      </c>
      <c r="E79" s="132">
        <v>0</v>
      </c>
      <c r="F79" s="132">
        <v>0</v>
      </c>
      <c r="G79" s="149">
        <f>SUM(E79:F79)</f>
        <v>0</v>
      </c>
      <c r="H79" s="132">
        <v>0</v>
      </c>
      <c r="I79" s="132">
        <v>0</v>
      </c>
      <c r="J79" s="149">
        <f>SUM(H79:I79)</f>
        <v>0</v>
      </c>
      <c r="K79" s="132">
        <v>0</v>
      </c>
      <c r="L79" s="132">
        <v>0</v>
      </c>
      <c r="M79" s="149">
        <f>SUM(K79:L79)</f>
        <v>0</v>
      </c>
      <c r="N79" s="27"/>
      <c r="O79" s="63" t="s">
        <v>142</v>
      </c>
      <c r="P79" s="132">
        <v>0</v>
      </c>
      <c r="Q79" s="132">
        <v>0</v>
      </c>
      <c r="R79" s="149">
        <f>SUM(P79:Q79)</f>
        <v>0</v>
      </c>
      <c r="S79" s="132">
        <v>0</v>
      </c>
      <c r="T79" s="132">
        <v>0</v>
      </c>
      <c r="U79" s="149">
        <f>SUM(S79:T79)</f>
        <v>0</v>
      </c>
      <c r="V79" s="132">
        <v>0</v>
      </c>
      <c r="W79" s="132">
        <v>0</v>
      </c>
      <c r="X79" s="149">
        <f>SUM(V79:W79)</f>
        <v>0</v>
      </c>
      <c r="Y79" s="27"/>
      <c r="Z79" s="63" t="s">
        <v>142</v>
      </c>
      <c r="AA79" s="149">
        <f>R79/R$17</f>
        <v>0</v>
      </c>
      <c r="AB79" s="149">
        <f>U79/U$17</f>
        <v>0</v>
      </c>
      <c r="AC79" s="149">
        <f>X79/X$17</f>
        <v>0</v>
      </c>
      <c r="AD79" s="27"/>
      <c r="AE79" s="63" t="s">
        <v>142</v>
      </c>
      <c r="AF79" s="132">
        <v>0</v>
      </c>
      <c r="AG79" s="132">
        <v>0</v>
      </c>
      <c r="AH79" s="149">
        <f>SUM(AF79:AG79)</f>
        <v>0</v>
      </c>
      <c r="AI79" s="132">
        <v>0</v>
      </c>
      <c r="AJ79" s="132">
        <v>0</v>
      </c>
      <c r="AK79" s="149">
        <f>SUM(AI79:AJ79)</f>
        <v>0</v>
      </c>
      <c r="AL79" s="132">
        <v>0</v>
      </c>
      <c r="AM79" s="132">
        <v>0</v>
      </c>
      <c r="AN79" s="149">
        <f>SUM(AL79:AM79)</f>
        <v>0</v>
      </c>
      <c r="AO79" s="27"/>
      <c r="AP79" s="63" t="s">
        <v>142</v>
      </c>
      <c r="AQ79" s="149">
        <f>AH79/AH$17</f>
        <v>0</v>
      </c>
      <c r="AR79" s="149">
        <f>AK79/AK$17</f>
        <v>0</v>
      </c>
      <c r="AS79" s="149">
        <f>AN79/AN$17</f>
        <v>0</v>
      </c>
      <c r="AT79" s="27"/>
    </row>
    <row r="80" spans="1:46" ht="11.5" x14ac:dyDescent="0.25">
      <c r="A80" s="144">
        <f t="shared" si="241"/>
        <v>0</v>
      </c>
      <c r="C80" s="27"/>
      <c r="D80" s="13" t="s">
        <v>30</v>
      </c>
      <c r="E80" s="132">
        <v>0</v>
      </c>
      <c r="F80" s="132">
        <v>0</v>
      </c>
      <c r="G80" s="149">
        <f>SUM(E80:F80)</f>
        <v>0</v>
      </c>
      <c r="H80" s="132">
        <v>0</v>
      </c>
      <c r="I80" s="132">
        <v>0</v>
      </c>
      <c r="J80" s="149">
        <f>SUM(H80:I80)</f>
        <v>0</v>
      </c>
      <c r="K80" s="132">
        <v>0</v>
      </c>
      <c r="L80" s="132">
        <v>0</v>
      </c>
      <c r="M80" s="149">
        <f>SUM(K80:L80)</f>
        <v>0</v>
      </c>
      <c r="N80" s="27"/>
      <c r="O80" s="13" t="s">
        <v>30</v>
      </c>
      <c r="P80" s="132">
        <v>0</v>
      </c>
      <c r="Q80" s="132">
        <v>0</v>
      </c>
      <c r="R80" s="149">
        <f>SUM(P80:Q80)</f>
        <v>0</v>
      </c>
      <c r="S80" s="132">
        <v>0</v>
      </c>
      <c r="T80" s="132">
        <v>0</v>
      </c>
      <c r="U80" s="149">
        <f>SUM(S80:T80)</f>
        <v>0</v>
      </c>
      <c r="V80" s="132">
        <v>0</v>
      </c>
      <c r="W80" s="132">
        <v>0</v>
      </c>
      <c r="X80" s="149">
        <f>SUM(V80:W80)</f>
        <v>0</v>
      </c>
      <c r="Y80" s="27"/>
      <c r="Z80" s="13" t="s">
        <v>30</v>
      </c>
      <c r="AA80" s="149">
        <f>R80/R$17</f>
        <v>0</v>
      </c>
      <c r="AB80" s="149">
        <f>U80/U$17</f>
        <v>0</v>
      </c>
      <c r="AC80" s="149">
        <f>X80/X$17</f>
        <v>0</v>
      </c>
      <c r="AD80" s="27"/>
      <c r="AE80" s="13" t="s">
        <v>30</v>
      </c>
      <c r="AF80" s="132">
        <v>0</v>
      </c>
      <c r="AG80" s="132">
        <v>0</v>
      </c>
      <c r="AH80" s="149">
        <f>SUM(AF80:AG80)</f>
        <v>0</v>
      </c>
      <c r="AI80" s="132">
        <v>0</v>
      </c>
      <c r="AJ80" s="132">
        <v>0</v>
      </c>
      <c r="AK80" s="149">
        <f>SUM(AI80:AJ80)</f>
        <v>0</v>
      </c>
      <c r="AL80" s="132">
        <v>0</v>
      </c>
      <c r="AM80" s="132">
        <v>0</v>
      </c>
      <c r="AN80" s="149">
        <f>SUM(AL80:AM80)</f>
        <v>0</v>
      </c>
      <c r="AO80" s="27"/>
      <c r="AP80" s="13" t="s">
        <v>30</v>
      </c>
      <c r="AQ80" s="149">
        <f>AH80/AH$17</f>
        <v>0</v>
      </c>
      <c r="AR80" s="149">
        <f>AK80/AK$17</f>
        <v>0</v>
      </c>
      <c r="AS80" s="149">
        <f>AN80/AN$17</f>
        <v>0</v>
      </c>
      <c r="AT80" s="27"/>
    </row>
    <row r="81" spans="1:46" ht="11.5" x14ac:dyDescent="0.25">
      <c r="A81" s="144">
        <f t="shared" si="241"/>
        <v>0</v>
      </c>
      <c r="C81" s="27"/>
      <c r="D81" s="19" t="s">
        <v>82</v>
      </c>
      <c r="E81" s="132">
        <v>0</v>
      </c>
      <c r="F81" s="132">
        <v>0</v>
      </c>
      <c r="G81" s="149">
        <f>SUM(E81:F81)</f>
        <v>0</v>
      </c>
      <c r="H81" s="132">
        <v>0</v>
      </c>
      <c r="I81" s="132">
        <v>0</v>
      </c>
      <c r="J81" s="149">
        <f>SUM(H81:I81)</f>
        <v>0</v>
      </c>
      <c r="K81" s="132">
        <v>0</v>
      </c>
      <c r="L81" s="132">
        <v>0</v>
      </c>
      <c r="M81" s="149">
        <f>SUM(K81:L81)</f>
        <v>0</v>
      </c>
      <c r="N81" s="27"/>
      <c r="O81" s="19" t="s">
        <v>82</v>
      </c>
      <c r="P81" s="132">
        <v>0</v>
      </c>
      <c r="Q81" s="132">
        <v>0</v>
      </c>
      <c r="R81" s="149">
        <f>SUM(P81:Q81)</f>
        <v>0</v>
      </c>
      <c r="S81" s="132">
        <v>0</v>
      </c>
      <c r="T81" s="132">
        <v>0</v>
      </c>
      <c r="U81" s="149">
        <f>SUM(S81:T81)</f>
        <v>0</v>
      </c>
      <c r="V81" s="132">
        <v>0</v>
      </c>
      <c r="W81" s="132">
        <v>0</v>
      </c>
      <c r="X81" s="149">
        <f>SUM(V81:W81)</f>
        <v>0</v>
      </c>
      <c r="Y81" s="27"/>
      <c r="Z81" s="19" t="s">
        <v>82</v>
      </c>
      <c r="AA81" s="149">
        <f>R81/R$17</f>
        <v>0</v>
      </c>
      <c r="AB81" s="149">
        <f>U81/U$17</f>
        <v>0</v>
      </c>
      <c r="AC81" s="149">
        <f>X81/X$17</f>
        <v>0</v>
      </c>
      <c r="AD81" s="27"/>
      <c r="AE81" s="19" t="s">
        <v>82</v>
      </c>
      <c r="AF81" s="132">
        <v>0</v>
      </c>
      <c r="AG81" s="132">
        <v>0</v>
      </c>
      <c r="AH81" s="149">
        <f>SUM(AF81:AG81)</f>
        <v>0</v>
      </c>
      <c r="AI81" s="132">
        <v>0</v>
      </c>
      <c r="AJ81" s="132">
        <v>0</v>
      </c>
      <c r="AK81" s="149">
        <f>SUM(AI81:AJ81)</f>
        <v>0</v>
      </c>
      <c r="AL81" s="132">
        <v>0</v>
      </c>
      <c r="AM81" s="132">
        <v>0</v>
      </c>
      <c r="AN81" s="149">
        <f>SUM(AL81:AM81)</f>
        <v>0</v>
      </c>
      <c r="AO81" s="27"/>
      <c r="AP81" s="19" t="s">
        <v>82</v>
      </c>
      <c r="AQ81" s="149">
        <f>AH81/AH$17</f>
        <v>0</v>
      </c>
      <c r="AR81" s="149">
        <f>AK81/AK$17</f>
        <v>0</v>
      </c>
      <c r="AS81" s="149">
        <f>AN81/AN$17</f>
        <v>0</v>
      </c>
      <c r="AT81" s="27"/>
    </row>
    <row r="82" spans="1:46" ht="11.5" x14ac:dyDescent="0.25">
      <c r="A82" s="144">
        <f t="shared" si="241"/>
        <v>0</v>
      </c>
      <c r="C82" s="27"/>
      <c r="D82" s="19" t="s">
        <v>232</v>
      </c>
      <c r="E82" s="132">
        <v>0</v>
      </c>
      <c r="F82" s="132">
        <v>0</v>
      </c>
      <c r="G82" s="149">
        <f t="shared" ref="G82:G85" si="257">SUM(E82:F82)</f>
        <v>0</v>
      </c>
      <c r="H82" s="132">
        <v>0</v>
      </c>
      <c r="I82" s="132">
        <v>0</v>
      </c>
      <c r="J82" s="149">
        <f t="shared" ref="J82:J85" si="258">SUM(H82:I82)</f>
        <v>0</v>
      </c>
      <c r="K82" s="132">
        <v>0</v>
      </c>
      <c r="L82" s="132">
        <v>0</v>
      </c>
      <c r="M82" s="149">
        <f t="shared" ref="M82:M85" si="259">SUM(K82:L82)</f>
        <v>0</v>
      </c>
      <c r="N82" s="27"/>
      <c r="O82" s="19" t="s">
        <v>232</v>
      </c>
      <c r="P82" s="132">
        <v>0</v>
      </c>
      <c r="Q82" s="132">
        <v>0</v>
      </c>
      <c r="R82" s="149">
        <f t="shared" ref="R82:R85" si="260">SUM(P82:Q82)</f>
        <v>0</v>
      </c>
      <c r="S82" s="132">
        <v>0</v>
      </c>
      <c r="T82" s="132">
        <v>0</v>
      </c>
      <c r="U82" s="149">
        <f t="shared" ref="U82:U85" si="261">SUM(S82:T82)</f>
        <v>0</v>
      </c>
      <c r="V82" s="132">
        <v>0</v>
      </c>
      <c r="W82" s="132">
        <v>0</v>
      </c>
      <c r="X82" s="149">
        <f t="shared" ref="X82:X85" si="262">SUM(V82:W82)</f>
        <v>0</v>
      </c>
      <c r="Y82" s="27"/>
      <c r="Z82" s="19" t="s">
        <v>232</v>
      </c>
      <c r="AA82" s="149">
        <f t="shared" ref="AA82:AA85" si="263">R82/R$17</f>
        <v>0</v>
      </c>
      <c r="AB82" s="149">
        <f t="shared" ref="AB82:AB85" si="264">U82/U$17</f>
        <v>0</v>
      </c>
      <c r="AC82" s="149">
        <f t="shared" ref="AC82:AC85" si="265">X82/X$17</f>
        <v>0</v>
      </c>
      <c r="AD82" s="27"/>
      <c r="AE82" s="19" t="s">
        <v>232</v>
      </c>
      <c r="AF82" s="132">
        <v>0</v>
      </c>
      <c r="AG82" s="132">
        <v>0</v>
      </c>
      <c r="AH82" s="149">
        <f t="shared" ref="AH82:AH85" si="266">SUM(AF82:AG82)</f>
        <v>0</v>
      </c>
      <c r="AI82" s="132">
        <v>0</v>
      </c>
      <c r="AJ82" s="132">
        <v>0</v>
      </c>
      <c r="AK82" s="149">
        <f t="shared" ref="AK82:AK85" si="267">SUM(AI82:AJ82)</f>
        <v>0</v>
      </c>
      <c r="AL82" s="132">
        <v>0</v>
      </c>
      <c r="AM82" s="132">
        <v>0</v>
      </c>
      <c r="AN82" s="149">
        <f t="shared" ref="AN82:AN85" si="268">SUM(AL82:AM82)</f>
        <v>0</v>
      </c>
      <c r="AO82" s="27"/>
      <c r="AP82" s="19" t="s">
        <v>232</v>
      </c>
      <c r="AQ82" s="149">
        <f t="shared" ref="AQ82:AQ85" si="269">AH82/AH$17</f>
        <v>0</v>
      </c>
      <c r="AR82" s="149">
        <f t="shared" ref="AR82:AR85" si="270">AK82/AK$17</f>
        <v>0</v>
      </c>
      <c r="AS82" s="149">
        <f t="shared" ref="AS82:AS85" si="271">AN82/AN$17</f>
        <v>0</v>
      </c>
      <c r="AT82" s="27"/>
    </row>
    <row r="83" spans="1:46" ht="11.5" x14ac:dyDescent="0.25">
      <c r="A83" s="144">
        <f t="shared" si="241"/>
        <v>0</v>
      </c>
      <c r="C83" s="27"/>
      <c r="D83" s="19" t="s">
        <v>233</v>
      </c>
      <c r="E83" s="132">
        <v>0</v>
      </c>
      <c r="F83" s="132">
        <v>0</v>
      </c>
      <c r="G83" s="149">
        <f t="shared" si="257"/>
        <v>0</v>
      </c>
      <c r="H83" s="132">
        <v>0</v>
      </c>
      <c r="I83" s="132">
        <v>0</v>
      </c>
      <c r="J83" s="149">
        <f t="shared" si="258"/>
        <v>0</v>
      </c>
      <c r="K83" s="132">
        <v>0</v>
      </c>
      <c r="L83" s="132">
        <v>0</v>
      </c>
      <c r="M83" s="149">
        <f t="shared" si="259"/>
        <v>0</v>
      </c>
      <c r="N83" s="27"/>
      <c r="O83" s="19" t="s">
        <v>233</v>
      </c>
      <c r="P83" s="132">
        <v>0</v>
      </c>
      <c r="Q83" s="132">
        <v>0</v>
      </c>
      <c r="R83" s="149">
        <f t="shared" si="260"/>
        <v>0</v>
      </c>
      <c r="S83" s="132">
        <v>0</v>
      </c>
      <c r="T83" s="132">
        <v>0</v>
      </c>
      <c r="U83" s="149">
        <f t="shared" si="261"/>
        <v>0</v>
      </c>
      <c r="V83" s="132">
        <v>0</v>
      </c>
      <c r="W83" s="132">
        <v>0</v>
      </c>
      <c r="X83" s="149">
        <f t="shared" si="262"/>
        <v>0</v>
      </c>
      <c r="Y83" s="27"/>
      <c r="Z83" s="19" t="s">
        <v>233</v>
      </c>
      <c r="AA83" s="149">
        <f t="shared" si="263"/>
        <v>0</v>
      </c>
      <c r="AB83" s="149">
        <f t="shared" si="264"/>
        <v>0</v>
      </c>
      <c r="AC83" s="149">
        <f t="shared" si="265"/>
        <v>0</v>
      </c>
      <c r="AD83" s="27"/>
      <c r="AE83" s="19" t="s">
        <v>233</v>
      </c>
      <c r="AF83" s="132">
        <v>0</v>
      </c>
      <c r="AG83" s="132">
        <v>0</v>
      </c>
      <c r="AH83" s="149">
        <f t="shared" si="266"/>
        <v>0</v>
      </c>
      <c r="AI83" s="132">
        <v>0</v>
      </c>
      <c r="AJ83" s="132">
        <v>0</v>
      </c>
      <c r="AK83" s="149">
        <f t="shared" si="267"/>
        <v>0</v>
      </c>
      <c r="AL83" s="132">
        <v>0</v>
      </c>
      <c r="AM83" s="132">
        <v>0</v>
      </c>
      <c r="AN83" s="149">
        <f t="shared" si="268"/>
        <v>0</v>
      </c>
      <c r="AO83" s="27"/>
      <c r="AP83" s="19" t="s">
        <v>233</v>
      </c>
      <c r="AQ83" s="149">
        <f t="shared" si="269"/>
        <v>0</v>
      </c>
      <c r="AR83" s="149">
        <f t="shared" si="270"/>
        <v>0</v>
      </c>
      <c r="AS83" s="149">
        <f t="shared" si="271"/>
        <v>0</v>
      </c>
      <c r="AT83" s="27"/>
    </row>
    <row r="84" spans="1:46" ht="11.5" x14ac:dyDescent="0.25">
      <c r="A84" s="144">
        <f t="shared" si="241"/>
        <v>0</v>
      </c>
      <c r="C84" s="27"/>
      <c r="D84" s="19" t="s">
        <v>234</v>
      </c>
      <c r="E84" s="132">
        <v>0</v>
      </c>
      <c r="F84" s="132">
        <v>0</v>
      </c>
      <c r="G84" s="149">
        <f t="shared" si="257"/>
        <v>0</v>
      </c>
      <c r="H84" s="132">
        <v>0</v>
      </c>
      <c r="I84" s="132">
        <v>0</v>
      </c>
      <c r="J84" s="149">
        <f t="shared" si="258"/>
        <v>0</v>
      </c>
      <c r="K84" s="132">
        <v>0</v>
      </c>
      <c r="L84" s="132">
        <v>0</v>
      </c>
      <c r="M84" s="149">
        <f t="shared" si="259"/>
        <v>0</v>
      </c>
      <c r="N84" s="27"/>
      <c r="O84" s="19" t="s">
        <v>234</v>
      </c>
      <c r="P84" s="132">
        <v>0</v>
      </c>
      <c r="Q84" s="132">
        <v>0</v>
      </c>
      <c r="R84" s="149">
        <f t="shared" si="260"/>
        <v>0</v>
      </c>
      <c r="S84" s="132">
        <v>0</v>
      </c>
      <c r="T84" s="132">
        <v>0</v>
      </c>
      <c r="U84" s="149">
        <f t="shared" si="261"/>
        <v>0</v>
      </c>
      <c r="V84" s="132">
        <v>0</v>
      </c>
      <c r="W84" s="132">
        <v>0</v>
      </c>
      <c r="X84" s="149">
        <f t="shared" si="262"/>
        <v>0</v>
      </c>
      <c r="Y84" s="27"/>
      <c r="Z84" s="19" t="s">
        <v>234</v>
      </c>
      <c r="AA84" s="149">
        <f t="shared" si="263"/>
        <v>0</v>
      </c>
      <c r="AB84" s="149">
        <f t="shared" si="264"/>
        <v>0</v>
      </c>
      <c r="AC84" s="149">
        <f t="shared" si="265"/>
        <v>0</v>
      </c>
      <c r="AD84" s="27"/>
      <c r="AE84" s="19" t="s">
        <v>234</v>
      </c>
      <c r="AF84" s="132">
        <v>0</v>
      </c>
      <c r="AG84" s="132">
        <v>0</v>
      </c>
      <c r="AH84" s="149">
        <f t="shared" si="266"/>
        <v>0</v>
      </c>
      <c r="AI84" s="132">
        <v>0</v>
      </c>
      <c r="AJ84" s="132">
        <v>0</v>
      </c>
      <c r="AK84" s="149">
        <f t="shared" si="267"/>
        <v>0</v>
      </c>
      <c r="AL84" s="132">
        <v>0</v>
      </c>
      <c r="AM84" s="132">
        <v>0</v>
      </c>
      <c r="AN84" s="149">
        <f t="shared" si="268"/>
        <v>0</v>
      </c>
      <c r="AO84" s="27"/>
      <c r="AP84" s="19" t="s">
        <v>234</v>
      </c>
      <c r="AQ84" s="149">
        <f t="shared" si="269"/>
        <v>0</v>
      </c>
      <c r="AR84" s="149">
        <f t="shared" si="270"/>
        <v>0</v>
      </c>
      <c r="AS84" s="149">
        <f t="shared" si="271"/>
        <v>0</v>
      </c>
      <c r="AT84" s="27"/>
    </row>
    <row r="85" spans="1:46" ht="11.5" x14ac:dyDescent="0.25">
      <c r="A85" s="144">
        <f t="shared" si="241"/>
        <v>0</v>
      </c>
      <c r="C85" s="27"/>
      <c r="D85" s="19" t="s">
        <v>235</v>
      </c>
      <c r="E85" s="132">
        <v>0</v>
      </c>
      <c r="F85" s="132">
        <v>0</v>
      </c>
      <c r="G85" s="149">
        <f t="shared" si="257"/>
        <v>0</v>
      </c>
      <c r="H85" s="132">
        <v>0</v>
      </c>
      <c r="I85" s="132">
        <v>0</v>
      </c>
      <c r="J85" s="149">
        <f t="shared" si="258"/>
        <v>0</v>
      </c>
      <c r="K85" s="132">
        <v>0</v>
      </c>
      <c r="L85" s="132">
        <v>0</v>
      </c>
      <c r="M85" s="149">
        <f t="shared" si="259"/>
        <v>0</v>
      </c>
      <c r="N85" s="27"/>
      <c r="O85" s="19" t="s">
        <v>235</v>
      </c>
      <c r="P85" s="132">
        <v>0</v>
      </c>
      <c r="Q85" s="132">
        <v>0</v>
      </c>
      <c r="R85" s="149">
        <f t="shared" si="260"/>
        <v>0</v>
      </c>
      <c r="S85" s="132">
        <v>0</v>
      </c>
      <c r="T85" s="132">
        <v>0</v>
      </c>
      <c r="U85" s="149">
        <f t="shared" si="261"/>
        <v>0</v>
      </c>
      <c r="V85" s="132">
        <v>0</v>
      </c>
      <c r="W85" s="132">
        <v>0</v>
      </c>
      <c r="X85" s="149">
        <f t="shared" si="262"/>
        <v>0</v>
      </c>
      <c r="Y85" s="27"/>
      <c r="Z85" s="19" t="s">
        <v>235</v>
      </c>
      <c r="AA85" s="149">
        <f t="shared" si="263"/>
        <v>0</v>
      </c>
      <c r="AB85" s="149">
        <f t="shared" si="264"/>
        <v>0</v>
      </c>
      <c r="AC85" s="149">
        <f t="shared" si="265"/>
        <v>0</v>
      </c>
      <c r="AD85" s="27"/>
      <c r="AE85" s="19" t="s">
        <v>235</v>
      </c>
      <c r="AF85" s="132">
        <v>0</v>
      </c>
      <c r="AG85" s="132">
        <v>0</v>
      </c>
      <c r="AH85" s="149">
        <f t="shared" si="266"/>
        <v>0</v>
      </c>
      <c r="AI85" s="132">
        <v>0</v>
      </c>
      <c r="AJ85" s="132">
        <v>0</v>
      </c>
      <c r="AK85" s="149">
        <f t="shared" si="267"/>
        <v>0</v>
      </c>
      <c r="AL85" s="132">
        <v>0</v>
      </c>
      <c r="AM85" s="132">
        <v>0</v>
      </c>
      <c r="AN85" s="149">
        <f t="shared" si="268"/>
        <v>0</v>
      </c>
      <c r="AO85" s="27"/>
      <c r="AP85" s="19" t="s">
        <v>235</v>
      </c>
      <c r="AQ85" s="149">
        <f t="shared" si="269"/>
        <v>0</v>
      </c>
      <c r="AR85" s="149">
        <f t="shared" si="270"/>
        <v>0</v>
      </c>
      <c r="AS85" s="149">
        <f t="shared" si="271"/>
        <v>0</v>
      </c>
      <c r="AT85" s="27"/>
    </row>
    <row r="86" spans="1:46" ht="11.5" x14ac:dyDescent="0.25">
      <c r="A86" s="144">
        <f t="shared" si="241"/>
        <v>0</v>
      </c>
      <c r="C86" s="27"/>
      <c r="D86" s="13" t="s">
        <v>34</v>
      </c>
      <c r="E86" s="132">
        <v>0</v>
      </c>
      <c r="F86" s="132">
        <v>0</v>
      </c>
      <c r="G86" s="149">
        <f>SUM(E86:F86)</f>
        <v>0</v>
      </c>
      <c r="H86" s="132">
        <v>0</v>
      </c>
      <c r="I86" s="132">
        <v>0</v>
      </c>
      <c r="J86" s="149">
        <f>SUM(H86:I86)</f>
        <v>0</v>
      </c>
      <c r="K86" s="132">
        <v>0</v>
      </c>
      <c r="L86" s="132">
        <v>0</v>
      </c>
      <c r="M86" s="149">
        <f>SUM(K86:L86)</f>
        <v>0</v>
      </c>
      <c r="N86" s="27"/>
      <c r="O86" s="13" t="s">
        <v>34</v>
      </c>
      <c r="P86" s="132">
        <v>0</v>
      </c>
      <c r="Q86" s="132">
        <v>0</v>
      </c>
      <c r="R86" s="149">
        <f>SUM(P86:Q86)</f>
        <v>0</v>
      </c>
      <c r="S86" s="132">
        <v>0</v>
      </c>
      <c r="T86" s="132">
        <v>0</v>
      </c>
      <c r="U86" s="149">
        <f>SUM(S86:T86)</f>
        <v>0</v>
      </c>
      <c r="V86" s="132">
        <v>0</v>
      </c>
      <c r="W86" s="132">
        <v>0</v>
      </c>
      <c r="X86" s="149">
        <f>SUM(V86:W86)</f>
        <v>0</v>
      </c>
      <c r="Y86" s="27"/>
      <c r="Z86" s="13" t="s">
        <v>34</v>
      </c>
      <c r="AA86" s="149">
        <f>R86/R$17</f>
        <v>0</v>
      </c>
      <c r="AB86" s="149">
        <f>U86/U$17</f>
        <v>0</v>
      </c>
      <c r="AC86" s="149">
        <f>X86/X$17</f>
        <v>0</v>
      </c>
      <c r="AD86" s="27"/>
      <c r="AE86" s="13" t="s">
        <v>34</v>
      </c>
      <c r="AF86" s="132">
        <v>0</v>
      </c>
      <c r="AG86" s="132">
        <v>0</v>
      </c>
      <c r="AH86" s="149">
        <f>SUM(AF86:AG86)</f>
        <v>0</v>
      </c>
      <c r="AI86" s="132">
        <v>0</v>
      </c>
      <c r="AJ86" s="132">
        <v>0</v>
      </c>
      <c r="AK86" s="149">
        <f>SUM(AI86:AJ86)</f>
        <v>0</v>
      </c>
      <c r="AL86" s="132">
        <v>0</v>
      </c>
      <c r="AM86" s="132">
        <v>0</v>
      </c>
      <c r="AN86" s="149">
        <f>SUM(AL86:AM86)</f>
        <v>0</v>
      </c>
      <c r="AO86" s="27"/>
      <c r="AP86" s="13" t="s">
        <v>34</v>
      </c>
      <c r="AQ86" s="149">
        <f>AH86/AH$17</f>
        <v>0</v>
      </c>
      <c r="AR86" s="149">
        <f>AK86/AK$17</f>
        <v>0</v>
      </c>
      <c r="AS86" s="149">
        <f>AN86/AN$17</f>
        <v>0</v>
      </c>
      <c r="AT86" s="27"/>
    </row>
    <row r="87" spans="1:46" ht="11.5" x14ac:dyDescent="0.25">
      <c r="A87" s="144">
        <f t="shared" si="241"/>
        <v>0</v>
      </c>
      <c r="C87" s="27"/>
      <c r="D87" s="63" t="s">
        <v>236</v>
      </c>
      <c r="E87" s="132">
        <v>0</v>
      </c>
      <c r="F87" s="132">
        <v>0</v>
      </c>
      <c r="G87" s="149">
        <f t="shared" si="242"/>
        <v>0</v>
      </c>
      <c r="H87" s="132">
        <v>0</v>
      </c>
      <c r="I87" s="132">
        <v>0</v>
      </c>
      <c r="J87" s="149">
        <f t="shared" si="243"/>
        <v>0</v>
      </c>
      <c r="K87" s="132">
        <v>0</v>
      </c>
      <c r="L87" s="132">
        <v>0</v>
      </c>
      <c r="M87" s="149">
        <f t="shared" si="244"/>
        <v>0</v>
      </c>
      <c r="N87" s="27"/>
      <c r="O87" s="63" t="s">
        <v>236</v>
      </c>
      <c r="P87" s="132">
        <v>0</v>
      </c>
      <c r="Q87" s="132">
        <v>0</v>
      </c>
      <c r="R87" s="149">
        <f t="shared" si="245"/>
        <v>0</v>
      </c>
      <c r="S87" s="132">
        <v>0</v>
      </c>
      <c r="T87" s="132">
        <v>0</v>
      </c>
      <c r="U87" s="149">
        <f t="shared" si="246"/>
        <v>0</v>
      </c>
      <c r="V87" s="132">
        <v>0</v>
      </c>
      <c r="W87" s="132">
        <v>0</v>
      </c>
      <c r="X87" s="149">
        <f t="shared" si="247"/>
        <v>0</v>
      </c>
      <c r="Y87" s="27"/>
      <c r="Z87" s="63" t="s">
        <v>236</v>
      </c>
      <c r="AA87" s="149">
        <f t="shared" si="248"/>
        <v>0</v>
      </c>
      <c r="AB87" s="149">
        <f t="shared" si="249"/>
        <v>0</v>
      </c>
      <c r="AC87" s="149">
        <f t="shared" si="250"/>
        <v>0</v>
      </c>
      <c r="AD87" s="27"/>
      <c r="AE87" s="63" t="s">
        <v>236</v>
      </c>
      <c r="AF87" s="132">
        <v>0</v>
      </c>
      <c r="AG87" s="132">
        <v>0</v>
      </c>
      <c r="AH87" s="149">
        <f t="shared" si="251"/>
        <v>0</v>
      </c>
      <c r="AI87" s="132">
        <v>0</v>
      </c>
      <c r="AJ87" s="132">
        <v>0</v>
      </c>
      <c r="AK87" s="149">
        <f t="shared" si="252"/>
        <v>0</v>
      </c>
      <c r="AL87" s="132">
        <v>0</v>
      </c>
      <c r="AM87" s="132">
        <v>0</v>
      </c>
      <c r="AN87" s="149">
        <f t="shared" si="253"/>
        <v>0</v>
      </c>
      <c r="AO87" s="27"/>
      <c r="AP87" s="63" t="s">
        <v>236</v>
      </c>
      <c r="AQ87" s="149">
        <f t="shared" ref="AQ87" si="272">AH87/AH$17</f>
        <v>0</v>
      </c>
      <c r="AR87" s="149">
        <f t="shared" ref="AR87" si="273">AK87/AK$17</f>
        <v>0</v>
      </c>
      <c r="AS87" s="149">
        <f t="shared" ref="AS87" si="274">AN87/AN$17</f>
        <v>0</v>
      </c>
      <c r="AT87" s="27"/>
    </row>
    <row r="88" spans="1:46" ht="11.5" x14ac:dyDescent="0.25">
      <c r="A88" s="144"/>
      <c r="C88" s="27"/>
      <c r="D88" s="14" t="s">
        <v>35</v>
      </c>
      <c r="E88" s="49">
        <f t="shared" ref="E88:L88" si="275">SUM(E78:E87)</f>
        <v>0</v>
      </c>
      <c r="F88" s="49">
        <f t="shared" si="275"/>
        <v>0</v>
      </c>
      <c r="G88" s="49">
        <f t="shared" si="275"/>
        <v>0</v>
      </c>
      <c r="H88" s="49">
        <f t="shared" si="275"/>
        <v>0</v>
      </c>
      <c r="I88" s="49">
        <f t="shared" si="275"/>
        <v>0</v>
      </c>
      <c r="J88" s="49">
        <f t="shared" si="275"/>
        <v>0</v>
      </c>
      <c r="K88" s="49">
        <f t="shared" si="275"/>
        <v>0</v>
      </c>
      <c r="L88" s="49">
        <f t="shared" si="275"/>
        <v>0</v>
      </c>
      <c r="M88" s="49">
        <f>SUM(M78:M87)</f>
        <v>0</v>
      </c>
      <c r="N88" s="27"/>
      <c r="O88" s="14" t="s">
        <v>35</v>
      </c>
      <c r="P88" s="49">
        <f t="shared" ref="P88:W88" si="276">SUM(P78:P87)</f>
        <v>0</v>
      </c>
      <c r="Q88" s="49">
        <f t="shared" si="276"/>
        <v>0</v>
      </c>
      <c r="R88" s="49">
        <f t="shared" si="276"/>
        <v>0</v>
      </c>
      <c r="S88" s="49">
        <f t="shared" si="276"/>
        <v>0</v>
      </c>
      <c r="T88" s="49">
        <f t="shared" si="276"/>
        <v>0</v>
      </c>
      <c r="U88" s="49">
        <f t="shared" si="276"/>
        <v>0</v>
      </c>
      <c r="V88" s="49">
        <f t="shared" si="276"/>
        <v>0</v>
      </c>
      <c r="W88" s="49">
        <f t="shared" si="276"/>
        <v>0</v>
      </c>
      <c r="X88" s="49">
        <f>SUM(X78:X87)</f>
        <v>0</v>
      </c>
      <c r="Y88" s="27"/>
      <c r="Z88" s="14" t="s">
        <v>35</v>
      </c>
      <c r="AA88" s="49">
        <f>SUM(AA78:AA87)</f>
        <v>0</v>
      </c>
      <c r="AB88" s="49">
        <f>SUM(AB78:AB87)</f>
        <v>0</v>
      </c>
      <c r="AC88" s="49">
        <f>SUM(AC78:AC87)</f>
        <v>0</v>
      </c>
      <c r="AD88" s="27"/>
      <c r="AE88" s="14" t="s">
        <v>35</v>
      </c>
      <c r="AF88" s="49">
        <f t="shared" ref="AF88:AM88" si="277">SUM(AF78:AF87)</f>
        <v>0</v>
      </c>
      <c r="AG88" s="49">
        <f t="shared" si="277"/>
        <v>0</v>
      </c>
      <c r="AH88" s="49">
        <f t="shared" si="277"/>
        <v>0</v>
      </c>
      <c r="AI88" s="49">
        <f t="shared" si="277"/>
        <v>0</v>
      </c>
      <c r="AJ88" s="49">
        <f t="shared" si="277"/>
        <v>0</v>
      </c>
      <c r="AK88" s="49">
        <f t="shared" si="277"/>
        <v>0</v>
      </c>
      <c r="AL88" s="49">
        <f t="shared" si="277"/>
        <v>0</v>
      </c>
      <c r="AM88" s="49">
        <f t="shared" si="277"/>
        <v>0</v>
      </c>
      <c r="AN88" s="49">
        <f>SUM(AN78:AN87)</f>
        <v>0</v>
      </c>
      <c r="AO88" s="27"/>
      <c r="AP88" s="14" t="s">
        <v>35</v>
      </c>
      <c r="AQ88" s="49">
        <f>SUM(AQ78:AQ87)</f>
        <v>0</v>
      </c>
      <c r="AR88" s="49">
        <f>SUM(AR78:AR87)</f>
        <v>0</v>
      </c>
      <c r="AS88" s="49">
        <f>SUM(AS78:AS87)</f>
        <v>0</v>
      </c>
      <c r="AT88" s="27"/>
    </row>
    <row r="89" spans="1:46" ht="11.5" x14ac:dyDescent="0.25">
      <c r="A89" s="144"/>
      <c r="C89" s="27"/>
      <c r="D89" s="27"/>
      <c r="E89" s="17"/>
      <c r="F89" s="17"/>
      <c r="G89" s="17"/>
      <c r="H89" s="17"/>
      <c r="I89" s="17"/>
      <c r="J89" s="17"/>
      <c r="K89" s="17"/>
      <c r="L89" s="17"/>
      <c r="M89" s="17"/>
      <c r="N89" s="27"/>
      <c r="O89" s="27"/>
      <c r="P89" s="17"/>
      <c r="Q89" s="17"/>
      <c r="R89" s="17"/>
      <c r="S89" s="17"/>
      <c r="T89" s="17"/>
      <c r="U89" s="17"/>
      <c r="V89" s="17"/>
      <c r="W89" s="17"/>
      <c r="X89" s="17"/>
      <c r="Y89" s="27"/>
      <c r="Z89" s="27"/>
      <c r="AA89" s="17"/>
      <c r="AB89" s="17"/>
      <c r="AC89" s="17"/>
      <c r="AD89" s="27"/>
      <c r="AE89" s="27"/>
      <c r="AF89" s="17"/>
      <c r="AG89" s="17"/>
      <c r="AH89" s="17"/>
      <c r="AI89" s="17"/>
      <c r="AJ89" s="17"/>
      <c r="AK89" s="17"/>
      <c r="AL89" s="17"/>
      <c r="AM89" s="17"/>
      <c r="AN89" s="17"/>
      <c r="AO89" s="27"/>
      <c r="AP89" s="27"/>
      <c r="AQ89" s="17"/>
      <c r="AR89" s="17"/>
      <c r="AS89" s="17"/>
      <c r="AT89" s="27"/>
    </row>
    <row r="90" spans="1:46" ht="11.5" x14ac:dyDescent="0.25">
      <c r="A90" s="144"/>
      <c r="C90" s="27"/>
      <c r="D90" s="14" t="s">
        <v>36</v>
      </c>
      <c r="E90" s="49">
        <f t="shared" ref="E90:L90" si="278">E76-E88</f>
        <v>0</v>
      </c>
      <c r="F90" s="49">
        <f t="shared" si="278"/>
        <v>0</v>
      </c>
      <c r="G90" s="49">
        <f t="shared" si="278"/>
        <v>0</v>
      </c>
      <c r="H90" s="49">
        <f t="shared" si="278"/>
        <v>0</v>
      </c>
      <c r="I90" s="49">
        <f t="shared" si="278"/>
        <v>0</v>
      </c>
      <c r="J90" s="49">
        <f t="shared" si="278"/>
        <v>0</v>
      </c>
      <c r="K90" s="49">
        <f t="shared" si="278"/>
        <v>0</v>
      </c>
      <c r="L90" s="49">
        <f t="shared" si="278"/>
        <v>0</v>
      </c>
      <c r="M90" s="49">
        <f>M76-M88</f>
        <v>0</v>
      </c>
      <c r="N90" s="27"/>
      <c r="O90" s="14" t="s">
        <v>36</v>
      </c>
      <c r="P90" s="49">
        <f t="shared" ref="P90:W90" si="279">P76-P88</f>
        <v>0</v>
      </c>
      <c r="Q90" s="49">
        <f t="shared" si="279"/>
        <v>0</v>
      </c>
      <c r="R90" s="49">
        <f t="shared" si="279"/>
        <v>0</v>
      </c>
      <c r="S90" s="49">
        <f t="shared" si="279"/>
        <v>0</v>
      </c>
      <c r="T90" s="49">
        <f t="shared" si="279"/>
        <v>0</v>
      </c>
      <c r="U90" s="49">
        <f t="shared" si="279"/>
        <v>0</v>
      </c>
      <c r="V90" s="49">
        <f t="shared" si="279"/>
        <v>0</v>
      </c>
      <c r="W90" s="49">
        <f t="shared" si="279"/>
        <v>0</v>
      </c>
      <c r="X90" s="49">
        <f>X76-X88</f>
        <v>0</v>
      </c>
      <c r="Y90" s="27"/>
      <c r="Z90" s="14" t="s">
        <v>36</v>
      </c>
      <c r="AA90" s="49">
        <f>AA76-AA88</f>
        <v>0</v>
      </c>
      <c r="AB90" s="49">
        <f>AB76-AB88</f>
        <v>0</v>
      </c>
      <c r="AC90" s="49">
        <f>AC76-AC88</f>
        <v>0</v>
      </c>
      <c r="AD90" s="27"/>
      <c r="AE90" s="14" t="s">
        <v>36</v>
      </c>
      <c r="AF90" s="49">
        <f t="shared" ref="AF90:AM90" si="280">AF76-AF88</f>
        <v>0</v>
      </c>
      <c r="AG90" s="49">
        <f t="shared" si="280"/>
        <v>0</v>
      </c>
      <c r="AH90" s="49">
        <f t="shared" si="280"/>
        <v>0</v>
      </c>
      <c r="AI90" s="49">
        <f t="shared" si="280"/>
        <v>0</v>
      </c>
      <c r="AJ90" s="49">
        <f t="shared" si="280"/>
        <v>0</v>
      </c>
      <c r="AK90" s="49">
        <f t="shared" si="280"/>
        <v>0</v>
      </c>
      <c r="AL90" s="49">
        <f t="shared" si="280"/>
        <v>0</v>
      </c>
      <c r="AM90" s="49">
        <f t="shared" si="280"/>
        <v>0</v>
      </c>
      <c r="AN90" s="49">
        <f>AN76-AN88</f>
        <v>0</v>
      </c>
      <c r="AO90" s="27"/>
      <c r="AP90" s="14" t="s">
        <v>36</v>
      </c>
      <c r="AQ90" s="49">
        <f>AQ76-AQ88</f>
        <v>0</v>
      </c>
      <c r="AR90" s="49">
        <f>AR76-AR88</f>
        <v>0</v>
      </c>
      <c r="AS90" s="49">
        <f>AS76-AS88</f>
        <v>0</v>
      </c>
      <c r="AT90" s="27"/>
    </row>
    <row r="91" spans="1:46" ht="11.5" x14ac:dyDescent="0.25">
      <c r="A91" s="144"/>
      <c r="C91" s="27"/>
      <c r="D91" s="27"/>
      <c r="E91" s="17"/>
      <c r="F91" s="17"/>
      <c r="G91" s="17"/>
      <c r="H91" s="17"/>
      <c r="I91" s="17"/>
      <c r="J91" s="17"/>
      <c r="K91" s="17"/>
      <c r="L91" s="17"/>
      <c r="M91" s="17"/>
      <c r="N91" s="27"/>
      <c r="O91" s="27"/>
      <c r="P91" s="17"/>
      <c r="Q91" s="17"/>
      <c r="R91" s="17"/>
      <c r="S91" s="17"/>
      <c r="T91" s="17"/>
      <c r="U91" s="17"/>
      <c r="V91" s="17"/>
      <c r="W91" s="17"/>
      <c r="X91" s="17"/>
      <c r="Y91" s="27"/>
      <c r="Z91" s="27"/>
      <c r="AA91" s="17"/>
      <c r="AB91" s="17"/>
      <c r="AC91" s="17"/>
      <c r="AD91" s="27"/>
      <c r="AE91" s="27"/>
      <c r="AF91" s="17"/>
      <c r="AG91" s="17"/>
      <c r="AH91" s="17"/>
      <c r="AI91" s="17"/>
      <c r="AJ91" s="17"/>
      <c r="AK91" s="17"/>
      <c r="AL91" s="17"/>
      <c r="AM91" s="17"/>
      <c r="AN91" s="17"/>
      <c r="AO91" s="27"/>
      <c r="AP91" s="27"/>
      <c r="AQ91" s="17"/>
      <c r="AR91" s="17"/>
      <c r="AS91" s="17"/>
      <c r="AT91" s="27"/>
    </row>
    <row r="92" spans="1:46" ht="11.5" x14ac:dyDescent="0.25">
      <c r="A92" s="144"/>
      <c r="C92" s="27"/>
      <c r="D92" s="22" t="s">
        <v>237</v>
      </c>
      <c r="E92" s="50">
        <f t="shared" ref="E92:L92" si="281">(E64+E76)-E88</f>
        <v>0</v>
      </c>
      <c r="F92" s="50">
        <f t="shared" si="281"/>
        <v>0</v>
      </c>
      <c r="G92" s="50">
        <f t="shared" si="281"/>
        <v>0</v>
      </c>
      <c r="H92" s="50">
        <f t="shared" si="281"/>
        <v>0</v>
      </c>
      <c r="I92" s="50">
        <f t="shared" si="281"/>
        <v>0</v>
      </c>
      <c r="J92" s="50">
        <f t="shared" si="281"/>
        <v>0</v>
      </c>
      <c r="K92" s="50">
        <f t="shared" si="281"/>
        <v>0</v>
      </c>
      <c r="L92" s="50">
        <f t="shared" si="281"/>
        <v>0</v>
      </c>
      <c r="M92" s="50">
        <f>(M64+M76)-M88</f>
        <v>0</v>
      </c>
      <c r="N92" s="27"/>
      <c r="O92" s="22" t="s">
        <v>237</v>
      </c>
      <c r="P92" s="50">
        <f t="shared" ref="P92:W92" si="282">(P64+P76)-P88</f>
        <v>0</v>
      </c>
      <c r="Q92" s="50">
        <f t="shared" si="282"/>
        <v>0</v>
      </c>
      <c r="R92" s="50">
        <f t="shared" si="282"/>
        <v>0</v>
      </c>
      <c r="S92" s="50">
        <f t="shared" si="282"/>
        <v>0</v>
      </c>
      <c r="T92" s="50">
        <f t="shared" si="282"/>
        <v>0</v>
      </c>
      <c r="U92" s="50">
        <f t="shared" si="282"/>
        <v>0</v>
      </c>
      <c r="V92" s="50">
        <f t="shared" si="282"/>
        <v>0</v>
      </c>
      <c r="W92" s="50">
        <f t="shared" si="282"/>
        <v>0</v>
      </c>
      <c r="X92" s="50">
        <f>(X64+X76)-X88</f>
        <v>0</v>
      </c>
      <c r="Y92" s="27"/>
      <c r="Z92" s="22" t="s">
        <v>237</v>
      </c>
      <c r="AA92" s="50">
        <f>(AA64+AA76)-AA88</f>
        <v>0</v>
      </c>
      <c r="AB92" s="50">
        <f>(AB64+AB76)-AB88</f>
        <v>0</v>
      </c>
      <c r="AC92" s="50">
        <f>(AC64+AC76)-AC88</f>
        <v>0</v>
      </c>
      <c r="AD92" s="27"/>
      <c r="AE92" s="22" t="s">
        <v>237</v>
      </c>
      <c r="AF92" s="50">
        <f t="shared" ref="AF92:AM92" si="283">(AF64+AF76)-AF88</f>
        <v>0</v>
      </c>
      <c r="AG92" s="50">
        <f t="shared" si="283"/>
        <v>0</v>
      </c>
      <c r="AH92" s="50">
        <f t="shared" si="283"/>
        <v>0</v>
      </c>
      <c r="AI92" s="50">
        <f t="shared" si="283"/>
        <v>0</v>
      </c>
      <c r="AJ92" s="50">
        <f t="shared" si="283"/>
        <v>0</v>
      </c>
      <c r="AK92" s="50">
        <f t="shared" si="283"/>
        <v>0</v>
      </c>
      <c r="AL92" s="50">
        <f t="shared" si="283"/>
        <v>0</v>
      </c>
      <c r="AM92" s="50">
        <f t="shared" si="283"/>
        <v>0</v>
      </c>
      <c r="AN92" s="50">
        <f>(AN64+AN76)-AN88</f>
        <v>0</v>
      </c>
      <c r="AO92" s="27"/>
      <c r="AP92" s="22" t="s">
        <v>237</v>
      </c>
      <c r="AQ92" s="50">
        <f>(AQ64+AQ76)-AQ88</f>
        <v>0</v>
      </c>
      <c r="AR92" s="50">
        <f>(AR64+AR76)-AR88</f>
        <v>0</v>
      </c>
      <c r="AS92" s="50">
        <f>(AS64+AS76)-AS88</f>
        <v>0</v>
      </c>
      <c r="AT92" s="27"/>
    </row>
    <row r="93" spans="1:46" ht="11.5" x14ac:dyDescent="0.25">
      <c r="A93" s="144"/>
      <c r="C93" s="27"/>
      <c r="D93" s="27"/>
      <c r="E93" s="17"/>
      <c r="F93" s="17"/>
      <c r="G93" s="17"/>
      <c r="H93" s="17"/>
      <c r="I93" s="17"/>
      <c r="J93" s="17"/>
      <c r="K93" s="17"/>
      <c r="L93" s="17"/>
      <c r="M93" s="17"/>
      <c r="N93" s="27"/>
      <c r="O93" s="27"/>
      <c r="P93" s="17"/>
      <c r="Q93" s="17"/>
      <c r="R93" s="17"/>
      <c r="S93" s="17"/>
      <c r="T93" s="17"/>
      <c r="U93" s="17"/>
      <c r="V93" s="17"/>
      <c r="W93" s="17"/>
      <c r="X93" s="17"/>
      <c r="Y93" s="27"/>
      <c r="Z93" s="27"/>
      <c r="AA93" s="17"/>
      <c r="AB93" s="17"/>
      <c r="AC93" s="17"/>
      <c r="AD93" s="27"/>
      <c r="AE93" s="27"/>
      <c r="AF93" s="17"/>
      <c r="AG93" s="17"/>
      <c r="AH93" s="17"/>
      <c r="AI93" s="17"/>
      <c r="AJ93" s="17"/>
      <c r="AK93" s="17"/>
      <c r="AL93" s="17"/>
      <c r="AM93" s="17"/>
      <c r="AN93" s="17"/>
      <c r="AO93" s="27"/>
      <c r="AP93" s="27"/>
      <c r="AQ93" s="17"/>
      <c r="AR93" s="17"/>
      <c r="AS93" s="17"/>
      <c r="AT93" s="27"/>
    </row>
    <row r="94" spans="1:46" ht="11.5" x14ac:dyDescent="0.25">
      <c r="A94" s="144">
        <f t="shared" ref="A94:A102" si="284">IF(OR(G94&lt;0,J94&lt;0,M94&lt;0,AA94&lt;0,AB94&lt;0,AC94&lt;0,AH94&lt;0,AK94&lt;0,AN94&lt;0),1,0)</f>
        <v>0</v>
      </c>
      <c r="C94" s="27"/>
      <c r="D94" s="13" t="s">
        <v>199</v>
      </c>
      <c r="E94" s="132">
        <v>0</v>
      </c>
      <c r="F94" s="132">
        <v>0</v>
      </c>
      <c r="G94" s="149">
        <f t="shared" ref="G94:G102" si="285">SUM(E94:F94)</f>
        <v>0</v>
      </c>
      <c r="H94" s="132">
        <v>0</v>
      </c>
      <c r="I94" s="132">
        <v>0</v>
      </c>
      <c r="J94" s="149">
        <f t="shared" ref="J94:J102" si="286">SUM(H94:I94)</f>
        <v>0</v>
      </c>
      <c r="K94" s="132">
        <v>0</v>
      </c>
      <c r="L94" s="132">
        <v>0</v>
      </c>
      <c r="M94" s="149">
        <f t="shared" ref="M94:M102" si="287">SUM(K94:L94)</f>
        <v>0</v>
      </c>
      <c r="N94" s="27"/>
      <c r="O94" s="13" t="s">
        <v>199</v>
      </c>
      <c r="P94" s="132">
        <v>0</v>
      </c>
      <c r="Q94" s="132">
        <v>0</v>
      </c>
      <c r="R94" s="149">
        <f t="shared" ref="R94:R102" si="288">SUM(P94:Q94)</f>
        <v>0</v>
      </c>
      <c r="S94" s="132">
        <v>0</v>
      </c>
      <c r="T94" s="132">
        <v>0</v>
      </c>
      <c r="U94" s="149">
        <f t="shared" ref="U94:U102" si="289">SUM(S94:T94)</f>
        <v>0</v>
      </c>
      <c r="V94" s="132">
        <v>0</v>
      </c>
      <c r="W94" s="132">
        <v>0</v>
      </c>
      <c r="X94" s="149">
        <f t="shared" ref="X94:X102" si="290">SUM(V94:W94)</f>
        <v>0</v>
      </c>
      <c r="Y94" s="27"/>
      <c r="Z94" s="13" t="s">
        <v>199</v>
      </c>
      <c r="AA94" s="149">
        <f t="shared" ref="AA94:AA102" si="291">R94/R$17</f>
        <v>0</v>
      </c>
      <c r="AB94" s="149">
        <f t="shared" ref="AB94:AB102" si="292">U94/U$17</f>
        <v>0</v>
      </c>
      <c r="AC94" s="149">
        <f t="shared" ref="AC94:AC102" si="293">X94/X$17</f>
        <v>0</v>
      </c>
      <c r="AD94" s="27"/>
      <c r="AE94" s="13" t="s">
        <v>199</v>
      </c>
      <c r="AF94" s="132">
        <v>0</v>
      </c>
      <c r="AG94" s="132">
        <v>0</v>
      </c>
      <c r="AH94" s="149">
        <f t="shared" ref="AH94:AH102" si="294">SUM(AF94:AG94)</f>
        <v>0</v>
      </c>
      <c r="AI94" s="132">
        <v>0</v>
      </c>
      <c r="AJ94" s="132">
        <v>0</v>
      </c>
      <c r="AK94" s="149">
        <f t="shared" ref="AK94:AK102" si="295">SUM(AI94:AJ94)</f>
        <v>0</v>
      </c>
      <c r="AL94" s="132">
        <v>0</v>
      </c>
      <c r="AM94" s="132">
        <v>0</v>
      </c>
      <c r="AN94" s="149">
        <f t="shared" ref="AN94:AN102" si="296">SUM(AL94:AM94)</f>
        <v>0</v>
      </c>
      <c r="AO94" s="27"/>
      <c r="AP94" s="13" t="s">
        <v>199</v>
      </c>
      <c r="AQ94" s="149">
        <f t="shared" ref="AQ94" si="297">AH94/AH$17</f>
        <v>0</v>
      </c>
      <c r="AR94" s="149">
        <f t="shared" ref="AR94" si="298">AK94/AK$17</f>
        <v>0</v>
      </c>
      <c r="AS94" s="149">
        <f t="shared" ref="AS94" si="299">AN94/AN$17</f>
        <v>0</v>
      </c>
      <c r="AT94" s="27"/>
    </row>
    <row r="95" spans="1:46" ht="11.5" x14ac:dyDescent="0.25">
      <c r="A95" s="144">
        <f t="shared" si="284"/>
        <v>0</v>
      </c>
      <c r="C95" s="27"/>
      <c r="D95" s="63" t="s">
        <v>142</v>
      </c>
      <c r="E95" s="132">
        <v>0</v>
      </c>
      <c r="F95" s="132">
        <v>0</v>
      </c>
      <c r="G95" s="149">
        <f>SUM(E95:F95)</f>
        <v>0</v>
      </c>
      <c r="H95" s="132">
        <v>0</v>
      </c>
      <c r="I95" s="132">
        <v>0</v>
      </c>
      <c r="J95" s="149">
        <f>SUM(H95:I95)</f>
        <v>0</v>
      </c>
      <c r="K95" s="132">
        <v>0</v>
      </c>
      <c r="L95" s="132">
        <v>0</v>
      </c>
      <c r="M95" s="149">
        <f>SUM(K95:L95)</f>
        <v>0</v>
      </c>
      <c r="N95" s="27"/>
      <c r="O95" s="63" t="s">
        <v>142</v>
      </c>
      <c r="P95" s="132">
        <v>0</v>
      </c>
      <c r="Q95" s="132">
        <v>0</v>
      </c>
      <c r="R95" s="149">
        <f>SUM(P95:Q95)</f>
        <v>0</v>
      </c>
      <c r="S95" s="132">
        <v>0</v>
      </c>
      <c r="T95" s="132">
        <v>0</v>
      </c>
      <c r="U95" s="149">
        <f>SUM(S95:T95)</f>
        <v>0</v>
      </c>
      <c r="V95" s="132">
        <v>0</v>
      </c>
      <c r="W95" s="132">
        <v>0</v>
      </c>
      <c r="X95" s="149">
        <f>SUM(V95:W95)</f>
        <v>0</v>
      </c>
      <c r="Y95" s="27"/>
      <c r="Z95" s="63" t="s">
        <v>142</v>
      </c>
      <c r="AA95" s="149">
        <f>R95/R$17</f>
        <v>0</v>
      </c>
      <c r="AB95" s="149">
        <f>U95/U$17</f>
        <v>0</v>
      </c>
      <c r="AC95" s="149">
        <f>X95/X$17</f>
        <v>0</v>
      </c>
      <c r="AD95" s="27"/>
      <c r="AE95" s="63" t="s">
        <v>142</v>
      </c>
      <c r="AF95" s="132">
        <v>0</v>
      </c>
      <c r="AG95" s="132">
        <v>0</v>
      </c>
      <c r="AH95" s="149">
        <f>SUM(AF95:AG95)</f>
        <v>0</v>
      </c>
      <c r="AI95" s="132">
        <v>0</v>
      </c>
      <c r="AJ95" s="132">
        <v>0</v>
      </c>
      <c r="AK95" s="149">
        <f>SUM(AI95:AJ95)</f>
        <v>0</v>
      </c>
      <c r="AL95" s="132">
        <v>0</v>
      </c>
      <c r="AM95" s="132">
        <v>0</v>
      </c>
      <c r="AN95" s="149">
        <f>SUM(AL95:AM95)</f>
        <v>0</v>
      </c>
      <c r="AO95" s="27"/>
      <c r="AP95" s="63" t="s">
        <v>142</v>
      </c>
      <c r="AQ95" s="149">
        <f>AH95/AH$17</f>
        <v>0</v>
      </c>
      <c r="AR95" s="149">
        <f>AK95/AK$17</f>
        <v>0</v>
      </c>
      <c r="AS95" s="149">
        <f>AN95/AN$17</f>
        <v>0</v>
      </c>
      <c r="AT95" s="27"/>
    </row>
    <row r="96" spans="1:46" ht="11.5" x14ac:dyDescent="0.25">
      <c r="A96" s="144">
        <f t="shared" si="284"/>
        <v>0</v>
      </c>
      <c r="C96" s="27"/>
      <c r="D96" s="13" t="s">
        <v>81</v>
      </c>
      <c r="E96" s="132">
        <v>0</v>
      </c>
      <c r="F96" s="132">
        <v>0</v>
      </c>
      <c r="G96" s="149">
        <f>SUM(E96:F96)</f>
        <v>0</v>
      </c>
      <c r="H96" s="132">
        <v>0</v>
      </c>
      <c r="I96" s="132">
        <v>0</v>
      </c>
      <c r="J96" s="149">
        <f>SUM(H96:I96)</f>
        <v>0</v>
      </c>
      <c r="K96" s="132">
        <v>0</v>
      </c>
      <c r="L96" s="132">
        <v>0</v>
      </c>
      <c r="M96" s="149">
        <f>SUM(K96:L96)</f>
        <v>0</v>
      </c>
      <c r="N96" s="27"/>
      <c r="O96" s="13" t="s">
        <v>81</v>
      </c>
      <c r="P96" s="132">
        <v>0</v>
      </c>
      <c r="Q96" s="132">
        <v>0</v>
      </c>
      <c r="R96" s="149">
        <f>SUM(P96:Q96)</f>
        <v>0</v>
      </c>
      <c r="S96" s="132">
        <v>0</v>
      </c>
      <c r="T96" s="132">
        <v>0</v>
      </c>
      <c r="U96" s="149">
        <f>SUM(S96:T96)</f>
        <v>0</v>
      </c>
      <c r="V96" s="132">
        <v>0</v>
      </c>
      <c r="W96" s="132">
        <v>0</v>
      </c>
      <c r="X96" s="149">
        <f>SUM(V96:W96)</f>
        <v>0</v>
      </c>
      <c r="Y96" s="27"/>
      <c r="Z96" s="13" t="s">
        <v>81</v>
      </c>
      <c r="AA96" s="149">
        <f>R96/R$17</f>
        <v>0</v>
      </c>
      <c r="AB96" s="149">
        <f>U96/U$17</f>
        <v>0</v>
      </c>
      <c r="AC96" s="149">
        <f>X96/X$17</f>
        <v>0</v>
      </c>
      <c r="AD96" s="27"/>
      <c r="AE96" s="13" t="s">
        <v>81</v>
      </c>
      <c r="AF96" s="132">
        <v>0</v>
      </c>
      <c r="AG96" s="132">
        <v>0</v>
      </c>
      <c r="AH96" s="149">
        <f>SUM(AF96:AG96)</f>
        <v>0</v>
      </c>
      <c r="AI96" s="132">
        <v>0</v>
      </c>
      <c r="AJ96" s="132">
        <v>0</v>
      </c>
      <c r="AK96" s="149">
        <f>SUM(AI96:AJ96)</f>
        <v>0</v>
      </c>
      <c r="AL96" s="132">
        <v>0</v>
      </c>
      <c r="AM96" s="132">
        <v>0</v>
      </c>
      <c r="AN96" s="149">
        <f>SUM(AL96:AM96)</f>
        <v>0</v>
      </c>
      <c r="AO96" s="27"/>
      <c r="AP96" s="13" t="s">
        <v>81</v>
      </c>
      <c r="AQ96" s="149">
        <f>AH96/AH$17</f>
        <v>0</v>
      </c>
      <c r="AR96" s="149">
        <f>AK96/AK$17</f>
        <v>0</v>
      </c>
      <c r="AS96" s="149">
        <f>AN96/AN$17</f>
        <v>0</v>
      </c>
      <c r="AT96" s="27"/>
    </row>
    <row r="97" spans="1:46" ht="11.5" x14ac:dyDescent="0.25">
      <c r="A97" s="144">
        <f t="shared" si="284"/>
        <v>0</v>
      </c>
      <c r="C97" s="27"/>
      <c r="D97" s="13" t="s">
        <v>200</v>
      </c>
      <c r="E97" s="132">
        <v>0</v>
      </c>
      <c r="F97" s="132">
        <v>0</v>
      </c>
      <c r="G97" s="149">
        <f>SUM(E97:F97)</f>
        <v>0</v>
      </c>
      <c r="H97" s="132">
        <v>0</v>
      </c>
      <c r="I97" s="132">
        <v>0</v>
      </c>
      <c r="J97" s="149">
        <f>SUM(H97:I97)</f>
        <v>0</v>
      </c>
      <c r="K97" s="132">
        <v>0</v>
      </c>
      <c r="L97" s="132">
        <v>0</v>
      </c>
      <c r="M97" s="149">
        <f>SUM(K97:L97)</f>
        <v>0</v>
      </c>
      <c r="N97" s="27"/>
      <c r="O97" s="13" t="s">
        <v>200</v>
      </c>
      <c r="P97" s="132">
        <v>0</v>
      </c>
      <c r="Q97" s="132">
        <v>0</v>
      </c>
      <c r="R97" s="149">
        <f>SUM(P97:Q97)</f>
        <v>0</v>
      </c>
      <c r="S97" s="132">
        <v>0</v>
      </c>
      <c r="T97" s="132">
        <v>0</v>
      </c>
      <c r="U97" s="149">
        <f>SUM(S97:T97)</f>
        <v>0</v>
      </c>
      <c r="V97" s="132">
        <v>0</v>
      </c>
      <c r="W97" s="132">
        <v>0</v>
      </c>
      <c r="X97" s="149">
        <f>SUM(V97:W97)</f>
        <v>0</v>
      </c>
      <c r="Y97" s="27"/>
      <c r="Z97" s="13" t="s">
        <v>200</v>
      </c>
      <c r="AA97" s="149">
        <f>R97/R$17</f>
        <v>0</v>
      </c>
      <c r="AB97" s="149">
        <f>U97/U$17</f>
        <v>0</v>
      </c>
      <c r="AC97" s="149">
        <f>X97/X$17</f>
        <v>0</v>
      </c>
      <c r="AD97" s="27"/>
      <c r="AE97" s="13" t="s">
        <v>200</v>
      </c>
      <c r="AF97" s="132">
        <v>0</v>
      </c>
      <c r="AG97" s="132">
        <v>0</v>
      </c>
      <c r="AH97" s="149">
        <f>SUM(AF97:AG97)</f>
        <v>0</v>
      </c>
      <c r="AI97" s="132">
        <v>0</v>
      </c>
      <c r="AJ97" s="132">
        <v>0</v>
      </c>
      <c r="AK97" s="149">
        <f>SUM(AI97:AJ97)</f>
        <v>0</v>
      </c>
      <c r="AL97" s="132">
        <v>0</v>
      </c>
      <c r="AM97" s="132">
        <v>0</v>
      </c>
      <c r="AN97" s="149">
        <f>SUM(AL97:AM97)</f>
        <v>0</v>
      </c>
      <c r="AO97" s="27"/>
      <c r="AP97" s="13" t="s">
        <v>200</v>
      </c>
      <c r="AQ97" s="149">
        <f>AH97/AH$17</f>
        <v>0</v>
      </c>
      <c r="AR97" s="149">
        <f>AK97/AK$17</f>
        <v>0</v>
      </c>
      <c r="AS97" s="149">
        <f>AN97/AN$17</f>
        <v>0</v>
      </c>
      <c r="AT97" s="27"/>
    </row>
    <row r="98" spans="1:46" ht="11.5" x14ac:dyDescent="0.25">
      <c r="A98" s="144">
        <f t="shared" si="284"/>
        <v>0</v>
      </c>
      <c r="C98" s="27"/>
      <c r="D98" s="13" t="s">
        <v>238</v>
      </c>
      <c r="E98" s="132">
        <v>0</v>
      </c>
      <c r="F98" s="132">
        <v>0</v>
      </c>
      <c r="G98" s="149">
        <f t="shared" ref="G98:G100" si="300">SUM(E98:F98)</f>
        <v>0</v>
      </c>
      <c r="H98" s="132">
        <v>0</v>
      </c>
      <c r="I98" s="132">
        <v>0</v>
      </c>
      <c r="J98" s="149">
        <f t="shared" ref="J98:J100" si="301">SUM(H98:I98)</f>
        <v>0</v>
      </c>
      <c r="K98" s="132">
        <v>0</v>
      </c>
      <c r="L98" s="132">
        <v>0</v>
      </c>
      <c r="M98" s="149">
        <f t="shared" ref="M98:M100" si="302">SUM(K98:L98)</f>
        <v>0</v>
      </c>
      <c r="N98" s="27"/>
      <c r="O98" s="13" t="s">
        <v>238</v>
      </c>
      <c r="P98" s="132">
        <v>0</v>
      </c>
      <c r="Q98" s="132">
        <v>0</v>
      </c>
      <c r="R98" s="149">
        <f t="shared" ref="R98:R100" si="303">SUM(P98:Q98)</f>
        <v>0</v>
      </c>
      <c r="S98" s="132">
        <v>0</v>
      </c>
      <c r="T98" s="132">
        <v>0</v>
      </c>
      <c r="U98" s="149">
        <f t="shared" ref="U98:U100" si="304">SUM(S98:T98)</f>
        <v>0</v>
      </c>
      <c r="V98" s="132">
        <v>0</v>
      </c>
      <c r="W98" s="132">
        <v>0</v>
      </c>
      <c r="X98" s="149">
        <f t="shared" ref="X98:X100" si="305">SUM(V98:W98)</f>
        <v>0</v>
      </c>
      <c r="Y98" s="27"/>
      <c r="Z98" s="13" t="s">
        <v>238</v>
      </c>
      <c r="AA98" s="149">
        <f t="shared" ref="AA98:AA100" si="306">R98/R$17</f>
        <v>0</v>
      </c>
      <c r="AB98" s="149">
        <f t="shared" ref="AB98:AB100" si="307">U98/U$17</f>
        <v>0</v>
      </c>
      <c r="AC98" s="149">
        <f t="shared" ref="AC98:AC100" si="308">X98/X$17</f>
        <v>0</v>
      </c>
      <c r="AD98" s="27"/>
      <c r="AE98" s="13" t="s">
        <v>238</v>
      </c>
      <c r="AF98" s="132">
        <v>0</v>
      </c>
      <c r="AG98" s="132">
        <v>0</v>
      </c>
      <c r="AH98" s="149">
        <f t="shared" ref="AH98:AH100" si="309">SUM(AF98:AG98)</f>
        <v>0</v>
      </c>
      <c r="AI98" s="132">
        <v>0</v>
      </c>
      <c r="AJ98" s="132">
        <v>0</v>
      </c>
      <c r="AK98" s="149">
        <f t="shared" ref="AK98:AK100" si="310">SUM(AI98:AJ98)</f>
        <v>0</v>
      </c>
      <c r="AL98" s="132">
        <v>0</v>
      </c>
      <c r="AM98" s="132">
        <v>0</v>
      </c>
      <c r="AN98" s="149">
        <f t="shared" ref="AN98:AN100" si="311">SUM(AL98:AM98)</f>
        <v>0</v>
      </c>
      <c r="AO98" s="27"/>
      <c r="AP98" s="13" t="s">
        <v>238</v>
      </c>
      <c r="AQ98" s="149">
        <f t="shared" ref="AQ98:AQ100" si="312">AH98/AH$17</f>
        <v>0</v>
      </c>
      <c r="AR98" s="149">
        <f t="shared" ref="AR98:AR100" si="313">AK98/AK$17</f>
        <v>0</v>
      </c>
      <c r="AS98" s="149">
        <f t="shared" ref="AS98:AS100" si="314">AN98/AN$17</f>
        <v>0</v>
      </c>
      <c r="AT98" s="27"/>
    </row>
    <row r="99" spans="1:46" ht="11.5" x14ac:dyDescent="0.25">
      <c r="A99" s="144">
        <f t="shared" si="284"/>
        <v>0</v>
      </c>
      <c r="C99" s="27"/>
      <c r="D99" s="13" t="s">
        <v>239</v>
      </c>
      <c r="E99" s="132">
        <v>0</v>
      </c>
      <c r="F99" s="132">
        <v>0</v>
      </c>
      <c r="G99" s="149">
        <f t="shared" si="300"/>
        <v>0</v>
      </c>
      <c r="H99" s="132">
        <v>0</v>
      </c>
      <c r="I99" s="132">
        <v>0</v>
      </c>
      <c r="J99" s="149">
        <f t="shared" si="301"/>
        <v>0</v>
      </c>
      <c r="K99" s="132">
        <v>0</v>
      </c>
      <c r="L99" s="132">
        <v>0</v>
      </c>
      <c r="M99" s="149">
        <f t="shared" si="302"/>
        <v>0</v>
      </c>
      <c r="N99" s="27"/>
      <c r="O99" s="13" t="s">
        <v>239</v>
      </c>
      <c r="P99" s="132">
        <v>0</v>
      </c>
      <c r="Q99" s="132">
        <v>0</v>
      </c>
      <c r="R99" s="149">
        <f t="shared" si="303"/>
        <v>0</v>
      </c>
      <c r="S99" s="132">
        <v>0</v>
      </c>
      <c r="T99" s="132">
        <v>0</v>
      </c>
      <c r="U99" s="149">
        <f t="shared" si="304"/>
        <v>0</v>
      </c>
      <c r="V99" s="132">
        <v>0</v>
      </c>
      <c r="W99" s="132">
        <v>0</v>
      </c>
      <c r="X99" s="149">
        <f t="shared" si="305"/>
        <v>0</v>
      </c>
      <c r="Y99" s="27"/>
      <c r="Z99" s="13" t="s">
        <v>239</v>
      </c>
      <c r="AA99" s="149">
        <f t="shared" si="306"/>
        <v>0</v>
      </c>
      <c r="AB99" s="149">
        <f t="shared" si="307"/>
        <v>0</v>
      </c>
      <c r="AC99" s="149">
        <f t="shared" si="308"/>
        <v>0</v>
      </c>
      <c r="AD99" s="27"/>
      <c r="AE99" s="13" t="s">
        <v>239</v>
      </c>
      <c r="AF99" s="132">
        <v>0</v>
      </c>
      <c r="AG99" s="132">
        <v>0</v>
      </c>
      <c r="AH99" s="149">
        <f t="shared" si="309"/>
        <v>0</v>
      </c>
      <c r="AI99" s="132">
        <v>0</v>
      </c>
      <c r="AJ99" s="132">
        <v>0</v>
      </c>
      <c r="AK99" s="149">
        <f t="shared" si="310"/>
        <v>0</v>
      </c>
      <c r="AL99" s="132">
        <v>0</v>
      </c>
      <c r="AM99" s="132">
        <v>0</v>
      </c>
      <c r="AN99" s="149">
        <f t="shared" si="311"/>
        <v>0</v>
      </c>
      <c r="AO99" s="27"/>
      <c r="AP99" s="13" t="s">
        <v>239</v>
      </c>
      <c r="AQ99" s="149">
        <f t="shared" si="312"/>
        <v>0</v>
      </c>
      <c r="AR99" s="149">
        <f t="shared" si="313"/>
        <v>0</v>
      </c>
      <c r="AS99" s="149">
        <f t="shared" si="314"/>
        <v>0</v>
      </c>
      <c r="AT99" s="27"/>
    </row>
    <row r="100" spans="1:46" ht="11.5" x14ac:dyDescent="0.25">
      <c r="A100" s="144">
        <f t="shared" si="284"/>
        <v>0</v>
      </c>
      <c r="C100" s="27"/>
      <c r="D100" s="13" t="s">
        <v>177</v>
      </c>
      <c r="E100" s="132">
        <v>0</v>
      </c>
      <c r="F100" s="132">
        <v>0</v>
      </c>
      <c r="G100" s="149">
        <f t="shared" si="300"/>
        <v>0</v>
      </c>
      <c r="H100" s="132">
        <v>0</v>
      </c>
      <c r="I100" s="132">
        <v>0</v>
      </c>
      <c r="J100" s="149">
        <f t="shared" si="301"/>
        <v>0</v>
      </c>
      <c r="K100" s="132">
        <v>0</v>
      </c>
      <c r="L100" s="132">
        <v>0</v>
      </c>
      <c r="M100" s="149">
        <f t="shared" si="302"/>
        <v>0</v>
      </c>
      <c r="N100" s="27"/>
      <c r="O100" s="13" t="s">
        <v>177</v>
      </c>
      <c r="P100" s="132">
        <v>0</v>
      </c>
      <c r="Q100" s="132">
        <v>0</v>
      </c>
      <c r="R100" s="149">
        <f t="shared" si="303"/>
        <v>0</v>
      </c>
      <c r="S100" s="132">
        <v>0</v>
      </c>
      <c r="T100" s="132">
        <v>0</v>
      </c>
      <c r="U100" s="149">
        <f t="shared" si="304"/>
        <v>0</v>
      </c>
      <c r="V100" s="132">
        <v>0</v>
      </c>
      <c r="W100" s="132">
        <v>0</v>
      </c>
      <c r="X100" s="149">
        <f t="shared" si="305"/>
        <v>0</v>
      </c>
      <c r="Y100" s="27"/>
      <c r="Z100" s="13" t="s">
        <v>177</v>
      </c>
      <c r="AA100" s="149">
        <f t="shared" si="306"/>
        <v>0</v>
      </c>
      <c r="AB100" s="149">
        <f t="shared" si="307"/>
        <v>0</v>
      </c>
      <c r="AC100" s="149">
        <f t="shared" si="308"/>
        <v>0</v>
      </c>
      <c r="AD100" s="27"/>
      <c r="AE100" s="13" t="s">
        <v>177</v>
      </c>
      <c r="AF100" s="132">
        <v>0</v>
      </c>
      <c r="AG100" s="132">
        <v>0</v>
      </c>
      <c r="AH100" s="149">
        <f t="shared" si="309"/>
        <v>0</v>
      </c>
      <c r="AI100" s="132">
        <v>0</v>
      </c>
      <c r="AJ100" s="132">
        <v>0</v>
      </c>
      <c r="AK100" s="149">
        <f t="shared" si="310"/>
        <v>0</v>
      </c>
      <c r="AL100" s="132">
        <v>0</v>
      </c>
      <c r="AM100" s="132">
        <v>0</v>
      </c>
      <c r="AN100" s="149">
        <f t="shared" si="311"/>
        <v>0</v>
      </c>
      <c r="AO100" s="27"/>
      <c r="AP100" s="13" t="s">
        <v>177</v>
      </c>
      <c r="AQ100" s="149">
        <f t="shared" si="312"/>
        <v>0</v>
      </c>
      <c r="AR100" s="149">
        <f t="shared" si="313"/>
        <v>0</v>
      </c>
      <c r="AS100" s="149">
        <f t="shared" si="314"/>
        <v>0</v>
      </c>
      <c r="AT100" s="27"/>
    </row>
    <row r="101" spans="1:46" ht="11.5" x14ac:dyDescent="0.25">
      <c r="A101" s="144">
        <f t="shared" si="284"/>
        <v>0</v>
      </c>
      <c r="C101" s="27"/>
      <c r="D101" s="13" t="s">
        <v>334</v>
      </c>
      <c r="E101" s="132">
        <v>0</v>
      </c>
      <c r="F101" s="132">
        <v>0</v>
      </c>
      <c r="G101" s="149">
        <f>SUM(E101:F101)</f>
        <v>0</v>
      </c>
      <c r="H101" s="132">
        <v>0</v>
      </c>
      <c r="I101" s="132">
        <v>0</v>
      </c>
      <c r="J101" s="149">
        <f>SUM(H101:I101)</f>
        <v>0</v>
      </c>
      <c r="K101" s="132">
        <v>0</v>
      </c>
      <c r="L101" s="132">
        <v>0</v>
      </c>
      <c r="M101" s="149">
        <f>SUM(K101:L101)</f>
        <v>0</v>
      </c>
      <c r="N101" s="27"/>
      <c r="O101" s="13" t="s">
        <v>334</v>
      </c>
      <c r="P101" s="132">
        <v>0</v>
      </c>
      <c r="Q101" s="132">
        <v>0</v>
      </c>
      <c r="R101" s="149">
        <f>SUM(P101:Q101)</f>
        <v>0</v>
      </c>
      <c r="S101" s="132">
        <v>0</v>
      </c>
      <c r="T101" s="132">
        <v>0</v>
      </c>
      <c r="U101" s="149">
        <f>SUM(S101:T101)</f>
        <v>0</v>
      </c>
      <c r="V101" s="132">
        <v>0</v>
      </c>
      <c r="W101" s="132">
        <v>0</v>
      </c>
      <c r="X101" s="149">
        <f>SUM(V101:W101)</f>
        <v>0</v>
      </c>
      <c r="Y101" s="27"/>
      <c r="Z101" s="13" t="s">
        <v>334</v>
      </c>
      <c r="AA101" s="149">
        <f>R101/R$17</f>
        <v>0</v>
      </c>
      <c r="AB101" s="149">
        <f>U101/U$17</f>
        <v>0</v>
      </c>
      <c r="AC101" s="149">
        <f>X101/X$17</f>
        <v>0</v>
      </c>
      <c r="AD101" s="27"/>
      <c r="AE101" s="13" t="s">
        <v>334</v>
      </c>
      <c r="AF101" s="132">
        <v>0</v>
      </c>
      <c r="AG101" s="132">
        <v>0</v>
      </c>
      <c r="AH101" s="149">
        <f>SUM(AF101:AG101)</f>
        <v>0</v>
      </c>
      <c r="AI101" s="132">
        <v>0</v>
      </c>
      <c r="AJ101" s="132">
        <v>0</v>
      </c>
      <c r="AK101" s="149">
        <f>SUM(AI101:AJ101)</f>
        <v>0</v>
      </c>
      <c r="AL101" s="132">
        <v>0</v>
      </c>
      <c r="AM101" s="132">
        <v>0</v>
      </c>
      <c r="AN101" s="149">
        <f>SUM(AL101:AM101)</f>
        <v>0</v>
      </c>
      <c r="AO101" s="27"/>
      <c r="AP101" s="13" t="s">
        <v>334</v>
      </c>
      <c r="AQ101" s="149">
        <f>AH101/AH$17</f>
        <v>0</v>
      </c>
      <c r="AR101" s="149">
        <f>AK101/AK$17</f>
        <v>0</v>
      </c>
      <c r="AS101" s="149">
        <f>AN101/AN$17</f>
        <v>0</v>
      </c>
      <c r="AT101" s="27"/>
    </row>
    <row r="102" spans="1:46" ht="11.5" x14ac:dyDescent="0.25">
      <c r="A102" s="144">
        <f t="shared" si="284"/>
        <v>0</v>
      </c>
      <c r="C102" s="27"/>
      <c r="D102" s="63" t="s">
        <v>236</v>
      </c>
      <c r="E102" s="132">
        <v>0</v>
      </c>
      <c r="F102" s="132">
        <v>0</v>
      </c>
      <c r="G102" s="149">
        <f t="shared" si="285"/>
        <v>0</v>
      </c>
      <c r="H102" s="132">
        <v>0</v>
      </c>
      <c r="I102" s="132">
        <v>0</v>
      </c>
      <c r="J102" s="149">
        <f t="shared" si="286"/>
        <v>0</v>
      </c>
      <c r="K102" s="132">
        <v>0</v>
      </c>
      <c r="L102" s="132">
        <v>0</v>
      </c>
      <c r="M102" s="149">
        <f t="shared" si="287"/>
        <v>0</v>
      </c>
      <c r="N102" s="27"/>
      <c r="O102" s="63" t="s">
        <v>236</v>
      </c>
      <c r="P102" s="132">
        <v>0</v>
      </c>
      <c r="Q102" s="132">
        <v>0</v>
      </c>
      <c r="R102" s="149">
        <f t="shared" si="288"/>
        <v>0</v>
      </c>
      <c r="S102" s="132">
        <v>0</v>
      </c>
      <c r="T102" s="132">
        <v>0</v>
      </c>
      <c r="U102" s="149">
        <f t="shared" si="289"/>
        <v>0</v>
      </c>
      <c r="V102" s="132">
        <v>0</v>
      </c>
      <c r="W102" s="132">
        <v>0</v>
      </c>
      <c r="X102" s="149">
        <f t="shared" si="290"/>
        <v>0</v>
      </c>
      <c r="Y102" s="27"/>
      <c r="Z102" s="63" t="s">
        <v>236</v>
      </c>
      <c r="AA102" s="149">
        <f t="shared" si="291"/>
        <v>0</v>
      </c>
      <c r="AB102" s="149">
        <f t="shared" si="292"/>
        <v>0</v>
      </c>
      <c r="AC102" s="149">
        <f t="shared" si="293"/>
        <v>0</v>
      </c>
      <c r="AD102" s="27"/>
      <c r="AE102" s="63" t="s">
        <v>236</v>
      </c>
      <c r="AF102" s="132">
        <v>0</v>
      </c>
      <c r="AG102" s="132">
        <v>0</v>
      </c>
      <c r="AH102" s="149">
        <f t="shared" si="294"/>
        <v>0</v>
      </c>
      <c r="AI102" s="132">
        <v>0</v>
      </c>
      <c r="AJ102" s="132">
        <v>0</v>
      </c>
      <c r="AK102" s="149">
        <f t="shared" si="295"/>
        <v>0</v>
      </c>
      <c r="AL102" s="132">
        <v>0</v>
      </c>
      <c r="AM102" s="132">
        <v>0</v>
      </c>
      <c r="AN102" s="149">
        <f t="shared" si="296"/>
        <v>0</v>
      </c>
      <c r="AO102" s="27"/>
      <c r="AP102" s="63" t="s">
        <v>236</v>
      </c>
      <c r="AQ102" s="149">
        <f t="shared" ref="AQ102" si="315">AH102/AH$17</f>
        <v>0</v>
      </c>
      <c r="AR102" s="149">
        <f t="shared" ref="AR102" si="316">AK102/AK$17</f>
        <v>0</v>
      </c>
      <c r="AS102" s="149">
        <f t="shared" ref="AS102" si="317">AN102/AN$17</f>
        <v>0</v>
      </c>
      <c r="AT102" s="27"/>
    </row>
    <row r="103" spans="1:46" ht="11.5" x14ac:dyDescent="0.25">
      <c r="A103" s="144"/>
      <c r="C103" s="27"/>
      <c r="D103" s="14" t="s">
        <v>336</v>
      </c>
      <c r="E103" s="49">
        <f t="shared" ref="E103:L103" si="318">SUM(E94:E102)</f>
        <v>0</v>
      </c>
      <c r="F103" s="49">
        <f t="shared" si="318"/>
        <v>0</v>
      </c>
      <c r="G103" s="49">
        <f t="shared" si="318"/>
        <v>0</v>
      </c>
      <c r="H103" s="49">
        <f t="shared" si="318"/>
        <v>0</v>
      </c>
      <c r="I103" s="49">
        <f t="shared" si="318"/>
        <v>0</v>
      </c>
      <c r="J103" s="49">
        <f t="shared" si="318"/>
        <v>0</v>
      </c>
      <c r="K103" s="49">
        <f t="shared" si="318"/>
        <v>0</v>
      </c>
      <c r="L103" s="49">
        <f t="shared" si="318"/>
        <v>0</v>
      </c>
      <c r="M103" s="49">
        <f>SUM(M94:M102)</f>
        <v>0</v>
      </c>
      <c r="N103" s="27"/>
      <c r="O103" s="14" t="s">
        <v>336</v>
      </c>
      <c r="P103" s="49">
        <f t="shared" ref="P103:W103" si="319">SUM(P94:P102)</f>
        <v>0</v>
      </c>
      <c r="Q103" s="49">
        <f t="shared" si="319"/>
        <v>0</v>
      </c>
      <c r="R103" s="49">
        <f t="shared" si="319"/>
        <v>0</v>
      </c>
      <c r="S103" s="49">
        <f t="shared" si="319"/>
        <v>0</v>
      </c>
      <c r="T103" s="49">
        <f t="shared" si="319"/>
        <v>0</v>
      </c>
      <c r="U103" s="49">
        <f t="shared" si="319"/>
        <v>0</v>
      </c>
      <c r="V103" s="49">
        <f t="shared" si="319"/>
        <v>0</v>
      </c>
      <c r="W103" s="49">
        <f t="shared" si="319"/>
        <v>0</v>
      </c>
      <c r="X103" s="49">
        <f>SUM(X94:X102)</f>
        <v>0</v>
      </c>
      <c r="Y103" s="27"/>
      <c r="Z103" s="14" t="s">
        <v>336</v>
      </c>
      <c r="AA103" s="49">
        <f>SUM(AA94:AA102)</f>
        <v>0</v>
      </c>
      <c r="AB103" s="49">
        <f>SUM(AB94:AB102)</f>
        <v>0</v>
      </c>
      <c r="AC103" s="49">
        <f>SUM(AC94:AC102)</f>
        <v>0</v>
      </c>
      <c r="AD103" s="27"/>
      <c r="AE103" s="14" t="s">
        <v>336</v>
      </c>
      <c r="AF103" s="49">
        <f t="shared" ref="AF103:AM103" si="320">SUM(AF94:AF102)</f>
        <v>0</v>
      </c>
      <c r="AG103" s="49">
        <f t="shared" si="320"/>
        <v>0</v>
      </c>
      <c r="AH103" s="49">
        <f t="shared" si="320"/>
        <v>0</v>
      </c>
      <c r="AI103" s="49">
        <f t="shared" si="320"/>
        <v>0</v>
      </c>
      <c r="AJ103" s="49">
        <f t="shared" si="320"/>
        <v>0</v>
      </c>
      <c r="AK103" s="49">
        <f t="shared" si="320"/>
        <v>0</v>
      </c>
      <c r="AL103" s="49">
        <f t="shared" si="320"/>
        <v>0</v>
      </c>
      <c r="AM103" s="49">
        <f t="shared" si="320"/>
        <v>0</v>
      </c>
      <c r="AN103" s="49">
        <f>SUM(AN94:AN102)</f>
        <v>0</v>
      </c>
      <c r="AO103" s="27"/>
      <c r="AP103" s="14" t="s">
        <v>336</v>
      </c>
      <c r="AQ103" s="49">
        <f>SUM(AQ94:AQ102)</f>
        <v>0</v>
      </c>
      <c r="AR103" s="49">
        <f>SUM(AR94:AR102)</f>
        <v>0</v>
      </c>
      <c r="AS103" s="49">
        <f>SUM(AS94:AS102)</f>
        <v>0</v>
      </c>
      <c r="AT103" s="27"/>
    </row>
    <row r="104" spans="1:46" ht="11.5" x14ac:dyDescent="0.25">
      <c r="A104" s="144"/>
      <c r="C104" s="27"/>
      <c r="D104" s="27"/>
      <c r="E104" s="17"/>
      <c r="F104" s="17"/>
      <c r="G104" s="17"/>
      <c r="H104" s="17"/>
      <c r="I104" s="17"/>
      <c r="J104" s="17"/>
      <c r="K104" s="17"/>
      <c r="L104" s="17"/>
      <c r="M104" s="17"/>
      <c r="N104" s="27"/>
      <c r="O104" s="27"/>
      <c r="P104" s="17"/>
      <c r="Q104" s="17"/>
      <c r="R104" s="17"/>
      <c r="S104" s="17"/>
      <c r="T104" s="17"/>
      <c r="U104" s="17"/>
      <c r="V104" s="17"/>
      <c r="W104" s="17"/>
      <c r="X104" s="17"/>
      <c r="Y104" s="27"/>
      <c r="Z104" s="27"/>
      <c r="AA104" s="17"/>
      <c r="AB104" s="17"/>
      <c r="AC104" s="17"/>
      <c r="AD104" s="27"/>
      <c r="AE104" s="27"/>
      <c r="AF104" s="17"/>
      <c r="AG104" s="17"/>
      <c r="AH104" s="17"/>
      <c r="AI104" s="17"/>
      <c r="AJ104" s="17"/>
      <c r="AK104" s="17"/>
      <c r="AL104" s="17"/>
      <c r="AM104" s="17"/>
      <c r="AN104" s="17"/>
      <c r="AO104" s="27"/>
      <c r="AP104" s="27"/>
      <c r="AQ104" s="17"/>
      <c r="AR104" s="17"/>
      <c r="AS104" s="17"/>
      <c r="AT104" s="27"/>
    </row>
    <row r="105" spans="1:46" ht="11.5" x14ac:dyDescent="0.25">
      <c r="A105" s="144"/>
      <c r="C105" s="27"/>
      <c r="D105" s="14" t="s">
        <v>75</v>
      </c>
      <c r="E105" s="49">
        <f t="shared" ref="E105:L105" si="321">E64+E76-E88-E103</f>
        <v>0</v>
      </c>
      <c r="F105" s="49">
        <f t="shared" si="321"/>
        <v>0</v>
      </c>
      <c r="G105" s="49">
        <f t="shared" si="321"/>
        <v>0</v>
      </c>
      <c r="H105" s="49">
        <f t="shared" si="321"/>
        <v>0</v>
      </c>
      <c r="I105" s="49">
        <f t="shared" si="321"/>
        <v>0</v>
      </c>
      <c r="J105" s="49">
        <f t="shared" si="321"/>
        <v>0</v>
      </c>
      <c r="K105" s="49">
        <f t="shared" si="321"/>
        <v>0</v>
      </c>
      <c r="L105" s="49">
        <f t="shared" si="321"/>
        <v>0</v>
      </c>
      <c r="M105" s="49">
        <f>M64+M76-M88-M103</f>
        <v>0</v>
      </c>
      <c r="N105" s="27"/>
      <c r="O105" s="14" t="s">
        <v>75</v>
      </c>
      <c r="P105" s="49">
        <f t="shared" ref="P105:W105" si="322">P64+P76-P88-P103</f>
        <v>0</v>
      </c>
      <c r="Q105" s="49">
        <f t="shared" si="322"/>
        <v>0</v>
      </c>
      <c r="R105" s="49">
        <f t="shared" si="322"/>
        <v>0</v>
      </c>
      <c r="S105" s="49">
        <f t="shared" si="322"/>
        <v>0</v>
      </c>
      <c r="T105" s="49">
        <f t="shared" si="322"/>
        <v>0</v>
      </c>
      <c r="U105" s="49">
        <f t="shared" si="322"/>
        <v>0</v>
      </c>
      <c r="V105" s="49">
        <f t="shared" si="322"/>
        <v>0</v>
      </c>
      <c r="W105" s="49">
        <f t="shared" si="322"/>
        <v>0</v>
      </c>
      <c r="X105" s="49">
        <f>X64+X76-X88-X103</f>
        <v>0</v>
      </c>
      <c r="Y105" s="27"/>
      <c r="Z105" s="14" t="s">
        <v>75</v>
      </c>
      <c r="AA105" s="49">
        <f>AA64+AA76-AA88-AA103</f>
        <v>0</v>
      </c>
      <c r="AB105" s="49">
        <f>AB64+AB76-AB88-AB103</f>
        <v>0</v>
      </c>
      <c r="AC105" s="49">
        <f>AC64+AC76-AC88-AC103</f>
        <v>0</v>
      </c>
      <c r="AD105" s="27"/>
      <c r="AE105" s="14" t="s">
        <v>75</v>
      </c>
      <c r="AF105" s="49">
        <f t="shared" ref="AF105:AM105" si="323">AF64+AF76-AF88-AF103</f>
        <v>0</v>
      </c>
      <c r="AG105" s="49">
        <f t="shared" si="323"/>
        <v>0</v>
      </c>
      <c r="AH105" s="49">
        <f t="shared" si="323"/>
        <v>0</v>
      </c>
      <c r="AI105" s="49">
        <f t="shared" si="323"/>
        <v>0</v>
      </c>
      <c r="AJ105" s="49">
        <f t="shared" si="323"/>
        <v>0</v>
      </c>
      <c r="AK105" s="49">
        <f t="shared" si="323"/>
        <v>0</v>
      </c>
      <c r="AL105" s="49">
        <f t="shared" si="323"/>
        <v>0</v>
      </c>
      <c r="AM105" s="49">
        <f t="shared" si="323"/>
        <v>0</v>
      </c>
      <c r="AN105" s="49">
        <f>AN64+AN76-AN88-AN103</f>
        <v>0</v>
      </c>
      <c r="AO105" s="27"/>
      <c r="AP105" s="14" t="s">
        <v>75</v>
      </c>
      <c r="AQ105" s="49">
        <f>AQ64+AQ76-AQ88-AQ103</f>
        <v>0</v>
      </c>
      <c r="AR105" s="49">
        <f>AR64+AR76-AR88-AR103</f>
        <v>0</v>
      </c>
      <c r="AS105" s="49">
        <f>AS64+AS76-AS88-AS103</f>
        <v>0</v>
      </c>
      <c r="AT105" s="27"/>
    </row>
    <row r="106" spans="1:46" ht="11.5" x14ac:dyDescent="0.25">
      <c r="A106" s="144"/>
      <c r="C106" s="27"/>
      <c r="D106" s="27"/>
      <c r="E106" s="17"/>
      <c r="F106" s="17"/>
      <c r="G106" s="17"/>
      <c r="H106" s="17"/>
      <c r="I106" s="17"/>
      <c r="J106" s="17"/>
      <c r="K106" s="17"/>
      <c r="L106" s="17"/>
      <c r="M106" s="17"/>
      <c r="N106" s="27"/>
      <c r="O106" s="27"/>
      <c r="P106" s="17"/>
      <c r="Q106" s="17"/>
      <c r="R106" s="17"/>
      <c r="S106" s="17"/>
      <c r="T106" s="17"/>
      <c r="U106" s="17"/>
      <c r="V106" s="17"/>
      <c r="W106" s="17"/>
      <c r="X106" s="17"/>
      <c r="Y106" s="27"/>
      <c r="Z106" s="27"/>
      <c r="AA106" s="17"/>
      <c r="AB106" s="17"/>
      <c r="AC106" s="17"/>
      <c r="AD106" s="27"/>
      <c r="AE106" s="27"/>
      <c r="AF106" s="17"/>
      <c r="AG106" s="17"/>
      <c r="AH106" s="17"/>
      <c r="AI106" s="17"/>
      <c r="AJ106" s="17"/>
      <c r="AK106" s="17"/>
      <c r="AL106" s="17"/>
      <c r="AM106" s="17"/>
      <c r="AN106" s="17"/>
      <c r="AO106" s="27"/>
      <c r="AP106" s="27"/>
      <c r="AQ106" s="17"/>
      <c r="AR106" s="17"/>
      <c r="AS106" s="17"/>
      <c r="AT106" s="27"/>
    </row>
    <row r="107" spans="1:46" ht="11.5" x14ac:dyDescent="0.25">
      <c r="B107" s="144">
        <f>IF(OR(G107&lt;0,J107&lt;0,M107&lt;0,AA107&lt;0,AB107&lt;0,AC107&lt;0,AH107&lt;0,AK107&lt;0,AN107&lt;0),1,0)</f>
        <v>0</v>
      </c>
      <c r="C107" s="27"/>
      <c r="D107" s="13" t="s">
        <v>358</v>
      </c>
      <c r="E107" s="132">
        <v>0</v>
      </c>
      <c r="F107" s="132">
        <v>0</v>
      </c>
      <c r="G107" s="149">
        <f t="shared" ref="G107:G111" si="324">SUM(E107:F107)</f>
        <v>0</v>
      </c>
      <c r="H107" s="132">
        <v>0</v>
      </c>
      <c r="I107" s="132">
        <v>0</v>
      </c>
      <c r="J107" s="149">
        <f t="shared" ref="J107:J111" si="325">SUM(H107:I107)</f>
        <v>0</v>
      </c>
      <c r="K107" s="132">
        <v>0</v>
      </c>
      <c r="L107" s="132">
        <v>0</v>
      </c>
      <c r="M107" s="149">
        <f t="shared" ref="M107:M111" si="326">SUM(K107:L107)</f>
        <v>0</v>
      </c>
      <c r="N107" s="27"/>
      <c r="O107" s="13" t="s">
        <v>358</v>
      </c>
      <c r="P107" s="132">
        <v>0</v>
      </c>
      <c r="Q107" s="132">
        <v>0</v>
      </c>
      <c r="R107" s="149">
        <f t="shared" ref="R107:R111" si="327">SUM(P107:Q107)</f>
        <v>0</v>
      </c>
      <c r="S107" s="132">
        <v>0</v>
      </c>
      <c r="T107" s="132">
        <v>0</v>
      </c>
      <c r="U107" s="149">
        <f t="shared" ref="U107:U111" si="328">SUM(S107:T107)</f>
        <v>0</v>
      </c>
      <c r="V107" s="132">
        <v>0</v>
      </c>
      <c r="W107" s="132">
        <v>0</v>
      </c>
      <c r="X107" s="149">
        <f t="shared" ref="X107:X111" si="329">SUM(V107:W107)</f>
        <v>0</v>
      </c>
      <c r="Y107" s="27"/>
      <c r="Z107" s="13" t="s">
        <v>358</v>
      </c>
      <c r="AA107" s="149">
        <f t="shared" ref="AA107:AA108" si="330">R107/R$17</f>
        <v>0</v>
      </c>
      <c r="AB107" s="149">
        <f t="shared" ref="AB107:AB108" si="331">U107/U$17</f>
        <v>0</v>
      </c>
      <c r="AC107" s="149">
        <f t="shared" ref="AC107:AC108" si="332">X107/X$17</f>
        <v>0</v>
      </c>
      <c r="AD107" s="27"/>
      <c r="AE107" s="13" t="s">
        <v>358</v>
      </c>
      <c r="AF107" s="132">
        <v>0</v>
      </c>
      <c r="AG107" s="132">
        <v>0</v>
      </c>
      <c r="AH107" s="149">
        <f t="shared" ref="AH107:AH111" si="333">SUM(AF107:AG107)</f>
        <v>0</v>
      </c>
      <c r="AI107" s="132">
        <v>0</v>
      </c>
      <c r="AJ107" s="132">
        <v>0</v>
      </c>
      <c r="AK107" s="149">
        <f t="shared" ref="AK107:AK111" si="334">SUM(AI107:AJ107)</f>
        <v>0</v>
      </c>
      <c r="AL107" s="132">
        <v>0</v>
      </c>
      <c r="AM107" s="132">
        <v>0</v>
      </c>
      <c r="AN107" s="149">
        <f t="shared" ref="AN107:AN111" si="335">SUM(AL107:AM107)</f>
        <v>0</v>
      </c>
      <c r="AO107" s="27"/>
      <c r="AP107" s="13" t="s">
        <v>358</v>
      </c>
      <c r="AQ107" s="149">
        <f t="shared" ref="AQ107:AQ108" si="336">AH107/AH$17</f>
        <v>0</v>
      </c>
      <c r="AR107" s="149">
        <f t="shared" ref="AR107:AR108" si="337">AK107/AK$17</f>
        <v>0</v>
      </c>
      <c r="AS107" s="149">
        <f t="shared" ref="AS107:AS108" si="338">AN107/AN$17</f>
        <v>0</v>
      </c>
      <c r="AT107" s="27"/>
    </row>
    <row r="108" spans="1:46" ht="11.5" x14ac:dyDescent="0.25">
      <c r="B108" s="144">
        <f>IF(OR(G108&lt;0,J108&lt;0,M108&lt;0,AA108&lt;0,AB108&lt;0,AC108&lt;0,AH108&lt;0,AK108&lt;0,AN108&lt;0),1,0)</f>
        <v>0</v>
      </c>
      <c r="C108" s="27"/>
      <c r="D108" s="13" t="s">
        <v>359</v>
      </c>
      <c r="E108" s="132">
        <v>0</v>
      </c>
      <c r="F108" s="132">
        <v>0</v>
      </c>
      <c r="G108" s="149">
        <f t="shared" si="324"/>
        <v>0</v>
      </c>
      <c r="H108" s="132">
        <v>0</v>
      </c>
      <c r="I108" s="132">
        <v>0</v>
      </c>
      <c r="J108" s="149">
        <f t="shared" si="325"/>
        <v>0</v>
      </c>
      <c r="K108" s="132">
        <v>0</v>
      </c>
      <c r="L108" s="132">
        <v>0</v>
      </c>
      <c r="M108" s="149">
        <f t="shared" si="326"/>
        <v>0</v>
      </c>
      <c r="N108" s="27"/>
      <c r="O108" s="13" t="s">
        <v>359</v>
      </c>
      <c r="P108" s="132">
        <v>0</v>
      </c>
      <c r="Q108" s="132">
        <v>0</v>
      </c>
      <c r="R108" s="149">
        <f t="shared" si="327"/>
        <v>0</v>
      </c>
      <c r="S108" s="132">
        <v>0</v>
      </c>
      <c r="T108" s="132">
        <v>0</v>
      </c>
      <c r="U108" s="149">
        <f t="shared" si="328"/>
        <v>0</v>
      </c>
      <c r="V108" s="132">
        <v>0</v>
      </c>
      <c r="W108" s="132">
        <v>0</v>
      </c>
      <c r="X108" s="149">
        <f t="shared" si="329"/>
        <v>0</v>
      </c>
      <c r="Y108" s="27"/>
      <c r="Z108" s="13" t="s">
        <v>359</v>
      </c>
      <c r="AA108" s="149">
        <f t="shared" si="330"/>
        <v>0</v>
      </c>
      <c r="AB108" s="149">
        <f t="shared" si="331"/>
        <v>0</v>
      </c>
      <c r="AC108" s="149">
        <f t="shared" si="332"/>
        <v>0</v>
      </c>
      <c r="AD108" s="27"/>
      <c r="AE108" s="13" t="s">
        <v>359</v>
      </c>
      <c r="AF108" s="132">
        <v>0</v>
      </c>
      <c r="AG108" s="132">
        <v>0</v>
      </c>
      <c r="AH108" s="149">
        <f t="shared" si="333"/>
        <v>0</v>
      </c>
      <c r="AI108" s="132">
        <v>0</v>
      </c>
      <c r="AJ108" s="132">
        <v>0</v>
      </c>
      <c r="AK108" s="149">
        <f t="shared" si="334"/>
        <v>0</v>
      </c>
      <c r="AL108" s="132">
        <v>0</v>
      </c>
      <c r="AM108" s="132">
        <v>0</v>
      </c>
      <c r="AN108" s="149">
        <f t="shared" si="335"/>
        <v>0</v>
      </c>
      <c r="AO108" s="27"/>
      <c r="AP108" s="13" t="s">
        <v>359</v>
      </c>
      <c r="AQ108" s="149">
        <f t="shared" si="336"/>
        <v>0</v>
      </c>
      <c r="AR108" s="149">
        <f t="shared" si="337"/>
        <v>0</v>
      </c>
      <c r="AS108" s="149">
        <f t="shared" si="338"/>
        <v>0</v>
      </c>
      <c r="AT108" s="27"/>
    </row>
    <row r="109" spans="1:46" ht="11.5" x14ac:dyDescent="0.25">
      <c r="B109" s="144">
        <f>IF(OR(G109&lt;0,J109&lt;0,M109&lt;0,AA109&lt;0,AB109&lt;0,AC109&lt;0,AH109&lt;0,AK109&lt;0,AN109&lt;0),1,0)</f>
        <v>0</v>
      </c>
      <c r="C109" s="27"/>
      <c r="D109" s="13" t="s">
        <v>360</v>
      </c>
      <c r="E109" s="132">
        <v>0</v>
      </c>
      <c r="F109" s="132">
        <v>0</v>
      </c>
      <c r="G109" s="149">
        <f t="shared" si="324"/>
        <v>0</v>
      </c>
      <c r="H109" s="132">
        <v>0</v>
      </c>
      <c r="I109" s="132">
        <v>0</v>
      </c>
      <c r="J109" s="149">
        <f t="shared" si="325"/>
        <v>0</v>
      </c>
      <c r="K109" s="132">
        <v>0</v>
      </c>
      <c r="L109" s="132">
        <v>0</v>
      </c>
      <c r="M109" s="149">
        <f t="shared" si="326"/>
        <v>0</v>
      </c>
      <c r="N109" s="27"/>
      <c r="O109" s="13" t="s">
        <v>360</v>
      </c>
      <c r="P109" s="132">
        <v>0</v>
      </c>
      <c r="Q109" s="132">
        <v>0</v>
      </c>
      <c r="R109" s="149">
        <f t="shared" si="327"/>
        <v>0</v>
      </c>
      <c r="S109" s="132">
        <v>0</v>
      </c>
      <c r="T109" s="132">
        <v>0</v>
      </c>
      <c r="U109" s="149">
        <f t="shared" si="328"/>
        <v>0</v>
      </c>
      <c r="V109" s="132">
        <v>0</v>
      </c>
      <c r="W109" s="132">
        <v>0</v>
      </c>
      <c r="X109" s="149">
        <f t="shared" si="329"/>
        <v>0</v>
      </c>
      <c r="Y109" s="27"/>
      <c r="Z109" s="13" t="s">
        <v>360</v>
      </c>
      <c r="AA109" s="149">
        <f t="shared" ref="AA109:AA111" si="339">R109/R$17</f>
        <v>0</v>
      </c>
      <c r="AB109" s="149">
        <f t="shared" ref="AB109:AB111" si="340">U109/U$17</f>
        <v>0</v>
      </c>
      <c r="AC109" s="149">
        <f t="shared" ref="AC109:AC111" si="341">X109/X$17</f>
        <v>0</v>
      </c>
      <c r="AD109" s="27"/>
      <c r="AE109" s="13" t="s">
        <v>360</v>
      </c>
      <c r="AF109" s="132">
        <v>0</v>
      </c>
      <c r="AG109" s="132">
        <v>0</v>
      </c>
      <c r="AH109" s="149">
        <f t="shared" si="333"/>
        <v>0</v>
      </c>
      <c r="AI109" s="132">
        <v>0</v>
      </c>
      <c r="AJ109" s="132">
        <v>0</v>
      </c>
      <c r="AK109" s="149">
        <f t="shared" si="334"/>
        <v>0</v>
      </c>
      <c r="AL109" s="132">
        <v>0</v>
      </c>
      <c r="AM109" s="132">
        <v>0</v>
      </c>
      <c r="AN109" s="149">
        <f t="shared" si="335"/>
        <v>0</v>
      </c>
      <c r="AO109" s="27"/>
      <c r="AP109" s="13" t="s">
        <v>360</v>
      </c>
      <c r="AQ109" s="149">
        <f t="shared" ref="AQ109:AQ111" si="342">AH109/AH$17</f>
        <v>0</v>
      </c>
      <c r="AR109" s="149">
        <f t="shared" ref="AR109:AR111" si="343">AK109/AK$17</f>
        <v>0</v>
      </c>
      <c r="AS109" s="149">
        <f t="shared" ref="AS109:AS111" si="344">AN109/AN$17</f>
        <v>0</v>
      </c>
      <c r="AT109" s="27"/>
    </row>
    <row r="110" spans="1:46" ht="11.5" x14ac:dyDescent="0.25">
      <c r="B110" s="144">
        <f>IF(OR(G110&lt;0,J110&lt;0,M110&lt;0,AA110&lt;0,AB110&lt;0,AC110&lt;0,AH110&lt;0,AK110&lt;0,AN110&lt;0),1,0)</f>
        <v>0</v>
      </c>
      <c r="C110" s="27"/>
      <c r="D110" s="13" t="s">
        <v>361</v>
      </c>
      <c r="E110" s="132">
        <v>0</v>
      </c>
      <c r="F110" s="132">
        <v>0</v>
      </c>
      <c r="G110" s="149">
        <f t="shared" si="324"/>
        <v>0</v>
      </c>
      <c r="H110" s="132">
        <v>0</v>
      </c>
      <c r="I110" s="132">
        <v>0</v>
      </c>
      <c r="J110" s="149">
        <f t="shared" si="325"/>
        <v>0</v>
      </c>
      <c r="K110" s="132">
        <v>0</v>
      </c>
      <c r="L110" s="132">
        <v>0</v>
      </c>
      <c r="M110" s="149">
        <f t="shared" si="326"/>
        <v>0</v>
      </c>
      <c r="N110" s="27"/>
      <c r="O110" s="13" t="s">
        <v>361</v>
      </c>
      <c r="P110" s="132">
        <v>0</v>
      </c>
      <c r="Q110" s="132">
        <v>0</v>
      </c>
      <c r="R110" s="149">
        <f t="shared" si="327"/>
        <v>0</v>
      </c>
      <c r="S110" s="132">
        <v>0</v>
      </c>
      <c r="T110" s="132">
        <v>0</v>
      </c>
      <c r="U110" s="149">
        <f t="shared" si="328"/>
        <v>0</v>
      </c>
      <c r="V110" s="132">
        <v>0</v>
      </c>
      <c r="W110" s="132">
        <v>0</v>
      </c>
      <c r="X110" s="149">
        <f t="shared" si="329"/>
        <v>0</v>
      </c>
      <c r="Y110" s="27"/>
      <c r="Z110" s="13" t="s">
        <v>361</v>
      </c>
      <c r="AA110" s="149">
        <f t="shared" si="339"/>
        <v>0</v>
      </c>
      <c r="AB110" s="149">
        <f t="shared" si="340"/>
        <v>0</v>
      </c>
      <c r="AC110" s="149">
        <f t="shared" si="341"/>
        <v>0</v>
      </c>
      <c r="AD110" s="27"/>
      <c r="AE110" s="13" t="s">
        <v>361</v>
      </c>
      <c r="AF110" s="132">
        <v>0</v>
      </c>
      <c r="AG110" s="132">
        <v>0</v>
      </c>
      <c r="AH110" s="149">
        <f t="shared" si="333"/>
        <v>0</v>
      </c>
      <c r="AI110" s="132">
        <v>0</v>
      </c>
      <c r="AJ110" s="132">
        <v>0</v>
      </c>
      <c r="AK110" s="149">
        <f t="shared" si="334"/>
        <v>0</v>
      </c>
      <c r="AL110" s="132">
        <v>0</v>
      </c>
      <c r="AM110" s="132">
        <v>0</v>
      </c>
      <c r="AN110" s="149">
        <f t="shared" si="335"/>
        <v>0</v>
      </c>
      <c r="AO110" s="27"/>
      <c r="AP110" s="13" t="s">
        <v>361</v>
      </c>
      <c r="AQ110" s="149">
        <f t="shared" si="342"/>
        <v>0</v>
      </c>
      <c r="AR110" s="149">
        <f t="shared" si="343"/>
        <v>0</v>
      </c>
      <c r="AS110" s="149">
        <f t="shared" si="344"/>
        <v>0</v>
      </c>
      <c r="AT110" s="27"/>
    </row>
    <row r="111" spans="1:46" ht="11.5" x14ac:dyDescent="0.25">
      <c r="B111" s="144">
        <f>IF(OR(G111&lt;0,J111&lt;0,M111&lt;0,AA111&lt;0,AB111&lt;0,AC111&lt;0,AH111&lt;0,AK111&lt;0,AN111&lt;0),1,0)</f>
        <v>0</v>
      </c>
      <c r="C111" s="27"/>
      <c r="D111" s="13" t="s">
        <v>362</v>
      </c>
      <c r="E111" s="132">
        <v>0</v>
      </c>
      <c r="F111" s="132">
        <v>0</v>
      </c>
      <c r="G111" s="149">
        <f t="shared" si="324"/>
        <v>0</v>
      </c>
      <c r="H111" s="132">
        <v>0</v>
      </c>
      <c r="I111" s="132">
        <v>0</v>
      </c>
      <c r="J111" s="149">
        <f t="shared" si="325"/>
        <v>0</v>
      </c>
      <c r="K111" s="132">
        <v>0</v>
      </c>
      <c r="L111" s="132">
        <v>0</v>
      </c>
      <c r="M111" s="149">
        <f t="shared" si="326"/>
        <v>0</v>
      </c>
      <c r="N111" s="27"/>
      <c r="O111" s="13" t="s">
        <v>362</v>
      </c>
      <c r="P111" s="132">
        <v>0</v>
      </c>
      <c r="Q111" s="132">
        <v>0</v>
      </c>
      <c r="R111" s="149">
        <f t="shared" si="327"/>
        <v>0</v>
      </c>
      <c r="S111" s="132">
        <v>0</v>
      </c>
      <c r="T111" s="132">
        <v>0</v>
      </c>
      <c r="U111" s="149">
        <f t="shared" si="328"/>
        <v>0</v>
      </c>
      <c r="V111" s="132">
        <v>0</v>
      </c>
      <c r="W111" s="132">
        <v>0</v>
      </c>
      <c r="X111" s="149">
        <f t="shared" si="329"/>
        <v>0</v>
      </c>
      <c r="Y111" s="27"/>
      <c r="Z111" s="13" t="s">
        <v>362</v>
      </c>
      <c r="AA111" s="149">
        <f t="shared" si="339"/>
        <v>0</v>
      </c>
      <c r="AB111" s="149">
        <f t="shared" si="340"/>
        <v>0</v>
      </c>
      <c r="AC111" s="149">
        <f t="shared" si="341"/>
        <v>0</v>
      </c>
      <c r="AD111" s="27"/>
      <c r="AE111" s="13" t="s">
        <v>362</v>
      </c>
      <c r="AF111" s="132">
        <v>0</v>
      </c>
      <c r="AG111" s="132">
        <v>0</v>
      </c>
      <c r="AH111" s="149">
        <f t="shared" si="333"/>
        <v>0</v>
      </c>
      <c r="AI111" s="132">
        <v>0</v>
      </c>
      <c r="AJ111" s="132">
        <v>0</v>
      </c>
      <c r="AK111" s="149">
        <f t="shared" si="334"/>
        <v>0</v>
      </c>
      <c r="AL111" s="132">
        <v>0</v>
      </c>
      <c r="AM111" s="132">
        <v>0</v>
      </c>
      <c r="AN111" s="149">
        <f t="shared" si="335"/>
        <v>0</v>
      </c>
      <c r="AO111" s="27"/>
      <c r="AP111" s="13" t="s">
        <v>362</v>
      </c>
      <c r="AQ111" s="149">
        <f t="shared" si="342"/>
        <v>0</v>
      </c>
      <c r="AR111" s="149">
        <f t="shared" si="343"/>
        <v>0</v>
      </c>
      <c r="AS111" s="149">
        <f t="shared" si="344"/>
        <v>0</v>
      </c>
      <c r="AT111" s="27"/>
    </row>
    <row r="112" spans="1:46" ht="11.5" x14ac:dyDescent="0.25">
      <c r="A112" s="144"/>
      <c r="C112" s="27"/>
      <c r="D112" s="14" t="s">
        <v>201</v>
      </c>
      <c r="E112" s="49">
        <f t="shared" ref="E112:L112" si="345">SUM(E107:E111)</f>
        <v>0</v>
      </c>
      <c r="F112" s="49">
        <f t="shared" si="345"/>
        <v>0</v>
      </c>
      <c r="G112" s="49">
        <f t="shared" si="345"/>
        <v>0</v>
      </c>
      <c r="H112" s="49">
        <f t="shared" si="345"/>
        <v>0</v>
      </c>
      <c r="I112" s="49">
        <f t="shared" si="345"/>
        <v>0</v>
      </c>
      <c r="J112" s="49">
        <f t="shared" si="345"/>
        <v>0</v>
      </c>
      <c r="K112" s="49">
        <f t="shared" si="345"/>
        <v>0</v>
      </c>
      <c r="L112" s="49">
        <f t="shared" si="345"/>
        <v>0</v>
      </c>
      <c r="M112" s="49">
        <f>SUM(M107:M111)</f>
        <v>0</v>
      </c>
      <c r="N112" s="27"/>
      <c r="O112" s="14" t="s">
        <v>201</v>
      </c>
      <c r="P112" s="49">
        <f t="shared" ref="P112:W112" si="346">SUM(P107:P111)</f>
        <v>0</v>
      </c>
      <c r="Q112" s="49">
        <f t="shared" si="346"/>
        <v>0</v>
      </c>
      <c r="R112" s="49">
        <f t="shared" si="346"/>
        <v>0</v>
      </c>
      <c r="S112" s="49">
        <f t="shared" si="346"/>
        <v>0</v>
      </c>
      <c r="T112" s="49">
        <f t="shared" si="346"/>
        <v>0</v>
      </c>
      <c r="U112" s="49">
        <f t="shared" si="346"/>
        <v>0</v>
      </c>
      <c r="V112" s="49">
        <f t="shared" si="346"/>
        <v>0</v>
      </c>
      <c r="W112" s="49">
        <f t="shared" si="346"/>
        <v>0</v>
      </c>
      <c r="X112" s="49">
        <f>SUM(X107:X111)</f>
        <v>0</v>
      </c>
      <c r="Y112" s="27"/>
      <c r="Z112" s="14" t="s">
        <v>201</v>
      </c>
      <c r="AA112" s="49">
        <f t="shared" ref="AA112:AC112" si="347">SUM(AA107:AA111)</f>
        <v>0</v>
      </c>
      <c r="AB112" s="49">
        <f t="shared" si="347"/>
        <v>0</v>
      </c>
      <c r="AC112" s="49">
        <f t="shared" si="347"/>
        <v>0</v>
      </c>
      <c r="AD112" s="27"/>
      <c r="AE112" s="14" t="s">
        <v>201</v>
      </c>
      <c r="AF112" s="49">
        <f t="shared" ref="AF112:AM112" si="348">SUM(AF107:AF111)</f>
        <v>0</v>
      </c>
      <c r="AG112" s="49">
        <f t="shared" si="348"/>
        <v>0</v>
      </c>
      <c r="AH112" s="49">
        <f t="shared" si="348"/>
        <v>0</v>
      </c>
      <c r="AI112" s="49">
        <f t="shared" si="348"/>
        <v>0</v>
      </c>
      <c r="AJ112" s="49">
        <f t="shared" si="348"/>
        <v>0</v>
      </c>
      <c r="AK112" s="49">
        <f t="shared" si="348"/>
        <v>0</v>
      </c>
      <c r="AL112" s="49">
        <f t="shared" si="348"/>
        <v>0</v>
      </c>
      <c r="AM112" s="49">
        <f t="shared" si="348"/>
        <v>0</v>
      </c>
      <c r="AN112" s="49">
        <f t="shared" ref="AN112" si="349">SUM(AN107:AN111)</f>
        <v>0</v>
      </c>
      <c r="AO112" s="27"/>
      <c r="AP112" s="14" t="s">
        <v>201</v>
      </c>
      <c r="AQ112" s="49">
        <f t="shared" ref="AQ112" si="350">SUM(AQ107:AQ111)</f>
        <v>0</v>
      </c>
      <c r="AR112" s="49">
        <f t="shared" ref="AR112" si="351">SUM(AR107:AR111)</f>
        <v>0</v>
      </c>
      <c r="AS112" s="49">
        <f t="shared" ref="AS112" si="352">SUM(AS107:AS111)</f>
        <v>0</v>
      </c>
      <c r="AT112" s="27"/>
    </row>
    <row r="113" spans="1:46" ht="11.5" x14ac:dyDescent="0.25">
      <c r="A113" s="144"/>
      <c r="C113" s="27"/>
      <c r="D113" s="27"/>
      <c r="E113" s="17"/>
      <c r="F113" s="17"/>
      <c r="G113" s="17"/>
      <c r="H113" s="17"/>
      <c r="I113" s="17"/>
      <c r="J113" s="17"/>
      <c r="K113" s="17"/>
      <c r="L113" s="17"/>
      <c r="M113" s="17"/>
      <c r="N113" s="27"/>
      <c r="O113" s="27"/>
      <c r="P113" s="17"/>
      <c r="Q113" s="17"/>
      <c r="R113" s="17"/>
      <c r="S113" s="17"/>
      <c r="T113" s="17"/>
      <c r="U113" s="17"/>
      <c r="V113" s="17"/>
      <c r="W113" s="17"/>
      <c r="X113" s="17"/>
      <c r="Y113" s="27"/>
      <c r="Z113" s="27"/>
      <c r="AA113" s="17"/>
      <c r="AB113" s="17"/>
      <c r="AC113" s="17"/>
      <c r="AD113" s="27"/>
      <c r="AE113" s="27"/>
      <c r="AF113" s="17"/>
      <c r="AG113" s="17"/>
      <c r="AH113" s="17"/>
      <c r="AI113" s="17"/>
      <c r="AJ113" s="17"/>
      <c r="AK113" s="17"/>
      <c r="AL113" s="17"/>
      <c r="AM113" s="17"/>
      <c r="AN113" s="17"/>
      <c r="AO113" s="27"/>
      <c r="AP113" s="27"/>
      <c r="AQ113" s="17"/>
      <c r="AR113" s="17"/>
      <c r="AS113" s="17"/>
      <c r="AT113" s="27"/>
    </row>
    <row r="114" spans="1:46" ht="11.5" x14ac:dyDescent="0.25">
      <c r="A114" s="144"/>
      <c r="C114" s="27"/>
      <c r="D114" s="22" t="s">
        <v>39</v>
      </c>
      <c r="E114" s="17"/>
      <c r="F114" s="17"/>
      <c r="G114" s="50">
        <f>G103+G112</f>
        <v>0</v>
      </c>
      <c r="H114" s="17"/>
      <c r="I114" s="17"/>
      <c r="J114" s="50">
        <f>J103+J112</f>
        <v>0</v>
      </c>
      <c r="K114" s="17"/>
      <c r="L114" s="17"/>
      <c r="M114" s="50">
        <f>M103+M112</f>
        <v>0</v>
      </c>
      <c r="N114" s="27"/>
      <c r="O114" s="22" t="s">
        <v>39</v>
      </c>
      <c r="P114" s="17"/>
      <c r="Q114" s="17"/>
      <c r="R114" s="50">
        <f>R103+R112</f>
        <v>0</v>
      </c>
      <c r="S114" s="17"/>
      <c r="T114" s="17"/>
      <c r="U114" s="50">
        <f>U103+U112</f>
        <v>0</v>
      </c>
      <c r="V114" s="17"/>
      <c r="W114" s="17"/>
      <c r="X114" s="50">
        <f>X103+X112</f>
        <v>0</v>
      </c>
      <c r="Y114" s="27"/>
      <c r="Z114" s="22" t="s">
        <v>39</v>
      </c>
      <c r="AA114" s="50">
        <f>AA103+AA112</f>
        <v>0</v>
      </c>
      <c r="AB114" s="50">
        <f>AB103+AB112</f>
        <v>0</v>
      </c>
      <c r="AC114" s="50">
        <f>AC103+AC112</f>
        <v>0</v>
      </c>
      <c r="AD114" s="27"/>
      <c r="AE114" s="22" t="s">
        <v>39</v>
      </c>
      <c r="AF114" s="17"/>
      <c r="AG114" s="17"/>
      <c r="AH114" s="50">
        <f>AH103+AH112</f>
        <v>0</v>
      </c>
      <c r="AI114" s="17"/>
      <c r="AJ114" s="17"/>
      <c r="AK114" s="50">
        <f>AK103+AK112</f>
        <v>0</v>
      </c>
      <c r="AL114" s="17"/>
      <c r="AM114" s="17"/>
      <c r="AN114" s="50">
        <f>AN103+AN112</f>
        <v>0</v>
      </c>
      <c r="AO114" s="27"/>
      <c r="AP114" s="22" t="s">
        <v>39</v>
      </c>
      <c r="AQ114" s="50">
        <f>AQ103+AQ112</f>
        <v>0</v>
      </c>
      <c r="AR114" s="50">
        <f t="shared" ref="AR114:AS114" si="353">AR103+AR112</f>
        <v>0</v>
      </c>
      <c r="AS114" s="50">
        <f t="shared" si="353"/>
        <v>0</v>
      </c>
      <c r="AT114" s="27"/>
    </row>
    <row r="115" spans="1:46" ht="11.5" x14ac:dyDescent="0.25">
      <c r="A115" s="144"/>
      <c r="C115" s="44"/>
      <c r="D115" s="46"/>
      <c r="E115" s="47"/>
      <c r="F115" s="47"/>
      <c r="G115" s="47"/>
      <c r="H115" s="47"/>
      <c r="I115" s="47"/>
      <c r="J115" s="47"/>
      <c r="K115" s="47"/>
      <c r="L115" s="47"/>
      <c r="M115" s="47"/>
      <c r="N115" s="44"/>
      <c r="O115" s="46"/>
      <c r="P115" s="47"/>
      <c r="Q115" s="47"/>
      <c r="R115" s="47"/>
      <c r="S115" s="47"/>
      <c r="T115" s="47"/>
      <c r="U115" s="47"/>
      <c r="V115" s="47"/>
      <c r="W115" s="47"/>
      <c r="X115" s="47"/>
      <c r="Y115" s="44"/>
      <c r="Z115" s="46"/>
      <c r="AA115" s="47"/>
      <c r="AB115" s="47"/>
      <c r="AC115" s="47"/>
      <c r="AD115" s="44"/>
      <c r="AE115" s="46"/>
      <c r="AF115" s="47"/>
      <c r="AG115" s="47"/>
      <c r="AH115" s="47"/>
      <c r="AI115" s="47"/>
      <c r="AJ115" s="47"/>
      <c r="AK115" s="47"/>
      <c r="AL115" s="47"/>
      <c r="AM115" s="47"/>
      <c r="AN115" s="47"/>
      <c r="AO115" s="44"/>
      <c r="AP115" s="46"/>
      <c r="AQ115" s="47"/>
      <c r="AR115" s="47"/>
      <c r="AS115" s="47"/>
      <c r="AT115" s="44"/>
    </row>
    <row r="116" spans="1:46" ht="12" x14ac:dyDescent="0.3">
      <c r="A116" s="144">
        <f>IF(OR(G116&lt;0,J116&lt;0,M116&lt;0,AA116&lt;0,AB116&lt;0,AC116&lt;0,AH116&lt;0,AK116&lt;0,AN116&lt;0),1,0)</f>
        <v>0</v>
      </c>
      <c r="C116" s="44"/>
      <c r="D116" s="37" t="s">
        <v>240</v>
      </c>
      <c r="E116" s="73"/>
      <c r="F116" s="73"/>
      <c r="G116" s="132">
        <v>0</v>
      </c>
      <c r="H116" s="73"/>
      <c r="I116" s="73"/>
      <c r="J116" s="132">
        <v>0</v>
      </c>
      <c r="K116" s="73"/>
      <c r="L116" s="73"/>
      <c r="M116" s="132">
        <v>0</v>
      </c>
      <c r="N116" s="44"/>
      <c r="O116" s="37" t="s">
        <v>241</v>
      </c>
      <c r="P116" s="73"/>
      <c r="Q116" s="73"/>
      <c r="R116" s="132">
        <v>0</v>
      </c>
      <c r="S116" s="73"/>
      <c r="T116" s="73"/>
      <c r="U116" s="132">
        <v>0</v>
      </c>
      <c r="V116" s="73"/>
      <c r="W116" s="73"/>
      <c r="X116" s="132">
        <v>0</v>
      </c>
      <c r="Y116" s="44"/>
      <c r="Z116" s="37" t="s">
        <v>240</v>
      </c>
      <c r="AA116" s="149">
        <f t="shared" ref="AA116" si="354">R116/R$17</f>
        <v>0</v>
      </c>
      <c r="AB116" s="149">
        <f t="shared" ref="AB116" si="355">U116/U$17</f>
        <v>0</v>
      </c>
      <c r="AC116" s="149">
        <f t="shared" ref="AC116" si="356">X116/X$17</f>
        <v>0</v>
      </c>
      <c r="AD116" s="44"/>
      <c r="AE116" s="37" t="s">
        <v>241</v>
      </c>
      <c r="AF116" s="73"/>
      <c r="AG116" s="73"/>
      <c r="AH116" s="132">
        <v>0</v>
      </c>
      <c r="AI116" s="73"/>
      <c r="AJ116" s="73"/>
      <c r="AK116" s="132">
        <v>0</v>
      </c>
      <c r="AL116" s="73"/>
      <c r="AM116" s="73"/>
      <c r="AN116" s="132">
        <v>0</v>
      </c>
      <c r="AO116" s="44"/>
      <c r="AP116" s="37" t="s">
        <v>240</v>
      </c>
      <c r="AQ116" s="149">
        <f t="shared" ref="AQ116" si="357">AH116/AH$17</f>
        <v>0</v>
      </c>
      <c r="AR116" s="149">
        <f t="shared" ref="AR116" si="358">AK116/AK$17</f>
        <v>0</v>
      </c>
      <c r="AS116" s="149">
        <f t="shared" ref="AS116" si="359">AN116/AN$17</f>
        <v>0</v>
      </c>
      <c r="AT116" s="44"/>
    </row>
    <row r="117" spans="1:46" ht="12" x14ac:dyDescent="0.3">
      <c r="A117" s="144"/>
      <c r="C117" s="78"/>
      <c r="D117" s="37" t="s">
        <v>181</v>
      </c>
      <c r="E117" s="73"/>
      <c r="F117" s="73"/>
      <c r="G117" s="94" t="s">
        <v>141</v>
      </c>
      <c r="H117" s="73"/>
      <c r="I117" s="73"/>
      <c r="J117" s="94" t="s">
        <v>141</v>
      </c>
      <c r="K117" s="73"/>
      <c r="L117" s="73"/>
      <c r="M117" s="94" t="s">
        <v>141</v>
      </c>
      <c r="N117" s="78"/>
      <c r="O117" s="37" t="s">
        <v>181</v>
      </c>
      <c r="P117" s="73"/>
      <c r="Q117" s="73"/>
      <c r="R117" s="94" t="s">
        <v>141</v>
      </c>
      <c r="S117" s="73"/>
      <c r="T117" s="73"/>
      <c r="U117" s="94" t="s">
        <v>141</v>
      </c>
      <c r="V117" s="73"/>
      <c r="W117" s="73"/>
      <c r="X117" s="94" t="s">
        <v>141</v>
      </c>
      <c r="Y117" s="78"/>
      <c r="Z117" s="37" t="s">
        <v>181</v>
      </c>
      <c r="AA117" s="147" t="str">
        <f>R117</f>
        <v>No</v>
      </c>
      <c r="AB117" s="147" t="str">
        <f>U117</f>
        <v>No</v>
      </c>
      <c r="AC117" s="147" t="str">
        <f>X117</f>
        <v>No</v>
      </c>
      <c r="AD117" s="78"/>
      <c r="AE117" s="37" t="s">
        <v>181</v>
      </c>
      <c r="AF117" s="73"/>
      <c r="AG117" s="73"/>
      <c r="AH117" s="94" t="s">
        <v>141</v>
      </c>
      <c r="AI117" s="73"/>
      <c r="AJ117" s="73"/>
      <c r="AK117" s="94" t="s">
        <v>141</v>
      </c>
      <c r="AL117" s="73"/>
      <c r="AM117" s="73"/>
      <c r="AN117" s="94" t="s">
        <v>141</v>
      </c>
      <c r="AO117" s="78"/>
      <c r="AP117" s="37" t="s">
        <v>181</v>
      </c>
      <c r="AQ117" s="147" t="str">
        <f>AH117</f>
        <v>No</v>
      </c>
      <c r="AR117" s="147" t="str">
        <f>AK117</f>
        <v>No</v>
      </c>
      <c r="AS117" s="147" t="str">
        <f>AN117</f>
        <v>No</v>
      </c>
      <c r="AT117" s="78"/>
    </row>
    <row r="118" spans="1:46" ht="11.5" x14ac:dyDescent="0.25">
      <c r="A118" s="144"/>
      <c r="C118" s="27"/>
      <c r="D118" s="27"/>
      <c r="E118" s="68"/>
      <c r="F118" s="68"/>
      <c r="G118" s="27"/>
      <c r="H118" s="68"/>
      <c r="I118" s="68"/>
      <c r="J118" s="27"/>
      <c r="K118" s="68"/>
      <c r="L118" s="68"/>
      <c r="M118" s="27"/>
      <c r="N118" s="27"/>
      <c r="O118" s="27"/>
      <c r="P118" s="68"/>
      <c r="Q118" s="68"/>
      <c r="R118" s="27"/>
      <c r="S118" s="68"/>
      <c r="T118" s="68"/>
      <c r="U118" s="27"/>
      <c r="V118" s="68"/>
      <c r="W118" s="68"/>
      <c r="X118" s="27"/>
      <c r="Y118" s="27"/>
      <c r="Z118" s="23"/>
      <c r="AA118" s="27"/>
      <c r="AB118" s="27"/>
      <c r="AC118" s="27"/>
      <c r="AD118" s="27"/>
      <c r="AE118" s="27"/>
      <c r="AF118" s="68"/>
      <c r="AG118" s="68"/>
      <c r="AH118" s="27"/>
      <c r="AI118" s="68"/>
      <c r="AJ118" s="68"/>
      <c r="AK118" s="27"/>
      <c r="AL118" s="68"/>
      <c r="AM118" s="68"/>
      <c r="AN118" s="27"/>
      <c r="AO118" s="27"/>
      <c r="AP118" s="23"/>
      <c r="AQ118" s="27"/>
      <c r="AR118" s="27"/>
      <c r="AS118" s="27"/>
      <c r="AT118" s="27"/>
    </row>
    <row r="119" spans="1:46" ht="11.5" x14ac:dyDescent="0.25">
      <c r="A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row>
    <row r="120" spans="1:46" ht="11.5" x14ac:dyDescent="0.25">
      <c r="B120" s="144">
        <f>1-(G120*J120*M120*AA120*AB120*AC120*AQ120*AR120*AS120)</f>
        <v>0</v>
      </c>
      <c r="C120" s="27"/>
      <c r="D120" s="24" t="s">
        <v>182</v>
      </c>
      <c r="E120" s="74"/>
      <c r="F120" s="74"/>
      <c r="G120" s="121" t="b">
        <f>ABS((G112+G103+G88)-(G76+G64)) &lt; eTol</f>
        <v>1</v>
      </c>
      <c r="H120" s="74"/>
      <c r="I120" s="74"/>
      <c r="J120" s="121" t="b">
        <f>ABS((J112+J103+J88)-(J76+J64)) &lt; eTol</f>
        <v>1</v>
      </c>
      <c r="K120" s="74"/>
      <c r="L120" s="74"/>
      <c r="M120" s="121" t="b">
        <f>ABS((M112+M103+M88)-(M76+M64)) &lt; eTol</f>
        <v>1</v>
      </c>
      <c r="N120" s="27"/>
      <c r="O120" s="24" t="s">
        <v>182</v>
      </c>
      <c r="P120" s="74"/>
      <c r="Q120" s="74"/>
      <c r="R120" s="121" t="b">
        <f>ABS((R112+R103+R88)-(R76+R64)) &lt; eTol</f>
        <v>1</v>
      </c>
      <c r="S120" s="74"/>
      <c r="T120" s="74"/>
      <c r="U120" s="121" t="b">
        <f>ABS((U112+U103+U88)-(U76+U64)) &lt; eTol</f>
        <v>1</v>
      </c>
      <c r="V120" s="74"/>
      <c r="W120" s="74"/>
      <c r="X120" s="121" t="b">
        <f>ABS((X112+X103+X88)-(X76+X64)) &lt; eTol</f>
        <v>1</v>
      </c>
      <c r="Y120" s="27"/>
      <c r="Z120" s="24" t="s">
        <v>182</v>
      </c>
      <c r="AA120" s="121" t="b">
        <f>ABS((AA112+AA103+AA88)-(AA76+AA64)) &lt; eTol</f>
        <v>1</v>
      </c>
      <c r="AB120" s="121" t="b">
        <f>ABS((AB112+AB103+AB88)-(AB76+AB64)) &lt; eTol</f>
        <v>1</v>
      </c>
      <c r="AC120" s="121" t="b">
        <f>ABS((AC112+AC103+AC88)-(AC76+AC64)) &lt; eTol</f>
        <v>1</v>
      </c>
      <c r="AD120" s="27"/>
      <c r="AE120" s="24" t="s">
        <v>182</v>
      </c>
      <c r="AF120" s="74"/>
      <c r="AG120" s="74"/>
      <c r="AH120" s="121" t="b">
        <f>ABS((AH112+AH103+AH88)-(AH76+AH64)) &lt; eTol</f>
        <v>1</v>
      </c>
      <c r="AI120" s="74"/>
      <c r="AJ120" s="74"/>
      <c r="AK120" s="121" t="b">
        <f>ABS((AK112+AK103+AK88)-(AK76+AK64)) &lt; eTol</f>
        <v>1</v>
      </c>
      <c r="AL120" s="74"/>
      <c r="AM120" s="74"/>
      <c r="AN120" s="121" t="b">
        <f>ABS((AN112+AN103+AN88)-(AN76+AN64)) &lt; eTol</f>
        <v>1</v>
      </c>
      <c r="AO120" s="27"/>
      <c r="AP120" s="24" t="s">
        <v>182</v>
      </c>
      <c r="AQ120" s="121" t="b">
        <f>ABS((AQ112+AQ103+AQ88)-(AQ76+AQ64)) &lt; eTol</f>
        <v>1</v>
      </c>
      <c r="AR120" s="121" t="b">
        <f>ABS((AR112+AR103+AR88)-(AR76+AR64)) &lt; eTol</f>
        <v>1</v>
      </c>
      <c r="AS120" s="121" t="b">
        <f>ABS((AS112+AS103+AS88)-(AS76+AS64)) &lt; eTol</f>
        <v>1</v>
      </c>
      <c r="AT120" s="27"/>
    </row>
    <row r="121" spans="1:46" ht="11.5" x14ac:dyDescent="0.25">
      <c r="A121" s="144"/>
      <c r="C121" s="27"/>
      <c r="D121" s="23"/>
      <c r="E121" s="68"/>
      <c r="F121" s="68"/>
      <c r="G121" s="27"/>
      <c r="H121" s="68"/>
      <c r="I121" s="68"/>
      <c r="J121" s="27"/>
      <c r="K121" s="68"/>
      <c r="L121" s="68"/>
      <c r="M121" s="27"/>
      <c r="N121" s="27"/>
      <c r="O121" s="23"/>
      <c r="P121" s="68"/>
      <c r="Q121" s="68"/>
      <c r="R121" s="27"/>
      <c r="S121" s="68"/>
      <c r="T121" s="68"/>
      <c r="U121" s="27"/>
      <c r="V121" s="68"/>
      <c r="W121" s="68"/>
      <c r="X121" s="27"/>
      <c r="Y121" s="27"/>
      <c r="Z121" s="23"/>
      <c r="AA121" s="27"/>
      <c r="AB121" s="27"/>
      <c r="AC121" s="27"/>
      <c r="AD121" s="27"/>
      <c r="AE121" s="23"/>
      <c r="AF121" s="68"/>
      <c r="AG121" s="68"/>
      <c r="AH121" s="27"/>
      <c r="AI121" s="68"/>
      <c r="AJ121" s="68"/>
      <c r="AK121" s="27"/>
      <c r="AL121" s="68"/>
      <c r="AM121" s="68"/>
      <c r="AN121" s="27"/>
      <c r="AO121" s="27"/>
      <c r="AP121" s="23"/>
      <c r="AQ121" s="27"/>
      <c r="AR121" s="27"/>
      <c r="AS121" s="27"/>
      <c r="AT121" s="27"/>
    </row>
    <row r="122" spans="1:46" ht="13" x14ac:dyDescent="0.3">
      <c r="A122" s="144"/>
      <c r="C122" s="27"/>
      <c r="D122" s="28" t="s">
        <v>243</v>
      </c>
      <c r="E122" s="68"/>
      <c r="F122" s="68"/>
      <c r="G122" s="148" t="str">
        <f>G21</f>
        <v>31/XX/20XX</v>
      </c>
      <c r="H122" s="68"/>
      <c r="I122" s="68"/>
      <c r="J122" s="148" t="str">
        <f>J21</f>
        <v>31/XX/20XX</v>
      </c>
      <c r="K122" s="68"/>
      <c r="L122" s="68"/>
      <c r="M122" s="148" t="str">
        <f>M21</f>
        <v>31/XX/20XX</v>
      </c>
      <c r="N122" s="27"/>
      <c r="O122" s="28" t="s">
        <v>244</v>
      </c>
      <c r="P122" s="68"/>
      <c r="Q122" s="68"/>
      <c r="R122" s="148" t="str">
        <f>R21</f>
        <v>31/XX/20XX</v>
      </c>
      <c r="S122" s="68"/>
      <c r="T122" s="68"/>
      <c r="U122" s="148" t="str">
        <f>U21</f>
        <v>31/XX/20XX</v>
      </c>
      <c r="V122" s="68"/>
      <c r="W122" s="68"/>
      <c r="X122" s="148" t="str">
        <f>X21</f>
        <v>31/XX/20XX</v>
      </c>
      <c r="Y122" s="27"/>
      <c r="Z122" s="28" t="s">
        <v>243</v>
      </c>
      <c r="AA122" s="148" t="str">
        <f>AA21</f>
        <v>31/XX/20XX</v>
      </c>
      <c r="AB122" s="148" t="str">
        <f>AB21</f>
        <v>31/XX/20XX</v>
      </c>
      <c r="AC122" s="148" t="str">
        <f>AC21</f>
        <v>31/XX/20XX</v>
      </c>
      <c r="AD122" s="27"/>
      <c r="AE122" s="28" t="s">
        <v>244</v>
      </c>
      <c r="AF122" s="68"/>
      <c r="AG122" s="68"/>
      <c r="AH122" s="148" t="str">
        <f>AH21</f>
        <v>31/XX/20XX</v>
      </c>
      <c r="AI122" s="68"/>
      <c r="AJ122" s="68"/>
      <c r="AK122" s="148" t="str">
        <f>AK21</f>
        <v>31/XX/20XX</v>
      </c>
      <c r="AL122" s="68"/>
      <c r="AM122" s="68"/>
      <c r="AN122" s="148" t="str">
        <f>AN21</f>
        <v>31/XX/20XX</v>
      </c>
      <c r="AO122" s="27"/>
      <c r="AP122" s="28" t="s">
        <v>243</v>
      </c>
      <c r="AQ122" s="148" t="str">
        <f>AQ21</f>
        <v>31/XX/20XX</v>
      </c>
      <c r="AR122" s="148" t="str">
        <f>AR21</f>
        <v>31/XX/20XX</v>
      </c>
      <c r="AS122" s="148" t="str">
        <f>AS21</f>
        <v>31/XX/20XX</v>
      </c>
      <c r="AT122" s="27"/>
    </row>
    <row r="123" spans="1:46" ht="11.5" x14ac:dyDescent="0.25">
      <c r="A123" s="144"/>
      <c r="C123" s="27"/>
      <c r="D123" s="13" t="s">
        <v>248</v>
      </c>
      <c r="E123" s="68"/>
      <c r="F123" s="68"/>
      <c r="G123" s="132">
        <v>0</v>
      </c>
      <c r="H123" s="68"/>
      <c r="I123" s="68"/>
      <c r="J123" s="132">
        <v>0</v>
      </c>
      <c r="K123" s="68"/>
      <c r="L123" s="68"/>
      <c r="M123" s="132">
        <v>0</v>
      </c>
      <c r="N123" s="27"/>
      <c r="O123" s="13" t="s">
        <v>248</v>
      </c>
      <c r="P123" s="68"/>
      <c r="Q123" s="68"/>
      <c r="R123" s="132">
        <v>0</v>
      </c>
      <c r="S123" s="68"/>
      <c r="T123" s="68"/>
      <c r="U123" s="132">
        <v>0</v>
      </c>
      <c r="V123" s="68"/>
      <c r="W123" s="68"/>
      <c r="X123" s="132">
        <v>0</v>
      </c>
      <c r="Y123" s="27"/>
      <c r="Z123" s="13" t="s">
        <v>248</v>
      </c>
      <c r="AA123" s="149">
        <f>R123/R$16</f>
        <v>0</v>
      </c>
      <c r="AB123" s="149">
        <f t="shared" ref="AB123:AB124" si="360">U123/U$16</f>
        <v>0</v>
      </c>
      <c r="AC123" s="149">
        <f t="shared" ref="AC123:AC124" si="361">X123/X$16</f>
        <v>0</v>
      </c>
      <c r="AD123" s="27"/>
      <c r="AE123" s="13" t="s">
        <v>248</v>
      </c>
      <c r="AF123" s="68"/>
      <c r="AG123" s="68"/>
      <c r="AH123" s="132">
        <v>0</v>
      </c>
      <c r="AI123" s="68"/>
      <c r="AJ123" s="68"/>
      <c r="AK123" s="132">
        <v>0</v>
      </c>
      <c r="AL123" s="68"/>
      <c r="AM123" s="68"/>
      <c r="AN123" s="132">
        <v>0</v>
      </c>
      <c r="AO123" s="27"/>
      <c r="AP123" s="13" t="s">
        <v>248</v>
      </c>
      <c r="AQ123" s="149">
        <f>AH123/AH$16</f>
        <v>0</v>
      </c>
      <c r="AR123" s="149">
        <f t="shared" ref="AR123:AR124" si="362">AK123/AK$16</f>
        <v>0</v>
      </c>
      <c r="AS123" s="149">
        <f t="shared" ref="AS123:AS124" si="363">AN123/AN$16</f>
        <v>0</v>
      </c>
      <c r="AT123" s="27"/>
    </row>
    <row r="124" spans="1:46" ht="11.5" x14ac:dyDescent="0.25">
      <c r="A124" s="144">
        <f>IF(OR(G124&gt;0,J124&gt;0,M124&gt;0,AA124&gt;0,AB124&gt;0,AC124&gt;0,AH124&gt;0,AK124&gt;0,AN124&gt;0),1,0)</f>
        <v>0</v>
      </c>
      <c r="C124" s="27"/>
      <c r="D124" s="63" t="s">
        <v>188</v>
      </c>
      <c r="E124" s="68"/>
      <c r="F124" s="68"/>
      <c r="G124" s="132">
        <v>0</v>
      </c>
      <c r="H124" s="68"/>
      <c r="I124" s="68"/>
      <c r="J124" s="132">
        <v>0</v>
      </c>
      <c r="K124" s="68"/>
      <c r="L124" s="68"/>
      <c r="M124" s="132">
        <v>0</v>
      </c>
      <c r="N124" s="27"/>
      <c r="O124" s="63" t="s">
        <v>188</v>
      </c>
      <c r="P124" s="68"/>
      <c r="Q124" s="68"/>
      <c r="R124" s="132">
        <v>0</v>
      </c>
      <c r="S124" s="68"/>
      <c r="T124" s="68"/>
      <c r="U124" s="132">
        <v>0</v>
      </c>
      <c r="V124" s="68"/>
      <c r="W124" s="68"/>
      <c r="X124" s="132">
        <v>0</v>
      </c>
      <c r="Y124" s="27"/>
      <c r="Z124" s="63" t="s">
        <v>188</v>
      </c>
      <c r="AA124" s="149">
        <f t="shared" ref="AA124" si="364">R124/R$16</f>
        <v>0</v>
      </c>
      <c r="AB124" s="149">
        <f t="shared" si="360"/>
        <v>0</v>
      </c>
      <c r="AC124" s="149">
        <f t="shared" si="361"/>
        <v>0</v>
      </c>
      <c r="AD124" s="27"/>
      <c r="AE124" s="63" t="s">
        <v>188</v>
      </c>
      <c r="AF124" s="68"/>
      <c r="AG124" s="68"/>
      <c r="AH124" s="132">
        <v>0</v>
      </c>
      <c r="AI124" s="68"/>
      <c r="AJ124" s="68"/>
      <c r="AK124" s="132">
        <v>0</v>
      </c>
      <c r="AL124" s="68"/>
      <c r="AM124" s="68"/>
      <c r="AN124" s="132">
        <v>0</v>
      </c>
      <c r="AO124" s="27"/>
      <c r="AP124" s="63" t="s">
        <v>188</v>
      </c>
      <c r="AQ124" s="149">
        <f t="shared" ref="AQ124" si="365">AH124/AH$16</f>
        <v>0</v>
      </c>
      <c r="AR124" s="149">
        <f t="shared" si="362"/>
        <v>0</v>
      </c>
      <c r="AS124" s="149">
        <f t="shared" si="363"/>
        <v>0</v>
      </c>
      <c r="AT124" s="27"/>
    </row>
    <row r="125" spans="1:46" ht="11.5" x14ac:dyDescent="0.25">
      <c r="A125" s="144"/>
      <c r="C125" s="27"/>
      <c r="D125" s="14" t="s">
        <v>247</v>
      </c>
      <c r="E125" s="68"/>
      <c r="F125" s="68"/>
      <c r="G125" s="49">
        <f>SUM(G123:G124)</f>
        <v>0</v>
      </c>
      <c r="H125" s="68"/>
      <c r="I125" s="68"/>
      <c r="J125" s="49">
        <f>SUM(J123:J124)</f>
        <v>0</v>
      </c>
      <c r="K125" s="68"/>
      <c r="L125" s="68"/>
      <c r="M125" s="49">
        <f>SUM(M123:M124)</f>
        <v>0</v>
      </c>
      <c r="N125" s="27"/>
      <c r="O125" s="14" t="s">
        <v>247</v>
      </c>
      <c r="P125" s="68"/>
      <c r="Q125" s="68"/>
      <c r="R125" s="49">
        <f>SUM(R123:R124)</f>
        <v>0</v>
      </c>
      <c r="S125" s="68"/>
      <c r="T125" s="68"/>
      <c r="U125" s="49">
        <f>SUM(U123:U124)</f>
        <v>0</v>
      </c>
      <c r="V125" s="68"/>
      <c r="W125" s="68"/>
      <c r="X125" s="49">
        <f>SUM(X123:X124)</f>
        <v>0</v>
      </c>
      <c r="Y125" s="27"/>
      <c r="Z125" s="14" t="s">
        <v>247</v>
      </c>
      <c r="AA125" s="49">
        <f>SUM(AA123:AA124)</f>
        <v>0</v>
      </c>
      <c r="AB125" s="49">
        <f>SUM(AB123:AB124)</f>
        <v>0</v>
      </c>
      <c r="AC125" s="49">
        <f>SUM(AC123:AC124)</f>
        <v>0</v>
      </c>
      <c r="AD125" s="27"/>
      <c r="AE125" s="14" t="s">
        <v>247</v>
      </c>
      <c r="AF125" s="68"/>
      <c r="AG125" s="68"/>
      <c r="AH125" s="49">
        <f>SUM(AH123:AH124)</f>
        <v>0</v>
      </c>
      <c r="AI125" s="68"/>
      <c r="AJ125" s="68"/>
      <c r="AK125" s="49">
        <f>SUM(AK123:AK124)</f>
        <v>0</v>
      </c>
      <c r="AL125" s="68"/>
      <c r="AM125" s="68"/>
      <c r="AN125" s="49">
        <f>SUM(AN123:AN124)</f>
        <v>0</v>
      </c>
      <c r="AO125" s="27"/>
      <c r="AP125" s="14" t="s">
        <v>247</v>
      </c>
      <c r="AQ125" s="49">
        <f>SUM(AQ123:AQ124)</f>
        <v>0</v>
      </c>
      <c r="AR125" s="49">
        <f>SUM(AR123:AR124)</f>
        <v>0</v>
      </c>
      <c r="AS125" s="49">
        <f>SUM(AS123:AS124)</f>
        <v>0</v>
      </c>
      <c r="AT125" s="27"/>
    </row>
    <row r="126" spans="1:46" ht="11.5" x14ac:dyDescent="0.25">
      <c r="A126" s="144"/>
      <c r="C126" s="27"/>
      <c r="D126" s="16"/>
      <c r="E126" s="68"/>
      <c r="F126" s="68"/>
      <c r="G126" s="27"/>
      <c r="H126" s="68"/>
      <c r="I126" s="68"/>
      <c r="J126" s="27"/>
      <c r="K126" s="68"/>
      <c r="L126" s="68"/>
      <c r="M126" s="27"/>
      <c r="N126" s="27"/>
      <c r="O126" s="16"/>
      <c r="P126" s="68"/>
      <c r="Q126" s="68"/>
      <c r="R126" s="27"/>
      <c r="S126" s="68"/>
      <c r="T126" s="68"/>
      <c r="U126" s="27"/>
      <c r="V126" s="68"/>
      <c r="W126" s="68"/>
      <c r="X126" s="27"/>
      <c r="Y126" s="27"/>
      <c r="Z126" s="16"/>
      <c r="AA126" s="27"/>
      <c r="AB126" s="27"/>
      <c r="AC126" s="27"/>
      <c r="AD126" s="27"/>
      <c r="AE126" s="16"/>
      <c r="AF126" s="68"/>
      <c r="AG126" s="68"/>
      <c r="AH126" s="27"/>
      <c r="AI126" s="68"/>
      <c r="AJ126" s="68"/>
      <c r="AK126" s="27"/>
      <c r="AL126" s="68"/>
      <c r="AM126" s="68"/>
      <c r="AN126" s="27"/>
      <c r="AO126" s="27"/>
      <c r="AP126" s="16"/>
      <c r="AQ126" s="27"/>
      <c r="AR126" s="27"/>
      <c r="AS126" s="27"/>
      <c r="AT126" s="27"/>
    </row>
    <row r="127" spans="1:46" ht="11.5" x14ac:dyDescent="0.25">
      <c r="A127" s="144"/>
      <c r="C127" s="27"/>
      <c r="D127" s="13" t="s">
        <v>183</v>
      </c>
      <c r="E127" s="68"/>
      <c r="F127" s="68"/>
      <c r="G127" s="132">
        <v>0</v>
      </c>
      <c r="H127" s="68"/>
      <c r="I127" s="68"/>
      <c r="J127" s="132">
        <v>0</v>
      </c>
      <c r="K127" s="68"/>
      <c r="L127" s="68"/>
      <c r="M127" s="132">
        <v>0</v>
      </c>
      <c r="N127" s="27"/>
      <c r="O127" s="13" t="s">
        <v>183</v>
      </c>
      <c r="P127" s="68"/>
      <c r="Q127" s="68"/>
      <c r="R127" s="132">
        <v>0</v>
      </c>
      <c r="S127" s="68"/>
      <c r="T127" s="68"/>
      <c r="U127" s="132">
        <v>0</v>
      </c>
      <c r="V127" s="68"/>
      <c r="W127" s="68"/>
      <c r="X127" s="132">
        <v>0</v>
      </c>
      <c r="Y127" s="27"/>
      <c r="Z127" s="13" t="s">
        <v>183</v>
      </c>
      <c r="AA127" s="149">
        <f t="shared" ref="AA127" si="366">R127/R$17</f>
        <v>0</v>
      </c>
      <c r="AB127" s="149">
        <f t="shared" ref="AB127" si="367">U127/U$17</f>
        <v>0</v>
      </c>
      <c r="AC127" s="149">
        <f t="shared" ref="AC127" si="368">X127/X$17</f>
        <v>0</v>
      </c>
      <c r="AD127" s="27"/>
      <c r="AE127" s="13" t="s">
        <v>183</v>
      </c>
      <c r="AF127" s="68"/>
      <c r="AG127" s="68"/>
      <c r="AH127" s="132">
        <v>0</v>
      </c>
      <c r="AI127" s="68"/>
      <c r="AJ127" s="68"/>
      <c r="AK127" s="132">
        <v>0</v>
      </c>
      <c r="AL127" s="68"/>
      <c r="AM127" s="68"/>
      <c r="AN127" s="132">
        <v>0</v>
      </c>
      <c r="AO127" s="27"/>
      <c r="AP127" s="13" t="s">
        <v>183</v>
      </c>
      <c r="AQ127" s="149">
        <f t="shared" ref="AQ127" si="369">AH127/AH$17</f>
        <v>0</v>
      </c>
      <c r="AR127" s="149">
        <f t="shared" ref="AR127" si="370">AK127/AK$17</f>
        <v>0</v>
      </c>
      <c r="AS127" s="149">
        <f t="shared" ref="AS127" si="371">AN127/AN$17</f>
        <v>0</v>
      </c>
      <c r="AT127" s="27"/>
    </row>
    <row r="128" spans="1:46" ht="11.5" x14ac:dyDescent="0.25">
      <c r="A128" s="144"/>
      <c r="C128" s="27"/>
      <c r="D128" s="27"/>
      <c r="E128" s="68"/>
      <c r="F128" s="68"/>
      <c r="G128" s="27"/>
      <c r="H128" s="27"/>
      <c r="I128" s="27"/>
      <c r="J128" s="27"/>
      <c r="K128" s="27"/>
      <c r="L128" s="27"/>
      <c r="M128" s="27"/>
      <c r="N128" s="27"/>
      <c r="O128" s="27"/>
      <c r="P128" s="68"/>
      <c r="Q128" s="68"/>
      <c r="R128" s="27"/>
      <c r="S128" s="27"/>
      <c r="T128" s="27"/>
      <c r="U128" s="27"/>
      <c r="V128" s="27"/>
      <c r="W128" s="27"/>
      <c r="X128" s="27"/>
      <c r="Y128" s="27"/>
      <c r="Z128" s="27"/>
      <c r="AA128" s="27"/>
      <c r="AB128" s="27"/>
      <c r="AC128" s="27"/>
      <c r="AD128" s="27"/>
      <c r="AE128" s="27"/>
      <c r="AF128" s="68"/>
      <c r="AG128" s="68"/>
      <c r="AH128" s="27"/>
      <c r="AI128" s="27"/>
      <c r="AJ128" s="27"/>
      <c r="AK128" s="27"/>
      <c r="AL128" s="27"/>
      <c r="AM128" s="27"/>
      <c r="AN128" s="27"/>
      <c r="AO128" s="27"/>
      <c r="AP128" s="27"/>
      <c r="AQ128" s="27"/>
      <c r="AR128" s="27"/>
      <c r="AS128" s="27"/>
      <c r="AT128" s="27"/>
    </row>
    <row r="129" spans="1:46" ht="13" x14ac:dyDescent="0.3">
      <c r="A129" s="144"/>
      <c r="C129" s="27"/>
      <c r="D129" s="67" t="s">
        <v>184</v>
      </c>
      <c r="E129" s="68"/>
      <c r="F129" s="68"/>
      <c r="G129" s="49">
        <f>G78+G79+G85+G87+G94+G95+G100+G102-G74</f>
        <v>0</v>
      </c>
      <c r="H129" s="27"/>
      <c r="I129" s="27"/>
      <c r="J129" s="49">
        <f>J78+J79+J85+J87+J94+J95+J100+J102-J74</f>
        <v>0</v>
      </c>
      <c r="K129" s="27"/>
      <c r="L129" s="27"/>
      <c r="M129" s="49">
        <f>M78+M79+M85+M87+M94+M95+M100+M102-M74</f>
        <v>0</v>
      </c>
      <c r="N129" s="27"/>
      <c r="O129" s="67" t="s">
        <v>184</v>
      </c>
      <c r="P129" s="68"/>
      <c r="Q129" s="68"/>
      <c r="R129" s="49">
        <f>R78+R79+R85+R87+R94+R95+R100+R102-R74</f>
        <v>0</v>
      </c>
      <c r="S129" s="68"/>
      <c r="T129" s="68"/>
      <c r="U129" s="49">
        <f>U78+U79+U85+U87+U94+U95+U100+U102-U74</f>
        <v>0</v>
      </c>
      <c r="V129" s="68"/>
      <c r="W129" s="68"/>
      <c r="X129" s="49">
        <f>X78+X79+X85+X87+X94+X95+X100+X102-X74</f>
        <v>0</v>
      </c>
      <c r="Y129" s="27"/>
      <c r="Z129" s="67" t="s">
        <v>184</v>
      </c>
      <c r="AA129" s="49">
        <f t="shared" ref="AA129:AC129" si="372">AA78+AA79+AA85+AA87+AA94+AA95+AA100+AA102-AA74</f>
        <v>0</v>
      </c>
      <c r="AB129" s="49">
        <f t="shared" si="372"/>
        <v>0</v>
      </c>
      <c r="AC129" s="49">
        <f t="shared" si="372"/>
        <v>0</v>
      </c>
      <c r="AD129" s="68"/>
      <c r="AE129" s="67" t="s">
        <v>184</v>
      </c>
      <c r="AF129" s="68"/>
      <c r="AG129" s="68"/>
      <c r="AH129" s="49">
        <f t="shared" ref="AH129" si="373">AH78+AH79+AH85+AH87+AH94+AH95+AH100+AH102-AH74</f>
        <v>0</v>
      </c>
      <c r="AI129" s="68"/>
      <c r="AJ129" s="68"/>
      <c r="AK129" s="49">
        <f t="shared" ref="AK129" si="374">AK78+AK79+AK85+AK87+AK94+AK95+AK100+AK102-AK74</f>
        <v>0</v>
      </c>
      <c r="AL129" s="68"/>
      <c r="AM129" s="68"/>
      <c r="AN129" s="49">
        <f t="shared" ref="AN129" si="375">AN78+AN79+AN85+AN87+AN94+AN95+AN100+AN102-AN74</f>
        <v>0</v>
      </c>
      <c r="AO129" s="68"/>
      <c r="AP129" s="67" t="s">
        <v>184</v>
      </c>
      <c r="AQ129" s="49">
        <f t="shared" ref="AQ129:AS129" si="376">AQ78+AQ79+AQ85+AQ87+AQ94+AQ95+AQ100+AQ102-AQ74</f>
        <v>0</v>
      </c>
      <c r="AR129" s="49">
        <f t="shared" si="376"/>
        <v>0</v>
      </c>
      <c r="AS129" s="49">
        <f t="shared" si="376"/>
        <v>0</v>
      </c>
      <c r="AT129" s="27"/>
    </row>
    <row r="130" spans="1:46" ht="13" x14ac:dyDescent="0.3">
      <c r="A130" s="144"/>
      <c r="C130" s="27"/>
      <c r="D130" s="67" t="s">
        <v>318</v>
      </c>
      <c r="E130" s="68"/>
      <c r="F130" s="68"/>
      <c r="G130" s="49">
        <f>'RAG Thresholds'!$D$27</f>
        <v>10000</v>
      </c>
      <c r="H130" s="27"/>
      <c r="I130" s="27"/>
      <c r="J130" s="49">
        <f>'RAG Thresholds'!$D$27</f>
        <v>10000</v>
      </c>
      <c r="K130" s="27"/>
      <c r="L130" s="27"/>
      <c r="M130" s="49">
        <f>'RAG Thresholds'!$D$27</f>
        <v>10000</v>
      </c>
      <c r="N130" s="27"/>
      <c r="O130" s="67" t="s">
        <v>318</v>
      </c>
      <c r="P130" s="68"/>
      <c r="Q130" s="68"/>
      <c r="R130" s="49">
        <f>'RAG Thresholds'!$D$27</f>
        <v>10000</v>
      </c>
      <c r="S130" s="68"/>
      <c r="T130" s="68"/>
      <c r="U130" s="49">
        <f>'RAG Thresholds'!$D$27</f>
        <v>10000</v>
      </c>
      <c r="V130" s="68"/>
      <c r="W130" s="68"/>
      <c r="X130" s="49">
        <f>'RAG Thresholds'!$D$27</f>
        <v>10000</v>
      </c>
      <c r="Y130" s="27"/>
      <c r="Z130" s="67" t="s">
        <v>318</v>
      </c>
      <c r="AA130" s="49">
        <f>'RAG Thresholds'!$D$27</f>
        <v>10000</v>
      </c>
      <c r="AB130" s="49">
        <f>'RAG Thresholds'!$D$27</f>
        <v>10000</v>
      </c>
      <c r="AC130" s="49">
        <f>'RAG Thresholds'!$D$27</f>
        <v>10000</v>
      </c>
      <c r="AD130" s="68"/>
      <c r="AE130" s="67" t="s">
        <v>318</v>
      </c>
      <c r="AF130" s="68"/>
      <c r="AG130" s="68"/>
      <c r="AH130" s="49">
        <f>'RAG Thresholds'!$D$27</f>
        <v>10000</v>
      </c>
      <c r="AI130" s="68"/>
      <c r="AJ130" s="68"/>
      <c r="AK130" s="49">
        <f>'RAG Thresholds'!$D$27</f>
        <v>10000</v>
      </c>
      <c r="AL130" s="68"/>
      <c r="AM130" s="68"/>
      <c r="AN130" s="49">
        <f>'RAG Thresholds'!$D$27</f>
        <v>10000</v>
      </c>
      <c r="AO130" s="68"/>
      <c r="AP130" s="67" t="s">
        <v>318</v>
      </c>
      <c r="AQ130" s="49">
        <f>$G$130</f>
        <v>10000</v>
      </c>
      <c r="AR130" s="49">
        <f>$J$130</f>
        <v>10000</v>
      </c>
      <c r="AS130" s="49">
        <f>$M$130</f>
        <v>10000</v>
      </c>
      <c r="AT130" s="27"/>
    </row>
    <row r="131" spans="1:46" ht="11.5" x14ac:dyDescent="0.25">
      <c r="A131" s="144"/>
      <c r="C131" s="27"/>
      <c r="D131" s="27"/>
      <c r="E131" s="68"/>
      <c r="F131" s="68"/>
      <c r="G131" s="27"/>
      <c r="H131" s="27"/>
      <c r="I131" s="27"/>
      <c r="J131" s="27"/>
      <c r="K131" s="27"/>
      <c r="L131" s="27"/>
      <c r="M131" s="27"/>
      <c r="N131" s="27"/>
      <c r="O131" s="27"/>
      <c r="P131" s="68"/>
      <c r="Q131" s="68"/>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row>
    <row r="132" spans="1:46" ht="11.5" x14ac:dyDescent="0.25">
      <c r="A132" s="144"/>
      <c r="C132" s="44"/>
      <c r="D132" s="44"/>
      <c r="E132" s="68"/>
      <c r="F132" s="68"/>
      <c r="G132" s="45"/>
      <c r="H132" s="45"/>
      <c r="I132" s="45"/>
      <c r="J132" s="45"/>
      <c r="K132" s="45"/>
      <c r="L132" s="45"/>
      <c r="M132" s="45"/>
      <c r="N132" s="44"/>
      <c r="O132" s="44"/>
      <c r="P132" s="68"/>
      <c r="Q132" s="68"/>
      <c r="R132" s="45"/>
      <c r="S132" s="45"/>
      <c r="T132" s="45"/>
      <c r="U132" s="45"/>
      <c r="V132" s="45"/>
      <c r="W132" s="45"/>
      <c r="X132" s="45"/>
      <c r="Y132" s="44"/>
      <c r="Z132" s="44"/>
      <c r="AA132" s="45"/>
      <c r="AB132" s="45"/>
      <c r="AC132" s="45"/>
      <c r="AD132" s="44"/>
      <c r="AE132" s="44"/>
      <c r="AF132" s="45"/>
      <c r="AG132" s="45"/>
      <c r="AH132" s="45"/>
      <c r="AI132" s="45"/>
      <c r="AJ132" s="45"/>
      <c r="AK132" s="45"/>
      <c r="AL132" s="45"/>
      <c r="AM132" s="45"/>
      <c r="AN132" s="45"/>
      <c r="AO132" s="44"/>
      <c r="AP132" s="44"/>
      <c r="AQ132" s="45"/>
      <c r="AR132" s="45"/>
      <c r="AS132" s="45"/>
      <c r="AT132" s="44"/>
    </row>
    <row r="133" spans="1:46" x14ac:dyDescent="0.35">
      <c r="A133" s="144"/>
      <c r="C133" s="27"/>
      <c r="D133" s="146" t="s">
        <v>63</v>
      </c>
      <c r="E133" s="27"/>
      <c r="F133" s="27"/>
      <c r="G133" s="27"/>
      <c r="H133" s="45"/>
      <c r="I133" s="45"/>
      <c r="J133" s="27"/>
      <c r="K133" s="45"/>
      <c r="L133" s="45"/>
      <c r="M133" s="27"/>
      <c r="N133" s="27"/>
      <c r="O133" s="25"/>
      <c r="P133" s="27"/>
      <c r="Q133" s="27"/>
      <c r="R133" s="27"/>
      <c r="S133" s="45"/>
      <c r="T133" s="45"/>
      <c r="U133" s="27"/>
      <c r="V133" s="45"/>
      <c r="W133" s="45"/>
      <c r="X133" s="27"/>
      <c r="Y133" s="27"/>
      <c r="Z133" s="146" t="s">
        <v>63</v>
      </c>
      <c r="AA133" s="27"/>
      <c r="AB133" s="27"/>
      <c r="AC133" s="27"/>
      <c r="AD133" s="27"/>
      <c r="AE133" s="27"/>
      <c r="AF133" s="27"/>
      <c r="AG133" s="27"/>
      <c r="AH133" s="27"/>
      <c r="AI133" s="27"/>
      <c r="AJ133" s="27"/>
      <c r="AK133" s="27"/>
      <c r="AL133" s="27"/>
      <c r="AM133" s="27"/>
      <c r="AN133" s="27"/>
      <c r="AO133" s="27"/>
      <c r="AP133" s="146" t="s">
        <v>63</v>
      </c>
      <c r="AQ133" s="27"/>
      <c r="AR133" s="27"/>
      <c r="AS133" s="27"/>
      <c r="AT133" s="27"/>
    </row>
    <row r="134" spans="1:46" ht="11.5" x14ac:dyDescent="0.25">
      <c r="A134" s="144"/>
      <c r="C134" s="27"/>
      <c r="D134" s="91" t="s">
        <v>163</v>
      </c>
      <c r="E134" s="27"/>
      <c r="F134" s="27"/>
      <c r="G134" s="150">
        <f>G32/G130</f>
        <v>0</v>
      </c>
      <c r="H134" s="45"/>
      <c r="I134" s="45"/>
      <c r="J134" s="150">
        <f>J32/J130</f>
        <v>0</v>
      </c>
      <c r="K134" s="45"/>
      <c r="L134" s="45"/>
      <c r="M134" s="150">
        <f>M32/M130</f>
        <v>0</v>
      </c>
      <c r="N134" s="27"/>
      <c r="O134" s="42"/>
      <c r="P134" s="79"/>
      <c r="Q134" s="79"/>
      <c r="R134" s="156"/>
      <c r="S134" s="157"/>
      <c r="T134" s="157"/>
      <c r="U134" s="156"/>
      <c r="V134" s="157"/>
      <c r="W134" s="157"/>
      <c r="X134" s="156"/>
      <c r="Y134" s="27"/>
      <c r="Z134" s="91" t="s">
        <v>163</v>
      </c>
      <c r="AA134" s="150">
        <f t="shared" ref="AA134:AC134" si="377">AA32/AA130</f>
        <v>0</v>
      </c>
      <c r="AB134" s="150">
        <f t="shared" si="377"/>
        <v>0</v>
      </c>
      <c r="AC134" s="150">
        <f t="shared" si="377"/>
        <v>0</v>
      </c>
      <c r="AD134" s="27"/>
      <c r="AE134" s="27"/>
      <c r="AF134" s="27"/>
      <c r="AG134" s="27"/>
      <c r="AH134" s="27"/>
      <c r="AI134" s="27"/>
      <c r="AJ134" s="27"/>
      <c r="AK134" s="27"/>
      <c r="AL134" s="27"/>
      <c r="AM134" s="27"/>
      <c r="AN134" s="27"/>
      <c r="AO134" s="27"/>
      <c r="AP134" s="91" t="s">
        <v>163</v>
      </c>
      <c r="AQ134" s="150">
        <f t="shared" ref="AQ134:AS134" si="378">AQ32/AQ130</f>
        <v>0</v>
      </c>
      <c r="AR134" s="150">
        <f t="shared" si="378"/>
        <v>0</v>
      </c>
      <c r="AS134" s="150">
        <f t="shared" si="378"/>
        <v>0</v>
      </c>
      <c r="AT134" s="27"/>
    </row>
    <row r="135" spans="1:46" ht="11.5" x14ac:dyDescent="0.25">
      <c r="A135" s="144"/>
      <c r="C135" s="27"/>
      <c r="D135" s="91" t="s">
        <v>67</v>
      </c>
      <c r="E135" s="27"/>
      <c r="F135" s="27"/>
      <c r="G135" s="151">
        <f>IF(G32=0,0,G39/G32)</f>
        <v>0</v>
      </c>
      <c r="H135" s="45"/>
      <c r="I135" s="45"/>
      <c r="J135" s="151">
        <f>IF(J32=0,0,J39/J32)</f>
        <v>0</v>
      </c>
      <c r="K135" s="45"/>
      <c r="L135" s="45"/>
      <c r="M135" s="151">
        <f>IF(M32=0,0,M39/M32)</f>
        <v>0</v>
      </c>
      <c r="N135" s="27"/>
      <c r="O135" s="42"/>
      <c r="P135" s="79"/>
      <c r="Q135" s="79"/>
      <c r="R135" s="158"/>
      <c r="S135" s="157"/>
      <c r="T135" s="157"/>
      <c r="U135" s="158"/>
      <c r="V135" s="157"/>
      <c r="W135" s="157"/>
      <c r="X135" s="158"/>
      <c r="Y135" s="27"/>
      <c r="Z135" s="91" t="s">
        <v>67</v>
      </c>
      <c r="AA135" s="151">
        <f t="shared" ref="AA135:AC135" si="379">IF(AA32=0,0,AA39/AA32)</f>
        <v>0</v>
      </c>
      <c r="AB135" s="151">
        <f t="shared" si="379"/>
        <v>0</v>
      </c>
      <c r="AC135" s="151">
        <f t="shared" si="379"/>
        <v>0</v>
      </c>
      <c r="AD135" s="27"/>
      <c r="AE135" s="27"/>
      <c r="AF135" s="27"/>
      <c r="AG135" s="27"/>
      <c r="AH135" s="27"/>
      <c r="AI135" s="27"/>
      <c r="AJ135" s="27"/>
      <c r="AK135" s="27"/>
      <c r="AL135" s="27"/>
      <c r="AM135" s="27"/>
      <c r="AN135" s="27"/>
      <c r="AO135" s="27"/>
      <c r="AP135" s="91" t="s">
        <v>67</v>
      </c>
      <c r="AQ135" s="151">
        <f t="shared" ref="AQ135:AS135" si="380">IF(AQ32=0,0,AQ39/AQ32)</f>
        <v>0</v>
      </c>
      <c r="AR135" s="151">
        <f t="shared" si="380"/>
        <v>0</v>
      </c>
      <c r="AS135" s="151">
        <f t="shared" si="380"/>
        <v>0</v>
      </c>
      <c r="AT135" s="27"/>
    </row>
    <row r="136" spans="1:46" ht="11.5" x14ac:dyDescent="0.25">
      <c r="A136" s="144"/>
      <c r="C136" s="27"/>
      <c r="D136" s="91" t="s">
        <v>249</v>
      </c>
      <c r="E136" s="27"/>
      <c r="F136" s="27"/>
      <c r="G136" s="151" t="str">
        <f>IF(G125=0,"N/A",  IF(  OR(  G125  &lt;  0,  (G78+G79+G85+G87+G94+G95+G100+G102-G74)  &lt;=  0  ),  0,  G125/(G78+G79+G85+G87+G94+G95+G100+G102-G74)  )  )</f>
        <v>N/A</v>
      </c>
      <c r="H136" s="45"/>
      <c r="I136" s="45"/>
      <c r="J136" s="151" t="str">
        <f>IF(J125=0,"N/A",  IF(  OR(  J125  &lt;  0,  (J78+J79+J85+J87+J94+J95+J100+J102-J74)  &lt;=  0  ),  0,  J125/(J78+J79+J85+J87+J94+J95+J100+J102-J74)  )  )</f>
        <v>N/A</v>
      </c>
      <c r="K136" s="45"/>
      <c r="L136" s="45"/>
      <c r="M136" s="151" t="str">
        <f>IF(M125=0,"N/A",  IF(  OR(  M125  &lt;  0,  (M78+M79+M85+M87+M94+M95+M100+M102-M74)  &lt;=  0  ),  0,  M125/(M78+M79+M85+M87+M94+M95+M100+M102-M74)  )  )</f>
        <v>N/A</v>
      </c>
      <c r="N136" s="27"/>
      <c r="O136" s="42"/>
      <c r="P136" s="79"/>
      <c r="Q136" s="79"/>
      <c r="R136" s="159"/>
      <c r="S136" s="157"/>
      <c r="T136" s="157"/>
      <c r="U136" s="159"/>
      <c r="V136" s="157"/>
      <c r="W136" s="157"/>
      <c r="X136" s="159"/>
      <c r="Y136" s="27"/>
      <c r="Z136" s="91" t="s">
        <v>249</v>
      </c>
      <c r="AA136" s="151" t="str">
        <f t="shared" ref="AA136:AC136" si="381">IF(AA125=0,"N/A",  IF(  OR(  AA125  &lt;  0,  (AA78+AA79+AA85+AA87+AA94+AA95+AA100+AA102-AA74)  &lt;=  0  ),  0,  AA125/(AA78+AA79+AA85+AA87+AA94+AA95+AA100+AA102-AA74)  )  )</f>
        <v>N/A</v>
      </c>
      <c r="AB136" s="151" t="str">
        <f t="shared" si="381"/>
        <v>N/A</v>
      </c>
      <c r="AC136" s="151" t="str">
        <f t="shared" si="381"/>
        <v>N/A</v>
      </c>
      <c r="AD136" s="27"/>
      <c r="AE136" s="27"/>
      <c r="AF136" s="27"/>
      <c r="AG136" s="27"/>
      <c r="AH136" s="27"/>
      <c r="AI136" s="27"/>
      <c r="AJ136" s="27"/>
      <c r="AK136" s="27"/>
      <c r="AL136" s="27"/>
      <c r="AM136" s="27"/>
      <c r="AN136" s="27"/>
      <c r="AO136" s="27"/>
      <c r="AP136" s="91" t="s">
        <v>249</v>
      </c>
      <c r="AQ136" s="151" t="str">
        <f t="shared" ref="AQ136:AS136" si="382">IF(AQ125=0,"N/A",  IF(  OR(  AQ125  &lt;  0,  (AQ78+AQ79+AQ85+AQ87+AQ94+AQ95+AQ100+AQ102-AQ74)  &lt;=  0  ),  0,  AQ125/(AQ78+AQ79+AQ85+AQ87+AQ94+AQ95+AQ100+AQ102-AQ74)  )  )</f>
        <v>N/A</v>
      </c>
      <c r="AR136" s="151" t="str">
        <f t="shared" si="382"/>
        <v>N/A</v>
      </c>
      <c r="AS136" s="151" t="str">
        <f t="shared" si="382"/>
        <v>N/A</v>
      </c>
      <c r="AT136" s="27"/>
    </row>
    <row r="137" spans="1:46" ht="11.5" x14ac:dyDescent="0.25">
      <c r="A137" s="144"/>
      <c r="C137" s="27"/>
      <c r="D137" s="91" t="s">
        <v>76</v>
      </c>
      <c r="E137" s="27"/>
      <c r="F137" s="27"/>
      <c r="G137" s="150" t="e">
        <f>IF(   (G78+G79+G85+G87+G94+G95+G100+G102-G74)/(G$39-G$55)   &lt;=  0,  0,  (G78+G79+G85+G87+G94+G95+G100+G102-G74)/(G$39-G$55)  )</f>
        <v>#DIV/0!</v>
      </c>
      <c r="H137" s="45"/>
      <c r="I137" s="45"/>
      <c r="J137" s="150" t="e">
        <f>IF(   (J78+J79+J85+J87+J94+J95+J100+J102-J74)/(J$39-J$55)   &lt;=  0,  0,  (J78+J79+J85+J87+J94+J95+J100+J102-J74)/(J$39-J$55)  )</f>
        <v>#DIV/0!</v>
      </c>
      <c r="K137" s="45"/>
      <c r="L137" s="45"/>
      <c r="M137" s="150" t="e">
        <f>IF(   (M78+M79+M85+M87+M94+M95+M100+M102-M74)/(M$39-M$55)   &lt;=  0,  0,  (M78+M79+M85+M87+M94+M95+M100+M102-M74)/(M$39-M$55)  )</f>
        <v>#DIV/0!</v>
      </c>
      <c r="N137" s="27"/>
      <c r="O137" s="42"/>
      <c r="P137" s="79"/>
      <c r="Q137" s="79"/>
      <c r="R137" s="160"/>
      <c r="S137" s="157"/>
      <c r="T137" s="157"/>
      <c r="U137" s="160"/>
      <c r="V137" s="157"/>
      <c r="W137" s="157"/>
      <c r="X137" s="160"/>
      <c r="Y137" s="27"/>
      <c r="Z137" s="91" t="s">
        <v>76</v>
      </c>
      <c r="AA137" s="150" t="e">
        <f t="shared" ref="AA137:AC137" si="383">IF(   (AA78+AA79+AA85+AA87+AA94+AA95+AA100+AA102-AA74)/(AA$39-AA$55)   &lt;=  0,  0,  (AA78+AA79+AA85+AA87+AA94+AA95+AA100+AA102-AA74)/(AA$39-AA$55)  )</f>
        <v>#DIV/0!</v>
      </c>
      <c r="AB137" s="150" t="e">
        <f t="shared" si="383"/>
        <v>#DIV/0!</v>
      </c>
      <c r="AC137" s="150" t="e">
        <f t="shared" si="383"/>
        <v>#DIV/0!</v>
      </c>
      <c r="AD137" s="27"/>
      <c r="AE137" s="27"/>
      <c r="AF137" s="27"/>
      <c r="AG137" s="27"/>
      <c r="AH137" s="27"/>
      <c r="AI137" s="27"/>
      <c r="AJ137" s="27"/>
      <c r="AK137" s="27"/>
      <c r="AL137" s="27"/>
      <c r="AM137" s="27"/>
      <c r="AN137" s="27"/>
      <c r="AO137" s="27"/>
      <c r="AP137" s="91" t="s">
        <v>76</v>
      </c>
      <c r="AQ137" s="150" t="e">
        <f t="shared" ref="AQ137:AS137" si="384">IF(   (AQ78+AQ79+AQ85+AQ87+AQ94+AQ95+AQ100+AQ102-AQ74)/(AQ$39-AQ$55)   &lt;=  0,  0,  (AQ78+AQ79+AQ85+AQ87+AQ94+AQ95+AQ100+AQ102-AQ74)/(AQ$39-AQ$55)  )</f>
        <v>#DIV/0!</v>
      </c>
      <c r="AR137" s="150" t="e">
        <f t="shared" si="384"/>
        <v>#DIV/0!</v>
      </c>
      <c r="AS137" s="150" t="e">
        <f t="shared" si="384"/>
        <v>#DIV/0!</v>
      </c>
      <c r="AT137" s="27"/>
    </row>
    <row r="138" spans="1:46" ht="11.5" x14ac:dyDescent="0.25">
      <c r="A138" s="144"/>
      <c r="C138" s="27"/>
      <c r="D138" s="91" t="s">
        <v>80</v>
      </c>
      <c r="E138" s="27"/>
      <c r="F138" s="27"/>
      <c r="G138" s="150" t="e">
        <f>IF(   (G78+G79+G85+G87+G94+G95+G100+G102-G74-(G61-G96))/(G39-G55)   &lt;=  0,  0,  (G78+G79+G85+G87+G94+G95+G100+G102-G74-(G61-G96))/(G39-G55)  )</f>
        <v>#DIV/0!</v>
      </c>
      <c r="H138" s="45"/>
      <c r="I138" s="45"/>
      <c r="J138" s="150" t="e">
        <f>IF(   (J78+J79+J85+J87+J94+J95+J100+J102-J74-(J61-J96))/(J39-J55)   &lt;=  0,  0,  (J78+J79+J85+J87+J94+J95+J100+J102-J74-(J61-J96))/(J39-J55)  )</f>
        <v>#DIV/0!</v>
      </c>
      <c r="K138" s="45"/>
      <c r="L138" s="45"/>
      <c r="M138" s="150" t="e">
        <f>IF(   (M78+M79+M85+M87+M94+M95+M100+M102-M74-(M61-M96))/(M39-M55)   &lt;=  0,  0,  (M78+M79+M85+M87+M94+M95+M100+M102-M74-(M61-M96))/(M39-M55)  )</f>
        <v>#DIV/0!</v>
      </c>
      <c r="N138" s="27"/>
      <c r="O138" s="42"/>
      <c r="P138" s="79"/>
      <c r="Q138" s="79"/>
      <c r="R138" s="160"/>
      <c r="S138" s="157"/>
      <c r="T138" s="157"/>
      <c r="U138" s="160"/>
      <c r="V138" s="157"/>
      <c r="W138" s="157"/>
      <c r="X138" s="160"/>
      <c r="Y138" s="27"/>
      <c r="Z138" s="91" t="s">
        <v>80</v>
      </c>
      <c r="AA138" s="150" t="e">
        <f t="shared" ref="AA138:AC138" si="385">IF(   (AA78+AA79+AA85+AA87+AA94+AA95+AA100+AA102-AA74-(AA61-AA96))/(AA39-AA55)   &lt;=  0,  0,  (AA78+AA79+AA85+AA87+AA94+AA95+AA100+AA102-AA74-(AA61-AA96))/(AA39-AA55)  )</f>
        <v>#DIV/0!</v>
      </c>
      <c r="AB138" s="150" t="e">
        <f t="shared" si="385"/>
        <v>#DIV/0!</v>
      </c>
      <c r="AC138" s="150" t="e">
        <f t="shared" si="385"/>
        <v>#DIV/0!</v>
      </c>
      <c r="AD138" s="27"/>
      <c r="AE138" s="27"/>
      <c r="AF138" s="27"/>
      <c r="AG138" s="27"/>
      <c r="AH138" s="27"/>
      <c r="AI138" s="27"/>
      <c r="AJ138" s="27"/>
      <c r="AK138" s="27"/>
      <c r="AL138" s="27"/>
      <c r="AM138" s="27"/>
      <c r="AN138" s="27"/>
      <c r="AO138" s="27"/>
      <c r="AP138" s="91" t="s">
        <v>80</v>
      </c>
      <c r="AQ138" s="150" t="e">
        <f t="shared" ref="AQ138:AR138" si="386">IF(   (AQ78+AQ79+AQ85+AQ87+AQ94+AQ95+AQ100+AQ102-AQ74-(AQ61-AQ96))/(AQ39-AQ55)   &lt;=  0,  0,  (AQ78+AQ79+AQ85+AQ87+AQ94+AQ95+AQ100+AQ102-AQ74-(AQ61-AQ96))/(AQ39-AQ55)  )</f>
        <v>#DIV/0!</v>
      </c>
      <c r="AR138" s="150" t="e">
        <f t="shared" si="386"/>
        <v>#DIV/0!</v>
      </c>
      <c r="AS138" s="150" t="e">
        <f>IF(   (AS78+AS79+AS85+AS87+AS94+AS95+AS100+AS102-AS74-(AS61-AS96))/(AS39-AS55)   &lt;=  0,  0,  (AS78+AS79+AS85+AS87+AS94+AS95+AS100+AS102-AS74-(AS61-AS96))/(AS39-AS55)  )</f>
        <v>#DIV/0!</v>
      </c>
      <c r="AT138" s="27"/>
    </row>
    <row r="139" spans="1:46" ht="11.5" x14ac:dyDescent="0.25">
      <c r="A139" s="144"/>
      <c r="C139" s="27"/>
      <c r="D139" s="91" t="s">
        <v>74</v>
      </c>
      <c r="E139" s="27"/>
      <c r="F139" s="27"/>
      <c r="G139" s="150" t="e">
        <f>G39/-(G45+G30)</f>
        <v>#DIV/0!</v>
      </c>
      <c r="H139" s="45"/>
      <c r="I139" s="45"/>
      <c r="J139" s="150" t="e">
        <f>J39/-(J45+J30)</f>
        <v>#DIV/0!</v>
      </c>
      <c r="K139" s="45"/>
      <c r="L139" s="45"/>
      <c r="M139" s="150" t="e">
        <f>M39/-(M45+M30)</f>
        <v>#DIV/0!</v>
      </c>
      <c r="N139" s="27"/>
      <c r="O139" s="161"/>
      <c r="P139" s="79"/>
      <c r="Q139" s="79"/>
      <c r="R139" s="156"/>
      <c r="S139" s="157"/>
      <c r="T139" s="157"/>
      <c r="U139" s="156"/>
      <c r="V139" s="157"/>
      <c r="W139" s="157"/>
      <c r="X139" s="156"/>
      <c r="Y139" s="27"/>
      <c r="Z139" s="91" t="s">
        <v>74</v>
      </c>
      <c r="AA139" s="150" t="e">
        <f t="shared" ref="AA139:AC139" si="387">AA39/-(AA45+AA30)</f>
        <v>#DIV/0!</v>
      </c>
      <c r="AB139" s="150" t="e">
        <f t="shared" si="387"/>
        <v>#DIV/0!</v>
      </c>
      <c r="AC139" s="150" t="e">
        <f t="shared" si="387"/>
        <v>#DIV/0!</v>
      </c>
      <c r="AD139" s="27"/>
      <c r="AE139" s="27"/>
      <c r="AF139" s="27"/>
      <c r="AG139" s="27"/>
      <c r="AH139" s="27"/>
      <c r="AI139" s="27"/>
      <c r="AJ139" s="27"/>
      <c r="AK139" s="27"/>
      <c r="AL139" s="27"/>
      <c r="AM139" s="27"/>
      <c r="AN139" s="27"/>
      <c r="AO139" s="27"/>
      <c r="AP139" s="91" t="s">
        <v>74</v>
      </c>
      <c r="AQ139" s="150" t="e">
        <f t="shared" ref="AQ139:AS139" si="388">AQ39/-(AQ45+AQ30)</f>
        <v>#DIV/0!</v>
      </c>
      <c r="AR139" s="150" t="e">
        <f t="shared" si="388"/>
        <v>#DIV/0!</v>
      </c>
      <c r="AS139" s="150" t="e">
        <f t="shared" si="388"/>
        <v>#DIV/0!</v>
      </c>
      <c r="AT139" s="27"/>
    </row>
    <row r="140" spans="1:46" ht="11.5" x14ac:dyDescent="0.25">
      <c r="A140" s="144"/>
      <c r="C140" s="27"/>
      <c r="D140" s="91" t="s">
        <v>77</v>
      </c>
      <c r="E140" s="27"/>
      <c r="F140" s="27"/>
      <c r="G140" s="150" t="e">
        <f>(G76-G66)/G88</f>
        <v>#DIV/0!</v>
      </c>
      <c r="H140" s="45"/>
      <c r="I140" s="45"/>
      <c r="J140" s="150" t="e">
        <f>(J76-J66)/J88</f>
        <v>#DIV/0!</v>
      </c>
      <c r="K140" s="45"/>
      <c r="L140" s="45"/>
      <c r="M140" s="150" t="e">
        <f>(M76-M66)/M88</f>
        <v>#DIV/0!</v>
      </c>
      <c r="N140" s="27"/>
      <c r="O140" s="42"/>
      <c r="P140" s="79"/>
      <c r="Q140" s="79"/>
      <c r="R140" s="156"/>
      <c r="S140" s="157"/>
      <c r="T140" s="157"/>
      <c r="U140" s="156"/>
      <c r="V140" s="157"/>
      <c r="W140" s="157"/>
      <c r="X140" s="156"/>
      <c r="Y140" s="27"/>
      <c r="Z140" s="91" t="s">
        <v>77</v>
      </c>
      <c r="AA140" s="150" t="e">
        <f t="shared" ref="AA140:AC140" si="389">(AA76-AA66)/AA88</f>
        <v>#DIV/0!</v>
      </c>
      <c r="AB140" s="150" t="e">
        <f t="shared" si="389"/>
        <v>#DIV/0!</v>
      </c>
      <c r="AC140" s="150" t="e">
        <f t="shared" si="389"/>
        <v>#DIV/0!</v>
      </c>
      <c r="AD140" s="27"/>
      <c r="AE140" s="27"/>
      <c r="AF140" s="27"/>
      <c r="AG140" s="27"/>
      <c r="AH140" s="27"/>
      <c r="AI140" s="27"/>
      <c r="AJ140" s="27"/>
      <c r="AK140" s="27"/>
      <c r="AL140" s="27"/>
      <c r="AM140" s="27"/>
      <c r="AN140" s="27"/>
      <c r="AO140" s="27"/>
      <c r="AP140" s="91" t="s">
        <v>77</v>
      </c>
      <c r="AQ140" s="150" t="e">
        <f t="shared" ref="AQ140:AS140" si="390">(AQ76-AQ66)/AQ88</f>
        <v>#DIV/0!</v>
      </c>
      <c r="AR140" s="150" t="e">
        <f t="shared" si="390"/>
        <v>#DIV/0!</v>
      </c>
      <c r="AS140" s="150" t="e">
        <f t="shared" si="390"/>
        <v>#DIV/0!</v>
      </c>
      <c r="AT140" s="27"/>
    </row>
    <row r="141" spans="1:46" ht="11.5" x14ac:dyDescent="0.25">
      <c r="A141" s="144"/>
      <c r="C141" s="27"/>
      <c r="D141" s="91" t="s">
        <v>78</v>
      </c>
      <c r="E141" s="27"/>
      <c r="F141" s="27"/>
      <c r="G141" s="150">
        <f>G112</f>
        <v>0</v>
      </c>
      <c r="H141" s="45"/>
      <c r="I141" s="45"/>
      <c r="J141" s="150">
        <f>J112</f>
        <v>0</v>
      </c>
      <c r="K141" s="45"/>
      <c r="L141" s="45"/>
      <c r="M141" s="150">
        <f>M112</f>
        <v>0</v>
      </c>
      <c r="N141" s="27"/>
      <c r="O141" s="42"/>
      <c r="P141" s="79"/>
      <c r="Q141" s="79"/>
      <c r="R141" s="156"/>
      <c r="S141" s="157"/>
      <c r="T141" s="157"/>
      <c r="U141" s="156"/>
      <c r="V141" s="157"/>
      <c r="W141" s="157"/>
      <c r="X141" s="156"/>
      <c r="Y141" s="27"/>
      <c r="Z141" s="91" t="s">
        <v>78</v>
      </c>
      <c r="AA141" s="150">
        <f t="shared" ref="AA141:AC141" si="391">AA112</f>
        <v>0</v>
      </c>
      <c r="AB141" s="150">
        <f t="shared" si="391"/>
        <v>0</v>
      </c>
      <c r="AC141" s="150">
        <f t="shared" si="391"/>
        <v>0</v>
      </c>
      <c r="AD141" s="27"/>
      <c r="AE141" s="27"/>
      <c r="AF141" s="27"/>
      <c r="AG141" s="27"/>
      <c r="AH141" s="27"/>
      <c r="AI141" s="27"/>
      <c r="AJ141" s="27"/>
      <c r="AK141" s="27"/>
      <c r="AL141" s="27"/>
      <c r="AM141" s="27"/>
      <c r="AN141" s="27"/>
      <c r="AO141" s="27"/>
      <c r="AP141" s="91" t="s">
        <v>78</v>
      </c>
      <c r="AQ141" s="150">
        <f t="shared" ref="AQ141:AS141" si="392">AQ112</f>
        <v>0</v>
      </c>
      <c r="AR141" s="150">
        <f t="shared" si="392"/>
        <v>0</v>
      </c>
      <c r="AS141" s="150">
        <f t="shared" si="392"/>
        <v>0</v>
      </c>
      <c r="AT141" s="27"/>
    </row>
    <row r="142" spans="1:46" ht="11.5" x14ac:dyDescent="0.25">
      <c r="A142" s="144"/>
      <c r="C142" s="27"/>
      <c r="D142" s="91" t="s">
        <v>79</v>
      </c>
      <c r="E142" s="27"/>
      <c r="F142" s="27"/>
      <c r="G142" s="151" t="e">
        <f>(G116+G62+G73)/(G58+G60+G59+G76)</f>
        <v>#DIV/0!</v>
      </c>
      <c r="H142" s="45"/>
      <c r="I142" s="45"/>
      <c r="J142" s="151" t="e">
        <f>(J116+J62+J73)/(J58+J60+J59+J76)</f>
        <v>#DIV/0!</v>
      </c>
      <c r="K142" s="45"/>
      <c r="L142" s="45"/>
      <c r="M142" s="151" t="e">
        <f>(M116+M62+M73)/(M58+M60+M59+M76)</f>
        <v>#DIV/0!</v>
      </c>
      <c r="N142" s="27"/>
      <c r="O142" s="42"/>
      <c r="P142" s="79"/>
      <c r="Q142" s="79"/>
      <c r="R142" s="162"/>
      <c r="S142" s="157"/>
      <c r="T142" s="157"/>
      <c r="U142" s="162"/>
      <c r="V142" s="157"/>
      <c r="W142" s="157"/>
      <c r="X142" s="162"/>
      <c r="Y142" s="27"/>
      <c r="Z142" s="91" t="s">
        <v>79</v>
      </c>
      <c r="AA142" s="151" t="e">
        <f t="shared" ref="AA142:AC142" si="393">(AA116+AA62+AA73)/(AA58+AA60+AA59+AA76)</f>
        <v>#DIV/0!</v>
      </c>
      <c r="AB142" s="151" t="e">
        <f t="shared" si="393"/>
        <v>#DIV/0!</v>
      </c>
      <c r="AC142" s="151" t="e">
        <f t="shared" si="393"/>
        <v>#DIV/0!</v>
      </c>
      <c r="AD142" s="27"/>
      <c r="AE142" s="27"/>
      <c r="AF142" s="27"/>
      <c r="AG142" s="27"/>
      <c r="AH142" s="27"/>
      <c r="AI142" s="27"/>
      <c r="AJ142" s="27"/>
      <c r="AK142" s="27"/>
      <c r="AL142" s="27"/>
      <c r="AM142" s="27"/>
      <c r="AN142" s="27"/>
      <c r="AO142" s="27"/>
      <c r="AP142" s="91" t="s">
        <v>79</v>
      </c>
      <c r="AQ142" s="151" t="e">
        <f t="shared" ref="AQ142:AS142" si="394">(AQ116+AQ62+AQ73)/(AQ58+AQ60+AQ59+AQ76)</f>
        <v>#DIV/0!</v>
      </c>
      <c r="AR142" s="151" t="e">
        <f t="shared" si="394"/>
        <v>#DIV/0!</v>
      </c>
      <c r="AS142" s="151" t="e">
        <f t="shared" si="394"/>
        <v>#DIV/0!</v>
      </c>
      <c r="AT142" s="27"/>
    </row>
    <row r="143" spans="1:46" ht="11.5" x14ac:dyDescent="0.25">
      <c r="A143" s="144"/>
      <c r="C143" s="27"/>
      <c r="D143" s="42"/>
      <c r="E143" s="27"/>
      <c r="F143" s="27"/>
      <c r="G143" s="48"/>
      <c r="H143" s="45"/>
      <c r="I143" s="45"/>
      <c r="J143" s="48"/>
      <c r="K143" s="45"/>
      <c r="L143" s="45"/>
      <c r="M143" s="48"/>
      <c r="N143" s="27"/>
      <c r="O143" s="42"/>
      <c r="P143" s="79"/>
      <c r="Q143" s="79"/>
      <c r="R143" s="48"/>
      <c r="S143" s="157"/>
      <c r="T143" s="157"/>
      <c r="U143" s="48"/>
      <c r="V143" s="157"/>
      <c r="W143" s="157"/>
      <c r="X143" s="48"/>
      <c r="Y143" s="27"/>
      <c r="Z143" s="42"/>
      <c r="AA143" s="48"/>
      <c r="AB143" s="48"/>
      <c r="AC143" s="48"/>
      <c r="AD143" s="27"/>
      <c r="AE143" s="27"/>
      <c r="AF143" s="27"/>
      <c r="AG143" s="27"/>
      <c r="AH143" s="27"/>
      <c r="AI143" s="27"/>
      <c r="AJ143" s="27"/>
      <c r="AK143" s="27"/>
      <c r="AL143" s="27"/>
      <c r="AM143" s="27"/>
      <c r="AN143" s="27"/>
      <c r="AO143" s="27"/>
      <c r="AP143" s="42"/>
      <c r="AQ143" s="48"/>
      <c r="AR143" s="48"/>
      <c r="AS143" s="48"/>
      <c r="AT143" s="27"/>
    </row>
    <row r="144" spans="1:46" ht="11.5" x14ac:dyDescent="0.25">
      <c r="A144" s="144"/>
      <c r="C144" s="27"/>
      <c r="D144" s="42"/>
      <c r="E144" s="27"/>
      <c r="F144" s="27"/>
      <c r="G144" s="43"/>
      <c r="H144" s="45"/>
      <c r="I144" s="45"/>
      <c r="J144" s="43"/>
      <c r="K144" s="45"/>
      <c r="L144" s="45"/>
      <c r="M144" s="43"/>
      <c r="N144" s="27"/>
      <c r="O144" s="42"/>
      <c r="P144" s="79"/>
      <c r="Q144" s="79"/>
      <c r="R144" s="43"/>
      <c r="S144" s="157"/>
      <c r="T144" s="157"/>
      <c r="U144" s="43"/>
      <c r="V144" s="157"/>
      <c r="W144" s="157"/>
      <c r="X144" s="43"/>
      <c r="Y144" s="27"/>
      <c r="Z144" s="42"/>
      <c r="AA144" s="43"/>
      <c r="AB144" s="43"/>
      <c r="AC144" s="43"/>
      <c r="AD144" s="27"/>
      <c r="AE144" s="27"/>
      <c r="AF144" s="27"/>
      <c r="AG144" s="27"/>
      <c r="AH144" s="27"/>
      <c r="AI144" s="27"/>
      <c r="AJ144" s="27"/>
      <c r="AK144" s="27"/>
      <c r="AL144" s="27"/>
      <c r="AM144" s="27"/>
      <c r="AN144" s="27"/>
      <c r="AO144" s="27"/>
      <c r="AP144" s="42"/>
      <c r="AQ144" s="43"/>
      <c r="AR144" s="43"/>
      <c r="AS144" s="43"/>
      <c r="AT144" s="27"/>
    </row>
    <row r="145" spans="1:46" x14ac:dyDescent="0.35">
      <c r="A145" s="144"/>
      <c r="C145" s="27"/>
      <c r="D145" s="146" t="s">
        <v>44</v>
      </c>
      <c r="E145" s="27"/>
      <c r="F145" s="27"/>
      <c r="G145" s="27"/>
      <c r="H145" s="45"/>
      <c r="I145" s="45"/>
      <c r="J145" s="27"/>
      <c r="K145" s="45"/>
      <c r="L145" s="45"/>
      <c r="M145" s="27"/>
      <c r="N145" s="27"/>
      <c r="O145" s="163"/>
      <c r="P145" s="79"/>
      <c r="Q145" s="79"/>
      <c r="R145" s="79"/>
      <c r="S145" s="157"/>
      <c r="T145" s="157"/>
      <c r="U145" s="79"/>
      <c r="V145" s="157"/>
      <c r="W145" s="157"/>
      <c r="X145" s="79"/>
      <c r="Y145" s="27"/>
      <c r="Z145" s="146" t="s">
        <v>44</v>
      </c>
      <c r="AA145" s="27"/>
      <c r="AB145" s="27"/>
      <c r="AC145" s="27"/>
      <c r="AD145" s="27"/>
      <c r="AE145" s="27"/>
      <c r="AF145" s="27"/>
      <c r="AG145" s="27"/>
      <c r="AH145" s="27"/>
      <c r="AI145" s="27"/>
      <c r="AJ145" s="27"/>
      <c r="AK145" s="27"/>
      <c r="AL145" s="27"/>
      <c r="AM145" s="27"/>
      <c r="AN145" s="27"/>
      <c r="AO145" s="27"/>
      <c r="AP145" s="146" t="s">
        <v>44</v>
      </c>
      <c r="AQ145" s="27"/>
      <c r="AR145" s="27"/>
      <c r="AS145" s="27"/>
      <c r="AT145" s="27"/>
    </row>
    <row r="146" spans="1:46" ht="11.5" x14ac:dyDescent="0.25">
      <c r="A146" s="144"/>
      <c r="C146" s="27"/>
      <c r="D146" s="91" t="s">
        <v>163</v>
      </c>
      <c r="E146" s="27"/>
      <c r="F146" s="27"/>
      <c r="G146" s="152" t="str">
        <f>IF(G134&gt;'RAG Thresholds'!$G$15,"G",IF(G134&lt;'RAG Thresholds'!$E$15,"R","A"))</f>
        <v>R</v>
      </c>
      <c r="H146" s="45"/>
      <c r="I146" s="45"/>
      <c r="J146" s="152" t="str">
        <f>IF(J134&gt;'RAG Thresholds'!$G$15,"G",IF(J134&lt;'RAG Thresholds'!$E$15,"R","A"))</f>
        <v>R</v>
      </c>
      <c r="K146" s="45"/>
      <c r="L146" s="45"/>
      <c r="M146" s="152" t="str">
        <f>IF(M134&gt;'RAG Thresholds'!$G$15,"G",IF(M134&lt;'RAG Thresholds'!$E$15,"R","A"))</f>
        <v>R</v>
      </c>
      <c r="N146" s="27"/>
      <c r="O146" s="42"/>
      <c r="P146" s="79"/>
      <c r="Q146" s="79"/>
      <c r="R146" s="164"/>
      <c r="S146" s="157"/>
      <c r="T146" s="157"/>
      <c r="U146" s="164"/>
      <c r="V146" s="157"/>
      <c r="W146" s="157"/>
      <c r="X146" s="164"/>
      <c r="Y146" s="27"/>
      <c r="Z146" s="91" t="s">
        <v>163</v>
      </c>
      <c r="AA146" s="152" t="str">
        <f>IF(AA134&gt;'RAG Thresholds'!$G$15,"G",IF(AA134&lt;'RAG Thresholds'!$E$15,"R","A"))</f>
        <v>R</v>
      </c>
      <c r="AB146" s="152" t="str">
        <f>IF(AB134&gt;'RAG Thresholds'!$G$15,"G",IF(AB134&lt;'RAG Thresholds'!$E$15,"R","A"))</f>
        <v>R</v>
      </c>
      <c r="AC146" s="152" t="str">
        <f>IF(AC134&gt;'RAG Thresholds'!$G$15,"G",IF(AC134&lt;'RAG Thresholds'!$E$15,"R","A"))</f>
        <v>R</v>
      </c>
      <c r="AD146" s="27"/>
      <c r="AE146" s="27"/>
      <c r="AF146" s="27"/>
      <c r="AG146" s="27"/>
      <c r="AH146" s="27"/>
      <c r="AI146" s="27"/>
      <c r="AJ146" s="27"/>
      <c r="AK146" s="27"/>
      <c r="AL146" s="27"/>
      <c r="AM146" s="27"/>
      <c r="AN146" s="27"/>
      <c r="AO146" s="27"/>
      <c r="AP146" s="91" t="s">
        <v>163</v>
      </c>
      <c r="AQ146" s="152" t="str">
        <f>IF(AQ134&gt;'RAG Thresholds'!$G$15,"G",IF(AQ134&lt;'RAG Thresholds'!$E$15,"R","A"))</f>
        <v>R</v>
      </c>
      <c r="AR146" s="152" t="str">
        <f>IF(AR134&gt;'RAG Thresholds'!$G$15,"G",IF(AR134&lt;'RAG Thresholds'!$E$15,"R","A"))</f>
        <v>R</v>
      </c>
      <c r="AS146" s="152" t="str">
        <f>IF(AS134&gt;'RAG Thresholds'!$G$15,"G",IF(AS134&lt;'RAG Thresholds'!$E$15,"R","A"))</f>
        <v>R</v>
      </c>
      <c r="AT146" s="27"/>
    </row>
    <row r="147" spans="1:46" ht="11.5" x14ac:dyDescent="0.25">
      <c r="A147" s="144"/>
      <c r="C147" s="27"/>
      <c r="D147" s="27" t="s">
        <v>67</v>
      </c>
      <c r="E147" s="27"/>
      <c r="F147" s="27"/>
      <c r="G147" s="152" t="str">
        <f>IF(G135&gt;'RAG Thresholds'!$G$16,"G",IF(G135&lt;'RAG Thresholds'!$E$16,"R","A"))</f>
        <v>R</v>
      </c>
      <c r="H147" s="45"/>
      <c r="I147" s="45"/>
      <c r="J147" s="152" t="str">
        <f>IF(J135&gt;'RAG Thresholds'!$G$16,"G",IF(J135&lt;'RAG Thresholds'!$E$16,"R","A"))</f>
        <v>R</v>
      </c>
      <c r="K147" s="45"/>
      <c r="L147" s="45"/>
      <c r="M147" s="152" t="str">
        <f>IF(M135&gt;'RAG Thresholds'!$G$16,"G",IF(M135&lt;'RAG Thresholds'!$E$16,"R","A"))</f>
        <v>R</v>
      </c>
      <c r="N147" s="27"/>
      <c r="O147" s="42"/>
      <c r="P147" s="79"/>
      <c r="Q147" s="79"/>
      <c r="R147" s="164"/>
      <c r="S147" s="157"/>
      <c r="T147" s="157"/>
      <c r="U147" s="164"/>
      <c r="V147" s="157"/>
      <c r="W147" s="157"/>
      <c r="X147" s="164"/>
      <c r="Y147" s="27"/>
      <c r="Z147" s="27" t="s">
        <v>67</v>
      </c>
      <c r="AA147" s="152" t="str">
        <f>IF(AA135&gt;'RAG Thresholds'!$G$16,"G",IF(AA135&lt;'RAG Thresholds'!$E$16,"R","A"))</f>
        <v>R</v>
      </c>
      <c r="AB147" s="152" t="str">
        <f>IF(AB135&gt;'RAG Thresholds'!$G$16,"G",IF(AB135&lt;'RAG Thresholds'!$E$16,"R","A"))</f>
        <v>R</v>
      </c>
      <c r="AC147" s="152" t="str">
        <f>IF(AC135&gt;'RAG Thresholds'!$G$16,"G",IF(AC135&lt;'RAG Thresholds'!$E$16,"R","A"))</f>
        <v>R</v>
      </c>
      <c r="AD147" s="27"/>
      <c r="AE147" s="27"/>
      <c r="AF147" s="27"/>
      <c r="AG147" s="27"/>
      <c r="AH147" s="27"/>
      <c r="AI147" s="27"/>
      <c r="AJ147" s="27"/>
      <c r="AK147" s="27"/>
      <c r="AL147" s="27"/>
      <c r="AM147" s="27"/>
      <c r="AN147" s="27"/>
      <c r="AO147" s="27"/>
      <c r="AP147" s="27" t="s">
        <v>67</v>
      </c>
      <c r="AQ147" s="152" t="str">
        <f>IF(AQ135&gt;'RAG Thresholds'!$G$16,"G",IF(AQ135&lt;'RAG Thresholds'!$E$16,"R","A"))</f>
        <v>R</v>
      </c>
      <c r="AR147" s="152" t="str">
        <f>IF(AR135&gt;'RAG Thresholds'!$G$16,"G",IF(AR135&lt;'RAG Thresholds'!$E$16,"R","A"))</f>
        <v>R</v>
      </c>
      <c r="AS147" s="152" t="str">
        <f>IF(AS135&gt;'RAG Thresholds'!$G$16,"G",IF(AS135&lt;'RAG Thresholds'!$E$16,"R","A"))</f>
        <v>R</v>
      </c>
      <c r="AT147" s="27"/>
    </row>
    <row r="148" spans="1:46" ht="11.5" x14ac:dyDescent="0.25">
      <c r="A148" s="144"/>
      <c r="C148" s="27"/>
      <c r="D148" s="27" t="s">
        <v>249</v>
      </c>
      <c r="E148" s="27"/>
      <c r="F148" s="27"/>
      <c r="G148" s="152" t="str">
        <f>IF(G136="N/A","N/A",IF(G125&lt;0,"R",IF( (G78+G79+G85+G87+G94+G95+G100+G102-G74)&lt;0,"G",IF(G136&gt;'RAG Thresholds'!$G$17,"G",IF(G136&lt;'RAG Thresholds'!$E$17,"R","A")))))</f>
        <v>N/A</v>
      </c>
      <c r="H148" s="45"/>
      <c r="I148" s="45"/>
      <c r="J148" s="152" t="str">
        <f>IF(J136="N/A","N/A",IF(J125&lt;0,"R",IF( (J78+J79+J85+J87+J94+J95+J100+J102-J74)&lt;0,"G",IF(J136&gt;'RAG Thresholds'!$G$17,"G",IF(J136&lt;'RAG Thresholds'!$E$17,"R","A")))))</f>
        <v>N/A</v>
      </c>
      <c r="K148" s="45"/>
      <c r="L148" s="45"/>
      <c r="M148" s="152" t="str">
        <f>IF(M136="N/A","N/A",IF(M125&lt;0,"R",IF( (M78+M79+M85+M87+M94+M95+M100+M102-M74)&lt;0,"G",IF(M136&gt;'RAG Thresholds'!$G$17,"G",IF(M136&lt;'RAG Thresholds'!$E$17,"R","A")))))</f>
        <v>N/A</v>
      </c>
      <c r="N148" s="27"/>
      <c r="O148" s="42"/>
      <c r="P148" s="79"/>
      <c r="Q148" s="79"/>
      <c r="R148" s="164"/>
      <c r="S148" s="157"/>
      <c r="T148" s="157"/>
      <c r="U148" s="164"/>
      <c r="V148" s="157"/>
      <c r="W148" s="157"/>
      <c r="X148" s="164"/>
      <c r="Y148" s="27"/>
      <c r="Z148" s="27" t="s">
        <v>249</v>
      </c>
      <c r="AA148" s="152" t="str">
        <f>IF(AA136="N/A","N/A",IF(AA125&lt;0,"R",IF( (AA78+AA79+AA85+AA87+AA94+AA95+AA100+AA102-AA74)&lt;0,"G",IF(AA136&gt;'RAG Thresholds'!$G$17,"G",IF(AA136&lt;'RAG Thresholds'!$E$17,"R","A")))))</f>
        <v>N/A</v>
      </c>
      <c r="AB148" s="152" t="str">
        <f>IF(AB136="N/A","N/A",IF(AB125&lt;0,"R",IF( (AB78+AB79+AB85+AB87+AB94+AB95+AB100+AB102-AB74)&lt;0,"G",IF(AB136&gt;'RAG Thresholds'!$G$17,"G",IF(AB136&lt;'RAG Thresholds'!$E$17,"R","A")))))</f>
        <v>N/A</v>
      </c>
      <c r="AC148" s="152" t="str">
        <f>IF(AC136="N/A","N/A",IF(AC125&lt;0,"R",IF( (AC78+AC79+AC85+AC87+AC94+AC95+AC100+AC102-AC74)&lt;0,"G",IF(AC136&gt;'RAG Thresholds'!$G$17,"G",IF(AC136&lt;'RAG Thresholds'!$E$17,"R","A")))))</f>
        <v>N/A</v>
      </c>
      <c r="AD148" s="27"/>
      <c r="AE148" s="27"/>
      <c r="AF148" s="27"/>
      <c r="AG148" s="27"/>
      <c r="AH148" s="27"/>
      <c r="AI148" s="27"/>
      <c r="AJ148" s="27"/>
      <c r="AK148" s="27"/>
      <c r="AL148" s="27"/>
      <c r="AM148" s="27"/>
      <c r="AN148" s="27"/>
      <c r="AO148" s="27"/>
      <c r="AP148" s="27" t="s">
        <v>249</v>
      </c>
      <c r="AQ148" s="152" t="str">
        <f>IF(AQ136="N/A","N/A",IF(AQ125&lt;0,"R",IF( (AQ78+AQ79+AQ85+AQ87+AQ94+AQ95+AQ100+AQ102-AQ74)&lt;0,"G",IF(AQ136&gt;'RAG Thresholds'!$G$17,"G",IF(AQ136&lt;'RAG Thresholds'!$E$17,"R","A")))))</f>
        <v>N/A</v>
      </c>
      <c r="AR148" s="152" t="str">
        <f>IF(AR136="N/A","N/A",IF(AR125&lt;0,"R",IF( (AR78+AR79+AR85+AR87+AR94+AR95+AR100+AR102-AR74)&lt;0,"G",IF(AR136&gt;'RAG Thresholds'!$G$17,"G",IF(AR136&lt;'RAG Thresholds'!$E$17,"R","A")))))</f>
        <v>N/A</v>
      </c>
      <c r="AS148" s="152" t="str">
        <f>IF(AS136="N/A","N/A",IF(AS125&lt;0,"R",IF( (AS78+AS79+AS85+AS87+AS94+AS95+AS100+AS102-AS74)&lt;0,"G",IF(AS136&gt;'RAG Thresholds'!$G$17,"G",IF(AS136&lt;'RAG Thresholds'!$E$17,"R","A")))))</f>
        <v>N/A</v>
      </c>
      <c r="AT148" s="27"/>
    </row>
    <row r="149" spans="1:46" ht="11.5" x14ac:dyDescent="0.25">
      <c r="A149" s="144"/>
      <c r="C149" s="27"/>
      <c r="D149" s="27" t="s">
        <v>76</v>
      </c>
      <c r="E149" s="27"/>
      <c r="F149" s="27"/>
      <c r="G149" s="152" t="e">
        <f>IF((G39-G55)&lt;0,"R",IF(((G78+G79+G85+G87+G94+G95+G100+G102-G74)&lt;0),"G",IF(G137&lt;'RAG Thresholds'!$G$18,"G",IF(G137&gt;'RAG Thresholds'!$E$18,"R","A"))))</f>
        <v>#DIV/0!</v>
      </c>
      <c r="H149" s="45"/>
      <c r="I149" s="45"/>
      <c r="J149" s="152" t="e">
        <f>IF((J39-J55)&lt;0,"R",IF(((J78+J79+J85+J87+J94+J95+J100+J102-J74)&lt;0),"G",IF(J137&lt;'RAG Thresholds'!$G$18,"G",IF(J137&gt;'RAG Thresholds'!$E$18,"R","A"))))</f>
        <v>#DIV/0!</v>
      </c>
      <c r="K149" s="45"/>
      <c r="L149" s="45"/>
      <c r="M149" s="152" t="e">
        <f>IF((M39-M55)&lt;0,"R",IF(((M78+M79+M85+M87+M94+M95+M100+M102-M74)&lt;0),"G",IF(M137&lt;'RAG Thresholds'!$G$18,"G",IF(M137&gt;'RAG Thresholds'!$E$18,"R","A"))))</f>
        <v>#DIV/0!</v>
      </c>
      <c r="N149" s="27"/>
      <c r="O149" s="42"/>
      <c r="P149" s="79"/>
      <c r="Q149" s="79"/>
      <c r="R149" s="164"/>
      <c r="S149" s="157"/>
      <c r="T149" s="157"/>
      <c r="U149" s="164"/>
      <c r="V149" s="157"/>
      <c r="W149" s="157"/>
      <c r="X149" s="164"/>
      <c r="Y149" s="27"/>
      <c r="Z149" s="27" t="s">
        <v>76</v>
      </c>
      <c r="AA149" s="152" t="e">
        <f>IF((AA39-AA55)&lt;0,"R",IF(((AA78+AA79+AA85+AA87+AA94+AA95+AA100+AA102-AA74)&lt;0),"G",IF(AA137&lt;'RAG Thresholds'!$G$18,"G",IF(AA137&gt;'RAG Thresholds'!$E$18,"R","A"))))</f>
        <v>#DIV/0!</v>
      </c>
      <c r="AB149" s="152" t="e">
        <f>IF((AB39-AB55)&lt;0,"R",IF(((AB78+AB79+AB85+AB87+AB94+AB95+AB100+AB102-AB74)&lt;0),"G",IF(AB137&lt;'RAG Thresholds'!$G$18,"G",IF(AB137&gt;'RAG Thresholds'!$E$18,"R","A"))))</f>
        <v>#DIV/0!</v>
      </c>
      <c r="AC149" s="152" t="e">
        <f>IF((AC39-AC55)&lt;0,"R",IF(((AC78+AC79+AC85+AC87+AC94+AC95+AC100+AC102-AC74)&lt;0),"G",IF(AC137&lt;'RAG Thresholds'!$G$18,"G",IF(AC137&gt;'RAG Thresholds'!$E$18,"R","A"))))</f>
        <v>#DIV/0!</v>
      </c>
      <c r="AD149" s="27"/>
      <c r="AE149" s="27"/>
      <c r="AF149" s="27"/>
      <c r="AG149" s="27"/>
      <c r="AH149" s="27"/>
      <c r="AI149" s="27"/>
      <c r="AJ149" s="27"/>
      <c r="AK149" s="27"/>
      <c r="AL149" s="27"/>
      <c r="AM149" s="27"/>
      <c r="AN149" s="27"/>
      <c r="AO149" s="27"/>
      <c r="AP149" s="27" t="s">
        <v>76</v>
      </c>
      <c r="AQ149" s="152" t="e">
        <f>IF((AQ39-AQ55)&lt;0,"R",IF(((AQ78+AQ79+AQ85+AQ87+AQ94+AQ95+AQ100+AQ102-AQ74)&lt;0),"G",IF(AQ137&lt;'RAG Thresholds'!$G$18,"G",IF(AQ137&gt;'RAG Thresholds'!$E$18,"R","A"))))</f>
        <v>#DIV/0!</v>
      </c>
      <c r="AR149" s="152" t="e">
        <f>IF((AR39-AR55)&lt;0,"R",IF(((AR78+AR79+AR85+AR87+AR94+AR95+AR100+AR102-AR74)&lt;0),"G",IF(AR137&lt;'RAG Thresholds'!$G$18,"G",IF(AR137&gt;'RAG Thresholds'!$E$18,"R","A"))))</f>
        <v>#DIV/0!</v>
      </c>
      <c r="AS149" s="152" t="e">
        <f>IF((AS39-AS55)&lt;0,"R",IF(((AS78+AS79+AS85+AS87+AS94+AS95+AS100+AS102-AS74)&lt;0),"G",IF(AS137&lt;'RAG Thresholds'!$G$18,"G",IF(AS137&gt;'RAG Thresholds'!$E$18,"R","A"))))</f>
        <v>#DIV/0!</v>
      </c>
      <c r="AT149" s="27"/>
    </row>
    <row r="150" spans="1:46" ht="11.5" x14ac:dyDescent="0.25">
      <c r="A150" s="144"/>
      <c r="C150" s="27"/>
      <c r="D150" s="27" t="s">
        <v>80</v>
      </c>
      <c r="E150" s="27"/>
      <c r="F150" s="27"/>
      <c r="G150" s="152" t="e">
        <f>IF((G39-G55)&lt;0,"R",IF(((G78+G79+G85+G87+G94+G95+G100+G102-G74-(G61-G96))&lt;0),"G",IF(G138&lt;'RAG Thresholds'!$G$19,"G",IF(G138&gt;'RAG Thresholds'!$E$19,"R","A"))))</f>
        <v>#DIV/0!</v>
      </c>
      <c r="H150" s="45"/>
      <c r="I150" s="45"/>
      <c r="J150" s="152" t="e">
        <f>IF((J39-J55)&lt;0,"R",IF(((J78+J79+J85+J87+J94+J95+J100+J102-J74-(J61-J96))&lt;0),"G",IF(J138&lt;'RAG Thresholds'!$G$19,"G",IF(J138&gt;'RAG Thresholds'!$E$19,"R","A"))))</f>
        <v>#DIV/0!</v>
      </c>
      <c r="K150" s="45"/>
      <c r="L150" s="45"/>
      <c r="M150" s="152" t="e">
        <f>IF((M39-M55)&lt;0,"R",IF(((M78+M79+M85+M87+M94+M95+M100+M102-M74-(M61-M96))&lt;0),"G",IF(M138&lt;'RAG Thresholds'!$G$19,"G",IF(M138&gt;'RAG Thresholds'!$E$19,"R","A"))))</f>
        <v>#DIV/0!</v>
      </c>
      <c r="N150" s="27"/>
      <c r="O150" s="42"/>
      <c r="P150" s="79"/>
      <c r="Q150" s="79"/>
      <c r="R150" s="164"/>
      <c r="S150" s="157"/>
      <c r="T150" s="157"/>
      <c r="U150" s="164"/>
      <c r="V150" s="157"/>
      <c r="W150" s="157"/>
      <c r="X150" s="164"/>
      <c r="Y150" s="27"/>
      <c r="Z150" s="27" t="s">
        <v>80</v>
      </c>
      <c r="AA150" s="152" t="e">
        <f>IF((AA39-AA55)&lt;0,"R",IF(((AA78+AA79+AA85+AA87+AA94+AA95+AA100+AA102-AA74-(AA61-AA96))&lt;0),"G",IF(AA138&lt;'RAG Thresholds'!$G$19,"G",IF(AA138&gt;'RAG Thresholds'!$E$19,"R","A"))))</f>
        <v>#DIV/0!</v>
      </c>
      <c r="AB150" s="152" t="e">
        <f>IF((AB39-AB55)&lt;0,"R",IF(((AB78+AB79+AB85+AB87+AB94+AB95+AB100+AB102-AB74-(AB61-AB96))&lt;0),"G",IF(AB138&lt;'RAG Thresholds'!$G$19,"G",IF(AB138&gt;'RAG Thresholds'!$E$19,"R","A"))))</f>
        <v>#DIV/0!</v>
      </c>
      <c r="AC150" s="152" t="e">
        <f>IF((AC39-AC55)&lt;0,"R",IF(((AC78+AC79+AC85+AC87+AC94+AC95+AC100+AC102-AC74-(AC61-AC96))&lt;0),"G",IF(AC138&lt;'RAG Thresholds'!$G$19,"G",IF(AC138&gt;'RAG Thresholds'!$E$19,"R","A"))))</f>
        <v>#DIV/0!</v>
      </c>
      <c r="AD150" s="27"/>
      <c r="AE150" s="27"/>
      <c r="AF150" s="27"/>
      <c r="AG150" s="27"/>
      <c r="AH150" s="27"/>
      <c r="AI150" s="27"/>
      <c r="AJ150" s="27"/>
      <c r="AK150" s="27"/>
      <c r="AL150" s="27"/>
      <c r="AM150" s="27"/>
      <c r="AN150" s="27"/>
      <c r="AO150" s="27"/>
      <c r="AP150" s="27" t="s">
        <v>80</v>
      </c>
      <c r="AQ150" s="152" t="e">
        <f>IF((AQ39-AQ55)&lt;0,"R",IF(((AQ78+AQ79+AQ85+AQ87+AQ94+AQ95+AQ100+AQ102-AQ74-(AQ61-AQ96))&lt;0),"G",IF(AQ138&lt;'RAG Thresholds'!$G$19,"G",IF(AQ138&gt;'RAG Thresholds'!$E$19,"R","A"))))</f>
        <v>#DIV/0!</v>
      </c>
      <c r="AR150" s="152" t="e">
        <f>IF((AR39-AR55)&lt;0,"R",IF(((AR78+AR79+AR85+AR87+AR94+AR95+AR100+AR102-AR74-(AR61-AR96))&lt;0),"G",IF(AR138&lt;'RAG Thresholds'!$G$19,"G",IF(AR138&gt;'RAG Thresholds'!$E$19,"R","A"))))</f>
        <v>#DIV/0!</v>
      </c>
      <c r="AS150" s="152" t="e">
        <f>IF((AS39-AS55)&lt;0,"R",IF(((AS78+AS79+AS85+AS87+AS94+AS95+AS100+AS102-AS74-(AS61-AS96))&lt;0),"G",IF(AS138&lt;'RAG Thresholds'!$G$19,"G",IF(AS138&gt;'RAG Thresholds'!$E$19,"R","A"))))</f>
        <v>#DIV/0!</v>
      </c>
      <c r="AT150" s="27"/>
    </row>
    <row r="151" spans="1:46" ht="11.5" x14ac:dyDescent="0.25">
      <c r="A151" s="144"/>
      <c r="C151" s="27"/>
      <c r="D151" s="27" t="s">
        <v>74</v>
      </c>
      <c r="E151" s="27"/>
      <c r="F151" s="27"/>
      <c r="G151" s="152" t="str">
        <f>IF(G39&lt;0,"R",IF(-(G45+G30)&lt;=0,"G",IF(G139&gt;'RAG Thresholds'!$G$20,"G",IF(G139&lt;'RAG Thresholds'!$E$20,"R","A"))))</f>
        <v>G</v>
      </c>
      <c r="H151" s="45"/>
      <c r="I151" s="45"/>
      <c r="J151" s="152" t="str">
        <f>IF(J39&lt;0,"R",IF(-(J45+J30)&lt;=0,"G",IF(J139&gt;'RAG Thresholds'!$G$20,"G",IF(J139&lt;'RAG Thresholds'!$E$20,"R","A"))))</f>
        <v>G</v>
      </c>
      <c r="K151" s="45"/>
      <c r="L151" s="45"/>
      <c r="M151" s="152" t="str">
        <f>IF(M39&lt;0,"R",IF(-(M45+M30)&lt;=0,"G",IF(M139&gt;'RAG Thresholds'!$G$20,"G",IF(M139&lt;'RAG Thresholds'!$E$20,"R","A"))))</f>
        <v>G</v>
      </c>
      <c r="N151" s="27"/>
      <c r="O151" s="161"/>
      <c r="P151" s="79"/>
      <c r="Q151" s="79"/>
      <c r="R151" s="164"/>
      <c r="S151" s="157"/>
      <c r="T151" s="157"/>
      <c r="U151" s="164"/>
      <c r="V151" s="157"/>
      <c r="W151" s="157"/>
      <c r="X151" s="164"/>
      <c r="Y151" s="27"/>
      <c r="Z151" s="27" t="s">
        <v>74</v>
      </c>
      <c r="AA151" s="152" t="str">
        <f>IF(AA39&lt;0,"R",IF(-(AA45+AA30)&lt;=0,"G",IF(AA139&gt;'RAG Thresholds'!$G$20,"G",IF(AA139&lt;'RAG Thresholds'!$E$20,"R","A"))))</f>
        <v>G</v>
      </c>
      <c r="AB151" s="152" t="str">
        <f>IF(AB39&lt;0,"R",IF(-(AB45+AB30)&lt;=0,"G",IF(AB139&gt;'RAG Thresholds'!$G$20,"G",IF(AB139&lt;'RAG Thresholds'!$E$20,"R","A"))))</f>
        <v>G</v>
      </c>
      <c r="AC151" s="152" t="str">
        <f>IF(AC39&lt;0,"R",IF(-(AC45+AC30)&lt;=0,"G",IF(AC139&gt;'RAG Thresholds'!$G$20,"G",IF(AC139&lt;'RAG Thresholds'!$E$20,"R","A"))))</f>
        <v>G</v>
      </c>
      <c r="AD151" s="27"/>
      <c r="AE151" s="27"/>
      <c r="AF151" s="27"/>
      <c r="AG151" s="27"/>
      <c r="AH151" s="27"/>
      <c r="AI151" s="27"/>
      <c r="AJ151" s="27"/>
      <c r="AK151" s="27"/>
      <c r="AL151" s="27"/>
      <c r="AM151" s="27"/>
      <c r="AN151" s="27"/>
      <c r="AO151" s="27"/>
      <c r="AP151" s="27" t="s">
        <v>74</v>
      </c>
      <c r="AQ151" s="152" t="str">
        <f>IF(AQ39&lt;0,"R",IF(-(AQ45+AQ30)&lt;=0,"G",IF(AQ139&gt;'RAG Thresholds'!$G$20,"G",IF(AQ139&lt;'RAG Thresholds'!$E$20,"R","A"))))</f>
        <v>G</v>
      </c>
      <c r="AR151" s="152" t="str">
        <f>IF(AR39&lt;0,"R",IF(-(AR45+AR30)&lt;=0,"G",IF(AR139&gt;'RAG Thresholds'!$G$20,"G",IF(AR139&lt;'RAG Thresholds'!$E$20,"R","A"))))</f>
        <v>G</v>
      </c>
      <c r="AS151" s="152" t="str">
        <f>IF(AS39&lt;0,"R",IF(-(AS45+AS30)&lt;=0,"G",IF(AS139&gt;'RAG Thresholds'!$G$20,"G",IF(AS139&lt;'RAG Thresholds'!$E$20,"R","A"))))</f>
        <v>G</v>
      </c>
      <c r="AT151" s="27"/>
    </row>
    <row r="152" spans="1:46" ht="11.5" x14ac:dyDescent="0.25">
      <c r="A152" s="144"/>
      <c r="C152" s="27"/>
      <c r="D152" s="27" t="s">
        <v>77</v>
      </c>
      <c r="E152" s="27"/>
      <c r="F152" s="27"/>
      <c r="G152" s="152" t="e">
        <f>IF(G140&gt;'RAG Thresholds'!$G$21,"G",IF(G140&lt;'RAG Thresholds'!$E$21,"R","A"))</f>
        <v>#DIV/0!</v>
      </c>
      <c r="H152" s="45"/>
      <c r="I152" s="45"/>
      <c r="J152" s="152" t="e">
        <f>IF(J140&gt;'RAG Thresholds'!$G$21,"G",IF(J140&lt;'RAG Thresholds'!$E$21,"R","A"))</f>
        <v>#DIV/0!</v>
      </c>
      <c r="K152" s="45"/>
      <c r="L152" s="45"/>
      <c r="M152" s="152" t="e">
        <f>IF(M140&gt;'RAG Thresholds'!$G$21,"G",IF(M140&lt;'RAG Thresholds'!$E$21,"R","A"))</f>
        <v>#DIV/0!</v>
      </c>
      <c r="N152" s="27"/>
      <c r="O152" s="42"/>
      <c r="P152" s="79"/>
      <c r="Q152" s="79"/>
      <c r="R152" s="164"/>
      <c r="S152" s="157"/>
      <c r="T152" s="157"/>
      <c r="U152" s="164"/>
      <c r="V152" s="157"/>
      <c r="W152" s="157"/>
      <c r="X152" s="164"/>
      <c r="Y152" s="27"/>
      <c r="Z152" s="27" t="s">
        <v>77</v>
      </c>
      <c r="AA152" s="152" t="e">
        <f>IF(AA140&gt;'RAG Thresholds'!$G$21,"G",IF(AA140&lt;'RAG Thresholds'!$E$21,"R","A"))</f>
        <v>#DIV/0!</v>
      </c>
      <c r="AB152" s="152" t="e">
        <f>IF(AB140&gt;'RAG Thresholds'!$G$21,"G",IF(AB140&lt;'RAG Thresholds'!$E$21,"R","A"))</f>
        <v>#DIV/0!</v>
      </c>
      <c r="AC152" s="152" t="e">
        <f>IF(AC140&gt;'RAG Thresholds'!$G$21,"G",IF(AC140&lt;'RAG Thresholds'!$E$21,"R","A"))</f>
        <v>#DIV/0!</v>
      </c>
      <c r="AD152" s="27"/>
      <c r="AE152" s="27"/>
      <c r="AF152" s="27"/>
      <c r="AG152" s="27"/>
      <c r="AH152" s="27"/>
      <c r="AI152" s="27"/>
      <c r="AJ152" s="27"/>
      <c r="AK152" s="27"/>
      <c r="AL152" s="27"/>
      <c r="AM152" s="27"/>
      <c r="AN152" s="27"/>
      <c r="AO152" s="27"/>
      <c r="AP152" s="27" t="s">
        <v>77</v>
      </c>
      <c r="AQ152" s="152" t="e">
        <f>IF(AQ140&gt;'RAG Thresholds'!$G$21,"G",IF(AQ140&lt;'RAG Thresholds'!$E$21,"R","A"))</f>
        <v>#DIV/0!</v>
      </c>
      <c r="AR152" s="152" t="e">
        <f>IF(AR140&gt;'RAG Thresholds'!$G$21,"G",IF(AR140&lt;'RAG Thresholds'!$E$21,"R","A"))</f>
        <v>#DIV/0!</v>
      </c>
      <c r="AS152" s="152" t="e">
        <f>IF(AS140&gt;'RAG Thresholds'!$G$21,"G",IF(AS140&lt;'RAG Thresholds'!$E$21,"R","A"))</f>
        <v>#DIV/0!</v>
      </c>
      <c r="AT152" s="27"/>
    </row>
    <row r="153" spans="1:46" ht="11.5" x14ac:dyDescent="0.25">
      <c r="A153" s="144"/>
      <c r="C153" s="27"/>
      <c r="D153" s="27" t="s">
        <v>78</v>
      </c>
      <c r="E153" s="27"/>
      <c r="F153" s="27"/>
      <c r="G153" s="152" t="str">
        <f>IF(G141&gt;'RAG Thresholds'!$E$22,"G","R")</f>
        <v>R</v>
      </c>
      <c r="H153" s="45"/>
      <c r="I153" s="45"/>
      <c r="J153" s="152" t="str">
        <f>IF(J141&gt;'RAG Thresholds'!$E$22,"G","R")</f>
        <v>R</v>
      </c>
      <c r="K153" s="45"/>
      <c r="L153" s="45"/>
      <c r="M153" s="152" t="str">
        <f>IF(M141&gt;'RAG Thresholds'!$E$22,"G","R")</f>
        <v>R</v>
      </c>
      <c r="N153" s="27"/>
      <c r="O153" s="42"/>
      <c r="P153" s="79"/>
      <c r="Q153" s="79"/>
      <c r="R153" s="164"/>
      <c r="S153" s="157"/>
      <c r="T153" s="157"/>
      <c r="U153" s="164"/>
      <c r="V153" s="157"/>
      <c r="W153" s="157"/>
      <c r="X153" s="164"/>
      <c r="Y153" s="27"/>
      <c r="Z153" s="27" t="s">
        <v>78</v>
      </c>
      <c r="AA153" s="152" t="str">
        <f>IF(AA141&gt;'RAG Thresholds'!$E$22,"G","R")</f>
        <v>R</v>
      </c>
      <c r="AB153" s="152" t="str">
        <f>IF(AB141&gt;'RAG Thresholds'!$E$22,"G","R")</f>
        <v>R</v>
      </c>
      <c r="AC153" s="152" t="str">
        <f>IF(AC141&gt;'RAG Thresholds'!$E$22,"G","R")</f>
        <v>R</v>
      </c>
      <c r="AD153" s="27"/>
      <c r="AE153" s="27"/>
      <c r="AF153" s="27"/>
      <c r="AG153" s="27"/>
      <c r="AH153" s="27"/>
      <c r="AI153" s="27"/>
      <c r="AJ153" s="27"/>
      <c r="AK153" s="27"/>
      <c r="AL153" s="27"/>
      <c r="AM153" s="27"/>
      <c r="AN153" s="27"/>
      <c r="AO153" s="27"/>
      <c r="AP153" s="27" t="s">
        <v>78</v>
      </c>
      <c r="AQ153" s="152" t="str">
        <f>IF(AQ141&gt;'RAG Thresholds'!$E$22,"G","R")</f>
        <v>R</v>
      </c>
      <c r="AR153" s="152" t="str">
        <f>IF(AR141&gt;'RAG Thresholds'!$E$22,"G","R")</f>
        <v>R</v>
      </c>
      <c r="AS153" s="152" t="str">
        <f>IF(AS141&gt;'RAG Thresholds'!$E$22,"G","R")</f>
        <v>R</v>
      </c>
      <c r="AT153" s="27"/>
    </row>
    <row r="154" spans="1:46" ht="11.5" x14ac:dyDescent="0.25">
      <c r="A154" s="144"/>
      <c r="C154" s="27"/>
      <c r="D154" s="27" t="s">
        <v>79</v>
      </c>
      <c r="E154" s="27"/>
      <c r="F154" s="27"/>
      <c r="G154" s="152" t="e">
        <f>IF(G117=SysConfig!$F$38,"R",IF((G116+G62+G73)&lt;0,"G",IF(G142&lt;'RAG Thresholds'!$G$23,"G",IF(G142&gt;'RAG Thresholds'!$E$23,"R","A"))))</f>
        <v>#DIV/0!</v>
      </c>
      <c r="H154" s="45"/>
      <c r="I154" s="45"/>
      <c r="J154" s="152" t="e">
        <f>IF(J117=SysConfig!$F$38,"R",IF((J116+J62+J73)&lt;0,"G",IF(J142&lt;'RAG Thresholds'!$G$23,"G",IF(J142&gt;'RAG Thresholds'!$E$23,"R","A"))))</f>
        <v>#DIV/0!</v>
      </c>
      <c r="K154" s="45"/>
      <c r="L154" s="45"/>
      <c r="M154" s="152" t="e">
        <f>IF(M117=SysConfig!$F$38,"R",IF((M116+M62+M73)&lt;0,"G",IF(M142&lt;'RAG Thresholds'!$G$23,"G",IF(M142&gt;'RAG Thresholds'!$E$23,"R","A"))))</f>
        <v>#DIV/0!</v>
      </c>
      <c r="N154" s="27"/>
      <c r="O154" s="42"/>
      <c r="P154" s="79"/>
      <c r="Q154" s="79"/>
      <c r="R154" s="164"/>
      <c r="S154" s="157"/>
      <c r="T154" s="157"/>
      <c r="U154" s="164"/>
      <c r="V154" s="157"/>
      <c r="W154" s="157"/>
      <c r="X154" s="164"/>
      <c r="Y154" s="27"/>
      <c r="Z154" s="27" t="s">
        <v>79</v>
      </c>
      <c r="AA154" s="152" t="e">
        <f>IF(AA117=SysConfig!$F$38,"R",IF((AA116+AA62+AA73)&lt;0,"G",IF(AA142&lt;'RAG Thresholds'!$G$23,"G",IF(AA142&gt;'RAG Thresholds'!$E$23,"R","A"))))</f>
        <v>#DIV/0!</v>
      </c>
      <c r="AB154" s="152" t="e">
        <f>IF(AB117=SysConfig!$F$38,"R",IF((AB116+AB62+AB73)&lt;0,"G",IF(AB142&lt;'RAG Thresholds'!$G$23,"G",IF(AB142&gt;'RAG Thresholds'!$E$23,"R","A"))))</f>
        <v>#DIV/0!</v>
      </c>
      <c r="AC154" s="152" t="e">
        <f>IF(AC117=SysConfig!$F$38,"R",IF((AC116+AC62+AC73)&lt;0,"G",IF(AC142&lt;'RAG Thresholds'!$G$23,"G",IF(AC142&gt;'RAG Thresholds'!$E$23,"R","A"))))</f>
        <v>#DIV/0!</v>
      </c>
      <c r="AD154" s="27"/>
      <c r="AE154" s="27"/>
      <c r="AF154" s="27"/>
      <c r="AG154" s="27"/>
      <c r="AH154" s="27"/>
      <c r="AI154" s="27"/>
      <c r="AJ154" s="27"/>
      <c r="AK154" s="27"/>
      <c r="AL154" s="27"/>
      <c r="AM154" s="27"/>
      <c r="AN154" s="27"/>
      <c r="AO154" s="27"/>
      <c r="AP154" s="27" t="s">
        <v>79</v>
      </c>
      <c r="AQ154" s="152" t="e">
        <f>IF(AQ117=SysConfig!$F$38,"R",IF((AQ116+AQ62+AQ73)&lt;0,"G",IF(AQ142&lt;'RAG Thresholds'!$G$23,"G",IF(AQ142&gt;'RAG Thresholds'!$E$23,"R","A"))))</f>
        <v>#DIV/0!</v>
      </c>
      <c r="AR154" s="152" t="e">
        <f>IF(AR117=SysConfig!$F$38,"R",IF((AR116+AR62+AR73)&lt;0,"G",IF(AR142&lt;'RAG Thresholds'!$G$23,"G",IF(AR142&gt;'RAG Thresholds'!$E$23,"R","A"))))</f>
        <v>#DIV/0!</v>
      </c>
      <c r="AS154" s="152" t="e">
        <f>IF(AS117=SysConfig!$F$38,"R",IF((AS116+AS62+AS73)&lt;0,"G",IF(AS142&lt;'RAG Thresholds'!$G$23,"G",IF(AS142&gt;'RAG Thresholds'!$E$23,"R","A"))))</f>
        <v>#DIV/0!</v>
      </c>
      <c r="AT154" s="27"/>
    </row>
    <row r="155" spans="1:46" ht="11.5" x14ac:dyDescent="0.25">
      <c r="A155" s="144"/>
      <c r="C155" s="27"/>
      <c r="D155" s="27"/>
      <c r="E155" s="27"/>
      <c r="F155" s="27"/>
      <c r="G155" s="27"/>
      <c r="H155" s="45"/>
      <c r="I155" s="45"/>
      <c r="J155" s="27"/>
      <c r="K155" s="45"/>
      <c r="L155" s="45"/>
      <c r="M155" s="27"/>
      <c r="N155" s="27"/>
      <c r="O155" s="78"/>
      <c r="P155" s="157"/>
      <c r="Q155" s="157"/>
      <c r="R155" s="157"/>
      <c r="S155" s="157"/>
      <c r="T155" s="157"/>
      <c r="U155" s="157"/>
      <c r="V155" s="157"/>
      <c r="W155" s="157"/>
      <c r="X155" s="15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row>
    <row r="156" spans="1:46" ht="15.5" x14ac:dyDescent="0.35">
      <c r="A156" s="117" t="s">
        <v>154</v>
      </c>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row>
    <row r="157" spans="1:46" ht="14.5" customHeight="1" x14ac:dyDescent="0.25"/>
    <row r="158" spans="1:46" ht="14.5" hidden="1" customHeight="1" x14ac:dyDescent="0.25"/>
    <row r="159" spans="1:46" ht="14.5" hidden="1" customHeight="1" x14ac:dyDescent="0.25"/>
    <row r="160" spans="1:46" ht="14.5" hidden="1" customHeight="1" x14ac:dyDescent="0.25"/>
    <row r="161" ht="14.5" hidden="1" customHeight="1" x14ac:dyDescent="0.25"/>
    <row r="162" ht="14.5" hidden="1" customHeight="1" x14ac:dyDescent="0.25"/>
    <row r="163" ht="14.5" hidden="1" customHeight="1" x14ac:dyDescent="0.25"/>
    <row r="164" ht="14.5" hidden="1" customHeight="1" x14ac:dyDescent="0.25"/>
    <row r="165" ht="14.5" hidden="1" customHeight="1" x14ac:dyDescent="0.25"/>
    <row r="166" ht="14.5" hidden="1" customHeight="1" x14ac:dyDescent="0.25"/>
    <row r="167" ht="14.5" hidden="1" customHeight="1" x14ac:dyDescent="0.25"/>
    <row r="168" ht="14.5" hidden="1" customHeight="1" x14ac:dyDescent="0.25"/>
    <row r="169" ht="14.5" hidden="1" customHeight="1" x14ac:dyDescent="0.25"/>
    <row r="170" ht="14.5" hidden="1" customHeight="1" x14ac:dyDescent="0.25"/>
    <row r="171" ht="14.5" hidden="1" customHeight="1" x14ac:dyDescent="0.25"/>
    <row r="172" ht="14.5" hidden="1" customHeight="1" x14ac:dyDescent="0.25"/>
    <row r="173" ht="14.5" hidden="1" customHeight="1" x14ac:dyDescent="0.25"/>
    <row r="174" ht="14.5" hidden="1" customHeight="1" x14ac:dyDescent="0.25"/>
    <row r="175" ht="14.5" hidden="1" customHeight="1" x14ac:dyDescent="0.25"/>
    <row r="176" ht="14.5" hidden="1" customHeight="1" x14ac:dyDescent="0.25"/>
    <row r="177" ht="14.5" hidden="1" customHeight="1" x14ac:dyDescent="0.25"/>
    <row r="178" ht="14.5" hidden="1" customHeight="1" x14ac:dyDescent="0.25"/>
  </sheetData>
  <protectedRanges>
    <protectedRange sqref="E40:F40 H40:I40 K40:L40 P40:Q40 S40:T40 V40:W40 AF40:AG40 AI40:AJ40 AL40:AM40" name="Lead Financial Input"/>
    <protectedRange sqref="AQ24:AS24 G24 AA24:AC24 J24 M24 R24 U24 X24 AH24 AK24 AN24" name="Lead Financial Input_4"/>
  </protectedRanges>
  <mergeCells count="1">
    <mergeCell ref="D7:E7"/>
  </mergeCells>
  <conditionalFormatting sqref="X151">
    <cfRule type="expression" dxfId="194" priority="296" stopIfTrue="1">
      <formula>X151="R"</formula>
    </cfRule>
    <cfRule type="expression" dxfId="193" priority="297" stopIfTrue="1">
      <formula>X151="A"</formula>
    </cfRule>
    <cfRule type="expression" dxfId="192" priority="298" stopIfTrue="1">
      <formula>X151="G"</formula>
    </cfRule>
  </conditionalFormatting>
  <conditionalFormatting sqref="X151">
    <cfRule type="expression" dxfId="191" priority="293" stopIfTrue="1">
      <formula>X151="R"</formula>
    </cfRule>
    <cfRule type="expression" dxfId="190" priority="294" stopIfTrue="1">
      <formula>X151="A"</formula>
    </cfRule>
    <cfRule type="expression" dxfId="189" priority="295" stopIfTrue="1">
      <formula>X151="G"</formula>
    </cfRule>
  </conditionalFormatting>
  <conditionalFormatting sqref="U154">
    <cfRule type="expression" dxfId="188" priority="290" stopIfTrue="1">
      <formula>U154="R"</formula>
    </cfRule>
    <cfRule type="expression" dxfId="187" priority="291" stopIfTrue="1">
      <formula>U154="A"</formula>
    </cfRule>
    <cfRule type="expression" dxfId="186" priority="292" stopIfTrue="1">
      <formula>U154="G"</formula>
    </cfRule>
  </conditionalFormatting>
  <conditionalFormatting sqref="X154">
    <cfRule type="expression" dxfId="185" priority="287" stopIfTrue="1">
      <formula>X154="R"</formula>
    </cfRule>
    <cfRule type="expression" dxfId="184" priority="288" stopIfTrue="1">
      <formula>X154="A"</formula>
    </cfRule>
    <cfRule type="expression" dxfId="183" priority="289" stopIfTrue="1">
      <formula>X154="G"</formula>
    </cfRule>
  </conditionalFormatting>
  <conditionalFormatting sqref="R149:R154">
    <cfRule type="expression" dxfId="182" priority="350" stopIfTrue="1">
      <formula>R149="R"</formula>
    </cfRule>
    <cfRule type="expression" dxfId="181" priority="351" stopIfTrue="1">
      <formula>R149="A"</formula>
    </cfRule>
    <cfRule type="expression" dxfId="180" priority="352" stopIfTrue="1">
      <formula>R149="G"</formula>
    </cfRule>
  </conditionalFormatting>
  <conditionalFormatting sqref="R148:R152">
    <cfRule type="expression" dxfId="179" priority="347" stopIfTrue="1">
      <formula>R148="R"</formula>
    </cfRule>
    <cfRule type="expression" dxfId="178" priority="348" stopIfTrue="1">
      <formula>R148="A"</formula>
    </cfRule>
    <cfRule type="expression" dxfId="177" priority="349" stopIfTrue="1">
      <formula>R148="G"</formula>
    </cfRule>
  </conditionalFormatting>
  <conditionalFormatting sqref="R150:R152">
    <cfRule type="expression" dxfId="176" priority="344" stopIfTrue="1">
      <formula>R150="R"</formula>
    </cfRule>
    <cfRule type="expression" dxfId="175" priority="345" stopIfTrue="1">
      <formula>R150="A"</formula>
    </cfRule>
    <cfRule type="expression" dxfId="174" priority="346" stopIfTrue="1">
      <formula>R150="G"</formula>
    </cfRule>
  </conditionalFormatting>
  <conditionalFormatting sqref="R146:R152">
    <cfRule type="expression" dxfId="173" priority="341" stopIfTrue="1">
      <formula>R146="R"</formula>
    </cfRule>
    <cfRule type="expression" dxfId="172" priority="342" stopIfTrue="1">
      <formula>R146="A"</formula>
    </cfRule>
    <cfRule type="expression" dxfId="171" priority="343" stopIfTrue="1">
      <formula>R146="G"</formula>
    </cfRule>
  </conditionalFormatting>
  <conditionalFormatting sqref="G149:G154">
    <cfRule type="expression" dxfId="170" priority="284" stopIfTrue="1">
      <formula>G149="R"</formula>
    </cfRule>
    <cfRule type="expression" dxfId="169" priority="285" stopIfTrue="1">
      <formula>G149="A"</formula>
    </cfRule>
    <cfRule type="expression" dxfId="168" priority="286" stopIfTrue="1">
      <formula>G149="G"</formula>
    </cfRule>
  </conditionalFormatting>
  <conditionalFormatting sqref="G148:G152">
    <cfRule type="expression" dxfId="167" priority="281" stopIfTrue="1">
      <formula>G148="R"</formula>
    </cfRule>
    <cfRule type="expression" dxfId="166" priority="282" stopIfTrue="1">
      <formula>G148="A"</formula>
    </cfRule>
    <cfRule type="expression" dxfId="165" priority="283" stopIfTrue="1">
      <formula>G148="G"</formula>
    </cfRule>
  </conditionalFormatting>
  <conditionalFormatting sqref="G150:G152">
    <cfRule type="expression" dxfId="164" priority="278" stopIfTrue="1">
      <formula>G150="R"</formula>
    </cfRule>
    <cfRule type="expression" dxfId="163" priority="279" stopIfTrue="1">
      <formula>G150="A"</formula>
    </cfRule>
    <cfRule type="expression" dxfId="162" priority="280" stopIfTrue="1">
      <formula>G150="G"</formula>
    </cfRule>
  </conditionalFormatting>
  <conditionalFormatting sqref="G146:G152">
    <cfRule type="expression" dxfId="161" priority="275" stopIfTrue="1">
      <formula>G146="R"</formula>
    </cfRule>
    <cfRule type="expression" dxfId="160" priority="276" stopIfTrue="1">
      <formula>G146="A"</formula>
    </cfRule>
    <cfRule type="expression" dxfId="159" priority="277" stopIfTrue="1">
      <formula>G146="G"</formula>
    </cfRule>
  </conditionalFormatting>
  <conditionalFormatting sqref="U151">
    <cfRule type="expression" dxfId="158" priority="311" stopIfTrue="1">
      <formula>U151="R"</formula>
    </cfRule>
    <cfRule type="expression" dxfId="157" priority="312" stopIfTrue="1">
      <formula>U151="A"</formula>
    </cfRule>
    <cfRule type="expression" dxfId="156" priority="313" stopIfTrue="1">
      <formula>U151="G"</formula>
    </cfRule>
  </conditionalFormatting>
  <conditionalFormatting sqref="U146:U150 U152">
    <cfRule type="expression" dxfId="155" priority="329" stopIfTrue="1">
      <formula>U146="R"</formula>
    </cfRule>
    <cfRule type="expression" dxfId="154" priority="330" stopIfTrue="1">
      <formula>U146="A"</formula>
    </cfRule>
    <cfRule type="expression" dxfId="153" priority="331" stopIfTrue="1">
      <formula>U146="G"</formula>
    </cfRule>
  </conditionalFormatting>
  <conditionalFormatting sqref="U149:U150 U152:U153">
    <cfRule type="expression" dxfId="152" priority="338" stopIfTrue="1">
      <formula>U149="R"</formula>
    </cfRule>
    <cfRule type="expression" dxfId="151" priority="339" stopIfTrue="1">
      <formula>U149="A"</formula>
    </cfRule>
    <cfRule type="expression" dxfId="150" priority="340" stopIfTrue="1">
      <formula>U149="G"</formula>
    </cfRule>
  </conditionalFormatting>
  <conditionalFormatting sqref="U148:U150 U152">
    <cfRule type="expression" dxfId="149" priority="335" stopIfTrue="1">
      <formula>U148="R"</formula>
    </cfRule>
    <cfRule type="expression" dxfId="148" priority="336" stopIfTrue="1">
      <formula>U148="A"</formula>
    </cfRule>
    <cfRule type="expression" dxfId="147" priority="337" stopIfTrue="1">
      <formula>U148="G"</formula>
    </cfRule>
  </conditionalFormatting>
  <conditionalFormatting sqref="U150 U152">
    <cfRule type="expression" dxfId="146" priority="332" stopIfTrue="1">
      <formula>U150="R"</formula>
    </cfRule>
    <cfRule type="expression" dxfId="145" priority="333" stopIfTrue="1">
      <formula>U150="A"</formula>
    </cfRule>
    <cfRule type="expression" dxfId="144" priority="334" stopIfTrue="1">
      <formula>U150="G"</formula>
    </cfRule>
  </conditionalFormatting>
  <conditionalFormatting sqref="X149:X150 X152:X153">
    <cfRule type="expression" dxfId="143" priority="326" stopIfTrue="1">
      <formula>X149="R"</formula>
    </cfRule>
    <cfRule type="expression" dxfId="142" priority="327" stopIfTrue="1">
      <formula>X149="A"</formula>
    </cfRule>
    <cfRule type="expression" dxfId="141" priority="328" stopIfTrue="1">
      <formula>X149="G"</formula>
    </cfRule>
  </conditionalFormatting>
  <conditionalFormatting sqref="X148:X150 X152">
    <cfRule type="expression" dxfId="140" priority="323" stopIfTrue="1">
      <formula>X148="R"</formula>
    </cfRule>
    <cfRule type="expression" dxfId="139" priority="324" stopIfTrue="1">
      <formula>X148="A"</formula>
    </cfRule>
    <cfRule type="expression" dxfId="138" priority="325" stopIfTrue="1">
      <formula>X148="G"</formula>
    </cfRule>
  </conditionalFormatting>
  <conditionalFormatting sqref="X150 X152">
    <cfRule type="expression" dxfId="137" priority="320" stopIfTrue="1">
      <formula>X150="R"</formula>
    </cfRule>
    <cfRule type="expression" dxfId="136" priority="321" stopIfTrue="1">
      <formula>X150="A"</formula>
    </cfRule>
    <cfRule type="expression" dxfId="135" priority="322" stopIfTrue="1">
      <formula>X150="G"</formula>
    </cfRule>
  </conditionalFormatting>
  <conditionalFormatting sqref="X146:X150 X152">
    <cfRule type="expression" dxfId="134" priority="317" stopIfTrue="1">
      <formula>X146="R"</formula>
    </cfRule>
    <cfRule type="expression" dxfId="133" priority="318" stopIfTrue="1">
      <formula>X146="A"</formula>
    </cfRule>
    <cfRule type="expression" dxfId="132" priority="319" stopIfTrue="1">
      <formula>X146="G"</formula>
    </cfRule>
  </conditionalFormatting>
  <conditionalFormatting sqref="U151">
    <cfRule type="expression" dxfId="131" priority="314" stopIfTrue="1">
      <formula>U151="R"</formula>
    </cfRule>
    <cfRule type="expression" dxfId="130" priority="315" stopIfTrue="1">
      <formula>U151="A"</formula>
    </cfRule>
    <cfRule type="expression" dxfId="129" priority="316" stopIfTrue="1">
      <formula>U151="G"</formula>
    </cfRule>
  </conditionalFormatting>
  <conditionalFormatting sqref="U151">
    <cfRule type="expression" dxfId="128" priority="308" stopIfTrue="1">
      <formula>U151="R"</formula>
    </cfRule>
    <cfRule type="expression" dxfId="127" priority="309" stopIfTrue="1">
      <formula>U151="A"</formula>
    </cfRule>
    <cfRule type="expression" dxfId="126" priority="310" stopIfTrue="1">
      <formula>U151="G"</formula>
    </cfRule>
  </conditionalFormatting>
  <conditionalFormatting sqref="U151">
    <cfRule type="expression" dxfId="125" priority="305" stopIfTrue="1">
      <formula>U151="R"</formula>
    </cfRule>
    <cfRule type="expression" dxfId="124" priority="306" stopIfTrue="1">
      <formula>U151="A"</formula>
    </cfRule>
    <cfRule type="expression" dxfId="123" priority="307" stopIfTrue="1">
      <formula>U151="G"</formula>
    </cfRule>
  </conditionalFormatting>
  <conditionalFormatting sqref="X151">
    <cfRule type="expression" dxfId="122" priority="302" stopIfTrue="1">
      <formula>X151="R"</formula>
    </cfRule>
    <cfRule type="expression" dxfId="121" priority="303" stopIfTrue="1">
      <formula>X151="A"</formula>
    </cfRule>
    <cfRule type="expression" dxfId="120" priority="304" stopIfTrue="1">
      <formula>X151="G"</formula>
    </cfRule>
  </conditionalFormatting>
  <conditionalFormatting sqref="X151">
    <cfRule type="expression" dxfId="119" priority="299" stopIfTrue="1">
      <formula>X151="R"</formula>
    </cfRule>
    <cfRule type="expression" dxfId="118" priority="300" stopIfTrue="1">
      <formula>X151="A"</formula>
    </cfRule>
    <cfRule type="expression" dxfId="117" priority="301" stopIfTrue="1">
      <formula>X151="G"</formula>
    </cfRule>
  </conditionalFormatting>
  <conditionalFormatting sqref="D6">
    <cfRule type="expression" dxfId="116" priority="146">
      <formula>IF(AND(sysChk=0,sysWarn=0),1,0)</formula>
    </cfRule>
    <cfRule type="expression" dxfId="115" priority="147">
      <formula>IF(AND(sysChk=0,sysWarn&lt;&gt;0),1,0)</formula>
    </cfRule>
    <cfRule type="expression" dxfId="114" priority="148">
      <formula>IF(sysChk&lt;&gt;0,1,0)</formula>
    </cfRule>
  </conditionalFormatting>
  <conditionalFormatting sqref="J149:J154">
    <cfRule type="expression" dxfId="113" priority="47" stopIfTrue="1">
      <formula>J149="R"</formula>
    </cfRule>
    <cfRule type="expression" dxfId="112" priority="48" stopIfTrue="1">
      <formula>J149="A"</formula>
    </cfRule>
    <cfRule type="expression" dxfId="111" priority="49" stopIfTrue="1">
      <formula>J149="G"</formula>
    </cfRule>
  </conditionalFormatting>
  <conditionalFormatting sqref="J148:J152">
    <cfRule type="expression" dxfId="110" priority="44" stopIfTrue="1">
      <formula>J148="R"</formula>
    </cfRule>
    <cfRule type="expression" dxfId="109" priority="45" stopIfTrue="1">
      <formula>J148="A"</formula>
    </cfRule>
    <cfRule type="expression" dxfId="108" priority="46" stopIfTrue="1">
      <formula>J148="G"</formula>
    </cfRule>
  </conditionalFormatting>
  <conditionalFormatting sqref="J150:J152">
    <cfRule type="expression" dxfId="107" priority="41" stopIfTrue="1">
      <formula>J150="R"</formula>
    </cfRule>
    <cfRule type="expression" dxfId="106" priority="42" stopIfTrue="1">
      <formula>J150="A"</formula>
    </cfRule>
    <cfRule type="expression" dxfId="105" priority="43" stopIfTrue="1">
      <formula>J150="G"</formula>
    </cfRule>
  </conditionalFormatting>
  <conditionalFormatting sqref="J146:J152">
    <cfRule type="expression" dxfId="104" priority="38" stopIfTrue="1">
      <formula>J146="R"</formula>
    </cfRule>
    <cfRule type="expression" dxfId="103" priority="39" stopIfTrue="1">
      <formula>J146="A"</formula>
    </cfRule>
    <cfRule type="expression" dxfId="102" priority="40" stopIfTrue="1">
      <formula>J146="G"</formula>
    </cfRule>
  </conditionalFormatting>
  <conditionalFormatting sqref="M149:M154">
    <cfRule type="expression" dxfId="101" priority="35" stopIfTrue="1">
      <formula>M149="R"</formula>
    </cfRule>
    <cfRule type="expression" dxfId="100" priority="36" stopIfTrue="1">
      <formula>M149="A"</formula>
    </cfRule>
    <cfRule type="expression" dxfId="99" priority="37" stopIfTrue="1">
      <formula>M149="G"</formula>
    </cfRule>
  </conditionalFormatting>
  <conditionalFormatting sqref="M148:M152">
    <cfRule type="expression" dxfId="98" priority="32" stopIfTrue="1">
      <formula>M148="R"</formula>
    </cfRule>
    <cfRule type="expression" dxfId="97" priority="33" stopIfTrue="1">
      <formula>M148="A"</formula>
    </cfRule>
    <cfRule type="expression" dxfId="96" priority="34" stopIfTrue="1">
      <formula>M148="G"</formula>
    </cfRule>
  </conditionalFormatting>
  <conditionalFormatting sqref="M150:M152">
    <cfRule type="expression" dxfId="95" priority="29" stopIfTrue="1">
      <formula>M150="R"</formula>
    </cfRule>
    <cfRule type="expression" dxfId="94" priority="30" stopIfTrue="1">
      <formula>M150="A"</formula>
    </cfRule>
    <cfRule type="expression" dxfId="93" priority="31" stopIfTrue="1">
      <formula>M150="G"</formula>
    </cfRule>
  </conditionalFormatting>
  <conditionalFormatting sqref="M146:M152">
    <cfRule type="expression" dxfId="92" priority="26" stopIfTrue="1">
      <formula>M146="R"</formula>
    </cfRule>
    <cfRule type="expression" dxfId="91" priority="27" stopIfTrue="1">
      <formula>M146="A"</formula>
    </cfRule>
    <cfRule type="expression" dxfId="90" priority="28" stopIfTrue="1">
      <formula>M146="G"</formula>
    </cfRule>
  </conditionalFormatting>
  <conditionalFormatting sqref="AA149:AC154">
    <cfRule type="expression" dxfId="89" priority="23" stopIfTrue="1">
      <formula>AA149="R"</formula>
    </cfRule>
    <cfRule type="expression" dxfId="88" priority="24" stopIfTrue="1">
      <formula>AA149="A"</formula>
    </cfRule>
    <cfRule type="expression" dxfId="87" priority="25" stopIfTrue="1">
      <formula>AA149="G"</formula>
    </cfRule>
  </conditionalFormatting>
  <conditionalFormatting sqref="AA148:AC152">
    <cfRule type="expression" dxfId="86" priority="20" stopIfTrue="1">
      <formula>AA148="R"</formula>
    </cfRule>
    <cfRule type="expression" dxfId="85" priority="21" stopIfTrue="1">
      <formula>AA148="A"</formula>
    </cfRule>
    <cfRule type="expression" dxfId="84" priority="22" stopIfTrue="1">
      <formula>AA148="G"</formula>
    </cfRule>
  </conditionalFormatting>
  <conditionalFormatting sqref="AA150:AC152">
    <cfRule type="expression" dxfId="83" priority="17" stopIfTrue="1">
      <formula>AA150="R"</formula>
    </cfRule>
    <cfRule type="expression" dxfId="82" priority="18" stopIfTrue="1">
      <formula>AA150="A"</formula>
    </cfRule>
    <cfRule type="expression" dxfId="81" priority="19" stopIfTrue="1">
      <formula>AA150="G"</formula>
    </cfRule>
  </conditionalFormatting>
  <conditionalFormatting sqref="AA146:AC152">
    <cfRule type="expression" dxfId="80" priority="14" stopIfTrue="1">
      <formula>AA146="R"</formula>
    </cfRule>
    <cfRule type="expression" dxfId="79" priority="15" stopIfTrue="1">
      <formula>AA146="A"</formula>
    </cfRule>
    <cfRule type="expression" dxfId="78" priority="16" stopIfTrue="1">
      <formula>AA146="G"</formula>
    </cfRule>
  </conditionalFormatting>
  <conditionalFormatting sqref="AQ149:AS154">
    <cfRule type="expression" dxfId="77" priority="11" stopIfTrue="1">
      <formula>AQ149="R"</formula>
    </cfRule>
    <cfRule type="expression" dxfId="76" priority="12" stopIfTrue="1">
      <formula>AQ149="A"</formula>
    </cfRule>
    <cfRule type="expression" dxfId="75" priority="13" stopIfTrue="1">
      <formula>AQ149="G"</formula>
    </cfRule>
  </conditionalFormatting>
  <conditionalFormatting sqref="AQ148:AS152">
    <cfRule type="expression" dxfId="74" priority="8" stopIfTrue="1">
      <formula>AQ148="R"</formula>
    </cfRule>
    <cfRule type="expression" dxfId="73" priority="9" stopIfTrue="1">
      <formula>AQ148="A"</formula>
    </cfRule>
    <cfRule type="expression" dxfId="72" priority="10" stopIfTrue="1">
      <formula>AQ148="G"</formula>
    </cfRule>
  </conditionalFormatting>
  <conditionalFormatting sqref="AQ150:AS152">
    <cfRule type="expression" dxfId="71" priority="5" stopIfTrue="1">
      <formula>AQ150="R"</formula>
    </cfRule>
    <cfRule type="expression" dxfId="70" priority="6" stopIfTrue="1">
      <formula>AQ150="A"</formula>
    </cfRule>
    <cfRule type="expression" dxfId="69" priority="7" stopIfTrue="1">
      <formula>AQ150="G"</formula>
    </cfRule>
  </conditionalFormatting>
  <conditionalFormatting sqref="AQ146:AS152">
    <cfRule type="expression" dxfId="68" priority="2" stopIfTrue="1">
      <formula>AQ146="R"</formula>
    </cfRule>
    <cfRule type="expression" dxfId="67" priority="3" stopIfTrue="1">
      <formula>AQ146="A"</formula>
    </cfRule>
    <cfRule type="expression" dxfId="66" priority="4" stopIfTrue="1">
      <formula>AQ146="G"</formula>
    </cfRule>
  </conditionalFormatting>
  <dataValidations count="2">
    <dataValidation type="custom" allowBlank="1" showInputMessage="1" showErrorMessage="1" errorTitle="Data Entry Error" error="You have selected &quot;Private Limited Company/Public Limited Company&quot;  as bidder but are entering data into Not-for-profit/Voluntary Sector Organisation tab." sqref="AQ107:AS111 AF38:AN38 AH55 AK55 AN55 E38:M38 U55 AQ58:AS63 AA55:AC55 AQ45:AS49 AA94:AC102 AA78:AC87 AQ78:AS87 AA66:AC75 G55 P38:X38 AA45:AC49 AA52:AC52 AA21:AC31 AA40:AC41 Z18 AA123:AC124 AQ94:AS102 AA58:AC63 AA127:AC127 AP18 AQ21:AS31 AQ33:AS38 R55 J55 AQ40:AS41 AA116:AC117 X55 AQ123:AS124 AA33:AC38 AA107:AC111 AQ52:AS52 AQ55:AS55 AQ66:AS75 AQ127:AS127 M55 AQ116:AS117">
      <formula1>$C$45=$E$33</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M117 X117 J117 R117 U117 AH117 AK117 AN117">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29" min="13" max="139" man="1"/>
  </col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SysConfig!$F$38:$F$39</xm:f>
          </x14:formula1>
          <xm:sqref>G117</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14:formula1>
            <xm:f>AND('Bidder Instructions'!$D$39=SysConfig!$F$32,E55&lt;=0)</xm:f>
          </x14:formula1>
          <xm:sqref>E55:F55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14:formula1>
            <xm:f>'Bidder Instructions'!$D$39=SysConfig!$F$32</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SysConfig!$F$20:$F$27</xm:f>
          </x14:formula1>
          <xm:sqref>G24 J24 M24 R24 U24 X24 AH24 AK24 AN24</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14:formula1>
            <xm:f>AND('Bidder Instructions'!$D$39=SysConfig!$F$32,AN116&gt;=0)</xm:f>
          </x14:formula1>
          <xm:sqref>AN116</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14:formula1>
            <xm:f>AND($C$39=SysConfig!$F$32,H55&lt;=0)</xm:f>
          </x14:formula1>
          <xm:sqref>H55:I55 K55:L55 P55:Q55 S55:T55 V55:W55 AF55:AG55 AI55:AJ55 AL55:AM55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14:formula1>
            <xm:f>$C$39=SysConfig!$F$32</xm:f>
          </x14:formula1>
          <xm:sqref>E33:M37 E40:M41 E45:M49 E52:M52 AN15:AN17 G123:G124 J123:J124 M123:M124 G127 J127 M127 G58:G63 J58:J63 M58:M63 G66:G75 J66:J75 M66:M75 G78:G87 J78:J87 M78:M87 G94:G102 J94:J102 M94:M102 O18 R15:R17 U15:U17 X15:X17 AE18 AH15:AH17 AK15:AK17 AN25:AN31 M25:M31 P33:X37 P40:X41 P45:X49 P52:X52 R123:R124 U123:U124 X123:X124 R127 U127 X127 R58:R63 U58:U63 X58:X63 R66:R75 U66:U75 X66:X75 R78:R87 U78:U87 X78:X87 R94:R102 U94:U102 X94:X102 E107:M111 X25:X31 AF33:AN37 AF40:AN41 AF45:AN49 AF52:AN52 AH123:AH124 AK123:AK124 AN123:AN124 AH127 AK127 AN127 AH58:AH63 AK58:AK63 AN58:AN63 AH66:AH75 AK66:AK75 AN66:AN75 AH78:AH87 AK78:AK87 AN78:AN87 AH94:AH102 AK94:AK102 AN94:AN102 P107:X111 E21:F31 G25:G31 G21:G23 H21:I31 J25:J31 J21:J23 K21:L31 M21:M23 P21:Q31 R25:R31 R21:R23 S21:T31 U25:U31 U21:U23 V21:W31 X21:X23 AF21:AG31 AH25:AH31 AH21:AH23 AI21:AJ31 AK25:AK31 AK21:AK23 AL21:AM31 AN21:AN23 AF107:AN111</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14:formula1>
            <xm:f>AND($C$39=SysConfig!$F$32,E58&gt;=0)</xm:f>
          </x14:formula1>
          <xm:sqref>E66:F75 E78:F87 E94:F102 G116 H58:I63 K58:L63 H66:I75 K66:L75 H78:I87 K78:L87 H94:I102 K94:L102 E58:F63 AK116 J116 M116 P58:Q63 P66:Q75 P78:Q87 P94:Q102 R116 S58:T63 V58:W63 S66:T75 V66:W75 S78:T87 V78:W87 S94:T102 V94:W102 AI94:AJ102 AL94:AM102 U116 X116 AF58:AG63 AF66:AG75 AF78:AG87 AF94:AG102 AH116 AI58:AJ63 AL58:AM63 AI66:AJ75 AL66:AM75 AI78:AJ87 AL78:AM87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0070C0"/>
    <pageSetUpPr fitToPage="1"/>
  </sheetPr>
  <dimension ref="A1:T185"/>
  <sheetViews>
    <sheetView showGridLines="0" zoomScale="80" zoomScaleNormal="80" zoomScaleSheetLayoutView="80" workbookViewId="0">
      <pane ySplit="8" topLeftCell="A9" activePane="bottomLeft" state="frozen"/>
      <selection activeCell="A9" sqref="A9"/>
      <selection pane="bottomLeft" activeCell="E13" sqref="E13"/>
    </sheetView>
  </sheetViews>
  <sheetFormatPr defaultColWidth="0" defaultRowHeight="14.5" customHeight="1" zeroHeight="1" x14ac:dyDescent="0.25"/>
  <cols>
    <col min="1" max="2" width="4" customWidth="1"/>
    <col min="3" max="3" width="1.69921875" customWidth="1"/>
    <col min="4" max="4" width="71.3984375" customWidth="1"/>
    <col min="5" max="7" width="26.5" customWidth="1"/>
    <col min="8" max="8" width="8.69921875" customWidth="1"/>
    <col min="9" max="9" width="30" customWidth="1"/>
    <col min="10" max="20" width="0" hidden="1" customWidth="1"/>
    <col min="21" max="16384" width="9.19921875" hidden="1"/>
  </cols>
  <sheetData>
    <row r="1" spans="1:9" ht="11.5" x14ac:dyDescent="0.25">
      <c r="A1" s="109" t="s">
        <v>100</v>
      </c>
      <c r="B1" s="109"/>
      <c r="C1" s="109"/>
      <c r="D1" s="109"/>
      <c r="E1" s="109"/>
      <c r="F1" s="109"/>
      <c r="G1" s="109"/>
      <c r="H1" s="109"/>
      <c r="I1" s="109"/>
    </row>
    <row r="2" spans="1:9" ht="13" x14ac:dyDescent="0.25">
      <c r="A2" s="109"/>
      <c r="B2" s="109"/>
      <c r="C2" s="109"/>
      <c r="D2" s="111" t="str">
        <f>cstProjectName</f>
        <v>RM 6283 Front Office Counter Services</v>
      </c>
      <c r="E2" s="109"/>
      <c r="F2" s="109"/>
      <c r="G2" s="109"/>
      <c r="H2" s="109"/>
      <c r="I2" s="109"/>
    </row>
    <row r="3" spans="1:9" ht="12.5" x14ac:dyDescent="0.25">
      <c r="A3" s="109"/>
      <c r="B3" s="109"/>
      <c r="C3" s="109"/>
      <c r="D3" s="112" t="str">
        <f ca="1">MID(CELL("filename",A1),FIND("]",CELL("filename",A1))+1,256)&amp;" Sheet"</f>
        <v>1.2a Alternative Guarantor Sheet</v>
      </c>
      <c r="E3" s="109"/>
      <c r="F3" s="109"/>
      <c r="G3" s="109"/>
      <c r="H3" s="109"/>
      <c r="I3" s="109"/>
    </row>
    <row r="4" spans="1:9" ht="11.5" x14ac:dyDescent="0.25">
      <c r="A4" s="109"/>
      <c r="B4" s="109"/>
      <c r="C4" s="109"/>
      <c r="D4" s="110" t="str">
        <f>IF(ISBLANK(cstProtectiveMarking),"",cstProtectiveMarking)</f>
        <v>OFFICIAL</v>
      </c>
      <c r="E4" s="109"/>
      <c r="F4" s="109"/>
      <c r="G4" s="109"/>
      <c r="H4" s="109"/>
      <c r="I4" s="109"/>
    </row>
    <row r="5" spans="1:9" ht="11.5" x14ac:dyDescent="0.25">
      <c r="A5" s="109"/>
      <c r="B5" s="109"/>
      <c r="C5" s="109"/>
      <c r="D5" s="113" t="str">
        <f>HYPERLINK("#'Contents'!A1",sysChkWord)</f>
        <v>All Checks OK</v>
      </c>
      <c r="E5" s="109"/>
      <c r="F5" s="109"/>
      <c r="G5" s="109"/>
      <c r="H5" s="109"/>
      <c r="I5" s="109"/>
    </row>
    <row r="6" spans="1:9" ht="12.5" x14ac:dyDescent="0.25">
      <c r="A6" s="109"/>
      <c r="B6" s="114"/>
      <c r="C6" s="109"/>
      <c r="D6" s="243" t="str">
        <f>HYPERLINK("#'Contents'!A1","Click for Contents")</f>
        <v>Click for Contents</v>
      </c>
      <c r="E6" s="243"/>
      <c r="F6" s="109"/>
      <c r="G6" s="109"/>
      <c r="H6" s="109"/>
      <c r="I6" s="109"/>
    </row>
    <row r="7" spans="1:9" ht="11.5" x14ac:dyDescent="0.25">
      <c r="A7" s="109"/>
      <c r="B7" s="109"/>
      <c r="C7" s="109"/>
      <c r="D7" s="109"/>
      <c r="E7" s="109"/>
      <c r="F7" s="109"/>
      <c r="G7" s="109"/>
      <c r="H7" s="109"/>
      <c r="I7" s="109"/>
    </row>
    <row r="8" spans="1:9" ht="11.5" x14ac:dyDescent="0.25">
      <c r="A8" s="185">
        <f>SUM(A9:A184)</f>
        <v>0</v>
      </c>
      <c r="B8" s="185">
        <f>SUM(B9:B184)</f>
        <v>0</v>
      </c>
      <c r="C8" s="116"/>
      <c r="D8" s="116"/>
      <c r="E8" s="116"/>
      <c r="F8" s="116"/>
      <c r="G8" s="116"/>
      <c r="H8" s="109"/>
      <c r="I8" s="109"/>
    </row>
    <row r="9" spans="1:9" ht="21" x14ac:dyDescent="0.5">
      <c r="A9" s="55"/>
      <c r="B9" s="54"/>
      <c r="C9" s="54"/>
      <c r="D9" s="54"/>
      <c r="E9" s="54"/>
      <c r="F9" s="54"/>
      <c r="G9" s="54"/>
      <c r="H9" s="54"/>
      <c r="I9" s="54"/>
    </row>
    <row r="10" spans="1:9" x14ac:dyDescent="0.35">
      <c r="A10" s="97"/>
      <c r="B10" s="25"/>
      <c r="C10" s="25"/>
      <c r="D10" s="25" t="s">
        <v>100</v>
      </c>
      <c r="E10" s="25"/>
      <c r="F10" s="25"/>
      <c r="G10" s="25"/>
      <c r="H10" s="25"/>
      <c r="I10" s="25"/>
    </row>
    <row r="11" spans="1:9" x14ac:dyDescent="0.35">
      <c r="A11" s="97"/>
      <c r="B11" s="25"/>
      <c r="C11" s="25"/>
      <c r="D11" s="25"/>
      <c r="E11" s="25"/>
      <c r="F11" s="25"/>
      <c r="G11" s="25"/>
      <c r="H11" s="25"/>
      <c r="I11" s="25"/>
    </row>
    <row r="12" spans="1:9" ht="21" x14ac:dyDescent="0.5">
      <c r="A12" s="97"/>
      <c r="B12" s="25"/>
      <c r="C12" s="25"/>
      <c r="D12" s="55" t="s">
        <v>321</v>
      </c>
      <c r="E12" s="25"/>
      <c r="F12" s="25"/>
      <c r="G12" s="25"/>
      <c r="H12" s="25"/>
      <c r="I12" s="25"/>
    </row>
    <row r="13" spans="1:9" x14ac:dyDescent="0.35">
      <c r="A13" s="97"/>
      <c r="B13" s="25"/>
      <c r="C13" s="25"/>
      <c r="D13" s="97" t="s">
        <v>455</v>
      </c>
      <c r="E13" s="25"/>
      <c r="F13" s="25"/>
      <c r="G13" s="25"/>
      <c r="H13" s="25"/>
      <c r="I13" s="25"/>
    </row>
    <row r="14" spans="1:9" x14ac:dyDescent="0.35">
      <c r="A14" s="97"/>
      <c r="B14" s="25"/>
      <c r="C14" s="25"/>
      <c r="D14" s="146" t="s">
        <v>449</v>
      </c>
      <c r="E14" s="146"/>
      <c r="F14" s="146"/>
      <c r="G14" s="146"/>
      <c r="H14" s="146"/>
      <c r="I14" s="25"/>
    </row>
    <row r="15" spans="1:9" s="27" customFormat="1" x14ac:dyDescent="0.35">
      <c r="A15" s="97"/>
      <c r="B15" s="25"/>
      <c r="C15" s="25"/>
      <c r="D15" s="15" t="s">
        <v>265</v>
      </c>
      <c r="E15" s="272" t="s">
        <v>451</v>
      </c>
      <c r="F15" s="273"/>
      <c r="G15" s="274"/>
      <c r="H15" s="146"/>
      <c r="I15" s="25"/>
    </row>
    <row r="16" spans="1:9" x14ac:dyDescent="0.35">
      <c r="A16" s="97"/>
      <c r="B16" s="25"/>
      <c r="C16" s="25"/>
      <c r="D16" s="237" t="s">
        <v>46</v>
      </c>
      <c r="E16" s="238"/>
      <c r="H16" s="25"/>
      <c r="I16" s="25"/>
    </row>
    <row r="17" spans="1:9" ht="14" customHeight="1" x14ac:dyDescent="0.5">
      <c r="A17" s="53"/>
      <c r="B17" s="144"/>
      <c r="C17" s="27"/>
      <c r="D17" s="237" t="s">
        <v>47</v>
      </c>
      <c r="E17" s="239"/>
      <c r="H17" s="27"/>
    </row>
    <row r="18" spans="1:9" ht="14" customHeight="1" x14ac:dyDescent="0.5">
      <c r="A18" s="53"/>
      <c r="B18" s="144"/>
      <c r="C18" s="27"/>
      <c r="D18" s="237" t="s">
        <v>450</v>
      </c>
      <c r="E18" s="272"/>
      <c r="F18" s="273"/>
      <c r="G18" s="274"/>
      <c r="H18" s="27"/>
      <c r="I18" s="27"/>
    </row>
    <row r="19" spans="1:9" ht="21" x14ac:dyDescent="0.5">
      <c r="A19" s="53"/>
      <c r="B19" s="144"/>
      <c r="C19" s="27"/>
      <c r="D19" s="11"/>
      <c r="E19" s="27"/>
      <c r="F19" s="27"/>
      <c r="G19" s="27"/>
      <c r="H19" s="27"/>
      <c r="I19" s="27"/>
    </row>
    <row r="20" spans="1:9" ht="18" x14ac:dyDescent="0.4">
      <c r="A20" s="25"/>
      <c r="B20" s="144"/>
      <c r="C20" s="25"/>
      <c r="D20" s="12" t="s">
        <v>5</v>
      </c>
      <c r="E20" s="25"/>
      <c r="F20" s="25"/>
      <c r="G20" s="224" t="s">
        <v>6</v>
      </c>
      <c r="H20" s="25"/>
      <c r="I20" s="25"/>
    </row>
    <row r="21" spans="1:9" ht="13" x14ac:dyDescent="0.3">
      <c r="A21" s="27"/>
      <c r="B21" s="144"/>
      <c r="C21" s="27"/>
      <c r="D21" s="28" t="s">
        <v>65</v>
      </c>
      <c r="E21" s="96" t="s">
        <v>7</v>
      </c>
      <c r="F21" s="96" t="s">
        <v>7</v>
      </c>
      <c r="G21" s="96" t="s">
        <v>7</v>
      </c>
      <c r="H21" s="27"/>
    </row>
    <row r="22" spans="1:9" x14ac:dyDescent="0.35">
      <c r="A22" s="25"/>
      <c r="B22" s="144"/>
      <c r="C22" s="27"/>
      <c r="D22" s="130" t="s">
        <v>8</v>
      </c>
      <c r="E22" s="188">
        <v>12</v>
      </c>
      <c r="F22" s="188">
        <v>12</v>
      </c>
      <c r="G22" s="188">
        <v>12</v>
      </c>
      <c r="H22" s="27"/>
    </row>
    <row r="23" spans="1:9" ht="11.5" x14ac:dyDescent="0.25">
      <c r="A23" s="27"/>
      <c r="B23" s="144"/>
      <c r="C23" s="27"/>
      <c r="D23" s="130" t="s">
        <v>9</v>
      </c>
      <c r="E23" s="95" t="s">
        <v>10</v>
      </c>
      <c r="F23" s="95" t="s">
        <v>10</v>
      </c>
      <c r="G23" s="95" t="s">
        <v>10</v>
      </c>
      <c r="H23" s="27"/>
    </row>
    <row r="24" spans="1:9" ht="11.5" x14ac:dyDescent="0.25">
      <c r="A24" s="27"/>
      <c r="B24" s="144"/>
      <c r="C24" s="27"/>
      <c r="D24" s="130" t="s">
        <v>146</v>
      </c>
      <c r="E24" s="227" t="s">
        <v>48</v>
      </c>
      <c r="F24" s="227" t="s">
        <v>48</v>
      </c>
      <c r="G24" s="227" t="s">
        <v>48</v>
      </c>
      <c r="H24" s="27"/>
    </row>
    <row r="25" spans="1:9" ht="11.5" x14ac:dyDescent="0.25">
      <c r="A25" s="27"/>
      <c r="B25" s="144"/>
      <c r="C25" s="27"/>
      <c r="D25" s="130" t="s">
        <v>363</v>
      </c>
      <c r="E25" s="95" t="s">
        <v>11</v>
      </c>
      <c r="F25" s="95" t="s">
        <v>11</v>
      </c>
      <c r="G25" s="95" t="s">
        <v>11</v>
      </c>
      <c r="H25" s="27"/>
    </row>
    <row r="26" spans="1:9" ht="11.5" x14ac:dyDescent="0.25">
      <c r="A26" s="144">
        <f>IF(OR(E26&lt;0,F26&lt;0,G26&lt;0),1,0)</f>
        <v>0</v>
      </c>
      <c r="C26" s="27"/>
      <c r="D26" s="13" t="s">
        <v>4</v>
      </c>
      <c r="E26" s="132">
        <v>0</v>
      </c>
      <c r="F26" s="132">
        <v>0</v>
      </c>
      <c r="G26" s="132">
        <v>0</v>
      </c>
      <c r="H26" s="27"/>
    </row>
    <row r="27" spans="1:9" ht="11.5" x14ac:dyDescent="0.25">
      <c r="A27" s="144">
        <f>IF(OR(E27&lt;0,F27&lt;0,G27&lt;0),1,0)</f>
        <v>0</v>
      </c>
      <c r="C27" s="27"/>
      <c r="D27" s="13" t="s">
        <v>12</v>
      </c>
      <c r="E27" s="132">
        <v>0</v>
      </c>
      <c r="F27" s="132">
        <v>0</v>
      </c>
      <c r="G27" s="132">
        <v>0</v>
      </c>
      <c r="H27" s="27"/>
    </row>
    <row r="28" spans="1:9" ht="11.5" x14ac:dyDescent="0.25">
      <c r="A28" s="144"/>
      <c r="C28" s="27"/>
      <c r="D28" s="14" t="s">
        <v>13</v>
      </c>
      <c r="E28" s="49">
        <f>E26+E27</f>
        <v>0</v>
      </c>
      <c r="F28" s="49">
        <f>F26+F27</f>
        <v>0</v>
      </c>
      <c r="G28" s="49">
        <f>G26+G27</f>
        <v>0</v>
      </c>
      <c r="H28" s="27"/>
    </row>
    <row r="29" spans="1:9" ht="11.5" x14ac:dyDescent="0.25">
      <c r="A29" s="144"/>
      <c r="C29" s="27"/>
      <c r="D29" s="13" t="s">
        <v>169</v>
      </c>
      <c r="E29" s="132">
        <v>0</v>
      </c>
      <c r="F29" s="132">
        <v>0</v>
      </c>
      <c r="G29" s="132">
        <v>0</v>
      </c>
      <c r="H29" s="27"/>
    </row>
    <row r="30" spans="1:9" ht="11.5" x14ac:dyDescent="0.25">
      <c r="A30" s="144"/>
      <c r="C30" s="27"/>
      <c r="D30" s="13" t="s">
        <v>170</v>
      </c>
      <c r="E30" s="132">
        <v>0</v>
      </c>
      <c r="F30" s="132">
        <v>0</v>
      </c>
      <c r="G30" s="132">
        <v>0</v>
      </c>
      <c r="H30" s="27"/>
    </row>
    <row r="31" spans="1:9" ht="11.5" x14ac:dyDescent="0.25">
      <c r="A31" s="144">
        <f>IF(OR(E31&lt;0,F31&lt;0,G31&lt;0),1,0)</f>
        <v>0</v>
      </c>
      <c r="C31" s="27"/>
      <c r="D31" s="13" t="s">
        <v>250</v>
      </c>
      <c r="E31" s="132">
        <v>0</v>
      </c>
      <c r="F31" s="132">
        <v>0</v>
      </c>
      <c r="G31" s="132">
        <v>0</v>
      </c>
      <c r="H31" s="27"/>
    </row>
    <row r="32" spans="1:9" ht="11.5" x14ac:dyDescent="0.25">
      <c r="A32" s="144"/>
      <c r="C32" s="27"/>
      <c r="D32" s="13" t="s">
        <v>205</v>
      </c>
      <c r="E32" s="132">
        <v>0</v>
      </c>
      <c r="F32" s="132">
        <v>0</v>
      </c>
      <c r="G32" s="132">
        <v>0</v>
      </c>
      <c r="H32" s="27"/>
    </row>
    <row r="33" spans="1:8" ht="11.5" x14ac:dyDescent="0.25">
      <c r="A33" s="144">
        <f>IF(OR(E33&lt;0,F33&lt;0,G33&lt;0),1,0)</f>
        <v>0</v>
      </c>
      <c r="C33" s="27"/>
      <c r="D33" s="13" t="s">
        <v>171</v>
      </c>
      <c r="E33" s="132">
        <v>0</v>
      </c>
      <c r="F33" s="132">
        <v>0</v>
      </c>
      <c r="G33" s="132">
        <v>0</v>
      </c>
      <c r="H33" s="27"/>
    </row>
    <row r="34" spans="1:8" ht="11.5" x14ac:dyDescent="0.25">
      <c r="A34" s="144"/>
      <c r="C34" s="27"/>
      <c r="D34" s="14" t="s">
        <v>14</v>
      </c>
      <c r="E34" s="49">
        <f>E28+E29+E30+E31+E32+E33</f>
        <v>0</v>
      </c>
      <c r="F34" s="49">
        <f t="shared" ref="F34:G34" si="0">F28+F29+F30+F31+F32+F33</f>
        <v>0</v>
      </c>
      <c r="G34" s="49">
        <f t="shared" si="0"/>
        <v>0</v>
      </c>
      <c r="H34" s="27"/>
    </row>
    <row r="35" spans="1:8" ht="11.5" x14ac:dyDescent="0.25">
      <c r="A35" s="144"/>
      <c r="C35" s="27"/>
      <c r="D35" s="27"/>
      <c r="E35" s="15"/>
      <c r="F35" s="15"/>
      <c r="G35" s="15"/>
      <c r="H35" s="27"/>
    </row>
    <row r="36" spans="1:8" ht="11.5" x14ac:dyDescent="0.25">
      <c r="A36" s="144"/>
      <c r="C36" s="27"/>
      <c r="D36" s="13" t="s">
        <v>376</v>
      </c>
      <c r="E36" s="132">
        <v>0</v>
      </c>
      <c r="F36" s="132">
        <v>0</v>
      </c>
      <c r="G36" s="132">
        <v>0</v>
      </c>
      <c r="H36" s="27"/>
    </row>
    <row r="37" spans="1:8" ht="11.5" x14ac:dyDescent="0.25">
      <c r="A37" s="144">
        <f>IF(OR(E37&lt;0,F37&lt;0,G37&lt;0),1,0)</f>
        <v>0</v>
      </c>
      <c r="C37" s="27"/>
      <c r="D37" s="13" t="s">
        <v>73</v>
      </c>
      <c r="E37" s="132">
        <v>0</v>
      </c>
      <c r="F37" s="132">
        <v>0</v>
      </c>
      <c r="G37" s="132">
        <v>0</v>
      </c>
      <c r="H37" s="27"/>
    </row>
    <row r="38" spans="1:8" ht="11.5" x14ac:dyDescent="0.25">
      <c r="A38" s="144">
        <f>IF(OR(E38&lt;0,F38&lt;0,G38&lt;0),1,0)</f>
        <v>0</v>
      </c>
      <c r="C38" s="27"/>
      <c r="D38" s="13" t="s">
        <v>15</v>
      </c>
      <c r="E38" s="132">
        <v>0</v>
      </c>
      <c r="F38" s="132">
        <v>0</v>
      </c>
      <c r="G38" s="132">
        <v>0</v>
      </c>
      <c r="H38" s="27"/>
    </row>
    <row r="39" spans="1:8" ht="11.5" x14ac:dyDescent="0.25">
      <c r="A39" s="144"/>
      <c r="C39" s="27"/>
      <c r="D39" s="13" t="s">
        <v>172</v>
      </c>
      <c r="E39" s="132">
        <v>0</v>
      </c>
      <c r="F39" s="132">
        <v>0</v>
      </c>
      <c r="G39" s="132">
        <v>0</v>
      </c>
      <c r="H39" s="27"/>
    </row>
    <row r="40" spans="1:8" ht="11.5" x14ac:dyDescent="0.25">
      <c r="A40" s="144"/>
      <c r="C40" s="27"/>
      <c r="D40" s="13" t="s">
        <v>147</v>
      </c>
      <c r="E40" s="132">
        <v>0</v>
      </c>
      <c r="F40" s="132">
        <v>0</v>
      </c>
      <c r="G40" s="132">
        <v>0</v>
      </c>
      <c r="H40" s="27"/>
    </row>
    <row r="41" spans="1:8" ht="11.5" x14ac:dyDescent="0.25">
      <c r="A41" s="144">
        <f>IF(OR(E41&lt;0,F41&lt;0,G41&lt;0),1,0)</f>
        <v>0</v>
      </c>
      <c r="C41" s="27"/>
      <c r="D41" s="13" t="s">
        <v>173</v>
      </c>
      <c r="E41" s="132">
        <v>0</v>
      </c>
      <c r="F41" s="132">
        <v>0</v>
      </c>
      <c r="G41" s="132">
        <v>0</v>
      </c>
      <c r="H41" s="27"/>
    </row>
    <row r="42" spans="1:8" ht="11.5" x14ac:dyDescent="0.25">
      <c r="A42" s="144"/>
      <c r="C42" s="27"/>
      <c r="D42" s="13" t="s">
        <v>134</v>
      </c>
      <c r="E42" s="132">
        <v>0</v>
      </c>
      <c r="F42" s="132">
        <v>0</v>
      </c>
      <c r="G42" s="132">
        <v>0</v>
      </c>
      <c r="H42" s="27"/>
    </row>
    <row r="43" spans="1:8" ht="11.5" x14ac:dyDescent="0.25">
      <c r="A43" s="144"/>
      <c r="C43" s="27"/>
      <c r="D43" s="14" t="s">
        <v>16</v>
      </c>
      <c r="E43" s="49">
        <f>E34+E36+E37+E38+E39+E40+E41+E42</f>
        <v>0</v>
      </c>
      <c r="F43" s="49">
        <f t="shared" ref="F43:G43" si="1">F34+F36+F37+F38+F39+F40+F41+F42</f>
        <v>0</v>
      </c>
      <c r="G43" s="49">
        <f t="shared" si="1"/>
        <v>0</v>
      </c>
      <c r="H43" s="27"/>
    </row>
    <row r="44" spans="1:8" ht="11.5" x14ac:dyDescent="0.25">
      <c r="A44" s="144"/>
      <c r="C44" s="27"/>
      <c r="D44" s="27"/>
      <c r="E44" s="15"/>
      <c r="F44" s="15"/>
      <c r="G44" s="15"/>
      <c r="H44" s="27"/>
    </row>
    <row r="45" spans="1:8" ht="11.5" x14ac:dyDescent="0.25">
      <c r="A45" s="144"/>
      <c r="C45" s="27"/>
      <c r="D45" s="13" t="s">
        <v>174</v>
      </c>
      <c r="E45" s="132">
        <v>0</v>
      </c>
      <c r="F45" s="132">
        <v>0</v>
      </c>
      <c r="G45" s="132">
        <v>0</v>
      </c>
      <c r="H45" s="27"/>
    </row>
    <row r="46" spans="1:8" ht="11.5" x14ac:dyDescent="0.25">
      <c r="A46" s="144"/>
      <c r="C46" s="27"/>
      <c r="D46" s="13" t="s">
        <v>185</v>
      </c>
      <c r="E46" s="132">
        <v>0</v>
      </c>
      <c r="F46" s="132">
        <v>0</v>
      </c>
      <c r="G46" s="132">
        <v>0</v>
      </c>
      <c r="H46" s="27"/>
    </row>
    <row r="47" spans="1:8" ht="11.5" x14ac:dyDescent="0.25">
      <c r="A47" s="144"/>
      <c r="C47" s="27"/>
      <c r="D47" s="14" t="s">
        <v>17</v>
      </c>
      <c r="E47" s="49">
        <f>E43+E45+E46</f>
        <v>0</v>
      </c>
      <c r="F47" s="49">
        <f t="shared" ref="F47:G47" si="2">F43+F45+F46</f>
        <v>0</v>
      </c>
      <c r="G47" s="49">
        <f t="shared" si="2"/>
        <v>0</v>
      </c>
      <c r="H47" s="27"/>
    </row>
    <row r="48" spans="1:8" ht="11.5" x14ac:dyDescent="0.25">
      <c r="A48" s="144"/>
      <c r="C48" s="27"/>
      <c r="D48" s="13" t="s">
        <v>2</v>
      </c>
      <c r="E48" s="132">
        <v>0</v>
      </c>
      <c r="F48" s="132">
        <v>0</v>
      </c>
      <c r="G48" s="132">
        <v>0</v>
      </c>
      <c r="H48" s="27"/>
    </row>
    <row r="49" spans="1:9" ht="11.5" x14ac:dyDescent="0.25">
      <c r="A49" s="144">
        <f>IF(OR(E49&lt;0,F49&lt;0,G49&lt;0),1,0)</f>
        <v>0</v>
      </c>
      <c r="C49" s="27"/>
      <c r="D49" s="13" t="s">
        <v>18</v>
      </c>
      <c r="E49" s="132">
        <v>0</v>
      </c>
      <c r="F49" s="132">
        <v>0</v>
      </c>
      <c r="G49" s="132">
        <v>0</v>
      </c>
      <c r="H49" s="27"/>
    </row>
    <row r="50" spans="1:9" ht="11.5" x14ac:dyDescent="0.25">
      <c r="A50" s="144"/>
      <c r="C50" s="27"/>
      <c r="D50" s="14" t="s">
        <v>19</v>
      </c>
      <c r="E50" s="49">
        <f>E47+E48+E49</f>
        <v>0</v>
      </c>
      <c r="F50" s="49">
        <f>F47+F48+F49</f>
        <v>0</v>
      </c>
      <c r="G50" s="49">
        <f>G47+G48+G49</f>
        <v>0</v>
      </c>
      <c r="H50" s="27"/>
    </row>
    <row r="51" spans="1:9" ht="11.5" x14ac:dyDescent="0.25">
      <c r="A51" s="144"/>
      <c r="C51" s="27"/>
      <c r="D51" s="27"/>
      <c r="E51" s="15"/>
      <c r="F51" s="15"/>
      <c r="G51" s="15"/>
      <c r="H51" s="27"/>
    </row>
    <row r="52" spans="1:9" x14ac:dyDescent="0.35">
      <c r="A52" s="144">
        <f>IF(OR(E52&lt;0,F52&lt;0,G52&lt;0),1,0)</f>
        <v>0</v>
      </c>
      <c r="C52" s="38"/>
      <c r="D52" s="37" t="s">
        <v>20</v>
      </c>
      <c r="E52" s="132">
        <v>0</v>
      </c>
      <c r="F52" s="132">
        <v>0</v>
      </c>
      <c r="G52" s="132">
        <v>0</v>
      </c>
      <c r="H52" s="38"/>
      <c r="I52" s="38"/>
    </row>
    <row r="53" spans="1:9" x14ac:dyDescent="0.35">
      <c r="A53" s="144">
        <f>IF(OR(E53&lt;0,F53&lt;0,G53&lt;0),1,0)</f>
        <v>0</v>
      </c>
      <c r="C53" s="38"/>
      <c r="D53" s="37" t="s">
        <v>111</v>
      </c>
      <c r="E53" s="132">
        <v>0</v>
      </c>
      <c r="F53" s="132">
        <v>0</v>
      </c>
      <c r="G53" s="132">
        <v>0</v>
      </c>
      <c r="H53" s="38"/>
      <c r="I53" s="38"/>
    </row>
    <row r="54" spans="1:9" ht="11.5" x14ac:dyDescent="0.25">
      <c r="A54" s="144"/>
      <c r="C54" s="27"/>
      <c r="D54" s="27"/>
      <c r="E54" s="15"/>
      <c r="F54" s="15"/>
      <c r="G54" s="15"/>
      <c r="H54" s="27"/>
    </row>
    <row r="55" spans="1:9" ht="13" x14ac:dyDescent="0.3">
      <c r="A55" s="144"/>
      <c r="C55" s="27"/>
      <c r="D55" s="28" t="s">
        <v>21</v>
      </c>
      <c r="E55" s="148" t="str">
        <f>E21</f>
        <v>31/XX/20XX</v>
      </c>
      <c r="F55" s="148" t="str">
        <f>F21</f>
        <v>31/XX/20XX</v>
      </c>
      <c r="G55" s="148" t="str">
        <f>G21</f>
        <v>31/XX/20XX</v>
      </c>
      <c r="H55" s="27"/>
    </row>
    <row r="56" spans="1:9" ht="11.5" x14ac:dyDescent="0.25">
      <c r="A56" s="144"/>
      <c r="C56" s="27"/>
      <c r="D56" s="13" t="s">
        <v>186</v>
      </c>
      <c r="E56" s="132">
        <v>0</v>
      </c>
      <c r="F56" s="132">
        <v>0</v>
      </c>
      <c r="G56" s="132">
        <v>0</v>
      </c>
      <c r="H56" s="27"/>
    </row>
    <row r="57" spans="1:9" ht="11.5" x14ac:dyDescent="0.25">
      <c r="A57" s="144">
        <f>IF(OR(E57&lt;0,F57&lt;0,G57&lt;0),1,0)</f>
        <v>0</v>
      </c>
      <c r="C57" s="27"/>
      <c r="D57" s="13" t="s">
        <v>175</v>
      </c>
      <c r="E57" s="132">
        <v>0</v>
      </c>
      <c r="F57" s="132">
        <v>0</v>
      </c>
      <c r="G57" s="132">
        <v>0</v>
      </c>
      <c r="H57" s="27"/>
    </row>
    <row r="58" spans="1:9" ht="11.5" x14ac:dyDescent="0.25">
      <c r="A58" s="144">
        <f>IF(OR(E58&lt;0,F58&lt;0,G58&lt;0),1,0)</f>
        <v>0</v>
      </c>
      <c r="C58" s="27"/>
      <c r="D58" s="13" t="s">
        <v>22</v>
      </c>
      <c r="E58" s="132">
        <v>0</v>
      </c>
      <c r="F58" s="132">
        <v>0</v>
      </c>
      <c r="G58" s="132">
        <v>0</v>
      </c>
      <c r="H58" s="27"/>
    </row>
    <row r="59" spans="1:9" ht="11.5" x14ac:dyDescent="0.25">
      <c r="A59" s="144">
        <f t="shared" ref="A59:A60" si="3">IF(OR(E59&lt;0,F59&lt;0,G59&lt;0),1,0)</f>
        <v>0</v>
      </c>
      <c r="C59" s="27"/>
      <c r="D59" s="13" t="s">
        <v>108</v>
      </c>
      <c r="E59" s="132">
        <v>0</v>
      </c>
      <c r="F59" s="132">
        <v>0</v>
      </c>
      <c r="G59" s="132">
        <v>0</v>
      </c>
      <c r="H59" s="27"/>
    </row>
    <row r="60" spans="1:9" ht="11.5" x14ac:dyDescent="0.25">
      <c r="A60" s="144">
        <f t="shared" si="3"/>
        <v>0</v>
      </c>
      <c r="C60" s="27"/>
      <c r="D60" s="13" t="s">
        <v>109</v>
      </c>
      <c r="E60" s="132">
        <v>0</v>
      </c>
      <c r="F60" s="132">
        <v>0</v>
      </c>
      <c r="G60" s="132">
        <v>0</v>
      </c>
      <c r="H60" s="27"/>
    </row>
    <row r="61" spans="1:9" ht="11.5" x14ac:dyDescent="0.25">
      <c r="A61" s="144"/>
      <c r="C61" s="27"/>
      <c r="D61" s="14" t="s">
        <v>23</v>
      </c>
      <c r="E61" s="49">
        <f>SUM(E56:E60)</f>
        <v>0</v>
      </c>
      <c r="F61" s="49">
        <f t="shared" ref="F61:G61" si="4">SUM(F56:F60)</f>
        <v>0</v>
      </c>
      <c r="G61" s="49">
        <f t="shared" si="4"/>
        <v>0</v>
      </c>
      <c r="H61" s="27"/>
    </row>
    <row r="62" spans="1:9" ht="11.5" x14ac:dyDescent="0.25">
      <c r="A62" s="144"/>
      <c r="C62" s="27"/>
      <c r="D62" s="27"/>
      <c r="E62" s="17"/>
      <c r="F62" s="17"/>
      <c r="G62" s="17"/>
      <c r="H62" s="27"/>
    </row>
    <row r="63" spans="1:9" ht="11.5" x14ac:dyDescent="0.25">
      <c r="A63" s="144">
        <f t="shared" ref="A63:A72" si="5">IF(OR(E63&lt;0,F63&lt;0,G63&lt;0),1,0)</f>
        <v>0</v>
      </c>
      <c r="C63" s="27"/>
      <c r="D63" s="18" t="s">
        <v>110</v>
      </c>
      <c r="E63" s="132">
        <v>0</v>
      </c>
      <c r="F63" s="132">
        <v>0</v>
      </c>
      <c r="G63" s="132">
        <v>0</v>
      </c>
      <c r="H63" s="27"/>
    </row>
    <row r="64" spans="1:9" ht="11.5" x14ac:dyDescent="0.25">
      <c r="A64" s="144">
        <f t="shared" si="5"/>
        <v>0</v>
      </c>
      <c r="C64" s="27"/>
      <c r="D64" s="18" t="s">
        <v>332</v>
      </c>
      <c r="E64" s="132">
        <v>0</v>
      </c>
      <c r="F64" s="132">
        <v>0</v>
      </c>
      <c r="G64" s="132">
        <v>0</v>
      </c>
      <c r="H64" s="27"/>
    </row>
    <row r="65" spans="1:8" ht="11.5" x14ac:dyDescent="0.25">
      <c r="A65" s="144">
        <f t="shared" si="5"/>
        <v>0</v>
      </c>
      <c r="C65" s="27"/>
      <c r="D65" s="18" t="s">
        <v>118</v>
      </c>
      <c r="E65" s="132">
        <v>0</v>
      </c>
      <c r="F65" s="132">
        <v>0</v>
      </c>
      <c r="G65" s="132">
        <v>0</v>
      </c>
      <c r="H65" s="27"/>
    </row>
    <row r="66" spans="1:8" ht="11.5" x14ac:dyDescent="0.25">
      <c r="A66" s="144">
        <f t="shared" si="5"/>
        <v>0</v>
      </c>
      <c r="C66" s="27"/>
      <c r="D66" s="18" t="s">
        <v>135</v>
      </c>
      <c r="E66" s="132">
        <v>0</v>
      </c>
      <c r="F66" s="132">
        <v>0</v>
      </c>
      <c r="G66" s="132">
        <v>0</v>
      </c>
      <c r="H66" s="27"/>
    </row>
    <row r="67" spans="1:8" ht="11.5" x14ac:dyDescent="0.25">
      <c r="A67" s="144">
        <f t="shared" si="5"/>
        <v>0</v>
      </c>
      <c r="C67" s="27"/>
      <c r="D67" s="18" t="s">
        <v>136</v>
      </c>
      <c r="E67" s="132">
        <v>0</v>
      </c>
      <c r="F67" s="132">
        <v>0</v>
      </c>
      <c r="G67" s="132">
        <v>0</v>
      </c>
      <c r="H67" s="27"/>
    </row>
    <row r="68" spans="1:8" ht="11.5" x14ac:dyDescent="0.25">
      <c r="A68" s="144">
        <f t="shared" si="5"/>
        <v>0</v>
      </c>
      <c r="C68" s="27"/>
      <c r="D68" s="18" t="s">
        <v>112</v>
      </c>
      <c r="E68" s="132">
        <v>0</v>
      </c>
      <c r="F68" s="132">
        <v>0</v>
      </c>
      <c r="G68" s="132">
        <v>0</v>
      </c>
      <c r="H68" s="27"/>
    </row>
    <row r="69" spans="1:8" ht="11.5" x14ac:dyDescent="0.25">
      <c r="A69" s="144">
        <f t="shared" si="5"/>
        <v>0</v>
      </c>
      <c r="C69" s="27"/>
      <c r="D69" s="18" t="s">
        <v>333</v>
      </c>
      <c r="E69" s="132">
        <v>0</v>
      </c>
      <c r="F69" s="132">
        <v>0</v>
      </c>
      <c r="G69" s="132">
        <v>0</v>
      </c>
      <c r="H69" s="27"/>
    </row>
    <row r="70" spans="1:8" ht="11.5" x14ac:dyDescent="0.25">
      <c r="A70" s="144">
        <f t="shared" si="5"/>
        <v>0</v>
      </c>
      <c r="C70" s="27"/>
      <c r="D70" s="18" t="s">
        <v>176</v>
      </c>
      <c r="E70" s="132">
        <v>0</v>
      </c>
      <c r="F70" s="132">
        <v>0</v>
      </c>
      <c r="G70" s="132">
        <v>0</v>
      </c>
      <c r="H70" s="27"/>
    </row>
    <row r="71" spans="1:8" ht="11.5" x14ac:dyDescent="0.25">
      <c r="A71" s="144">
        <f t="shared" si="5"/>
        <v>0</v>
      </c>
      <c r="C71" s="27"/>
      <c r="D71" s="18" t="s">
        <v>113</v>
      </c>
      <c r="E71" s="132">
        <v>0</v>
      </c>
      <c r="F71" s="132">
        <v>0</v>
      </c>
      <c r="G71" s="132">
        <v>0</v>
      </c>
      <c r="H71" s="27"/>
    </row>
    <row r="72" spans="1:8" ht="11.5" x14ac:dyDescent="0.25">
      <c r="A72" s="144">
        <f t="shared" si="5"/>
        <v>0</v>
      </c>
      <c r="C72" s="27"/>
      <c r="D72" s="18" t="s">
        <v>114</v>
      </c>
      <c r="E72" s="132">
        <v>0</v>
      </c>
      <c r="F72" s="132">
        <v>0</v>
      </c>
      <c r="G72" s="132">
        <v>0</v>
      </c>
      <c r="H72" s="27"/>
    </row>
    <row r="73" spans="1:8" ht="11.5" x14ac:dyDescent="0.25">
      <c r="A73" s="144"/>
      <c r="C73" s="27"/>
      <c r="D73" s="14" t="s">
        <v>24</v>
      </c>
      <c r="E73" s="49">
        <f>SUM(E63:E72)</f>
        <v>0</v>
      </c>
      <c r="F73" s="49">
        <f>SUM(F63:F72)</f>
        <v>0</v>
      </c>
      <c r="G73" s="49">
        <f>SUM(G63:G72)</f>
        <v>0</v>
      </c>
      <c r="H73" s="27"/>
    </row>
    <row r="74" spans="1:8" ht="11.5" x14ac:dyDescent="0.25">
      <c r="A74" s="144"/>
      <c r="C74" s="27"/>
      <c r="D74" s="27"/>
      <c r="E74" s="17"/>
      <c r="F74" s="17"/>
      <c r="G74" s="17"/>
      <c r="H74" s="27"/>
    </row>
    <row r="75" spans="1:8" ht="11.5" x14ac:dyDescent="0.25">
      <c r="A75" s="144">
        <f t="shared" ref="A75:A90" si="6">IF(OR(E75&lt;0,F75&lt;0,G75&lt;0),1,0)</f>
        <v>0</v>
      </c>
      <c r="C75" s="27"/>
      <c r="D75" s="13" t="s">
        <v>25</v>
      </c>
      <c r="E75" s="132">
        <v>0</v>
      </c>
      <c r="F75" s="132">
        <v>0</v>
      </c>
      <c r="G75" s="132">
        <v>0</v>
      </c>
      <c r="H75" s="27"/>
    </row>
    <row r="76" spans="1:8" ht="11.5" x14ac:dyDescent="0.25">
      <c r="A76" s="144">
        <f t="shared" si="6"/>
        <v>0</v>
      </c>
      <c r="C76" s="27"/>
      <c r="D76" s="13" t="s">
        <v>115</v>
      </c>
      <c r="E76" s="132">
        <v>0</v>
      </c>
      <c r="F76" s="132">
        <v>0</v>
      </c>
      <c r="G76" s="132">
        <v>0</v>
      </c>
      <c r="H76" s="27"/>
    </row>
    <row r="77" spans="1:8" ht="11.5" x14ac:dyDescent="0.25">
      <c r="A77" s="144">
        <f t="shared" si="6"/>
        <v>0</v>
      </c>
      <c r="C77" s="27"/>
      <c r="D77" s="13" t="s">
        <v>116</v>
      </c>
      <c r="E77" s="132">
        <v>0</v>
      </c>
      <c r="F77" s="132">
        <v>0</v>
      </c>
      <c r="G77" s="132">
        <v>0</v>
      </c>
      <c r="H77" s="27"/>
    </row>
    <row r="78" spans="1:8" ht="11.5" x14ac:dyDescent="0.25">
      <c r="A78" s="144">
        <f t="shared" si="6"/>
        <v>0</v>
      </c>
      <c r="C78" s="27"/>
      <c r="D78" s="13" t="s">
        <v>114</v>
      </c>
      <c r="E78" s="132">
        <v>0</v>
      </c>
      <c r="F78" s="132">
        <v>0</v>
      </c>
      <c r="G78" s="132">
        <v>0</v>
      </c>
      <c r="H78" s="27"/>
    </row>
    <row r="79" spans="1:8" ht="11.5" x14ac:dyDescent="0.25">
      <c r="A79" s="144">
        <f t="shared" si="6"/>
        <v>0</v>
      </c>
      <c r="C79" s="27"/>
      <c r="D79" s="13" t="s">
        <v>118</v>
      </c>
      <c r="E79" s="132">
        <v>0</v>
      </c>
      <c r="F79" s="132">
        <v>0</v>
      </c>
      <c r="G79" s="132">
        <v>0</v>
      </c>
      <c r="H79" s="27"/>
    </row>
    <row r="80" spans="1:8" ht="11.5" x14ac:dyDescent="0.25">
      <c r="A80" s="144">
        <f t="shared" si="6"/>
        <v>0</v>
      </c>
      <c r="C80" s="27"/>
      <c r="D80" s="13" t="s">
        <v>117</v>
      </c>
      <c r="E80" s="132">
        <v>0</v>
      </c>
      <c r="F80" s="132">
        <v>0</v>
      </c>
      <c r="G80" s="132">
        <v>0</v>
      </c>
      <c r="H80" s="27"/>
    </row>
    <row r="81" spans="1:8" ht="11.5" x14ac:dyDescent="0.25">
      <c r="A81" s="144">
        <f t="shared" si="6"/>
        <v>0</v>
      </c>
      <c r="C81" s="27"/>
      <c r="D81" s="21" t="s">
        <v>226</v>
      </c>
      <c r="E81" s="132">
        <v>0</v>
      </c>
      <c r="F81" s="132">
        <v>0</v>
      </c>
      <c r="G81" s="132">
        <v>0</v>
      </c>
      <c r="H81" s="27"/>
    </row>
    <row r="82" spans="1:8" ht="11.5" x14ac:dyDescent="0.25">
      <c r="A82" s="144">
        <f t="shared" si="6"/>
        <v>0</v>
      </c>
      <c r="C82" s="27"/>
      <c r="D82" s="63" t="s">
        <v>136</v>
      </c>
      <c r="E82" s="132">
        <v>0</v>
      </c>
      <c r="F82" s="132">
        <v>0</v>
      </c>
      <c r="G82" s="132">
        <v>0</v>
      </c>
      <c r="H82" s="27"/>
    </row>
    <row r="83" spans="1:8" ht="11.5" x14ac:dyDescent="0.25">
      <c r="A83" s="144">
        <f t="shared" si="6"/>
        <v>0</v>
      </c>
      <c r="C83" s="27"/>
      <c r="D83" s="13" t="s">
        <v>32</v>
      </c>
      <c r="E83" s="132">
        <v>0</v>
      </c>
      <c r="F83" s="132">
        <v>0</v>
      </c>
      <c r="G83" s="132">
        <v>0</v>
      </c>
      <c r="H83" s="27"/>
    </row>
    <row r="84" spans="1:8" ht="11.5" x14ac:dyDescent="0.25">
      <c r="A84" s="144">
        <f t="shared" si="6"/>
        <v>0</v>
      </c>
      <c r="C84" s="27"/>
      <c r="D84" s="13" t="s">
        <v>28</v>
      </c>
      <c r="E84" s="132">
        <v>0</v>
      </c>
      <c r="F84" s="132">
        <v>0</v>
      </c>
      <c r="G84" s="132">
        <v>0</v>
      </c>
      <c r="H84" s="27"/>
    </row>
    <row r="85" spans="1:8" ht="11.5" x14ac:dyDescent="0.25">
      <c r="A85" s="144">
        <f t="shared" si="6"/>
        <v>0</v>
      </c>
      <c r="C85" s="27"/>
      <c r="D85" s="13" t="s">
        <v>69</v>
      </c>
      <c r="E85" s="132">
        <v>0</v>
      </c>
      <c r="F85" s="132">
        <v>0</v>
      </c>
      <c r="G85" s="132">
        <v>0</v>
      </c>
      <c r="H85" s="27"/>
    </row>
    <row r="86" spans="1:8" ht="11.5" x14ac:dyDescent="0.25">
      <c r="A86" s="144">
        <f t="shared" si="6"/>
        <v>0</v>
      </c>
      <c r="C86" s="27"/>
      <c r="D86" s="20" t="s">
        <v>70</v>
      </c>
      <c r="E86" s="132">
        <v>0</v>
      </c>
      <c r="F86" s="132">
        <v>0</v>
      </c>
      <c r="G86" s="132">
        <v>0</v>
      </c>
      <c r="H86" s="27"/>
    </row>
    <row r="87" spans="1:8" ht="11.5" x14ac:dyDescent="0.25">
      <c r="A87" s="144">
        <f t="shared" si="6"/>
        <v>0</v>
      </c>
      <c r="C87" s="27"/>
      <c r="D87" s="20" t="s">
        <v>112</v>
      </c>
      <c r="E87" s="132">
        <v>0</v>
      </c>
      <c r="F87" s="132">
        <v>0</v>
      </c>
      <c r="G87" s="132">
        <v>0</v>
      </c>
      <c r="H87" s="27"/>
    </row>
    <row r="88" spans="1:8" ht="11.5" x14ac:dyDescent="0.25">
      <c r="A88" s="144">
        <f t="shared" si="6"/>
        <v>0</v>
      </c>
      <c r="C88" s="27"/>
      <c r="D88" s="20" t="s">
        <v>119</v>
      </c>
      <c r="E88" s="132">
        <v>0</v>
      </c>
      <c r="F88" s="132">
        <v>0</v>
      </c>
      <c r="G88" s="132">
        <v>0</v>
      </c>
      <c r="H88" s="27"/>
    </row>
    <row r="89" spans="1:8" ht="11.5" x14ac:dyDescent="0.25">
      <c r="A89" s="144">
        <f t="shared" si="6"/>
        <v>0</v>
      </c>
      <c r="C89" s="27"/>
      <c r="D89" s="13" t="s">
        <v>187</v>
      </c>
      <c r="E89" s="132">
        <v>0</v>
      </c>
      <c r="F89" s="132">
        <v>0</v>
      </c>
      <c r="G89" s="132">
        <v>0</v>
      </c>
      <c r="H89" s="27"/>
    </row>
    <row r="90" spans="1:8" ht="11.5" x14ac:dyDescent="0.25">
      <c r="A90" s="144">
        <f t="shared" si="6"/>
        <v>0</v>
      </c>
      <c r="C90" s="27"/>
      <c r="D90" s="13" t="s">
        <v>120</v>
      </c>
      <c r="E90" s="132">
        <v>0</v>
      </c>
      <c r="F90" s="132">
        <v>0</v>
      </c>
      <c r="G90" s="132">
        <v>0</v>
      </c>
      <c r="H90" s="27"/>
    </row>
    <row r="91" spans="1:8" ht="11.5" x14ac:dyDescent="0.25">
      <c r="A91" s="144"/>
      <c r="C91" s="27"/>
      <c r="D91" s="14" t="s">
        <v>29</v>
      </c>
      <c r="E91" s="49">
        <f>SUM(E75:E90)</f>
        <v>0</v>
      </c>
      <c r="F91" s="49">
        <f>SUM(F75:F90)</f>
        <v>0</v>
      </c>
      <c r="G91" s="49">
        <f>SUM(G75:G90)</f>
        <v>0</v>
      </c>
      <c r="H91" s="27"/>
    </row>
    <row r="92" spans="1:8" ht="11.5" x14ac:dyDescent="0.25">
      <c r="A92" s="144"/>
      <c r="C92" s="27"/>
      <c r="D92" s="27"/>
      <c r="E92" s="17"/>
      <c r="F92" s="17"/>
      <c r="G92" s="17"/>
      <c r="H92" s="27"/>
    </row>
    <row r="93" spans="1:8" ht="11.5" x14ac:dyDescent="0.25">
      <c r="A93" s="144">
        <f t="shared" ref="A93:A108" si="7">IF(OR(E93&lt;0,F93&lt;0,G93&lt;0),1,0)</f>
        <v>0</v>
      </c>
      <c r="C93" s="27"/>
      <c r="D93" s="19" t="s">
        <v>121</v>
      </c>
      <c r="E93" s="132">
        <v>0</v>
      </c>
      <c r="F93" s="132">
        <v>0</v>
      </c>
      <c r="G93" s="132">
        <v>0</v>
      </c>
      <c r="H93" s="27"/>
    </row>
    <row r="94" spans="1:8" ht="11.5" x14ac:dyDescent="0.25">
      <c r="A94" s="144">
        <f t="shared" si="7"/>
        <v>0</v>
      </c>
      <c r="C94" s="27"/>
      <c r="D94" s="19" t="s">
        <v>31</v>
      </c>
      <c r="E94" s="132">
        <v>0</v>
      </c>
      <c r="F94" s="132">
        <v>0</v>
      </c>
      <c r="G94" s="132">
        <v>0</v>
      </c>
      <c r="H94" s="27"/>
    </row>
    <row r="95" spans="1:8" ht="11.5" x14ac:dyDescent="0.25">
      <c r="A95" s="144">
        <f t="shared" si="7"/>
        <v>0</v>
      </c>
      <c r="C95" s="27"/>
      <c r="D95" s="19" t="s">
        <v>122</v>
      </c>
      <c r="E95" s="132">
        <v>0</v>
      </c>
      <c r="F95" s="132">
        <v>0</v>
      </c>
      <c r="G95" s="132">
        <v>0</v>
      </c>
      <c r="H95" s="27"/>
    </row>
    <row r="96" spans="1:8" ht="11.5" x14ac:dyDescent="0.25">
      <c r="A96" s="144">
        <f t="shared" si="7"/>
        <v>0</v>
      </c>
      <c r="C96" s="27"/>
      <c r="D96" s="19" t="s">
        <v>177</v>
      </c>
      <c r="E96" s="132">
        <v>0</v>
      </c>
      <c r="F96" s="132">
        <v>0</v>
      </c>
      <c r="G96" s="132">
        <v>0</v>
      </c>
      <c r="H96" s="27"/>
    </row>
    <row r="97" spans="1:8" ht="11.5" x14ac:dyDescent="0.25">
      <c r="A97" s="144">
        <f t="shared" si="7"/>
        <v>0</v>
      </c>
      <c r="C97" s="27"/>
      <c r="D97" s="21" t="s">
        <v>128</v>
      </c>
      <c r="E97" s="132">
        <v>0</v>
      </c>
      <c r="F97" s="132">
        <v>0</v>
      </c>
      <c r="G97" s="132">
        <v>0</v>
      </c>
      <c r="H97" s="27"/>
    </row>
    <row r="98" spans="1:8" ht="11.5" x14ac:dyDescent="0.25">
      <c r="A98" s="144">
        <f t="shared" si="7"/>
        <v>0</v>
      </c>
      <c r="C98" s="27"/>
      <c r="D98" s="19" t="s">
        <v>123</v>
      </c>
      <c r="E98" s="132">
        <v>0</v>
      </c>
      <c r="F98" s="132">
        <v>0</v>
      </c>
      <c r="G98" s="132">
        <v>0</v>
      </c>
      <c r="H98" s="27"/>
    </row>
    <row r="99" spans="1:8" ht="11.5" x14ac:dyDescent="0.25">
      <c r="A99" s="144">
        <f t="shared" si="7"/>
        <v>0</v>
      </c>
      <c r="C99" s="27"/>
      <c r="D99" s="19" t="s">
        <v>178</v>
      </c>
      <c r="E99" s="132">
        <v>0</v>
      </c>
      <c r="F99" s="132">
        <v>0</v>
      </c>
      <c r="G99" s="132">
        <v>0</v>
      </c>
      <c r="H99" s="27"/>
    </row>
    <row r="100" spans="1:8" ht="11.5" x14ac:dyDescent="0.25">
      <c r="A100" s="144">
        <f t="shared" si="7"/>
        <v>0</v>
      </c>
      <c r="C100" s="27"/>
      <c r="D100" s="19" t="s">
        <v>137</v>
      </c>
      <c r="E100" s="132">
        <v>0</v>
      </c>
      <c r="F100" s="132">
        <v>0</v>
      </c>
      <c r="G100" s="132">
        <v>0</v>
      </c>
      <c r="H100" s="27"/>
    </row>
    <row r="101" spans="1:8" ht="11.5" x14ac:dyDescent="0.25">
      <c r="A101" s="144">
        <f t="shared" si="7"/>
        <v>0</v>
      </c>
      <c r="C101" s="27"/>
      <c r="D101" s="21" t="s">
        <v>142</v>
      </c>
      <c r="E101" s="132">
        <v>0</v>
      </c>
      <c r="F101" s="132">
        <v>0</v>
      </c>
      <c r="G101" s="132">
        <v>0</v>
      </c>
      <c r="H101" s="27"/>
    </row>
    <row r="102" spans="1:8" ht="11.5" x14ac:dyDescent="0.25">
      <c r="A102" s="144">
        <f t="shared" si="7"/>
        <v>0</v>
      </c>
      <c r="C102" s="27"/>
      <c r="D102" s="65" t="s">
        <v>138</v>
      </c>
      <c r="E102" s="132">
        <v>0</v>
      </c>
      <c r="F102" s="132">
        <v>0</v>
      </c>
      <c r="G102" s="132">
        <v>0</v>
      </c>
      <c r="H102" s="27"/>
    </row>
    <row r="103" spans="1:8" ht="11.5" x14ac:dyDescent="0.25">
      <c r="A103" s="144">
        <f t="shared" si="7"/>
        <v>0</v>
      </c>
      <c r="C103" s="27"/>
      <c r="D103" s="19" t="s">
        <v>112</v>
      </c>
      <c r="E103" s="132">
        <v>0</v>
      </c>
      <c r="F103" s="132">
        <v>0</v>
      </c>
      <c r="G103" s="132">
        <v>0</v>
      </c>
      <c r="H103" s="27"/>
    </row>
    <row r="104" spans="1:8" s="27" customFormat="1" ht="11.5" x14ac:dyDescent="0.25">
      <c r="A104" s="144">
        <f t="shared" si="7"/>
        <v>0</v>
      </c>
      <c r="D104" s="19" t="s">
        <v>339</v>
      </c>
      <c r="E104" s="132">
        <v>0</v>
      </c>
      <c r="F104" s="132">
        <v>0</v>
      </c>
      <c r="G104" s="132">
        <v>0</v>
      </c>
    </row>
    <row r="105" spans="1:8" ht="11.5" x14ac:dyDescent="0.25">
      <c r="A105" s="144">
        <f t="shared" si="7"/>
        <v>0</v>
      </c>
      <c r="C105" s="27"/>
      <c r="D105" s="19" t="s">
        <v>34</v>
      </c>
      <c r="E105" s="132">
        <v>0</v>
      </c>
      <c r="F105" s="132">
        <v>0</v>
      </c>
      <c r="G105" s="132">
        <v>0</v>
      </c>
      <c r="H105" s="27"/>
    </row>
    <row r="106" spans="1:8" ht="11.5" x14ac:dyDescent="0.25">
      <c r="A106" s="144">
        <f t="shared" si="7"/>
        <v>0</v>
      </c>
      <c r="C106" s="27"/>
      <c r="D106" s="19" t="s">
        <v>33</v>
      </c>
      <c r="E106" s="132">
        <v>0</v>
      </c>
      <c r="F106" s="132">
        <v>0</v>
      </c>
      <c r="G106" s="132">
        <v>0</v>
      </c>
      <c r="H106" s="27"/>
    </row>
    <row r="107" spans="1:8" ht="11.5" x14ac:dyDescent="0.25">
      <c r="A107" s="144">
        <f t="shared" si="7"/>
        <v>0</v>
      </c>
      <c r="C107" s="27"/>
      <c r="D107" s="19" t="s">
        <v>124</v>
      </c>
      <c r="E107" s="132">
        <v>0</v>
      </c>
      <c r="F107" s="132">
        <v>0</v>
      </c>
      <c r="G107" s="132">
        <v>0</v>
      </c>
      <c r="H107" s="27"/>
    </row>
    <row r="108" spans="1:8" ht="11.5" x14ac:dyDescent="0.25">
      <c r="A108" s="144">
        <f t="shared" si="7"/>
        <v>0</v>
      </c>
      <c r="C108" s="27"/>
      <c r="D108" s="19" t="s">
        <v>125</v>
      </c>
      <c r="E108" s="132">
        <v>0</v>
      </c>
      <c r="F108" s="132">
        <v>0</v>
      </c>
      <c r="G108" s="132">
        <v>0</v>
      </c>
      <c r="H108" s="27"/>
    </row>
    <row r="109" spans="1:8" ht="11.5" x14ac:dyDescent="0.25">
      <c r="A109" s="144"/>
      <c r="C109" s="27"/>
      <c r="D109" s="14" t="s">
        <v>35</v>
      </c>
      <c r="E109" s="49">
        <f>SUM(E93:E108)</f>
        <v>0</v>
      </c>
      <c r="F109" s="49">
        <f>SUM(F93:F108)</f>
        <v>0</v>
      </c>
      <c r="G109" s="49">
        <f>SUM(G93:G108)</f>
        <v>0</v>
      </c>
      <c r="H109" s="27"/>
    </row>
    <row r="110" spans="1:8" ht="11.5" x14ac:dyDescent="0.25">
      <c r="A110" s="144"/>
      <c r="C110" s="27"/>
      <c r="D110" s="27"/>
      <c r="E110" s="17"/>
      <c r="F110" s="17"/>
      <c r="G110" s="17"/>
      <c r="H110" s="27"/>
    </row>
    <row r="111" spans="1:8" ht="11.5" x14ac:dyDescent="0.25">
      <c r="A111" s="144"/>
      <c r="C111" s="27"/>
      <c r="D111" s="14" t="s">
        <v>36</v>
      </c>
      <c r="E111" s="49">
        <f>E91-E109</f>
        <v>0</v>
      </c>
      <c r="F111" s="49">
        <f>F91-F109</f>
        <v>0</v>
      </c>
      <c r="G111" s="49">
        <f>G91-G109</f>
        <v>0</v>
      </c>
      <c r="H111" s="27"/>
    </row>
    <row r="112" spans="1:8" ht="11.5" x14ac:dyDescent="0.25">
      <c r="A112" s="144"/>
      <c r="C112" s="27"/>
      <c r="D112" s="27"/>
      <c r="E112" s="17"/>
      <c r="F112" s="17"/>
      <c r="G112" s="17"/>
      <c r="H112" s="27"/>
    </row>
    <row r="113" spans="1:9" ht="11.5" x14ac:dyDescent="0.25">
      <c r="A113" s="144"/>
      <c r="C113" s="27"/>
      <c r="D113" s="22" t="s">
        <v>237</v>
      </c>
      <c r="E113" s="50">
        <f>(E61+E91+E73)-E109</f>
        <v>0</v>
      </c>
      <c r="F113" s="50">
        <f>(F61+F91+F73)-F109</f>
        <v>0</v>
      </c>
      <c r="G113" s="50">
        <f>(G61+G91+G73)-G109</f>
        <v>0</v>
      </c>
      <c r="H113" s="27"/>
    </row>
    <row r="114" spans="1:9" ht="11.5" x14ac:dyDescent="0.25">
      <c r="A114" s="144"/>
      <c r="C114" s="27"/>
      <c r="D114" s="27"/>
      <c r="E114" s="17"/>
      <c r="F114" s="17"/>
      <c r="G114" s="17"/>
      <c r="H114" s="27"/>
    </row>
    <row r="115" spans="1:9" ht="11.5" x14ac:dyDescent="0.25">
      <c r="A115" s="144">
        <f t="shared" ref="A115:A128" si="8">IF(OR(E115&lt;0,F115&lt;0,G115&lt;0),1,0)</f>
        <v>0</v>
      </c>
      <c r="C115" s="27"/>
      <c r="D115" s="19" t="s">
        <v>128</v>
      </c>
      <c r="E115" s="132">
        <v>0</v>
      </c>
      <c r="F115" s="132">
        <v>0</v>
      </c>
      <c r="G115" s="132">
        <v>0</v>
      </c>
      <c r="H115" s="27"/>
    </row>
    <row r="116" spans="1:9" ht="11.5" x14ac:dyDescent="0.25">
      <c r="A116" s="144">
        <f t="shared" si="8"/>
        <v>0</v>
      </c>
      <c r="C116" s="27"/>
      <c r="D116" s="64" t="s">
        <v>130</v>
      </c>
      <c r="E116" s="132">
        <v>0</v>
      </c>
      <c r="F116" s="132">
        <v>0</v>
      </c>
      <c r="G116" s="132">
        <v>0</v>
      </c>
      <c r="H116" s="27"/>
    </row>
    <row r="117" spans="1:9" ht="11.5" x14ac:dyDescent="0.25">
      <c r="A117" s="144">
        <f t="shared" si="8"/>
        <v>0</v>
      </c>
      <c r="C117" s="27"/>
      <c r="D117" s="21" t="s">
        <v>142</v>
      </c>
      <c r="E117" s="132">
        <v>0</v>
      </c>
      <c r="F117" s="132">
        <v>0</v>
      </c>
      <c r="G117" s="132">
        <v>0</v>
      </c>
      <c r="H117" s="27"/>
    </row>
    <row r="118" spans="1:9" ht="11.5" x14ac:dyDescent="0.25">
      <c r="A118" s="144">
        <f t="shared" si="8"/>
        <v>0</v>
      </c>
      <c r="C118" s="27"/>
      <c r="D118" s="13" t="s">
        <v>138</v>
      </c>
      <c r="E118" s="132">
        <v>0</v>
      </c>
      <c r="F118" s="132">
        <v>0</v>
      </c>
      <c r="G118" s="132">
        <v>0</v>
      </c>
      <c r="H118" s="27"/>
    </row>
    <row r="119" spans="1:9" ht="11.5" x14ac:dyDescent="0.25">
      <c r="A119" s="144">
        <f t="shared" si="8"/>
        <v>0</v>
      </c>
      <c r="C119" s="27"/>
      <c r="D119" s="13" t="s">
        <v>37</v>
      </c>
      <c r="E119" s="132">
        <v>0</v>
      </c>
      <c r="F119" s="132">
        <v>0</v>
      </c>
      <c r="G119" s="132">
        <v>0</v>
      </c>
      <c r="H119" s="27"/>
    </row>
    <row r="120" spans="1:9" ht="11.5" x14ac:dyDescent="0.25">
      <c r="A120" s="144">
        <f t="shared" si="8"/>
        <v>0</v>
      </c>
      <c r="C120" s="27"/>
      <c r="D120" s="13" t="s">
        <v>126</v>
      </c>
      <c r="E120" s="132">
        <v>0</v>
      </c>
      <c r="F120" s="132">
        <v>0</v>
      </c>
      <c r="G120" s="132">
        <v>0</v>
      </c>
      <c r="H120" s="27"/>
    </row>
    <row r="121" spans="1:9" ht="11.5" x14ac:dyDescent="0.25">
      <c r="A121" s="144">
        <f t="shared" si="8"/>
        <v>0</v>
      </c>
      <c r="C121" s="27"/>
      <c r="D121" s="13" t="s">
        <v>33</v>
      </c>
      <c r="E121" s="132">
        <v>0</v>
      </c>
      <c r="F121" s="132">
        <v>0</v>
      </c>
      <c r="G121" s="132">
        <v>0</v>
      </c>
      <c r="H121" s="27"/>
    </row>
    <row r="122" spans="1:9" ht="11.5" x14ac:dyDescent="0.25">
      <c r="A122" s="144">
        <f t="shared" si="8"/>
        <v>0</v>
      </c>
      <c r="C122" s="27"/>
      <c r="D122" s="13" t="s">
        <v>127</v>
      </c>
      <c r="E122" s="132">
        <v>0</v>
      </c>
      <c r="F122" s="132">
        <v>0</v>
      </c>
      <c r="G122" s="132">
        <v>0</v>
      </c>
      <c r="H122" s="27"/>
    </row>
    <row r="123" spans="1:9" ht="11.5" x14ac:dyDescent="0.25">
      <c r="A123" s="144">
        <f t="shared" si="8"/>
        <v>0</v>
      </c>
      <c r="C123" s="27"/>
      <c r="D123" s="19" t="s">
        <v>177</v>
      </c>
      <c r="E123" s="132">
        <v>0</v>
      </c>
      <c r="F123" s="132">
        <v>0</v>
      </c>
      <c r="G123" s="132">
        <v>0</v>
      </c>
      <c r="H123" s="27"/>
    </row>
    <row r="124" spans="1:9" ht="11.5" x14ac:dyDescent="0.25">
      <c r="A124" s="144">
        <f t="shared" si="8"/>
        <v>0</v>
      </c>
      <c r="C124" s="27"/>
      <c r="D124" s="19" t="s">
        <v>137</v>
      </c>
      <c r="E124" s="132">
        <v>0</v>
      </c>
      <c r="F124" s="132">
        <v>0</v>
      </c>
      <c r="G124" s="132">
        <v>0</v>
      </c>
      <c r="H124" s="27"/>
    </row>
    <row r="125" spans="1:9" ht="11.5" x14ac:dyDescent="0.25">
      <c r="A125" s="144">
        <f t="shared" si="8"/>
        <v>0</v>
      </c>
      <c r="C125" s="27"/>
      <c r="D125" s="19" t="s">
        <v>139</v>
      </c>
      <c r="E125" s="132">
        <v>0</v>
      </c>
      <c r="F125" s="132">
        <v>0</v>
      </c>
      <c r="G125" s="132">
        <v>0</v>
      </c>
      <c r="H125" s="27"/>
    </row>
    <row r="126" spans="1:9" ht="11.5" x14ac:dyDescent="0.25">
      <c r="A126" s="144">
        <f t="shared" si="8"/>
        <v>0</v>
      </c>
      <c r="C126" s="27"/>
      <c r="D126" s="19" t="s">
        <v>112</v>
      </c>
      <c r="E126" s="132">
        <v>0</v>
      </c>
      <c r="F126" s="132">
        <v>0</v>
      </c>
      <c r="G126" s="132">
        <v>0</v>
      </c>
      <c r="H126" s="27"/>
      <c r="I126" s="27"/>
    </row>
    <row r="127" spans="1:9" s="27" customFormat="1" ht="11.5" x14ac:dyDescent="0.25">
      <c r="A127" s="144">
        <f t="shared" si="8"/>
        <v>0</v>
      </c>
      <c r="D127" s="19" t="s">
        <v>339</v>
      </c>
      <c r="E127" s="132">
        <v>0</v>
      </c>
      <c r="F127" s="132">
        <v>0</v>
      </c>
      <c r="G127" s="132">
        <v>0</v>
      </c>
    </row>
    <row r="128" spans="1:9" ht="11.5" x14ac:dyDescent="0.25">
      <c r="A128" s="144">
        <f t="shared" si="8"/>
        <v>0</v>
      </c>
      <c r="C128" s="27"/>
      <c r="D128" s="13" t="s">
        <v>334</v>
      </c>
      <c r="E128" s="132">
        <v>0</v>
      </c>
      <c r="F128" s="132">
        <v>0</v>
      </c>
      <c r="G128" s="132">
        <v>0</v>
      </c>
      <c r="H128" s="27"/>
    </row>
    <row r="129" spans="1:9" ht="11.5" x14ac:dyDescent="0.25">
      <c r="A129" s="144"/>
      <c r="C129" s="27"/>
      <c r="D129" s="14" t="s">
        <v>336</v>
      </c>
      <c r="E129" s="49">
        <f>SUM(E115:E128)</f>
        <v>0</v>
      </c>
      <c r="F129" s="49">
        <f>SUM(F115:F128)</f>
        <v>0</v>
      </c>
      <c r="G129" s="49">
        <f>SUM(G115:G128)</f>
        <v>0</v>
      </c>
      <c r="H129" s="27"/>
    </row>
    <row r="130" spans="1:9" ht="11.5" x14ac:dyDescent="0.25">
      <c r="A130" s="144"/>
      <c r="C130" s="27"/>
      <c r="D130" s="27"/>
      <c r="E130" s="17"/>
      <c r="F130" s="17"/>
      <c r="G130" s="17"/>
      <c r="H130" s="27"/>
    </row>
    <row r="131" spans="1:9" ht="11.5" x14ac:dyDescent="0.25">
      <c r="B131" s="144"/>
      <c r="C131" s="27"/>
      <c r="D131" s="13" t="s">
        <v>445</v>
      </c>
      <c r="E131" s="132">
        <v>0</v>
      </c>
      <c r="F131" s="132">
        <v>0</v>
      </c>
      <c r="G131" s="132">
        <v>0</v>
      </c>
      <c r="H131" s="27"/>
    </row>
    <row r="132" spans="1:9" ht="11.5" x14ac:dyDescent="0.25">
      <c r="B132" s="144"/>
      <c r="C132" s="27"/>
      <c r="D132" s="13" t="s">
        <v>179</v>
      </c>
      <c r="E132" s="132">
        <v>0</v>
      </c>
      <c r="F132" s="132">
        <v>0</v>
      </c>
      <c r="G132" s="132">
        <v>0</v>
      </c>
      <c r="H132" s="27"/>
    </row>
    <row r="133" spans="1:9" ht="11.5" x14ac:dyDescent="0.25">
      <c r="B133" s="144"/>
      <c r="C133" s="27"/>
      <c r="D133" s="13" t="s">
        <v>129</v>
      </c>
      <c r="E133" s="132">
        <v>0</v>
      </c>
      <c r="F133" s="132">
        <v>0</v>
      </c>
      <c r="G133" s="132">
        <v>0</v>
      </c>
      <c r="H133" s="27"/>
    </row>
    <row r="134" spans="1:9" ht="11.5" x14ac:dyDescent="0.25">
      <c r="A134" s="144"/>
      <c r="C134" s="27"/>
      <c r="D134" s="14" t="s">
        <v>38</v>
      </c>
      <c r="E134" s="49">
        <f>SUM(E131:E133)</f>
        <v>0</v>
      </c>
      <c r="F134" s="49">
        <f t="shared" ref="F134:G134" si="9">SUM(F131:F133)</f>
        <v>0</v>
      </c>
      <c r="G134" s="49">
        <f t="shared" si="9"/>
        <v>0</v>
      </c>
      <c r="H134" s="27"/>
    </row>
    <row r="135" spans="1:9" ht="11.5" x14ac:dyDescent="0.25">
      <c r="A135" s="144"/>
      <c r="C135" s="27"/>
      <c r="D135" s="27"/>
      <c r="E135" s="17"/>
      <c r="F135" s="17"/>
      <c r="G135" s="17"/>
      <c r="H135" s="27"/>
    </row>
    <row r="136" spans="1:9" ht="11.5" x14ac:dyDescent="0.25">
      <c r="A136" s="144"/>
      <c r="C136" s="27"/>
      <c r="D136" s="22" t="s">
        <v>39</v>
      </c>
      <c r="E136" s="50">
        <f>E129+E134</f>
        <v>0</v>
      </c>
      <c r="F136" s="50">
        <f>F129+F134</f>
        <v>0</v>
      </c>
      <c r="G136" s="50">
        <f>G129+G134</f>
        <v>0</v>
      </c>
      <c r="H136" s="27"/>
    </row>
    <row r="137" spans="1:9" ht="11.5" x14ac:dyDescent="0.25">
      <c r="A137" s="144"/>
      <c r="C137" s="44"/>
      <c r="D137" s="46"/>
      <c r="E137" s="47"/>
      <c r="F137" s="47"/>
      <c r="G137" s="47"/>
      <c r="H137" s="44"/>
      <c r="I137" s="44"/>
    </row>
    <row r="138" spans="1:9" ht="12" x14ac:dyDescent="0.3">
      <c r="A138" s="144">
        <f t="shared" ref="A138" si="10">IF(OR(E138&lt;0,F138&lt;0,G138&lt;0),1,0)</f>
        <v>0</v>
      </c>
      <c r="C138" s="44"/>
      <c r="D138" s="37" t="s">
        <v>180</v>
      </c>
      <c r="E138" s="132">
        <v>0</v>
      </c>
      <c r="F138" s="132">
        <v>0</v>
      </c>
      <c r="G138" s="132">
        <v>0</v>
      </c>
      <c r="H138" s="44"/>
      <c r="I138" s="44"/>
    </row>
    <row r="139" spans="1:9" ht="12" x14ac:dyDescent="0.3">
      <c r="A139" s="144"/>
      <c r="C139" s="44"/>
      <c r="D139" s="37" t="s">
        <v>181</v>
      </c>
      <c r="E139" s="94" t="s">
        <v>141</v>
      </c>
      <c r="F139" s="94" t="s">
        <v>141</v>
      </c>
      <c r="G139" s="94" t="s">
        <v>141</v>
      </c>
      <c r="H139" s="44"/>
      <c r="I139" s="44"/>
    </row>
    <row r="140" spans="1:9" ht="11.5" x14ac:dyDescent="0.25">
      <c r="A140" s="144"/>
      <c r="C140" s="27"/>
      <c r="D140" s="23" t="s">
        <v>40</v>
      </c>
      <c r="E140" s="27"/>
      <c r="F140" s="27"/>
      <c r="G140" s="27"/>
      <c r="H140" s="27"/>
    </row>
    <row r="141" spans="1:9" ht="11.5" x14ac:dyDescent="0.25">
      <c r="A141" s="144"/>
      <c r="C141" s="144"/>
      <c r="D141" s="144"/>
      <c r="E141" s="144"/>
      <c r="F141" s="144"/>
      <c r="G141" s="144"/>
      <c r="H141" s="144"/>
    </row>
    <row r="142" spans="1:9" ht="11.5" x14ac:dyDescent="0.25">
      <c r="B142" s="144">
        <f>1-(E142*F142*G142)</f>
        <v>0</v>
      </c>
      <c r="C142" s="27"/>
      <c r="D142" s="24" t="s">
        <v>182</v>
      </c>
      <c r="E142" s="121" t="b">
        <f>ABS(  (E61+E73+E91)-(E109+E129+E134)  ) &lt; eTol</f>
        <v>1</v>
      </c>
      <c r="F142" s="121" t="b">
        <f>ABS(  (F61+F73+F91)-(F109+F129+F134)  ) &lt; eTol</f>
        <v>1</v>
      </c>
      <c r="G142" s="121" t="b">
        <f>ABS(  (G61+G73+G91)-(G109+G129+G134)  ) &lt; eTol</f>
        <v>1</v>
      </c>
      <c r="H142" s="27"/>
    </row>
    <row r="143" spans="1:9" ht="11.5" x14ac:dyDescent="0.25">
      <c r="A143" s="144"/>
      <c r="C143" s="27"/>
      <c r="D143" s="23"/>
      <c r="E143" s="27"/>
      <c r="F143" s="27"/>
      <c r="G143" s="27"/>
      <c r="H143" s="27"/>
    </row>
    <row r="144" spans="1:9" ht="13" x14ac:dyDescent="0.3">
      <c r="A144" s="144"/>
      <c r="C144" s="27"/>
      <c r="D144" s="28" t="s">
        <v>243</v>
      </c>
      <c r="E144" s="148" t="str">
        <f>E21</f>
        <v>31/XX/20XX</v>
      </c>
      <c r="F144" s="148" t="str">
        <f>F21</f>
        <v>31/XX/20XX</v>
      </c>
      <c r="G144" s="148" t="str">
        <f>G21</f>
        <v>31/XX/20XX</v>
      </c>
      <c r="H144" s="27"/>
    </row>
    <row r="145" spans="1:9" ht="11.5" x14ac:dyDescent="0.25">
      <c r="A145" s="144"/>
      <c r="C145" s="27"/>
      <c r="D145" s="13" t="s">
        <v>246</v>
      </c>
      <c r="E145" s="132">
        <v>0</v>
      </c>
      <c r="F145" s="132">
        <v>0</v>
      </c>
      <c r="G145" s="132">
        <v>0</v>
      </c>
      <c r="H145" s="27"/>
    </row>
    <row r="146" spans="1:9" ht="11.5" x14ac:dyDescent="0.25">
      <c r="A146" s="144"/>
      <c r="C146" s="27"/>
      <c r="D146" s="13" t="s">
        <v>188</v>
      </c>
      <c r="E146" s="132">
        <v>0</v>
      </c>
      <c r="F146" s="132">
        <v>0</v>
      </c>
      <c r="G146" s="132">
        <v>0</v>
      </c>
      <c r="H146" s="27"/>
    </row>
    <row r="147" spans="1:9" ht="11.5" x14ac:dyDescent="0.25">
      <c r="A147" s="144"/>
      <c r="C147" s="27"/>
      <c r="D147" s="14" t="s">
        <v>247</v>
      </c>
      <c r="E147" s="49">
        <f>SUM(E145:E146)</f>
        <v>0</v>
      </c>
      <c r="F147" s="49">
        <f>SUM(F145:F146)</f>
        <v>0</v>
      </c>
      <c r="G147" s="49">
        <f>SUM(G145:G146)</f>
        <v>0</v>
      </c>
      <c r="H147" s="27"/>
    </row>
    <row r="148" spans="1:9" ht="11.5" x14ac:dyDescent="0.25">
      <c r="A148" s="144"/>
      <c r="C148" s="27"/>
      <c r="D148" s="16"/>
      <c r="E148" s="27"/>
      <c r="F148" s="27"/>
      <c r="G148" s="27"/>
      <c r="H148" s="27"/>
    </row>
    <row r="149" spans="1:9" ht="11.5" x14ac:dyDescent="0.25">
      <c r="A149" s="144"/>
      <c r="C149" s="27"/>
      <c r="D149" s="13" t="s">
        <v>183</v>
      </c>
      <c r="E149" s="132"/>
      <c r="F149" s="132"/>
      <c r="G149" s="132"/>
      <c r="H149" s="27"/>
    </row>
    <row r="150" spans="1:9" ht="11.5" x14ac:dyDescent="0.25">
      <c r="A150" s="144"/>
      <c r="C150" s="27"/>
      <c r="D150" s="16"/>
      <c r="E150" s="16"/>
      <c r="F150" s="16"/>
      <c r="G150" s="16"/>
      <c r="H150" s="27"/>
    </row>
    <row r="151" spans="1:9" ht="13" x14ac:dyDescent="0.3">
      <c r="A151" s="144"/>
      <c r="C151" s="27"/>
      <c r="D151" s="67" t="s">
        <v>184</v>
      </c>
      <c r="E151" s="49">
        <f>E117+E116+E123+E115 +E118 +E126+  E101+E96+E97+E94+E102+E103 - E89-E88-E85-E87</f>
        <v>0</v>
      </c>
      <c r="F151" s="49">
        <f t="shared" ref="F151:G151" si="11">F117+F116+F123+F115 +F118 +F126+  F101+F96+F97+F94+F102+F103 - F89-F88-F85-F87</f>
        <v>0</v>
      </c>
      <c r="G151" s="49">
        <f t="shared" si="11"/>
        <v>0</v>
      </c>
      <c r="H151" s="27"/>
    </row>
    <row r="152" spans="1:9" ht="13" x14ac:dyDescent="0.3">
      <c r="A152" s="144"/>
      <c r="C152" s="27"/>
      <c r="D152" s="67" t="s">
        <v>318</v>
      </c>
      <c r="E152" s="49">
        <f>'RAG Thresholds'!$D$27</f>
        <v>10000</v>
      </c>
      <c r="F152" s="49">
        <f>'RAG Thresholds'!$D$27</f>
        <v>10000</v>
      </c>
      <c r="G152" s="49">
        <f>'RAG Thresholds'!$D$27</f>
        <v>10000</v>
      </c>
      <c r="H152" s="27"/>
    </row>
    <row r="153" spans="1:9" ht="11.5" x14ac:dyDescent="0.25">
      <c r="A153" s="144"/>
      <c r="C153" s="27"/>
      <c r="D153" s="27"/>
      <c r="E153" s="27"/>
      <c r="F153" s="27"/>
      <c r="G153" s="27"/>
      <c r="H153" s="27"/>
    </row>
    <row r="154" spans="1:9" ht="11.5" x14ac:dyDescent="0.25">
      <c r="A154" s="144"/>
      <c r="C154" s="44"/>
      <c r="D154" s="44"/>
      <c r="E154" s="45"/>
      <c r="F154" s="45"/>
      <c r="G154" s="45"/>
      <c r="H154" s="44"/>
      <c r="I154" s="44"/>
    </row>
    <row r="155" spans="1:9" ht="11.5" x14ac:dyDescent="0.25">
      <c r="A155" s="144"/>
      <c r="C155" s="27"/>
      <c r="D155" s="146" t="s">
        <v>63</v>
      </c>
      <c r="E155" s="27"/>
      <c r="F155" s="27"/>
      <c r="G155" s="27"/>
      <c r="H155" s="27"/>
    </row>
    <row r="156" spans="1:9" ht="11.5" x14ac:dyDescent="0.25">
      <c r="A156" s="144"/>
      <c r="C156" s="27"/>
      <c r="D156" s="91" t="s">
        <v>163</v>
      </c>
      <c r="E156" s="150">
        <f>E26/E152</f>
        <v>0</v>
      </c>
      <c r="F156" s="150">
        <f t="shared" ref="F156:G156" si="12">F26/F152</f>
        <v>0</v>
      </c>
      <c r="G156" s="150">
        <f t="shared" si="12"/>
        <v>0</v>
      </c>
      <c r="H156" s="27"/>
    </row>
    <row r="157" spans="1:9" ht="11.5" x14ac:dyDescent="0.25">
      <c r="A157" s="144"/>
      <c r="C157" s="27"/>
      <c r="D157" s="91" t="s">
        <v>67</v>
      </c>
      <c r="E157" s="151">
        <f>IF(E26=0,0,IF(E36&lt;0,(E34+E36)/E26,E34/E26))</f>
        <v>0</v>
      </c>
      <c r="F157" s="151">
        <f t="shared" ref="F157:G157" si="13">IF(F26=0,0,IF(F36&lt;0,(F34+F36)/F26,F34/F26))</f>
        <v>0</v>
      </c>
      <c r="G157" s="151">
        <f t="shared" si="13"/>
        <v>0</v>
      </c>
      <c r="H157" s="27"/>
    </row>
    <row r="158" spans="1:9" ht="11.5" x14ac:dyDescent="0.25">
      <c r="A158" s="144"/>
      <c r="C158" s="27"/>
      <c r="D158" s="91" t="s">
        <v>249</v>
      </c>
      <c r="E158" s="151" t="str">
        <f t="shared" ref="E158" si="14">IF(OR(E147=0,E151=0),"N/A",IF((E147/(E117+E116+E123+E115 +E118 +E126+  E101+E96+E97+E94+E102+E103 - E89-E88-E85-E87))&lt;0,0,((E147/(E117+E116+E123+E115 +E118 +E126+  E101+E96+E97+E94+E102+E103 - E89-E88-E85-E87)))))</f>
        <v>N/A</v>
      </c>
      <c r="F158" s="151" t="str">
        <f t="shared" ref="F158:G158" si="15">IF(OR(F147=0,F151=0),"N/A",IF((F147/(F117+F116+F123+F115 +F118 +F126+  F101+F96+F97+F94+F102+F103 - F89-F88-F85-F87))&lt;0,0,((F147/(F117+F116+F123+F115 +F118 +F126+  F101+F96+F97+F94+F102+F103 - F89-F88-F85-F87)))))</f>
        <v>N/A</v>
      </c>
      <c r="G158" s="151" t="str">
        <f t="shared" si="15"/>
        <v>N/A</v>
      </c>
      <c r="H158" s="27"/>
    </row>
    <row r="159" spans="1:9" ht="11.5" x14ac:dyDescent="0.25">
      <c r="A159" s="144"/>
      <c r="C159" s="27"/>
      <c r="D159" s="91" t="s">
        <v>76</v>
      </c>
      <c r="E159" s="150" t="e">
        <f>IF((E117+E116+E123+E115 +E118 +E126+  E101+E96+E97+E94+E102+E103 - E89-E88-E85-E87)/(E34 +IF(E36&lt;0,E36,0)-E52)&lt;0,0,(E117+E116+E123+E115 +E118 + E126+ E101+E96+E97+E94+E102+E103 - E89-E88-E85-E87)/(E34+IF(E36&lt;0,E36,0)-E52))</f>
        <v>#DIV/0!</v>
      </c>
      <c r="F159" s="150" t="e">
        <f t="shared" ref="F159:G159" si="16">IF((F117+F116+F123+F115 +F118 +F126+  F101+F96+F97+F94+F102+F103 - F89-F88-F85-F87)/(F34 +IF(F36&lt;0,F36,0)-F52)&lt;0,0,(F117+F116+F123+F115 +F118 + F126+ F101+F96+F97+F94+F102+F103 - F89-F88-F85-F87)/(F34+IF(F36&lt;0,F36,0)-F52))</f>
        <v>#DIV/0!</v>
      </c>
      <c r="G159" s="150" t="e">
        <f t="shared" si="16"/>
        <v>#DIV/0!</v>
      </c>
      <c r="H159" s="27"/>
    </row>
    <row r="160" spans="1:9" ht="11.5" x14ac:dyDescent="0.25">
      <c r="A160" s="144"/>
      <c r="C160" s="27"/>
      <c r="D160" s="91" t="s">
        <v>80</v>
      </c>
      <c r="E160" s="150" t="e">
        <f>IF(((E117+E116+E123+E115 +E118 +E126+  E101+E96+E97+E94+E102+E103 - E89-E88-E85-E87)-(E70-E119))/(E34+IF(E36&lt;0,E36,0)-E52)&lt;0,0,((E117+E116+E123+E115 +E118 +E126+  E101+E96+E97+E94+E102+E103 - E89-E88-E85-E87)-(E70-E119))/(E34+IF(E36&lt;0,E36,0)-E52))</f>
        <v>#DIV/0!</v>
      </c>
      <c r="F160" s="150" t="e">
        <f t="shared" ref="F160:G160" si="17">IF(((F117+F116+F123+F115 +F118 +F126+  F101+F96+F97+F94+F102+F103 - F89-F88-F85-F87)-(F70-F119))/(F34+IF(F36&lt;0,F36,0)-F52)&lt;0,0,((F117+F116+F123+F115 +F118 +F126+  F101+F96+F97+F94+F102+F103 - F89-F88-F85-F87)-(F70-F119))/(F34+IF(F36&lt;0,F36,0)-F52))</f>
        <v>#DIV/0!</v>
      </c>
      <c r="G160" s="150" t="e">
        <f t="shared" si="17"/>
        <v>#DIV/0!</v>
      </c>
      <c r="H160" s="27"/>
    </row>
    <row r="161" spans="1:8" ht="11.5" x14ac:dyDescent="0.25">
      <c r="A161" s="144"/>
      <c r="C161" s="27"/>
      <c r="D161" s="91" t="s">
        <v>74</v>
      </c>
      <c r="E161" s="150" t="e">
        <f>(E34+ IF(E36&lt;0,E36,0)+E40)/-(E37+E38)</f>
        <v>#DIV/0!</v>
      </c>
      <c r="F161" s="150" t="e">
        <f t="shared" ref="F161:G161" si="18">(F34+ IF(F36&lt;0,F36,0)+F40)/-(F37+F38)</f>
        <v>#DIV/0!</v>
      </c>
      <c r="G161" s="150" t="e">
        <f t="shared" si="18"/>
        <v>#DIV/0!</v>
      </c>
      <c r="H161" s="27"/>
    </row>
    <row r="162" spans="1:8" ht="11.5" x14ac:dyDescent="0.25">
      <c r="A162" s="144"/>
      <c r="C162" s="27"/>
      <c r="D162" s="91" t="s">
        <v>77</v>
      </c>
      <c r="E162" s="150" t="e">
        <f>(E91-E75)/E109</f>
        <v>#DIV/0!</v>
      </c>
      <c r="F162" s="150" t="e">
        <f t="shared" ref="F162:G162" si="19">(F91-F75)/F109</f>
        <v>#DIV/0!</v>
      </c>
      <c r="G162" s="150" t="e">
        <f t="shared" si="19"/>
        <v>#DIV/0!</v>
      </c>
      <c r="H162" s="27"/>
    </row>
    <row r="163" spans="1:8" ht="11.5" x14ac:dyDescent="0.25">
      <c r="A163" s="144"/>
      <c r="C163" s="27"/>
      <c r="D163" s="91" t="s">
        <v>78</v>
      </c>
      <c r="E163" s="150">
        <f>E134</f>
        <v>0</v>
      </c>
      <c r="F163" s="150">
        <f t="shared" ref="F163:G163" si="20">F134</f>
        <v>0</v>
      </c>
      <c r="G163" s="150">
        <f t="shared" si="20"/>
        <v>0</v>
      </c>
      <c r="H163" s="27"/>
    </row>
    <row r="164" spans="1:8" ht="11.5" x14ac:dyDescent="0.25">
      <c r="A164" s="144"/>
      <c r="C164" s="27"/>
      <c r="D164" s="91" t="s">
        <v>79</v>
      </c>
      <c r="E164" s="151" t="e">
        <f>(E81+E82+E66+E67+E138)/(E58+E57+E59+E60+E91)</f>
        <v>#DIV/0!</v>
      </c>
      <c r="F164" s="151" t="e">
        <f t="shared" ref="F164:G164" si="21">(F81+F82+F66+F67+F138)/(F58+F57+F59+F60+F91)</f>
        <v>#DIV/0!</v>
      </c>
      <c r="G164" s="151" t="e">
        <f t="shared" si="21"/>
        <v>#DIV/0!</v>
      </c>
      <c r="H164" s="27"/>
    </row>
    <row r="165" spans="1:8" ht="11.5" x14ac:dyDescent="0.25">
      <c r="A165" s="144"/>
      <c r="C165" s="27"/>
      <c r="D165" s="42"/>
      <c r="E165" s="48"/>
      <c r="F165" s="48"/>
      <c r="G165" s="48"/>
      <c r="H165" s="27"/>
    </row>
    <row r="166" spans="1:8" ht="11.5" x14ac:dyDescent="0.25">
      <c r="A166" s="144"/>
      <c r="C166" s="27"/>
      <c r="D166" s="42"/>
      <c r="E166" s="43"/>
      <c r="F166" s="43"/>
      <c r="G166" s="43"/>
      <c r="H166" s="27"/>
    </row>
    <row r="167" spans="1:8" ht="11.5" x14ac:dyDescent="0.25">
      <c r="A167" s="144"/>
      <c r="C167" s="27"/>
      <c r="D167" s="146" t="s">
        <v>44</v>
      </c>
      <c r="E167" s="27"/>
      <c r="F167" s="27"/>
      <c r="G167" s="27"/>
      <c r="H167" s="27"/>
    </row>
    <row r="168" spans="1:8" ht="11.5" x14ac:dyDescent="0.25">
      <c r="A168" s="144"/>
      <c r="C168" s="27"/>
      <c r="D168" s="91" t="s">
        <v>163</v>
      </c>
      <c r="E168" s="152" t="str">
        <f>IF(E156&gt;'RAG Thresholds'!$G$15,"G",IF(E156&lt;'RAG Thresholds'!$E$15,"R","A"))</f>
        <v>R</v>
      </c>
      <c r="F168" s="152" t="str">
        <f>IF(F156&gt;'RAG Thresholds'!$G$15,"G",IF(F156&lt;'RAG Thresholds'!$E$15,"R","A"))</f>
        <v>R</v>
      </c>
      <c r="G168" s="152" t="str">
        <f>IF(G156&gt;'RAG Thresholds'!$G$15,"G",IF(G156&lt;'RAG Thresholds'!$E$15,"R","A"))</f>
        <v>R</v>
      </c>
      <c r="H168" s="27"/>
    </row>
    <row r="169" spans="1:8" ht="11.5" x14ac:dyDescent="0.25">
      <c r="A169" s="144"/>
      <c r="C169" s="27"/>
      <c r="D169" s="27" t="s">
        <v>67</v>
      </c>
      <c r="E169" s="152" t="str">
        <f>IF(E157&gt;'RAG Thresholds'!$G$16,"G",IF(E157&lt;'RAG Thresholds'!$E$16,"R","A"))</f>
        <v>R</v>
      </c>
      <c r="F169" s="152" t="str">
        <f>IF(F157&gt;'RAG Thresholds'!$G$16,"G",IF(F157&lt;'RAG Thresholds'!$E$16,"R","A"))</f>
        <v>R</v>
      </c>
      <c r="G169" s="152" t="str">
        <f>IF(G157&gt;'RAG Thresholds'!$G$16,"G",IF(G157&lt;'RAG Thresholds'!$E$16,"R","A"))</f>
        <v>R</v>
      </c>
      <c r="H169" s="27"/>
    </row>
    <row r="170" spans="1:8" ht="11.5" x14ac:dyDescent="0.25">
      <c r="A170" s="144"/>
      <c r="C170" s="27"/>
      <c r="D170" s="27" t="s">
        <v>249</v>
      </c>
      <c r="E170" s="152" t="str">
        <f>IF(E158="N/A","N/A",IF(E147&lt;0,"R",IF((E117+E116+E123+E115 +E118 +E126+  E101+E96+E97+E94+E102+E103 - E89-E88-E85-E87)&lt;0,"G",IF(E158&gt;'RAG Thresholds'!$G$17,"G",IF(E158&lt;'RAG Thresholds'!$E$17,"R","A")))))</f>
        <v>N/A</v>
      </c>
      <c r="F170" s="152" t="str">
        <f>IF(F158="N/A","N/A",IF(F147&lt;0,"R",IF((F117+F116+F123+F115 +F118 +F126+  F101+F96+F97+F94+F102+F103 - F89-F88-F85-F87)&lt;0,"G",IF(F158&gt;'RAG Thresholds'!$G$17,"G",IF(F158&lt;'RAG Thresholds'!$E$17,"R","A")))))</f>
        <v>N/A</v>
      </c>
      <c r="G170" s="152" t="str">
        <f>IF(G158="N/A","N/A",IF(G147&lt;0,"R",IF((G117+G116+G123+G115 +G118 +G126+  G101+G96+G97+G94+G102+G103 - G89-G88-G85-G87)&lt;0,"G",IF(G158&gt;'RAG Thresholds'!$G$17,"G",IF(G158&lt;'RAG Thresholds'!$E$17,"R","A")))))</f>
        <v>N/A</v>
      </c>
      <c r="H170" s="27"/>
    </row>
    <row r="171" spans="1:8" ht="11.5" x14ac:dyDescent="0.25">
      <c r="A171" s="144"/>
      <c r="C171" s="27"/>
      <c r="D171" s="27" t="s">
        <v>76</v>
      </c>
      <c r="E171" s="152" t="e">
        <f>IF((E34+IF(E36&lt;0,E36,0)-E52)&lt;0,"R",IF(((E117+E116+E123+E115 +E118 +E126+  E101+E96+E97+E94+E102+E103 - E89-E88-E85-E87)&lt;0),"G",IF(E159&lt;'RAG Thresholds'!$G$18,"G",IF(E159&gt;'RAG Thresholds'!$E$18,"R","A"))))</f>
        <v>#DIV/0!</v>
      </c>
      <c r="F171" s="152" t="e">
        <f>IF((F34+IF(F36&lt;0,F36,0)-F52)&lt;0,"R",IF(((F117+F116+F123+F115 +F118 +F126+  F101+F96+F97+F94+F102+F103 - F89-F88-F85-F87)&lt;0),"G",IF(F159&lt;'RAG Thresholds'!$G$18,"G",IF(F159&gt;'RAG Thresholds'!$E$18,"R","A"))))</f>
        <v>#DIV/0!</v>
      </c>
      <c r="G171" s="152" t="e">
        <f>IF((G34+IF(G36&lt;0,G36,0)-G52)&lt;0,"R",IF(((G117+G116+G123+G115 +G118 +G126+  G101+G96+G97+G94+G102+G103 - G89-G88-G85-G87)&lt;0),"G",IF(G159&lt;'RAG Thresholds'!$G$18,"G",IF(G159&gt;'RAG Thresholds'!$E$18,"R","A"))))</f>
        <v>#DIV/0!</v>
      </c>
      <c r="H171" s="27"/>
    </row>
    <row r="172" spans="1:8" ht="11.5" x14ac:dyDescent="0.25">
      <c r="A172" s="144"/>
      <c r="C172" s="27"/>
      <c r="D172" s="27" t="s">
        <v>80</v>
      </c>
      <c r="E172" s="152" t="e">
        <f>IF((E34+IF(E36&lt;0,E36,0)-E52)&lt;0,"R",IF(( ((E117+E116+E123+E115 +E118 +E126+  E101+E96+E97+E94+E102+E103 - E89-E88-E85-E87)-(E70-E119) )&lt;0),"G",IF(E160&lt;'RAG Thresholds'!$G$19,"G",IF(E160&gt;'RAG Thresholds'!$E$19,"R","A"))))</f>
        <v>#DIV/0!</v>
      </c>
      <c r="F172" s="152" t="e">
        <f>IF((F34+IF(F36&lt;0,F36,0)-F52)&lt;0,"R",IF(( ((F117+F116+F123+F115 +F118 +F126+  F101+F96+F97+F94+F102+F103 - F89-F88-F85-F87)-(F70-F119) )&lt;0),"G",IF(F160&lt;'RAG Thresholds'!$G$19,"G",IF(F160&gt;'RAG Thresholds'!$E$19,"R","A"))))</f>
        <v>#DIV/0!</v>
      </c>
      <c r="G172" s="152" t="e">
        <f>IF((G34+IF(G36&lt;0,G36,0)-G52)&lt;0,"R",IF(( ((G117+G116+G123+G115 +G118 +G126+  G101+G96+G97+G94+G102+G103 - G89-G88-G85-G87)-(G70-G119) )&lt;0),"G",IF(G160&lt;'RAG Thresholds'!$G$19,"G",IF(G160&gt;'RAG Thresholds'!$E$19,"R","A"))))</f>
        <v>#DIV/0!</v>
      </c>
      <c r="H172" s="27"/>
    </row>
    <row r="173" spans="1:8" ht="11.5" x14ac:dyDescent="0.25">
      <c r="A173" s="144"/>
      <c r="C173" s="27"/>
      <c r="D173" s="27" t="s">
        <v>74</v>
      </c>
      <c r="E173" s="152" t="str">
        <f>IF(-(E37+E38)&lt;=0,"G",IF(  (E34+ IF(E36&lt;0,E36,0)+E40)  &lt;0,"R",IF(E161&gt;'RAG Thresholds'!$G$20,"G",IF(E161&lt;'RAG Thresholds'!$E$20,"R","A"))))</f>
        <v>G</v>
      </c>
      <c r="F173" s="152" t="str">
        <f>IF(-(F37+F38)&lt;=0,"G",IF(  (F34+ IF(F36&lt;0,F36,0)+F40)  &lt;0,"R",IF(F161&gt;'RAG Thresholds'!$G$20,"G",IF(F161&lt;'RAG Thresholds'!$E$20,"R","A"))))</f>
        <v>G</v>
      </c>
      <c r="G173" s="152" t="str">
        <f>IF(-(G37+G38)&lt;=0,"G",IF(  (G34+ IF(G36&lt;0,G36,0)+G40)  &lt;0,"R",IF(G161&gt;'RAG Thresholds'!$G$20,"G",IF(G161&lt;'RAG Thresholds'!$E$20,"R","A"))))</f>
        <v>G</v>
      </c>
      <c r="H173" s="27"/>
    </row>
    <row r="174" spans="1:8" ht="11.5" x14ac:dyDescent="0.25">
      <c r="A174" s="144"/>
      <c r="C174" s="27"/>
      <c r="D174" s="27" t="s">
        <v>77</v>
      </c>
      <c r="E174" s="152" t="e">
        <f>IF(E162&gt;'RAG Thresholds'!$G$21,"G",IF(E162&lt;'RAG Thresholds'!$E$21,"R","A"))</f>
        <v>#DIV/0!</v>
      </c>
      <c r="F174" s="152" t="e">
        <f>IF(F162&gt;'RAG Thresholds'!$G$21,"G",IF(F162&lt;'RAG Thresholds'!$E$21,"R","A"))</f>
        <v>#DIV/0!</v>
      </c>
      <c r="G174" s="152" t="e">
        <f>IF(G162&gt;'RAG Thresholds'!$G$21,"G",IF(G162&lt;'RAG Thresholds'!$E$21,"R","A"))</f>
        <v>#DIV/0!</v>
      </c>
      <c r="H174" s="27"/>
    </row>
    <row r="175" spans="1:8" ht="11.5" x14ac:dyDescent="0.25">
      <c r="A175" s="144"/>
      <c r="C175" s="27"/>
      <c r="D175" s="27" t="s">
        <v>78</v>
      </c>
      <c r="E175" s="152" t="str">
        <f>IF(E163&gt;'RAG Thresholds'!$E$22,"G","R")</f>
        <v>R</v>
      </c>
      <c r="F175" s="152" t="str">
        <f>IF(F163&gt;'RAG Thresholds'!$E$22,"G","R")</f>
        <v>R</v>
      </c>
      <c r="G175" s="152" t="str">
        <f>IF(G163&gt;'RAG Thresholds'!$E$22,"G","R")</f>
        <v>R</v>
      </c>
      <c r="H175" s="27"/>
    </row>
    <row r="176" spans="1:8" ht="11.5" x14ac:dyDescent="0.25">
      <c r="A176" s="144"/>
      <c r="C176" s="27"/>
      <c r="D176" s="27" t="s">
        <v>79</v>
      </c>
      <c r="E176" s="152" t="e">
        <f>IF(E139=SysConfig!$F$38,"R",IF((E81+E82+E66+E67+E138)&lt;0,"G",IF(E164&lt;'RAG Thresholds'!$G$23,"G",IF(E164&gt;'RAG Thresholds'!$E$23,"R","A"))))</f>
        <v>#DIV/0!</v>
      </c>
      <c r="F176" s="152" t="e">
        <f>IF(F139=SysConfig!$F$38,"R",IF((F81+F82+F66+F67+F138)&lt;0,"G",IF(F164&lt;'RAG Thresholds'!$G$23,"G",IF(F164&gt;'RAG Thresholds'!$E$23,"R","A"))))</f>
        <v>#DIV/0!</v>
      </c>
      <c r="G176" s="152" t="e">
        <f>IF(G139=SysConfig!$F$38,"R",IF((G81+G82+G66+G67+G138)&lt;0,"G",IF(G164&lt;'RAG Thresholds'!$G$23,"G",IF(G164&gt;'RAG Thresholds'!$E$23,"R","A"))))</f>
        <v>#DIV/0!</v>
      </c>
      <c r="H176" s="27"/>
    </row>
    <row r="177" spans="1:9" ht="11.5" x14ac:dyDescent="0.25">
      <c r="A177" s="144"/>
      <c r="C177" s="27"/>
      <c r="D177" s="27"/>
      <c r="E177" s="27"/>
      <c r="F177" s="27"/>
      <c r="G177" s="27"/>
      <c r="H177" s="27"/>
    </row>
    <row r="178" spans="1:9" ht="11.5" x14ac:dyDescent="0.25">
      <c r="A178" s="144"/>
      <c r="C178" s="27"/>
      <c r="D178" s="27"/>
      <c r="E178" s="27"/>
      <c r="F178" s="27"/>
      <c r="G178" s="27"/>
      <c r="H178" s="27"/>
    </row>
    <row r="179" spans="1:9" ht="11.5" x14ac:dyDescent="0.25">
      <c r="A179" s="144"/>
      <c r="C179" s="27"/>
      <c r="D179" s="27"/>
      <c r="E179" s="27"/>
      <c r="F179" s="27"/>
      <c r="G179" s="27"/>
      <c r="H179" s="27"/>
    </row>
    <row r="180" spans="1:9" ht="11.5" x14ac:dyDescent="0.25">
      <c r="A180" s="144"/>
      <c r="C180" s="27"/>
      <c r="D180" s="27"/>
      <c r="E180" s="27"/>
      <c r="F180" s="27"/>
      <c r="G180" s="27"/>
      <c r="H180" s="27"/>
    </row>
    <row r="181" spans="1:9" ht="11.5" x14ac:dyDescent="0.25">
      <c r="A181" s="144"/>
      <c r="C181" s="27"/>
      <c r="D181" s="27"/>
      <c r="E181" s="27"/>
      <c r="F181" s="27"/>
      <c r="G181" s="27"/>
      <c r="H181" s="27"/>
    </row>
    <row r="182" spans="1:9" ht="11.5" x14ac:dyDescent="0.25">
      <c r="A182" s="144"/>
      <c r="C182" s="27"/>
      <c r="D182" s="27"/>
      <c r="E182" s="27"/>
      <c r="F182" s="27"/>
      <c r="G182" s="27"/>
      <c r="H182" s="27"/>
    </row>
    <row r="183" spans="1:9" ht="11.5" x14ac:dyDescent="0.25">
      <c r="A183" s="144"/>
      <c r="C183" s="27"/>
      <c r="D183" s="27"/>
      <c r="E183" s="27"/>
      <c r="F183" s="27"/>
      <c r="G183" s="27"/>
      <c r="H183" s="27"/>
    </row>
    <row r="184" spans="1:9" ht="15.5" x14ac:dyDescent="0.35">
      <c r="A184" s="90" t="s">
        <v>154</v>
      </c>
      <c r="B184" s="90"/>
      <c r="C184" s="90"/>
      <c r="D184" s="90"/>
      <c r="E184" s="90"/>
      <c r="F184" s="90"/>
      <c r="G184" s="90"/>
      <c r="H184" s="90"/>
      <c r="I184" s="90"/>
    </row>
    <row r="185" spans="1:9" ht="14.5" customHeight="1" x14ac:dyDescent="0.25"/>
  </sheetData>
  <protectedRanges>
    <protectedRange sqref="E21:G23 E42:G42 E45:G45 E48:G49 E56:G59 E64:G64 E101:G101 E123:G123 E131:G132 E138:G138 E146:G146 E25:G27 E29:G33 E117:G117 E75:G75 E69:G70 E36:G39 E84:G86 E96:G96 E94:G94 E66:G66 E119:G119 E81:G81" name="Sub Supplier 1"/>
    <protectedRange sqref="E15" name="Sub Supplier Names"/>
    <protectedRange sqref="E41:G41" name="Lead Financial Input_2"/>
    <protectedRange sqref="E46:G46" name="Lead Financial Input_3"/>
    <protectedRange sqref="E60:G60" name="Lead Financial Input"/>
    <protectedRange sqref="E63:G63" name="Lead Financial Input_4"/>
    <protectedRange sqref="E68:G68" name="Lead Financial Input_5"/>
    <protectedRange sqref="E71:G72" name="Lead Financial Input_6"/>
    <protectedRange sqref="E65:G65" name="Lead Financial Input_7"/>
    <protectedRange sqref="E76:G77 E79:G80" name="Lead Financial Input_8"/>
    <protectedRange sqref="E83:G83" name="Lead Financial Input_9"/>
    <protectedRange sqref="E89:G89" name="Lead Financial Input_11"/>
    <protectedRange sqref="E87:G88" name="Lead Financial Input_12"/>
    <protectedRange sqref="E90:G90" name="Lead Financial Input_13"/>
    <protectedRange sqref="E93:G93" name="Lead Financial Input_10"/>
    <protectedRange sqref="E95:G95" name="Lead Financial Input_14"/>
    <protectedRange sqref="E97:G97" name="Lead Financial Input_15"/>
    <protectedRange sqref="E98:G98" name="Lead Financial Input_16"/>
    <protectedRange sqref="E103:G108 E126:G127" name="Lead Financial Input_17"/>
    <protectedRange sqref="E116:G116" name="Lead Financial Input_18"/>
    <protectedRange sqref="E120:G120" name="Lead Financial Input_20"/>
    <protectedRange sqref="E121:G122" name="Lead Financial Input_21"/>
    <protectedRange sqref="E115:G115" name="Lead Financial Input_22"/>
    <protectedRange sqref="E133:G133" name="Sub Supplier 1_2"/>
    <protectedRange sqref="E82:G82" name="Lead Financial Input_27"/>
    <protectedRange sqref="E99:G99" name="Lead Financial Input_28"/>
    <protectedRange sqref="E100:G100" name="Lead Financial Input_29"/>
    <protectedRange sqref="E102:G102" name="Lead Financial Input_30"/>
    <protectedRange sqref="E67:G67" name="Lead Financial Input_31"/>
    <protectedRange sqref="E118:G118" name="Lead Financial Input_32"/>
    <protectedRange sqref="E124:G124" name="Lead Financial Input_33"/>
    <protectedRange sqref="E125:G125" name="Lead Financial Input_34"/>
    <protectedRange sqref="E128:G128" name="Lead Financial Input_35"/>
    <protectedRange sqref="E145:G145" name="Lead Financial Input_37"/>
    <protectedRange sqref="E40:G40" name="Lead Financial Input_24"/>
    <protectedRange sqref="E78:G78" name="Lead Financial Input_25"/>
    <protectedRange sqref="E16:E18" name="Ancillary Inputs"/>
  </protectedRanges>
  <mergeCells count="3">
    <mergeCell ref="D6:E6"/>
    <mergeCell ref="E18:G18"/>
    <mergeCell ref="E15:G15"/>
  </mergeCells>
  <conditionalFormatting sqref="E168:G174">
    <cfRule type="expression" dxfId="65" priority="119" stopIfTrue="1">
      <formula>E168="R"</formula>
    </cfRule>
    <cfRule type="expression" dxfId="64" priority="120" stopIfTrue="1">
      <formula>E168="A"</formula>
    </cfRule>
    <cfRule type="expression" dxfId="63" priority="121" stopIfTrue="1">
      <formula>E168="G"</formula>
    </cfRule>
  </conditionalFormatting>
  <conditionalFormatting sqref="E172:G174">
    <cfRule type="expression" dxfId="62" priority="125" stopIfTrue="1">
      <formula>E172="R"</formula>
    </cfRule>
    <cfRule type="expression" dxfId="61" priority="126" stopIfTrue="1">
      <formula>E172="A"</formula>
    </cfRule>
    <cfRule type="expression" dxfId="60" priority="127" stopIfTrue="1">
      <formula>E172="G"</formula>
    </cfRule>
  </conditionalFormatting>
  <conditionalFormatting sqref="F172:G174">
    <cfRule type="expression" dxfId="59" priority="122" stopIfTrue="1">
      <formula>F172="R"</formula>
    </cfRule>
    <cfRule type="expression" dxfId="58" priority="123" stopIfTrue="1">
      <formula>F172="A"</formula>
    </cfRule>
    <cfRule type="expression" dxfId="57" priority="124" stopIfTrue="1">
      <formula>F172="G"</formula>
    </cfRule>
  </conditionalFormatting>
  <conditionalFormatting sqref="E171:G176">
    <cfRule type="expression" dxfId="56" priority="131" stopIfTrue="1">
      <formula>E171="R"</formula>
    </cfRule>
    <cfRule type="expression" dxfId="55" priority="132" stopIfTrue="1">
      <formula>E171="A"</formula>
    </cfRule>
    <cfRule type="expression" dxfId="54" priority="133" stopIfTrue="1">
      <formula>E171="G"</formula>
    </cfRule>
  </conditionalFormatting>
  <conditionalFormatting sqref="E170:G174">
    <cfRule type="expression" dxfId="53" priority="128" stopIfTrue="1">
      <formula>E170="R"</formula>
    </cfRule>
    <cfRule type="expression" dxfId="52" priority="129" stopIfTrue="1">
      <formula>E170="A"</formula>
    </cfRule>
    <cfRule type="expression" dxfId="51" priority="130" stopIfTrue="1">
      <formula>E170="G"</formula>
    </cfRule>
  </conditionalFormatting>
  <conditionalFormatting sqref="D5">
    <cfRule type="expression" dxfId="50" priority="86">
      <formula>IF(AND(sysChk=0,sysWarn=0),1,0)</formula>
    </cfRule>
    <cfRule type="expression" dxfId="49" priority="87">
      <formula>IF(AND(sysChk=0,sysWarn&lt;&gt;0),1,0)</formula>
    </cfRule>
    <cfRule type="expression" dxfId="48" priority="88">
      <formula>IF(sysChk&lt;&gt;0,1,0)</formula>
    </cfRule>
  </conditionalFormatting>
  <pageMargins left="0.70866141732283472" right="0.70866141732283472" top="0.74803149606299213" bottom="0.74803149606299213" header="0.31496062992125984" footer="0.31496062992125984"/>
  <pageSetup paperSize="9" scale="26" orientation="portrait" r:id="rId1"/>
  <rowBreaks count="1" manualBreakCount="1">
    <brk id="139" min="3" max="16" man="1"/>
  </rowBreaks>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SysConfig!$F$38:$F$39</xm:f>
          </x14:formula1>
          <xm:sqref>E139:G139</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SysConfig!$F$20:$F$27</xm:f>
          </x14:formula1>
          <xm:sqref>E24:G24</xm:sqref>
        </x14:dataValidation>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14:formula1>
            <xm:f>AND('Bidder Instructions'!$G$39=SysConfig!#REF!,E57&gt;=0)</xm:f>
          </x14:formula1>
          <xm:sqref>E57:G60</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Otherwise you have entered a positive value for D&amp;A.">
          <x14:formula1>
            <xm:f>AND('Bidder Instructions'!$G$39=SysConfig!#REF!,E52&lt;=0)</xm:f>
          </x14:formula1>
          <xm:sqref>E52:G53</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'Bidder Instructions'!$G$39=SysConfig!#REF!</xm:f>
          </x14:formula1>
          <xm:sqref>E15</xm:sqref>
        </x14:dataValidation>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14:formula1>
            <xm:f>AND($G$39=SysConfig!#REF!,E63&gt;=0)</xm:f>
          </x14:formula1>
          <xm:sqref>E138:G138 E63:G72 E75:G90 E93:G108 E115:G128</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$G$39=SysConfig!#REF!</xm:f>
          </x14:formula1>
          <xm:sqref>E21:G23 E36:G42 E29:G33 E45:G46 E48:G49 E131:G133 E56:G56 E149:G149 E25:G27 E145:G146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5AB7B2"/>
  </sheetPr>
  <dimension ref="A1:J85"/>
  <sheetViews>
    <sheetView showGridLines="0" zoomScale="90" zoomScaleNormal="90" workbookViewId="0">
      <pane ySplit="8" topLeftCell="A9" activePane="bottomLeft" state="frozen"/>
      <selection activeCell="A9" sqref="A9"/>
      <selection pane="bottomLeft" activeCell="H14" sqref="H14"/>
    </sheetView>
  </sheetViews>
  <sheetFormatPr defaultColWidth="0" defaultRowHeight="11.5" x14ac:dyDescent="0.25"/>
  <cols>
    <col min="1" max="2" width="5.19921875" customWidth="1"/>
    <col min="3" max="3" width="45" customWidth="1"/>
    <col min="4" max="4" width="25.3984375" customWidth="1"/>
    <col min="5" max="5" width="54.69921875" style="191" customWidth="1"/>
    <col min="6" max="6" width="9.19921875" style="219" customWidth="1"/>
    <col min="7" max="7" width="57.59765625" style="219" customWidth="1"/>
    <col min="8" max="8" width="17.09765625" style="219" customWidth="1"/>
    <col min="9" max="9" width="38.59765625" style="219" customWidth="1"/>
    <col min="10" max="10" width="9.19921875" customWidth="1"/>
    <col min="11" max="16384" width="9.19921875" hidden="1"/>
  </cols>
  <sheetData>
    <row r="1" spans="1:10" x14ac:dyDescent="0.25">
      <c r="A1" s="109"/>
      <c r="B1" s="109"/>
      <c r="C1" s="110"/>
      <c r="D1" s="109"/>
      <c r="E1" s="192"/>
      <c r="F1" s="109"/>
      <c r="G1" s="109"/>
      <c r="H1" s="109"/>
      <c r="I1" s="109"/>
      <c r="J1" s="109"/>
    </row>
    <row r="2" spans="1:10" ht="13" x14ac:dyDescent="0.25">
      <c r="A2" s="109"/>
      <c r="B2" s="109"/>
      <c r="C2" s="111" t="str">
        <f>cstProjectName</f>
        <v>RM 6283 Front Office Counter Services</v>
      </c>
      <c r="D2" s="109"/>
      <c r="E2" s="192"/>
      <c r="F2" s="109"/>
      <c r="G2" s="109"/>
      <c r="H2" s="109"/>
      <c r="I2" s="109"/>
      <c r="J2" s="109"/>
    </row>
    <row r="3" spans="1:10" ht="12.5" x14ac:dyDescent="0.25">
      <c r="A3" s="109"/>
      <c r="B3" s="109"/>
      <c r="C3" s="112" t="str">
        <f ca="1">MID(CELL("filename",A1),FIND("]",CELL("filename",A1))+1,256)&amp;" Sheet"</f>
        <v>2.1 Lead Ancillary Input  Sheet</v>
      </c>
      <c r="D3" s="109"/>
      <c r="E3" s="192"/>
      <c r="F3" s="109"/>
      <c r="G3" s="109"/>
      <c r="H3" s="109"/>
      <c r="I3" s="109"/>
      <c r="J3" s="109"/>
    </row>
    <row r="4" spans="1:10" x14ac:dyDescent="0.25">
      <c r="A4" s="109"/>
      <c r="B4" s="109"/>
      <c r="C4" s="110" t="str">
        <f>IF(ISBLANK(cstProtectiveMarking),"",cstProtectiveMarking)</f>
        <v>OFFICIAL</v>
      </c>
      <c r="D4" s="109"/>
      <c r="E4" s="192"/>
      <c r="F4" s="109"/>
      <c r="G4" s="109"/>
      <c r="H4" s="109"/>
      <c r="I4" s="109"/>
      <c r="J4" s="109"/>
    </row>
    <row r="5" spans="1:10" x14ac:dyDescent="0.25">
      <c r="A5" s="109"/>
      <c r="B5" s="109"/>
      <c r="C5" s="113" t="str">
        <f>HYPERLINK("#'Contents'!A1",sysChkWord)</f>
        <v>All Checks OK</v>
      </c>
      <c r="D5" s="109"/>
      <c r="E5" s="192"/>
      <c r="F5" s="109"/>
      <c r="G5" s="109"/>
      <c r="H5" s="109"/>
      <c r="I5" s="109"/>
      <c r="J5" s="109"/>
    </row>
    <row r="6" spans="1:10" ht="12.5" x14ac:dyDescent="0.25">
      <c r="A6" s="109"/>
      <c r="B6" s="114"/>
      <c r="C6" s="243" t="str">
        <f>HYPERLINK("#'Contents'!A1","Click for Contents")</f>
        <v>Click for Contents</v>
      </c>
      <c r="D6" s="243"/>
      <c r="E6" s="193"/>
      <c r="F6" s="113"/>
      <c r="G6" s="113"/>
      <c r="H6" s="113"/>
      <c r="I6" s="113"/>
      <c r="J6" s="113"/>
    </row>
    <row r="7" spans="1:10" x14ac:dyDescent="0.25">
      <c r="A7" s="109"/>
      <c r="B7" s="109"/>
      <c r="C7" s="109"/>
      <c r="D7" s="109"/>
      <c r="E7" s="192"/>
      <c r="F7" s="109"/>
      <c r="G7" s="109"/>
      <c r="H7" s="109"/>
      <c r="I7" s="109"/>
      <c r="J7" s="109"/>
    </row>
    <row r="8" spans="1:10" x14ac:dyDescent="0.25">
      <c r="A8" s="83">
        <f>SUM(A9:A85)</f>
        <v>0</v>
      </c>
      <c r="B8" s="83">
        <f>SUM(B9:B85)</f>
        <v>0</v>
      </c>
      <c r="C8" s="116"/>
      <c r="D8" s="116"/>
      <c r="E8" s="194"/>
      <c r="F8" s="116"/>
      <c r="G8" s="116"/>
      <c r="H8" s="116"/>
      <c r="I8" s="116"/>
      <c r="J8" s="116"/>
    </row>
    <row r="9" spans="1:10" x14ac:dyDescent="0.25">
      <c r="A9" s="31"/>
      <c r="B9" s="31"/>
      <c r="C9" s="31"/>
      <c r="D9" s="31"/>
      <c r="E9" s="195"/>
    </row>
    <row r="10" spans="1:10" x14ac:dyDescent="0.25">
      <c r="A10" s="31"/>
      <c r="B10" s="31"/>
      <c r="C10" s="145" t="s">
        <v>89</v>
      </c>
      <c r="D10" s="145"/>
      <c r="E10" s="196"/>
      <c r="G10" s="196" t="s">
        <v>467</v>
      </c>
      <c r="H10" s="196"/>
      <c r="I10" s="196"/>
    </row>
    <row r="11" spans="1:10" x14ac:dyDescent="0.25">
      <c r="A11" s="31"/>
      <c r="B11" s="31"/>
      <c r="C11" s="145" t="str">
        <f>CHOOSE('Bidder Instructions'!$E$39,'1.1b Lead Financial Input'!D$18,'1.1a Lead Financial Input'!D$18)</f>
        <v>Lead Bidder Name</v>
      </c>
      <c r="D11" s="145" t="s">
        <v>51</v>
      </c>
      <c r="E11" s="196" t="s">
        <v>52</v>
      </c>
      <c r="G11" s="196"/>
      <c r="H11" s="196"/>
      <c r="I11" s="196"/>
    </row>
    <row r="12" spans="1:10" ht="14.5" x14ac:dyDescent="0.35">
      <c r="A12" s="31"/>
      <c r="B12" s="31"/>
      <c r="C12" s="31" t="s">
        <v>0</v>
      </c>
      <c r="D12" s="95"/>
      <c r="E12" s="197"/>
      <c r="G12" s="242" t="s">
        <v>468</v>
      </c>
      <c r="H12" s="236" t="s">
        <v>474</v>
      </c>
      <c r="I12" s="196"/>
    </row>
    <row r="13" spans="1:10" ht="14.5" x14ac:dyDescent="0.35">
      <c r="A13" s="31"/>
      <c r="B13" s="31"/>
      <c r="C13" s="31" t="s">
        <v>46</v>
      </c>
      <c r="D13" s="105"/>
      <c r="E13" s="197"/>
      <c r="G13" s="242" t="s">
        <v>469</v>
      </c>
      <c r="H13" s="275" t="s">
        <v>475</v>
      </c>
      <c r="I13" s="276"/>
    </row>
    <row r="14" spans="1:10" ht="14.5" x14ac:dyDescent="0.35">
      <c r="A14" s="31"/>
      <c r="B14" s="31"/>
      <c r="C14" s="31" t="s">
        <v>47</v>
      </c>
      <c r="D14" s="95"/>
      <c r="E14" s="197"/>
      <c r="G14" s="197"/>
      <c r="H14" s="197"/>
      <c r="I14" s="197"/>
    </row>
    <row r="15" spans="1:10" ht="14.5" x14ac:dyDescent="0.35">
      <c r="A15" s="31"/>
      <c r="B15" s="31"/>
      <c r="C15" s="31" t="s">
        <v>53</v>
      </c>
      <c r="D15" s="95"/>
      <c r="E15" s="198"/>
      <c r="G15" s="197"/>
      <c r="H15"/>
      <c r="I15"/>
    </row>
    <row r="16" spans="1:10" ht="14.5" x14ac:dyDescent="0.35">
      <c r="A16" s="31"/>
      <c r="B16" s="31"/>
      <c r="C16" s="31" t="s">
        <v>45</v>
      </c>
      <c r="D16" s="132"/>
      <c r="E16" s="198"/>
      <c r="G16" s="197"/>
      <c r="H16"/>
      <c r="I16"/>
    </row>
    <row r="17" spans="1:9" ht="14.5" x14ac:dyDescent="0.35">
      <c r="A17" s="31"/>
      <c r="B17" s="31"/>
      <c r="C17" s="31" t="s">
        <v>54</v>
      </c>
      <c r="D17" s="96"/>
      <c r="E17" s="198"/>
      <c r="G17" s="197"/>
      <c r="H17"/>
      <c r="I17"/>
    </row>
    <row r="18" spans="1:9" ht="14.5" x14ac:dyDescent="0.35">
      <c r="A18" s="31"/>
      <c r="B18" s="31"/>
      <c r="C18" s="31" t="s">
        <v>90</v>
      </c>
      <c r="D18" s="31"/>
      <c r="E18" s="195"/>
      <c r="G18" s="197"/>
      <c r="H18"/>
      <c r="I18"/>
    </row>
    <row r="19" spans="1:9" ht="14.5" x14ac:dyDescent="0.35">
      <c r="A19" s="31"/>
      <c r="B19" s="31"/>
      <c r="C19" s="32">
        <v>1</v>
      </c>
      <c r="D19" s="95"/>
      <c r="E19" s="198"/>
      <c r="G19" s="197"/>
      <c r="H19"/>
      <c r="I19"/>
    </row>
    <row r="20" spans="1:9" ht="14.5" x14ac:dyDescent="0.35">
      <c r="A20" s="31"/>
      <c r="B20" s="31"/>
      <c r="C20" s="32">
        <v>2</v>
      </c>
      <c r="D20" s="95"/>
      <c r="E20" s="198"/>
      <c r="G20" s="197"/>
      <c r="H20"/>
      <c r="I20"/>
    </row>
    <row r="21" spans="1:9" ht="14.5" x14ac:dyDescent="0.35">
      <c r="A21" s="31"/>
      <c r="B21" s="31"/>
      <c r="C21" s="32">
        <v>3</v>
      </c>
      <c r="D21" s="95"/>
      <c r="E21" s="198"/>
      <c r="G21" s="197"/>
      <c r="H21"/>
      <c r="I21"/>
    </row>
    <row r="22" spans="1:9" ht="14.5" x14ac:dyDescent="0.35">
      <c r="A22" s="31"/>
      <c r="B22" s="31"/>
      <c r="C22" s="32">
        <v>4</v>
      </c>
      <c r="D22" s="95"/>
      <c r="E22" s="198"/>
      <c r="G22" s="197"/>
      <c r="H22"/>
      <c r="I22"/>
    </row>
    <row r="23" spans="1:9" ht="14.5" x14ac:dyDescent="0.35">
      <c r="A23" s="31"/>
      <c r="B23" s="31"/>
      <c r="C23" s="32">
        <v>5</v>
      </c>
      <c r="D23" s="95"/>
      <c r="E23" s="198"/>
      <c r="G23" s="197"/>
      <c r="H23"/>
      <c r="I23"/>
    </row>
    <row r="24" spans="1:9" ht="14.5" x14ac:dyDescent="0.35">
      <c r="A24" s="31"/>
      <c r="B24" s="31"/>
      <c r="C24" s="31" t="s">
        <v>55</v>
      </c>
      <c r="D24" s="95"/>
      <c r="E24" s="198"/>
      <c r="G24" s="197"/>
      <c r="H24"/>
      <c r="I24"/>
    </row>
    <row r="25" spans="1:9" s="27" customFormat="1" ht="14.5" x14ac:dyDescent="0.35">
      <c r="A25" s="31"/>
      <c r="B25" s="31"/>
      <c r="C25" s="31" t="s">
        <v>132</v>
      </c>
      <c r="D25" s="190"/>
      <c r="E25" s="203"/>
      <c r="F25" s="219"/>
      <c r="G25" s="197"/>
    </row>
    <row r="26" spans="1:9" ht="14.5" x14ac:dyDescent="0.35">
      <c r="A26" s="31"/>
      <c r="B26" s="31"/>
      <c r="C26" s="31" t="s">
        <v>56</v>
      </c>
      <c r="D26" s="31"/>
      <c r="E26" s="195"/>
      <c r="G26" s="197"/>
      <c r="H26"/>
      <c r="I26"/>
    </row>
    <row r="27" spans="1:9" ht="14.5" x14ac:dyDescent="0.35">
      <c r="A27" s="31"/>
      <c r="B27" s="31"/>
      <c r="C27" s="32">
        <v>1</v>
      </c>
      <c r="D27" s="95"/>
      <c r="E27" s="198"/>
      <c r="G27" s="197"/>
      <c r="H27"/>
      <c r="I27"/>
    </row>
    <row r="28" spans="1:9" x14ac:dyDescent="0.25">
      <c r="A28" s="31"/>
      <c r="B28" s="31"/>
      <c r="C28" s="33">
        <v>2</v>
      </c>
      <c r="D28" s="95"/>
      <c r="E28" s="198"/>
      <c r="G28" s="31"/>
      <c r="H28"/>
      <c r="I28"/>
    </row>
    <row r="29" spans="1:9" x14ac:dyDescent="0.25">
      <c r="A29" s="31"/>
      <c r="B29" s="31"/>
      <c r="C29" s="33">
        <v>3</v>
      </c>
      <c r="D29" s="95"/>
      <c r="E29" s="198"/>
      <c r="G29" s="31"/>
      <c r="H29"/>
      <c r="I29"/>
    </row>
    <row r="30" spans="1:9" x14ac:dyDescent="0.25">
      <c r="A30" s="31"/>
      <c r="B30" s="31"/>
      <c r="C30" s="33">
        <v>4</v>
      </c>
      <c r="D30" s="95"/>
      <c r="E30" s="198"/>
    </row>
    <row r="31" spans="1:9" x14ac:dyDescent="0.25">
      <c r="A31" s="31"/>
      <c r="B31" s="31"/>
      <c r="C31" s="33">
        <v>5</v>
      </c>
      <c r="D31" s="95"/>
      <c r="E31" s="198"/>
    </row>
    <row r="32" spans="1:9" ht="14.5" x14ac:dyDescent="0.35">
      <c r="A32" s="31"/>
      <c r="B32" s="31"/>
      <c r="C32" s="31"/>
      <c r="D32" s="30"/>
      <c r="E32" s="195"/>
    </row>
    <row r="33" spans="1:5" ht="14.5" x14ac:dyDescent="0.35">
      <c r="A33" s="31"/>
      <c r="B33" s="31"/>
      <c r="C33" s="31" t="s">
        <v>133</v>
      </c>
      <c r="D33" s="30"/>
      <c r="E33" s="198"/>
    </row>
    <row r="34" spans="1:5" x14ac:dyDescent="0.25">
      <c r="A34" s="31"/>
      <c r="B34" s="31"/>
      <c r="C34" s="31"/>
      <c r="D34" s="31"/>
      <c r="E34" s="195"/>
    </row>
    <row r="35" spans="1:5" x14ac:dyDescent="0.25">
      <c r="A35" s="31"/>
      <c r="B35" s="31"/>
      <c r="C35" s="145" t="str">
        <f>CHOOSE('Bidder Instructions'!$E$39,'1.1b Lead Financial Input'!Z$18,'1.1a Lead Financial Input'!N$18)</f>
        <v>Immediate Parent Name</v>
      </c>
      <c r="D35" s="145" t="s">
        <v>51</v>
      </c>
      <c r="E35" s="196" t="s">
        <v>52</v>
      </c>
    </row>
    <row r="36" spans="1:5" ht="14.5" x14ac:dyDescent="0.35">
      <c r="A36" s="31"/>
      <c r="B36" s="31"/>
      <c r="C36" s="31" t="s">
        <v>0</v>
      </c>
      <c r="D36" s="95"/>
      <c r="E36" s="197"/>
    </row>
    <row r="37" spans="1:5" ht="14.5" x14ac:dyDescent="0.35">
      <c r="A37" s="31"/>
      <c r="B37" s="31"/>
      <c r="C37" s="31" t="s">
        <v>46</v>
      </c>
      <c r="D37" s="105"/>
      <c r="E37" s="197"/>
    </row>
    <row r="38" spans="1:5" ht="14.5" x14ac:dyDescent="0.35">
      <c r="A38" s="31"/>
      <c r="B38" s="31"/>
      <c r="C38" s="31" t="s">
        <v>47</v>
      </c>
      <c r="D38" s="95"/>
      <c r="E38" s="197"/>
    </row>
    <row r="39" spans="1:5" x14ac:dyDescent="0.25">
      <c r="A39" s="31"/>
      <c r="B39" s="31"/>
      <c r="C39" s="31" t="s">
        <v>53</v>
      </c>
      <c r="D39" s="95"/>
      <c r="E39" s="198"/>
    </row>
    <row r="40" spans="1:5" x14ac:dyDescent="0.25">
      <c r="A40" s="31"/>
      <c r="B40" s="31"/>
      <c r="C40" s="31" t="s">
        <v>45</v>
      </c>
      <c r="D40" s="132"/>
      <c r="E40" s="198"/>
    </row>
    <row r="41" spans="1:5" x14ac:dyDescent="0.25">
      <c r="A41" s="31"/>
      <c r="B41" s="31"/>
      <c r="C41" s="31" t="s">
        <v>54</v>
      </c>
      <c r="D41" s="96"/>
      <c r="E41" s="198"/>
    </row>
    <row r="42" spans="1:5" x14ac:dyDescent="0.25">
      <c r="A42" s="31"/>
      <c r="B42" s="31"/>
      <c r="C42" s="31" t="s">
        <v>90</v>
      </c>
      <c r="D42" s="31"/>
      <c r="E42" s="195"/>
    </row>
    <row r="43" spans="1:5" x14ac:dyDescent="0.25">
      <c r="A43" s="31"/>
      <c r="B43" s="31"/>
      <c r="C43" s="32">
        <v>1</v>
      </c>
      <c r="D43" s="95"/>
      <c r="E43" s="198"/>
    </row>
    <row r="44" spans="1:5" x14ac:dyDescent="0.25">
      <c r="A44" s="31"/>
      <c r="B44" s="31"/>
      <c r="C44" s="32">
        <v>2</v>
      </c>
      <c r="D44" s="95"/>
      <c r="E44" s="198"/>
    </row>
    <row r="45" spans="1:5" x14ac:dyDescent="0.25">
      <c r="A45" s="31"/>
      <c r="B45" s="31"/>
      <c r="C45" s="32">
        <v>3</v>
      </c>
      <c r="D45" s="95"/>
      <c r="E45" s="198"/>
    </row>
    <row r="46" spans="1:5" x14ac:dyDescent="0.25">
      <c r="A46" s="31"/>
      <c r="B46" s="31"/>
      <c r="C46" s="32">
        <v>4</v>
      </c>
      <c r="D46" s="95"/>
      <c r="E46" s="198"/>
    </row>
    <row r="47" spans="1:5" x14ac:dyDescent="0.25">
      <c r="A47" s="31"/>
      <c r="B47" s="31"/>
      <c r="C47" s="32">
        <v>5</v>
      </c>
      <c r="D47" s="95"/>
      <c r="E47" s="198"/>
    </row>
    <row r="48" spans="1:5" x14ac:dyDescent="0.25">
      <c r="A48" s="31"/>
      <c r="B48" s="31"/>
      <c r="C48" s="31" t="s">
        <v>55</v>
      </c>
      <c r="D48" s="95"/>
      <c r="E48" s="198"/>
    </row>
    <row r="49" spans="1:5" x14ac:dyDescent="0.25">
      <c r="A49" s="31"/>
      <c r="B49" s="31"/>
      <c r="C49" s="31" t="s">
        <v>132</v>
      </c>
      <c r="D49" s="95"/>
      <c r="E49" s="198"/>
    </row>
    <row r="50" spans="1:5" x14ac:dyDescent="0.25">
      <c r="A50" s="31"/>
      <c r="B50" s="31"/>
      <c r="C50" s="31" t="s">
        <v>56</v>
      </c>
      <c r="D50" s="31"/>
      <c r="E50" s="195"/>
    </row>
    <row r="51" spans="1:5" x14ac:dyDescent="0.25">
      <c r="A51" s="31"/>
      <c r="B51" s="31"/>
      <c r="C51" s="32">
        <v>1</v>
      </c>
      <c r="D51" s="95"/>
      <c r="E51" s="198"/>
    </row>
    <row r="52" spans="1:5" x14ac:dyDescent="0.25">
      <c r="A52" s="31"/>
      <c r="B52" s="31"/>
      <c r="C52" s="33">
        <v>2</v>
      </c>
      <c r="D52" s="95"/>
      <c r="E52" s="198"/>
    </row>
    <row r="53" spans="1:5" x14ac:dyDescent="0.25">
      <c r="A53" s="31"/>
      <c r="B53" s="31"/>
      <c r="C53" s="33">
        <v>3</v>
      </c>
      <c r="D53" s="95"/>
      <c r="E53" s="198"/>
    </row>
    <row r="54" spans="1:5" x14ac:dyDescent="0.25">
      <c r="A54" s="31"/>
      <c r="B54" s="31"/>
      <c r="C54" s="33">
        <v>4</v>
      </c>
      <c r="D54" s="95"/>
      <c r="E54" s="198"/>
    </row>
    <row r="55" spans="1:5" x14ac:dyDescent="0.25">
      <c r="A55" s="31"/>
      <c r="B55" s="31"/>
      <c r="C55" s="33">
        <v>5</v>
      </c>
      <c r="D55" s="95"/>
      <c r="E55" s="198"/>
    </row>
    <row r="56" spans="1:5" x14ac:dyDescent="0.25">
      <c r="A56" s="31"/>
      <c r="B56" s="31"/>
      <c r="C56" s="31"/>
      <c r="D56" s="31"/>
      <c r="E56" s="195"/>
    </row>
    <row r="57" spans="1:5" ht="14.5" x14ac:dyDescent="0.35">
      <c r="A57" s="31"/>
      <c r="B57" s="31"/>
      <c r="C57" s="31" t="s">
        <v>133</v>
      </c>
      <c r="D57" s="30"/>
      <c r="E57" s="198"/>
    </row>
    <row r="58" spans="1:5" x14ac:dyDescent="0.25">
      <c r="A58" s="31"/>
      <c r="B58" s="31"/>
      <c r="C58" s="31"/>
      <c r="D58" s="31"/>
      <c r="E58" s="195"/>
    </row>
    <row r="59" spans="1:5" x14ac:dyDescent="0.25">
      <c r="A59" s="31"/>
      <c r="B59" s="31"/>
      <c r="C59" s="145" t="str">
        <f>CHOOSE('Bidder Instructions'!$E$39,'1.1b Lead Financial Input'!AP$18,'1.1a Lead Financial Input'!X$18)</f>
        <v>Ultimate Parent Name</v>
      </c>
      <c r="D59" s="145" t="s">
        <v>51</v>
      </c>
      <c r="E59" s="196" t="s">
        <v>52</v>
      </c>
    </row>
    <row r="60" spans="1:5" ht="14.5" x14ac:dyDescent="0.35">
      <c r="A60" s="31"/>
      <c r="B60" s="31"/>
      <c r="C60" s="31" t="s">
        <v>0</v>
      </c>
      <c r="D60" s="95"/>
      <c r="E60" s="197"/>
    </row>
    <row r="61" spans="1:5" ht="14.5" x14ac:dyDescent="0.35">
      <c r="A61" s="31"/>
      <c r="B61" s="31"/>
      <c r="C61" s="31" t="s">
        <v>46</v>
      </c>
      <c r="D61" s="105"/>
      <c r="E61" s="197"/>
    </row>
    <row r="62" spans="1:5" ht="14.5" x14ac:dyDescent="0.35">
      <c r="A62" s="31"/>
      <c r="B62" s="31"/>
      <c r="C62" s="31" t="s">
        <v>47</v>
      </c>
      <c r="D62" s="95"/>
      <c r="E62" s="197"/>
    </row>
    <row r="63" spans="1:5" x14ac:dyDescent="0.25">
      <c r="A63" s="31"/>
      <c r="B63" s="31"/>
      <c r="C63" s="31" t="s">
        <v>53</v>
      </c>
      <c r="D63" s="95"/>
      <c r="E63" s="198"/>
    </row>
    <row r="64" spans="1:5" x14ac:dyDescent="0.25">
      <c r="A64" s="31"/>
      <c r="B64" s="31"/>
      <c r="C64" s="31" t="s">
        <v>45</v>
      </c>
      <c r="D64" s="132"/>
      <c r="E64" s="198"/>
    </row>
    <row r="65" spans="1:5" x14ac:dyDescent="0.25">
      <c r="A65" s="31"/>
      <c r="B65" s="31"/>
      <c r="C65" s="31" t="s">
        <v>54</v>
      </c>
      <c r="D65" s="96"/>
      <c r="E65" s="198"/>
    </row>
    <row r="66" spans="1:5" x14ac:dyDescent="0.25">
      <c r="A66" s="31"/>
      <c r="B66" s="31"/>
      <c r="C66" s="31" t="s">
        <v>90</v>
      </c>
      <c r="D66" s="31"/>
      <c r="E66" s="195"/>
    </row>
    <row r="67" spans="1:5" x14ac:dyDescent="0.25">
      <c r="A67" s="31"/>
      <c r="B67" s="31"/>
      <c r="C67" s="32">
        <v>1</v>
      </c>
      <c r="D67" s="95"/>
      <c r="E67" s="198"/>
    </row>
    <row r="68" spans="1:5" x14ac:dyDescent="0.25">
      <c r="A68" s="31"/>
      <c r="B68" s="31"/>
      <c r="C68" s="32">
        <v>2</v>
      </c>
      <c r="D68" s="95"/>
      <c r="E68" s="198"/>
    </row>
    <row r="69" spans="1:5" x14ac:dyDescent="0.25">
      <c r="A69" s="31"/>
      <c r="B69" s="31"/>
      <c r="C69" s="32">
        <v>3</v>
      </c>
      <c r="D69" s="95"/>
      <c r="E69" s="198"/>
    </row>
    <row r="70" spans="1:5" x14ac:dyDescent="0.25">
      <c r="A70" s="31"/>
      <c r="B70" s="31"/>
      <c r="C70" s="32">
        <v>4</v>
      </c>
      <c r="D70" s="95"/>
      <c r="E70" s="198"/>
    </row>
    <row r="71" spans="1:5" x14ac:dyDescent="0.25">
      <c r="A71" s="31"/>
      <c r="B71" s="31"/>
      <c r="C71" s="32">
        <v>5</v>
      </c>
      <c r="D71" s="95"/>
      <c r="E71" s="198"/>
    </row>
    <row r="72" spans="1:5" x14ac:dyDescent="0.25">
      <c r="A72" s="31"/>
      <c r="B72" s="31"/>
      <c r="C72" s="31" t="s">
        <v>55</v>
      </c>
      <c r="D72" s="95"/>
      <c r="E72" s="198"/>
    </row>
    <row r="73" spans="1:5" x14ac:dyDescent="0.25">
      <c r="A73" s="31"/>
      <c r="B73" s="31"/>
      <c r="C73" s="31" t="s">
        <v>132</v>
      </c>
      <c r="D73" s="95"/>
      <c r="E73" s="198"/>
    </row>
    <row r="74" spans="1:5" x14ac:dyDescent="0.25">
      <c r="A74" s="31"/>
      <c r="B74" s="31"/>
      <c r="C74" s="31" t="s">
        <v>56</v>
      </c>
      <c r="D74" s="31"/>
      <c r="E74" s="195"/>
    </row>
    <row r="75" spans="1:5" x14ac:dyDescent="0.25">
      <c r="A75" s="31"/>
      <c r="B75" s="31"/>
      <c r="C75" s="32">
        <v>1</v>
      </c>
      <c r="D75" s="95"/>
      <c r="E75" s="198"/>
    </row>
    <row r="76" spans="1:5" x14ac:dyDescent="0.25">
      <c r="A76" s="31"/>
      <c r="B76" s="31"/>
      <c r="C76" s="33">
        <v>2</v>
      </c>
      <c r="D76" s="95"/>
      <c r="E76" s="198"/>
    </row>
    <row r="77" spans="1:5" x14ac:dyDescent="0.25">
      <c r="A77" s="31"/>
      <c r="B77" s="31"/>
      <c r="C77" s="33">
        <v>3</v>
      </c>
      <c r="D77" s="95"/>
      <c r="E77" s="198"/>
    </row>
    <row r="78" spans="1:5" x14ac:dyDescent="0.25">
      <c r="A78" s="31"/>
      <c r="B78" s="31"/>
      <c r="C78" s="33">
        <v>4</v>
      </c>
      <c r="D78" s="95"/>
      <c r="E78" s="198"/>
    </row>
    <row r="79" spans="1:5" x14ac:dyDescent="0.25">
      <c r="A79" s="31"/>
      <c r="B79" s="31"/>
      <c r="C79" s="33">
        <v>5</v>
      </c>
      <c r="D79" s="95"/>
      <c r="E79" s="198"/>
    </row>
    <row r="80" spans="1:5" x14ac:dyDescent="0.25">
      <c r="A80" s="31"/>
      <c r="B80" s="31"/>
      <c r="C80" s="31"/>
      <c r="D80" s="31"/>
      <c r="E80" s="195"/>
    </row>
    <row r="81" spans="1:10" ht="14.5" x14ac:dyDescent="0.35">
      <c r="A81" s="31"/>
      <c r="B81" s="31"/>
      <c r="C81" s="31" t="s">
        <v>133</v>
      </c>
      <c r="D81" s="30"/>
      <c r="E81" s="198"/>
    </row>
    <row r="82" spans="1:10" x14ac:dyDescent="0.25">
      <c r="A82" s="31"/>
      <c r="B82" s="31"/>
      <c r="C82" s="31"/>
      <c r="D82" s="31"/>
      <c r="E82" s="195"/>
    </row>
    <row r="83" spans="1:10" x14ac:dyDescent="0.25">
      <c r="A83" s="31"/>
      <c r="B83" s="31"/>
      <c r="C83" s="31"/>
      <c r="D83" s="31"/>
      <c r="E83" s="195"/>
    </row>
    <row r="84" spans="1:10" x14ac:dyDescent="0.25">
      <c r="A84" s="31"/>
      <c r="B84" s="31"/>
      <c r="C84" s="31"/>
      <c r="D84" s="31"/>
      <c r="E84" s="195"/>
    </row>
    <row r="85" spans="1:10" ht="15.5" x14ac:dyDescent="0.35">
      <c r="A85" s="117" t="s">
        <v>154</v>
      </c>
      <c r="B85" s="117"/>
      <c r="C85" s="117"/>
      <c r="D85" s="117"/>
      <c r="E85" s="199"/>
      <c r="F85" s="117"/>
      <c r="G85" s="117"/>
      <c r="H85" s="117"/>
      <c r="I85" s="117"/>
      <c r="J85" s="117"/>
    </row>
  </sheetData>
  <protectedRanges>
    <protectedRange sqref="D12:D17 D36:D41 D60:D65 E15:E17 D43:E49 D27:E31 E39:E41 D51:E55 E63:E65 D75:E79 E33 E57 E81 D67:E73 D19:E25 F16 H16" name="Ancillary Inputs"/>
    <protectedRange sqref="H13:I13 H12" name="Ancillary Inputs_1"/>
  </protectedRanges>
  <mergeCells count="2">
    <mergeCell ref="C6:D6"/>
    <mergeCell ref="H13:I13"/>
  </mergeCells>
  <conditionalFormatting sqref="C5">
    <cfRule type="expression" dxfId="47" priority="2">
      <formula>IF(AND(sysChk=0,sysWarn=0),1,0)</formula>
    </cfRule>
    <cfRule type="expression" dxfId="46" priority="3">
      <formula>IF(AND(sysChk=0,sysWarn&lt;&gt;0),1,0)</formula>
    </cfRule>
    <cfRule type="expression" dxfId="45" priority="4">
      <formula>IF(sysChk&lt;&gt;0,1,0)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1"/>
    <pageSetUpPr fitToPage="1"/>
  </sheetPr>
  <dimension ref="A1:S47"/>
  <sheetViews>
    <sheetView showGridLines="0" zoomScale="40" zoomScaleNormal="40" workbookViewId="0">
      <pane ySplit="8" topLeftCell="A9" activePane="bottomLeft" state="frozen"/>
      <selection activeCell="A9" sqref="A9"/>
      <selection pane="bottomLeft" activeCell="C9" sqref="C9"/>
    </sheetView>
  </sheetViews>
  <sheetFormatPr defaultColWidth="0" defaultRowHeight="14.5" customHeight="1" zeroHeight="1" x14ac:dyDescent="0.25"/>
  <cols>
    <col min="1" max="2" width="5" customWidth="1"/>
    <col min="3" max="3" width="37.19921875" customWidth="1"/>
    <col min="4" max="4" width="64.69921875" customWidth="1"/>
    <col min="5" max="10" width="18.39843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6283 Front Office Counter Services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3.1 Lead Bidder Assessment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3" t="str">
        <f>HYPERLINK("#'Contents'!A1","Click for Contents")</f>
        <v>Click for Contents</v>
      </c>
      <c r="D6" s="243"/>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77" t="s">
        <v>1</v>
      </c>
      <c r="D10" s="277"/>
      <c r="E10" s="277"/>
      <c r="F10" s="277"/>
      <c r="G10" s="278"/>
      <c r="H10" s="289" t="str">
        <f>CHOOSE('Bidder Instructions'!$E$39,'1.1b Lead Financial Input'!D$18,'1.1a Lead Financial Input'!D$18)</f>
        <v>Lead Bidder Name</v>
      </c>
      <c r="I10" s="290"/>
      <c r="J10" s="290"/>
      <c r="K10" s="290"/>
      <c r="L10" s="290"/>
      <c r="M10" s="290"/>
      <c r="N10" s="290"/>
      <c r="O10" s="290"/>
      <c r="P10" s="290"/>
      <c r="Q10" s="290"/>
      <c r="R10" s="291"/>
    </row>
    <row r="11" spans="1:19" ht="15.5" x14ac:dyDescent="0.35">
      <c r="A11" s="3"/>
      <c r="B11" s="3"/>
      <c r="C11" s="277" t="s">
        <v>0</v>
      </c>
      <c r="D11" s="277"/>
      <c r="E11" s="277"/>
      <c r="F11" s="277"/>
      <c r="G11" s="278"/>
      <c r="H11" s="289">
        <f>'2.1 Lead Ancillary Input '!D12</f>
        <v>0</v>
      </c>
      <c r="I11" s="290"/>
      <c r="J11" s="290"/>
      <c r="K11" s="290"/>
      <c r="L11" s="290"/>
      <c r="M11" s="290"/>
      <c r="N11" s="290"/>
      <c r="O11" s="290"/>
      <c r="P11" s="290"/>
      <c r="Q11" s="290"/>
      <c r="R11" s="291"/>
    </row>
    <row r="12" spans="1:19" ht="15.5" x14ac:dyDescent="0.35">
      <c r="A12" s="3"/>
      <c r="B12" s="3"/>
      <c r="C12" s="277" t="s">
        <v>46</v>
      </c>
      <c r="D12" s="277"/>
      <c r="E12" s="277"/>
      <c r="F12" s="277"/>
      <c r="G12" s="278"/>
      <c r="H12" s="289">
        <f>'2.1 Lead Ancillary Input '!D13</f>
        <v>0</v>
      </c>
      <c r="I12" s="290"/>
      <c r="J12" s="290"/>
      <c r="K12" s="290"/>
      <c r="L12" s="290"/>
      <c r="M12" s="290"/>
      <c r="N12" s="290"/>
      <c r="O12" s="290"/>
      <c r="P12" s="290"/>
      <c r="Q12" s="290"/>
      <c r="R12" s="291"/>
    </row>
    <row r="13" spans="1:19" ht="15.5" x14ac:dyDescent="0.35">
      <c r="A13" s="3"/>
      <c r="B13" s="3"/>
      <c r="C13" s="277" t="s">
        <v>47</v>
      </c>
      <c r="D13" s="277"/>
      <c r="E13" s="277"/>
      <c r="F13" s="277"/>
      <c r="G13" s="278"/>
      <c r="H13" s="289">
        <f>'2.1 Lead Ancillary Input '!D14</f>
        <v>0</v>
      </c>
      <c r="I13" s="290"/>
      <c r="J13" s="290"/>
      <c r="K13" s="290"/>
      <c r="L13" s="290"/>
      <c r="M13" s="290"/>
      <c r="N13" s="290"/>
      <c r="O13" s="290"/>
      <c r="P13" s="290"/>
      <c r="Q13" s="290"/>
      <c r="R13" s="291"/>
    </row>
    <row r="14" spans="1:19" ht="15.5" x14ac:dyDescent="0.35">
      <c r="A14" s="3"/>
      <c r="B14" s="3"/>
      <c r="C14" s="277" t="s">
        <v>64</v>
      </c>
      <c r="D14" s="277"/>
      <c r="E14" s="277"/>
      <c r="F14" s="277"/>
      <c r="G14" s="278"/>
      <c r="H14" s="292" t="str">
        <f>CHOOSE('Bidder Instructions'!$E$39,'1.1b Lead Financial Input'!M$21,'1.1a Lead Financial Input'!G$21)</f>
        <v>31/XX/20XX</v>
      </c>
      <c r="I14" s="293"/>
      <c r="J14" s="293"/>
      <c r="K14" s="293"/>
      <c r="L14" s="293"/>
      <c r="M14" s="293"/>
      <c r="N14" s="293"/>
      <c r="O14" s="293"/>
      <c r="P14" s="293"/>
      <c r="Q14" s="293"/>
      <c r="R14" s="294"/>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399</v>
      </c>
      <c r="D17" s="3"/>
      <c r="E17" s="5"/>
      <c r="F17" s="5"/>
      <c r="G17" s="5"/>
      <c r="H17" s="4"/>
      <c r="I17" s="4"/>
      <c r="J17" s="4"/>
      <c r="K17" s="4"/>
      <c r="L17" s="4"/>
      <c r="M17" s="4"/>
      <c r="N17" s="4"/>
      <c r="O17" s="6"/>
      <c r="P17" s="6"/>
      <c r="Q17" s="4"/>
      <c r="R17" s="4"/>
    </row>
    <row r="18" spans="1:18" ht="15.5" customHeight="1" x14ac:dyDescent="0.35">
      <c r="A18" s="8"/>
      <c r="B18" s="8"/>
      <c r="C18" s="279" t="s">
        <v>3</v>
      </c>
      <c r="D18" s="280"/>
      <c r="E18" s="7" t="s">
        <v>58</v>
      </c>
      <c r="F18" s="7"/>
      <c r="G18" s="7" t="s">
        <v>57</v>
      </c>
      <c r="H18" s="155" t="s">
        <v>59</v>
      </c>
      <c r="I18" s="155"/>
      <c r="J18" s="155" t="s">
        <v>60</v>
      </c>
      <c r="K18" s="155" t="s">
        <v>61</v>
      </c>
      <c r="L18" s="155"/>
      <c r="M18" s="155" t="s">
        <v>62</v>
      </c>
      <c r="N18" s="283" t="s">
        <v>400</v>
      </c>
      <c r="O18" s="284"/>
      <c r="P18" s="284"/>
      <c r="Q18" s="284"/>
      <c r="R18" s="285"/>
    </row>
    <row r="19" spans="1:18" ht="141" customHeight="1" x14ac:dyDescent="0.35">
      <c r="A19" s="3"/>
      <c r="B19" s="3"/>
      <c r="C19" s="165">
        <v>1</v>
      </c>
      <c r="D19" s="165" t="s">
        <v>163</v>
      </c>
      <c r="E19" s="166">
        <f>CHOOSE('Bidder Instructions'!$E$39,'1.1b Lead Financial Input'!G134,'1.1a Lead Financial Input'!E156)</f>
        <v>0</v>
      </c>
      <c r="F19" s="166">
        <f>CHOOSE('Bidder Instructions'!$E$39,'1.1b Lead Financial Input'!J134,'1.1a Lead Financial Input'!F156)</f>
        <v>0</v>
      </c>
      <c r="G19" s="166">
        <f>CHOOSE('Bidder Instructions'!$E$39,'1.1b Lead Financial Input'!M134,'1.1a Lead Financial Input'!G156)</f>
        <v>0</v>
      </c>
      <c r="H19" s="223" t="str">
        <f>CHOOSE('Bidder Instructions'!$E$39,'1.1b Lead Financial Input'!G146,'1.1a Lead Financial Input'!E168)</f>
        <v>R</v>
      </c>
      <c r="I19" s="223" t="str">
        <f>CHOOSE('Bidder Instructions'!$E$39,'1.1b Lead Financial Input'!J146,'1.1a Lead Financial Input'!F168)</f>
        <v>R</v>
      </c>
      <c r="J19" s="223" t="str">
        <f>CHOOSE('Bidder Instructions'!$E$39,'1.1b Lead Financial Input'!M146,'1.1a Lead Financial Input'!G168)</f>
        <v>R</v>
      </c>
      <c r="K19" s="9"/>
      <c r="L19" s="9"/>
      <c r="M19" s="9"/>
      <c r="N19" s="286"/>
      <c r="O19" s="287"/>
      <c r="P19" s="287"/>
      <c r="Q19" s="287"/>
      <c r="R19" s="288"/>
    </row>
    <row r="20" spans="1:18" ht="141" customHeight="1" x14ac:dyDescent="0.35">
      <c r="A20" s="3"/>
      <c r="B20" s="3"/>
      <c r="C20" s="165">
        <v>2</v>
      </c>
      <c r="D20" s="165" t="s">
        <v>67</v>
      </c>
      <c r="E20" s="167">
        <f>CHOOSE('Bidder Instructions'!$E$39,'1.1b Lead Financial Input'!G135,'1.1a Lead Financial Input'!E157)</f>
        <v>0</v>
      </c>
      <c r="F20" s="167">
        <f>CHOOSE('Bidder Instructions'!$E$39,'1.1b Lead Financial Input'!J135,'1.1a Lead Financial Input'!F157)</f>
        <v>0</v>
      </c>
      <c r="G20" s="167">
        <f>CHOOSE('Bidder Instructions'!$E$39,'1.1b Lead Financial Input'!M135,'1.1a Lead Financial Input'!G157)</f>
        <v>0</v>
      </c>
      <c r="H20" s="223" t="str">
        <f>CHOOSE('Bidder Instructions'!$E$39,'1.1b Lead Financial Input'!G147,'1.1a Lead Financial Input'!E169)</f>
        <v>R</v>
      </c>
      <c r="I20" s="223" t="str">
        <f>CHOOSE('Bidder Instructions'!$E$39,'1.1b Lead Financial Input'!J147,'1.1a Lead Financial Input'!F169)</f>
        <v>R</v>
      </c>
      <c r="J20" s="223" t="str">
        <f>CHOOSE('Bidder Instructions'!$E$39,'1.1b Lead Financial Input'!M147,'1.1a Lead Financial Input'!G169)</f>
        <v>R</v>
      </c>
      <c r="K20" s="9"/>
      <c r="L20" s="9"/>
      <c r="M20" s="9"/>
      <c r="N20" s="281"/>
      <c r="O20" s="282"/>
      <c r="P20" s="282"/>
      <c r="Q20" s="282"/>
      <c r="R20" s="276"/>
    </row>
    <row r="21" spans="1:18" ht="141" customHeight="1" x14ac:dyDescent="0.35">
      <c r="A21" s="3"/>
      <c r="B21" s="3"/>
      <c r="C21" s="165" t="s">
        <v>68</v>
      </c>
      <c r="D21" s="165" t="s">
        <v>249</v>
      </c>
      <c r="E21" s="167" t="str">
        <f>CHOOSE('Bidder Instructions'!$E$39,'1.1b Lead Financial Input'!G136,'1.1a Lead Financial Input'!E158)</f>
        <v>N/A</v>
      </c>
      <c r="F21" s="167" t="str">
        <f>CHOOSE('Bidder Instructions'!$E$39,'1.1b Lead Financial Input'!J136,'1.1a Lead Financial Input'!F158)</f>
        <v>N/A</v>
      </c>
      <c r="G21" s="167" t="str">
        <f>CHOOSE('Bidder Instructions'!$E$39,'1.1b Lead Financial Input'!M136,'1.1a Lead Financial Input'!G158)</f>
        <v>N/A</v>
      </c>
      <c r="H21" s="223" t="str">
        <f>CHOOSE('Bidder Instructions'!$E$39,'1.1b Lead Financial Input'!G148,'1.1a Lead Financial Input'!E170)</f>
        <v>N/A</v>
      </c>
      <c r="I21" s="223" t="str">
        <f>CHOOSE('Bidder Instructions'!$E$39,'1.1b Lead Financial Input'!J148,'1.1a Lead Financial Input'!F170)</f>
        <v>N/A</v>
      </c>
      <c r="J21" s="223" t="str">
        <f>CHOOSE('Bidder Instructions'!$E$39,'1.1b Lead Financial Input'!M148,'1.1a Lead Financial Input'!G170)</f>
        <v>N/A</v>
      </c>
      <c r="K21" s="9"/>
      <c r="L21" s="9"/>
      <c r="M21" s="9"/>
      <c r="N21" s="281"/>
      <c r="O21" s="282"/>
      <c r="P21" s="282"/>
      <c r="Q21" s="282"/>
      <c r="R21" s="276"/>
    </row>
    <row r="22" spans="1:18" ht="141" customHeight="1" x14ac:dyDescent="0.35">
      <c r="A22" s="3"/>
      <c r="B22" s="3"/>
      <c r="C22" s="165" t="s">
        <v>71</v>
      </c>
      <c r="D22" s="165" t="s">
        <v>76</v>
      </c>
      <c r="E22" s="166" t="e">
        <f>CHOOSE('Bidder Instructions'!$E$39,'1.1b Lead Financial Input'!G137,'1.1a Lead Financial Input'!E159)</f>
        <v>#DIV/0!</v>
      </c>
      <c r="F22" s="166" t="e">
        <f>CHOOSE('Bidder Instructions'!$E$39,'1.1b Lead Financial Input'!J137,'1.1a Lead Financial Input'!F159)</f>
        <v>#DIV/0!</v>
      </c>
      <c r="G22" s="166" t="e">
        <f>CHOOSE('Bidder Instructions'!$E$39,'1.1b Lead Financial Input'!M137,'1.1a Lead Financial Input'!G159)</f>
        <v>#DIV/0!</v>
      </c>
      <c r="H22" s="223" t="e">
        <f>CHOOSE('Bidder Instructions'!$E$39,'1.1b Lead Financial Input'!G149,'1.1a Lead Financial Input'!E171)</f>
        <v>#DIV/0!</v>
      </c>
      <c r="I22" s="223" t="e">
        <f>CHOOSE('Bidder Instructions'!$E$39,'1.1b Lead Financial Input'!J149,'1.1a Lead Financial Input'!F171)</f>
        <v>#DIV/0!</v>
      </c>
      <c r="J22" s="223" t="e">
        <f>CHOOSE('Bidder Instructions'!$E$39,'1.1b Lead Financial Input'!M149,'1.1a Lead Financial Input'!G171)</f>
        <v>#DIV/0!</v>
      </c>
      <c r="K22" s="9"/>
      <c r="L22" s="9"/>
      <c r="M22" s="9"/>
      <c r="N22" s="281"/>
      <c r="O22" s="282"/>
      <c r="P22" s="282"/>
      <c r="Q22" s="282"/>
      <c r="R22" s="276"/>
    </row>
    <row r="23" spans="1:18" ht="141" customHeight="1" x14ac:dyDescent="0.35">
      <c r="A23" s="3"/>
      <c r="B23" s="3"/>
      <c r="C23" s="165">
        <v>4</v>
      </c>
      <c r="D23" s="165" t="s">
        <v>80</v>
      </c>
      <c r="E23" s="166" t="e">
        <f>CHOOSE('Bidder Instructions'!$E$39,'1.1b Lead Financial Input'!G138,'1.1a Lead Financial Input'!E160)</f>
        <v>#DIV/0!</v>
      </c>
      <c r="F23" s="166" t="e">
        <f>CHOOSE('Bidder Instructions'!$E$39,'1.1b Lead Financial Input'!J138,'1.1a Lead Financial Input'!F160)</f>
        <v>#DIV/0!</v>
      </c>
      <c r="G23" s="166" t="e">
        <f>CHOOSE('Bidder Instructions'!$E$39,'1.1b Lead Financial Input'!M138,'1.1a Lead Financial Input'!G160)</f>
        <v>#DIV/0!</v>
      </c>
      <c r="H23" s="223" t="e">
        <f>CHOOSE('Bidder Instructions'!$E$39,'1.1b Lead Financial Input'!G150,'1.1a Lead Financial Input'!E172)</f>
        <v>#DIV/0!</v>
      </c>
      <c r="I23" s="223" t="e">
        <f>CHOOSE('Bidder Instructions'!$E$39,'1.1b Lead Financial Input'!J150,'1.1a Lead Financial Input'!F172)</f>
        <v>#DIV/0!</v>
      </c>
      <c r="J23" s="223" t="e">
        <f>CHOOSE('Bidder Instructions'!$E$39,'1.1b Lead Financial Input'!M150,'1.1a Lead Financial Input'!G172)</f>
        <v>#DIV/0!</v>
      </c>
      <c r="K23" s="9"/>
      <c r="L23" s="9"/>
      <c r="M23" s="9"/>
      <c r="N23" s="295"/>
      <c r="O23" s="296"/>
      <c r="P23" s="296"/>
      <c r="Q23" s="296"/>
      <c r="R23" s="297"/>
    </row>
    <row r="24" spans="1:18" ht="141" customHeight="1" x14ac:dyDescent="0.35">
      <c r="A24" s="3"/>
      <c r="B24" s="3"/>
      <c r="C24" s="165">
        <v>5</v>
      </c>
      <c r="D24" s="165" t="s">
        <v>74</v>
      </c>
      <c r="E24" s="166" t="e">
        <f>CHOOSE('Bidder Instructions'!$E$39,'1.1b Lead Financial Input'!G139,'1.1a Lead Financial Input'!E161)</f>
        <v>#DIV/0!</v>
      </c>
      <c r="F24" s="166" t="e">
        <f>CHOOSE('Bidder Instructions'!$E$39,'1.1b Lead Financial Input'!J139,'1.1a Lead Financial Input'!F161)</f>
        <v>#DIV/0!</v>
      </c>
      <c r="G24" s="166" t="e">
        <f>CHOOSE('Bidder Instructions'!$E$39,'1.1b Lead Financial Input'!M139,'1.1a Lead Financial Input'!G161)</f>
        <v>#DIV/0!</v>
      </c>
      <c r="H24" s="223" t="str">
        <f>CHOOSE('Bidder Instructions'!$E$39,'1.1b Lead Financial Input'!G151,'1.1a Lead Financial Input'!E173)</f>
        <v>G</v>
      </c>
      <c r="I24" s="223" t="str">
        <f>CHOOSE('Bidder Instructions'!$E$39,'1.1b Lead Financial Input'!J151,'1.1a Lead Financial Input'!F173)</f>
        <v>G</v>
      </c>
      <c r="J24" s="223" t="str">
        <f>CHOOSE('Bidder Instructions'!$E$39,'1.1b Lead Financial Input'!M151,'1.1a Lead Financial Input'!G173)</f>
        <v>G</v>
      </c>
      <c r="K24" s="9"/>
      <c r="L24" s="9"/>
      <c r="M24" s="9"/>
      <c r="N24" s="295"/>
      <c r="O24" s="296"/>
      <c r="P24" s="296"/>
      <c r="Q24" s="296"/>
      <c r="R24" s="297"/>
    </row>
    <row r="25" spans="1:18" ht="141" customHeight="1" x14ac:dyDescent="0.35">
      <c r="A25" s="3"/>
      <c r="B25" s="3"/>
      <c r="C25" s="165">
        <v>6</v>
      </c>
      <c r="D25" s="165" t="s">
        <v>77</v>
      </c>
      <c r="E25" s="166" t="e">
        <f>CHOOSE('Bidder Instructions'!$E$39,'1.1b Lead Financial Input'!G140,'1.1a Lead Financial Input'!E162)</f>
        <v>#DIV/0!</v>
      </c>
      <c r="F25" s="166" t="e">
        <f>CHOOSE('Bidder Instructions'!$E$39,'1.1b Lead Financial Input'!J140,'1.1a Lead Financial Input'!F162)</f>
        <v>#DIV/0!</v>
      </c>
      <c r="G25" s="166" t="e">
        <f>CHOOSE('Bidder Instructions'!$E$39,'1.1b Lead Financial Input'!M140,'1.1a Lead Financial Input'!G162)</f>
        <v>#DIV/0!</v>
      </c>
      <c r="H25" s="223" t="e">
        <f>CHOOSE('Bidder Instructions'!$E$39,'1.1b Lead Financial Input'!G152,'1.1a Lead Financial Input'!E174)</f>
        <v>#DIV/0!</v>
      </c>
      <c r="I25" s="223" t="e">
        <f>CHOOSE('Bidder Instructions'!$E$39,'1.1b Lead Financial Input'!J152,'1.1a Lead Financial Input'!F174)</f>
        <v>#DIV/0!</v>
      </c>
      <c r="J25" s="223" t="e">
        <f>CHOOSE('Bidder Instructions'!$E$39,'1.1b Lead Financial Input'!M152,'1.1a Lead Financial Input'!G174)</f>
        <v>#DIV/0!</v>
      </c>
      <c r="K25" s="9"/>
      <c r="L25" s="9"/>
      <c r="M25" s="9"/>
      <c r="N25" s="295"/>
      <c r="O25" s="296"/>
      <c r="P25" s="296"/>
      <c r="Q25" s="296"/>
      <c r="R25" s="297"/>
    </row>
    <row r="26" spans="1:18" ht="141" customHeight="1" x14ac:dyDescent="0.35">
      <c r="A26" s="3"/>
      <c r="B26" s="3"/>
      <c r="C26" s="165">
        <v>7</v>
      </c>
      <c r="D26" s="165" t="s">
        <v>78</v>
      </c>
      <c r="E26" s="166">
        <f>CHOOSE('Bidder Instructions'!$E$39,'1.1b Lead Financial Input'!G141,'1.1a Lead Financial Input'!E163)</f>
        <v>0</v>
      </c>
      <c r="F26" s="166">
        <f>CHOOSE('Bidder Instructions'!$E$39,'1.1b Lead Financial Input'!J141,'1.1a Lead Financial Input'!F163)</f>
        <v>0</v>
      </c>
      <c r="G26" s="166">
        <f>CHOOSE('Bidder Instructions'!$E$39,'1.1b Lead Financial Input'!M141,'1.1a Lead Financial Input'!G163)</f>
        <v>0</v>
      </c>
      <c r="H26" s="223" t="str">
        <f>CHOOSE('Bidder Instructions'!$E$39,'1.1b Lead Financial Input'!G153,'1.1a Lead Financial Input'!E175)</f>
        <v>R</v>
      </c>
      <c r="I26" s="223" t="str">
        <f>CHOOSE('Bidder Instructions'!$E$39,'1.1b Lead Financial Input'!J153,'1.1a Lead Financial Input'!F175)</f>
        <v>R</v>
      </c>
      <c r="J26" s="223" t="str">
        <f>CHOOSE('Bidder Instructions'!$E$39,'1.1b Lead Financial Input'!M153,'1.1a Lead Financial Input'!G175)</f>
        <v>R</v>
      </c>
      <c r="K26" s="9"/>
      <c r="L26" s="9"/>
      <c r="M26" s="9"/>
      <c r="N26" s="281"/>
      <c r="O26" s="282"/>
      <c r="P26" s="282"/>
      <c r="Q26" s="282"/>
      <c r="R26" s="276"/>
    </row>
    <row r="27" spans="1:18" ht="141" customHeight="1" x14ac:dyDescent="0.35">
      <c r="A27" s="3"/>
      <c r="B27" s="3"/>
      <c r="C27" s="165">
        <v>8</v>
      </c>
      <c r="D27" s="165" t="s">
        <v>79</v>
      </c>
      <c r="E27" s="167" t="e">
        <f>CHOOSE('Bidder Instructions'!$E$39,'1.1b Lead Financial Input'!G142,'1.1a Lead Financial Input'!E164)</f>
        <v>#DIV/0!</v>
      </c>
      <c r="F27" s="167" t="e">
        <f>CHOOSE('Bidder Instructions'!$E$39,'1.1b Lead Financial Input'!J142,'1.1a Lead Financial Input'!F164)</f>
        <v>#DIV/0!</v>
      </c>
      <c r="G27" s="167" t="e">
        <f>CHOOSE('Bidder Instructions'!$E$39,'1.1b Lead Financial Input'!M142,'1.1a Lead Financial Input'!G164)</f>
        <v>#DIV/0!</v>
      </c>
      <c r="H27" s="223" t="e">
        <f>CHOOSE('Bidder Instructions'!$E$39,'1.1b Lead Financial Input'!G154,'1.1a Lead Financial Input'!E176)</f>
        <v>#DIV/0!</v>
      </c>
      <c r="I27" s="223" t="e">
        <f>CHOOSE('Bidder Instructions'!$E$39,'1.1b Lead Financial Input'!J154,'1.1a Lead Financial Input'!F176)</f>
        <v>#DIV/0!</v>
      </c>
      <c r="J27" s="223" t="e">
        <f>CHOOSE('Bidder Instructions'!$E$39,'1.1b Lead Financial Input'!M154,'1.1a Lead Financial Input'!G176)</f>
        <v>#DIV/0!</v>
      </c>
      <c r="K27" s="10"/>
      <c r="L27" s="10"/>
      <c r="M27" s="10"/>
      <c r="N27" s="281"/>
      <c r="O27" s="282"/>
      <c r="P27" s="282"/>
      <c r="Q27" s="282"/>
      <c r="R27" s="276"/>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154</v>
      </c>
      <c r="B34" s="117"/>
      <c r="C34" s="117"/>
      <c r="D34" s="117"/>
      <c r="E34" s="117"/>
      <c r="F34" s="117"/>
      <c r="G34" s="117"/>
      <c r="H34" s="117"/>
      <c r="I34" s="117"/>
      <c r="J34" s="117"/>
      <c r="K34" s="117"/>
      <c r="L34" s="117"/>
      <c r="M34" s="117"/>
      <c r="N34" s="117"/>
      <c r="O34" s="117"/>
      <c r="P34" s="117"/>
      <c r="Q34" s="117"/>
      <c r="R34" s="117"/>
      <c r="S34" s="117"/>
    </row>
    <row r="35" spans="1:19" ht="14.5" customHeight="1" x14ac:dyDescent="0.25"/>
    <row r="36" spans="1:19" ht="14.5" hidden="1" customHeight="1" x14ac:dyDescent="0.25"/>
    <row r="37" spans="1:19" ht="14.5" hidden="1" customHeight="1" x14ac:dyDescent="0.25"/>
    <row r="38" spans="1:19" ht="14.5" hidden="1" customHeight="1" x14ac:dyDescent="0.25"/>
    <row r="39" spans="1:19" ht="14.5" hidden="1" customHeight="1" x14ac:dyDescent="0.25"/>
    <row r="40" spans="1:19" ht="14.5" hidden="1" customHeight="1" x14ac:dyDescent="0.25"/>
    <row r="41" spans="1:19" ht="14.5" hidden="1" customHeight="1" x14ac:dyDescent="0.25"/>
    <row r="42" spans="1:19" ht="14.5" hidden="1" customHeight="1" x14ac:dyDescent="0.25"/>
    <row r="43" spans="1:19" ht="14.5" hidden="1" customHeight="1" x14ac:dyDescent="0.25"/>
    <row r="44" spans="1:19" ht="14.5" hidden="1" customHeight="1" x14ac:dyDescent="0.25"/>
    <row r="45" spans="1:19" ht="14.5" hidden="1" customHeight="1" x14ac:dyDescent="0.25"/>
    <row r="46" spans="1:19" ht="14.5" hidden="1" customHeight="1" x14ac:dyDescent="0.25"/>
    <row r="47" spans="1:19" ht="14.5" hidden="1" customHeight="1" x14ac:dyDescent="0.25"/>
  </sheetData>
  <protectedRanges>
    <protectedRange sqref="N19:R27" name="Lead Supplier Inputs"/>
  </protectedRanges>
  <mergeCells count="22">
    <mergeCell ref="C6:D6"/>
    <mergeCell ref="H10:R10"/>
    <mergeCell ref="H11:R11"/>
    <mergeCell ref="H12:R12"/>
    <mergeCell ref="C10:G10"/>
    <mergeCell ref="C11:G11"/>
    <mergeCell ref="C12:G12"/>
    <mergeCell ref="C13:G13"/>
    <mergeCell ref="C14:G14"/>
    <mergeCell ref="C18:D18"/>
    <mergeCell ref="N27:R27"/>
    <mergeCell ref="N18:R18"/>
    <mergeCell ref="N19:R19"/>
    <mergeCell ref="N20:R20"/>
    <mergeCell ref="N21:R21"/>
    <mergeCell ref="N22:R22"/>
    <mergeCell ref="H13:R13"/>
    <mergeCell ref="H14:R14"/>
    <mergeCell ref="N26:R26"/>
    <mergeCell ref="N23:R23"/>
    <mergeCell ref="N24:R24"/>
    <mergeCell ref="N25:R25"/>
  </mergeCells>
  <phoneticPr fontId="4" type="noConversion"/>
  <conditionalFormatting sqref="H20:M27 I19:M19 I19:J27">
    <cfRule type="expression" dxfId="44" priority="8" stopIfTrue="1">
      <formula>H19="R"</formula>
    </cfRule>
    <cfRule type="expression" dxfId="43" priority="9" stopIfTrue="1">
      <formula>H19="A"</formula>
    </cfRule>
    <cfRule type="expression" dxfId="42" priority="10" stopIfTrue="1">
      <formula>H19="G"</formula>
    </cfRule>
  </conditionalFormatting>
  <conditionalFormatting sqref="H19">
    <cfRule type="expression" dxfId="41" priority="5" stopIfTrue="1">
      <formula>H19="R"</formula>
    </cfRule>
    <cfRule type="expression" dxfId="40" priority="6" stopIfTrue="1">
      <formula>H19="A"</formula>
    </cfRule>
    <cfRule type="expression" dxfId="39" priority="7" stopIfTrue="1">
      <formula>H19="G"</formula>
    </cfRule>
  </conditionalFormatting>
  <conditionalFormatting sqref="C5">
    <cfRule type="expression" dxfId="38" priority="2">
      <formula>IF(AND(sysChk=0,sysWarn=0),1,0)</formula>
    </cfRule>
    <cfRule type="expression" dxfId="37" priority="3">
      <formula>IF(AND(sysChk=0,sysWarn&lt;&gt;0),1,0)</formula>
    </cfRule>
    <cfRule type="expression" dxfId="36"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1"/>
    <pageSetUpPr fitToPage="1"/>
  </sheetPr>
  <dimension ref="A1:S35"/>
  <sheetViews>
    <sheetView showGridLines="0" zoomScale="55" zoomScaleNormal="55" workbookViewId="0">
      <pane ySplit="8" topLeftCell="A9" activePane="bottomLeft" state="frozen"/>
      <selection activeCell="A9" sqref="A9"/>
      <selection pane="bottomLeft" activeCell="C10" sqref="C10:G10"/>
    </sheetView>
  </sheetViews>
  <sheetFormatPr defaultColWidth="0" defaultRowHeight="14.5" customHeight="1" zeroHeight="1" x14ac:dyDescent="0.25"/>
  <cols>
    <col min="1" max="2" width="3.69921875" customWidth="1"/>
    <col min="3" max="3" width="32"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6283 Front Office Counter Services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3.2 Immediate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3" t="str">
        <f>HYPERLINK("#'Contents'!A1","Click for Contents")</f>
        <v>Click for Contents</v>
      </c>
      <c r="D6" s="243"/>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1.5" x14ac:dyDescent="0.25">
      <c r="A9" s="80"/>
      <c r="B9" s="80"/>
      <c r="C9" s="80"/>
      <c r="D9" s="233" t="s">
        <v>100</v>
      </c>
      <c r="E9" s="80"/>
      <c r="F9" s="80"/>
      <c r="G9" s="80"/>
      <c r="H9" s="80"/>
      <c r="I9" s="80"/>
      <c r="J9" s="80"/>
      <c r="K9" s="80"/>
      <c r="L9" s="80"/>
      <c r="M9" s="80"/>
      <c r="N9" s="80"/>
      <c r="O9" s="80"/>
      <c r="P9" s="80"/>
      <c r="Q9" s="80"/>
      <c r="R9" s="80"/>
    </row>
    <row r="10" spans="1:19" ht="15.5" x14ac:dyDescent="0.35">
      <c r="A10" s="3"/>
      <c r="B10" s="3"/>
      <c r="C10" s="277" t="s">
        <v>1</v>
      </c>
      <c r="D10" s="277"/>
      <c r="E10" s="277"/>
      <c r="F10" s="277"/>
      <c r="G10" s="278"/>
      <c r="H10" s="300" t="str">
        <f>CHOOSE('Bidder Instructions'!$E$39,'1.1b Lead Financial Input'!Z$18,'1.1a Lead Financial Input'!N$18)</f>
        <v>Immediate Parent Name</v>
      </c>
      <c r="I10" s="300"/>
      <c r="J10" s="300"/>
      <c r="K10" s="300"/>
      <c r="L10" s="300"/>
      <c r="M10" s="300"/>
      <c r="N10" s="300"/>
      <c r="O10" s="300"/>
      <c r="P10" s="300"/>
      <c r="Q10" s="300"/>
      <c r="R10" s="300"/>
    </row>
    <row r="11" spans="1:19" ht="15.5" x14ac:dyDescent="0.35">
      <c r="A11" s="3"/>
      <c r="B11" s="3"/>
      <c r="C11" s="277" t="s">
        <v>0</v>
      </c>
      <c r="D11" s="277"/>
      <c r="E11" s="277"/>
      <c r="F11" s="277"/>
      <c r="G11" s="278"/>
      <c r="H11" s="300">
        <f>'2.1 Lead Ancillary Input '!D36</f>
        <v>0</v>
      </c>
      <c r="I11" s="300"/>
      <c r="J11" s="300"/>
      <c r="K11" s="300"/>
      <c r="L11" s="300"/>
      <c r="M11" s="300"/>
      <c r="N11" s="300"/>
      <c r="O11" s="300"/>
      <c r="P11" s="300"/>
      <c r="Q11" s="300"/>
      <c r="R11" s="300"/>
    </row>
    <row r="12" spans="1:19" ht="15.5" x14ac:dyDescent="0.35">
      <c r="A12" s="3"/>
      <c r="B12" s="3"/>
      <c r="C12" s="277" t="s">
        <v>46</v>
      </c>
      <c r="D12" s="277"/>
      <c r="E12" s="277"/>
      <c r="F12" s="277"/>
      <c r="G12" s="278"/>
      <c r="H12" s="300">
        <f>'2.1 Lead Ancillary Input '!D37</f>
        <v>0</v>
      </c>
      <c r="I12" s="300"/>
      <c r="J12" s="300"/>
      <c r="K12" s="300"/>
      <c r="L12" s="300"/>
      <c r="M12" s="300"/>
      <c r="N12" s="300"/>
      <c r="O12" s="300"/>
      <c r="P12" s="300"/>
      <c r="Q12" s="300"/>
      <c r="R12" s="300"/>
    </row>
    <row r="13" spans="1:19" ht="15.5" x14ac:dyDescent="0.35">
      <c r="A13" s="3"/>
      <c r="B13" s="3"/>
      <c r="C13" s="277" t="s">
        <v>47</v>
      </c>
      <c r="D13" s="277"/>
      <c r="E13" s="277"/>
      <c r="F13" s="277"/>
      <c r="G13" s="278"/>
      <c r="H13" s="300">
        <f>'2.1 Lead Ancillary Input '!D38</f>
        <v>0</v>
      </c>
      <c r="I13" s="300"/>
      <c r="J13" s="300"/>
      <c r="K13" s="300"/>
      <c r="L13" s="300"/>
      <c r="M13" s="300"/>
      <c r="N13" s="300"/>
      <c r="O13" s="300"/>
      <c r="P13" s="300"/>
      <c r="Q13" s="300"/>
      <c r="R13" s="300"/>
    </row>
    <row r="14" spans="1:19" ht="15.5" x14ac:dyDescent="0.35">
      <c r="A14" s="3"/>
      <c r="B14" s="3"/>
      <c r="C14" s="277" t="s">
        <v>64</v>
      </c>
      <c r="D14" s="277"/>
      <c r="E14" s="277"/>
      <c r="F14" s="277"/>
      <c r="G14" s="278"/>
      <c r="H14" s="301" t="str">
        <f>CHOOSE('Bidder Instructions'!$E$39,'1.1b Lead Financial Input'!AC$21,'1.1a Lead Financial Input'!Q$21)</f>
        <v>31/XX/20XX</v>
      </c>
      <c r="I14" s="301"/>
      <c r="J14" s="301"/>
      <c r="K14" s="301"/>
      <c r="L14" s="301"/>
      <c r="M14" s="301"/>
      <c r="N14" s="301"/>
      <c r="O14" s="301"/>
      <c r="P14" s="301"/>
      <c r="Q14" s="301"/>
      <c r="R14" s="301"/>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399</v>
      </c>
      <c r="D17" s="3"/>
      <c r="E17" s="5"/>
      <c r="F17" s="5"/>
      <c r="G17" s="5"/>
      <c r="H17" s="4"/>
      <c r="I17" s="4"/>
      <c r="J17" s="4"/>
      <c r="K17" s="4"/>
      <c r="L17" s="4"/>
      <c r="M17" s="4"/>
      <c r="N17" s="4"/>
      <c r="O17" s="6"/>
      <c r="P17" s="6"/>
      <c r="Q17" s="4"/>
      <c r="R17" s="4"/>
    </row>
    <row r="18" spans="1:18" ht="15.5" customHeight="1" x14ac:dyDescent="0.35">
      <c r="A18" s="8"/>
      <c r="B18" s="8"/>
      <c r="C18" s="279" t="s">
        <v>3</v>
      </c>
      <c r="D18" s="280"/>
      <c r="E18" s="7" t="s">
        <v>58</v>
      </c>
      <c r="F18" s="7"/>
      <c r="G18" s="7" t="s">
        <v>57</v>
      </c>
      <c r="H18" s="155" t="s">
        <v>59</v>
      </c>
      <c r="I18" s="155"/>
      <c r="J18" s="155" t="s">
        <v>60</v>
      </c>
      <c r="K18" s="155" t="s">
        <v>61</v>
      </c>
      <c r="L18" s="155"/>
      <c r="M18" s="155" t="s">
        <v>62</v>
      </c>
      <c r="N18" s="298" t="s">
        <v>400</v>
      </c>
      <c r="O18" s="298"/>
      <c r="P18" s="298"/>
      <c r="Q18" s="298"/>
      <c r="R18" s="298"/>
    </row>
    <row r="19" spans="1:18" ht="141" customHeight="1" x14ac:dyDescent="0.35">
      <c r="A19" s="3"/>
      <c r="B19" s="3"/>
      <c r="C19" s="165">
        <v>1</v>
      </c>
      <c r="D19" s="165" t="s">
        <v>163</v>
      </c>
      <c r="E19" s="166">
        <f>CHOOSE('Bidder Instructions'!$E$39,'1.1b Lead Financial Input'!AA134,'1.1a Lead Financial Input'!O156)</f>
        <v>0</v>
      </c>
      <c r="F19" s="166">
        <f>CHOOSE('Bidder Instructions'!$E$39,'1.1b Lead Financial Input'!AB134,'1.1a Lead Financial Input'!P156)</f>
        <v>0</v>
      </c>
      <c r="G19" s="166">
        <f>CHOOSE('Bidder Instructions'!$E$39,'1.1b Lead Financial Input'!AC134,'1.1a Lead Financial Input'!Q156)</f>
        <v>0</v>
      </c>
      <c r="H19" s="223" t="str">
        <f>CHOOSE('Bidder Instructions'!$E$39,'1.1b Lead Financial Input'!AA146,'1.1a Lead Financial Input'!O168)</f>
        <v>R</v>
      </c>
      <c r="I19" s="223" t="str">
        <f>CHOOSE('Bidder Instructions'!$E$39,'1.1b Lead Financial Input'!AB146,'1.1a Lead Financial Input'!P168)</f>
        <v>R</v>
      </c>
      <c r="J19" s="223" t="str">
        <f>CHOOSE('Bidder Instructions'!$E$39,'1.1b Lead Financial Input'!AC146,'1.1a Lead Financial Input'!Q168)</f>
        <v>R</v>
      </c>
      <c r="K19" s="9"/>
      <c r="L19" s="9"/>
      <c r="M19" s="9"/>
      <c r="N19" s="299"/>
      <c r="O19" s="299"/>
      <c r="P19" s="299"/>
      <c r="Q19" s="299"/>
      <c r="R19" s="299"/>
    </row>
    <row r="20" spans="1:18" ht="141" customHeight="1" x14ac:dyDescent="0.35">
      <c r="A20" s="3"/>
      <c r="B20" s="3"/>
      <c r="C20" s="165">
        <v>2</v>
      </c>
      <c r="D20" s="165" t="s">
        <v>67</v>
      </c>
      <c r="E20" s="167">
        <f>CHOOSE('Bidder Instructions'!$E$39,'1.1b Lead Financial Input'!AA135,'1.1a Lead Financial Input'!O157)</f>
        <v>0</v>
      </c>
      <c r="F20" s="167">
        <f>CHOOSE('Bidder Instructions'!$E$39,'1.1b Lead Financial Input'!AB135,'1.1a Lead Financial Input'!P157)</f>
        <v>0</v>
      </c>
      <c r="G20" s="167">
        <f>CHOOSE('Bidder Instructions'!$E$39,'1.1b Lead Financial Input'!AC135,'1.1a Lead Financial Input'!Q157)</f>
        <v>0</v>
      </c>
      <c r="H20" s="223" t="str">
        <f>CHOOSE('Bidder Instructions'!$E$39,'1.1b Lead Financial Input'!AA147,'1.1a Lead Financial Input'!O169)</f>
        <v>R</v>
      </c>
      <c r="I20" s="223" t="str">
        <f>CHOOSE('Bidder Instructions'!$E$39,'1.1b Lead Financial Input'!AB147,'1.1a Lead Financial Input'!P169)</f>
        <v>R</v>
      </c>
      <c r="J20" s="223" t="str">
        <f>CHOOSE('Bidder Instructions'!$E$39,'1.1b Lead Financial Input'!AC147,'1.1a Lead Financial Input'!Q169)</f>
        <v>R</v>
      </c>
      <c r="K20" s="9"/>
      <c r="L20" s="9"/>
      <c r="M20" s="9"/>
      <c r="N20" s="299"/>
      <c r="O20" s="299"/>
      <c r="P20" s="299"/>
      <c r="Q20" s="299"/>
      <c r="R20" s="299"/>
    </row>
    <row r="21" spans="1:18" ht="141" customHeight="1" x14ac:dyDescent="0.35">
      <c r="A21" s="3"/>
      <c r="B21" s="3"/>
      <c r="C21" s="165" t="s">
        <v>68</v>
      </c>
      <c r="D21" s="165" t="s">
        <v>249</v>
      </c>
      <c r="E21" s="167" t="str">
        <f>CHOOSE('Bidder Instructions'!$E$39,'1.1b Lead Financial Input'!AA136,'1.1a Lead Financial Input'!O158)</f>
        <v>N/A</v>
      </c>
      <c r="F21" s="167" t="str">
        <f>CHOOSE('Bidder Instructions'!$E$39,'1.1b Lead Financial Input'!AB136,'1.1a Lead Financial Input'!P158)</f>
        <v>N/A</v>
      </c>
      <c r="G21" s="167" t="str">
        <f>CHOOSE('Bidder Instructions'!$E$39,'1.1b Lead Financial Input'!AC136,'1.1a Lead Financial Input'!Q158)</f>
        <v>N/A</v>
      </c>
      <c r="H21" s="223" t="str">
        <f>CHOOSE('Bidder Instructions'!$E$39,'1.1b Lead Financial Input'!AA148,'1.1a Lead Financial Input'!O170)</f>
        <v>N/A</v>
      </c>
      <c r="I21" s="223" t="str">
        <f>CHOOSE('Bidder Instructions'!$E$39,'1.1b Lead Financial Input'!AB148,'1.1a Lead Financial Input'!P170)</f>
        <v>N/A</v>
      </c>
      <c r="J21" s="223" t="str">
        <f>CHOOSE('Bidder Instructions'!$E$39,'1.1b Lead Financial Input'!AC148,'1.1a Lead Financial Input'!Q170)</f>
        <v>N/A</v>
      </c>
      <c r="K21" s="9"/>
      <c r="L21" s="9"/>
      <c r="M21" s="9"/>
      <c r="N21" s="299"/>
      <c r="O21" s="299"/>
      <c r="P21" s="299"/>
      <c r="Q21" s="299"/>
      <c r="R21" s="299"/>
    </row>
    <row r="22" spans="1:18" ht="141" customHeight="1" x14ac:dyDescent="0.35">
      <c r="A22" s="3"/>
      <c r="B22" s="3"/>
      <c r="C22" s="165" t="s">
        <v>71</v>
      </c>
      <c r="D22" s="165" t="s">
        <v>72</v>
      </c>
      <c r="E22" s="166" t="e">
        <f>CHOOSE('Bidder Instructions'!$E$39,'1.1b Lead Financial Input'!AA137,'1.1a Lead Financial Input'!O159)</f>
        <v>#DIV/0!</v>
      </c>
      <c r="F22" s="166" t="e">
        <f>CHOOSE('Bidder Instructions'!$E$39,'1.1b Lead Financial Input'!AB137,'1.1a Lead Financial Input'!P159)</f>
        <v>#DIV/0!</v>
      </c>
      <c r="G22" s="166" t="e">
        <f>CHOOSE('Bidder Instructions'!$E$39,'1.1b Lead Financial Input'!AC137,'1.1a Lead Financial Input'!Q159)</f>
        <v>#DIV/0!</v>
      </c>
      <c r="H22" s="223" t="e">
        <f>CHOOSE('Bidder Instructions'!$E$39,'1.1b Lead Financial Input'!AA149,'1.1a Lead Financial Input'!O171)</f>
        <v>#DIV/0!</v>
      </c>
      <c r="I22" s="223" t="e">
        <f>CHOOSE('Bidder Instructions'!$E$39,'1.1b Lead Financial Input'!AB149,'1.1a Lead Financial Input'!P171)</f>
        <v>#DIV/0!</v>
      </c>
      <c r="J22" s="223" t="e">
        <f>CHOOSE('Bidder Instructions'!$E$39,'1.1b Lead Financial Input'!AC149,'1.1a Lead Financial Input'!Q171)</f>
        <v>#DIV/0!</v>
      </c>
      <c r="K22" s="9"/>
      <c r="L22" s="9"/>
      <c r="M22" s="9"/>
      <c r="N22" s="299"/>
      <c r="O22" s="299"/>
      <c r="P22" s="299"/>
      <c r="Q22" s="299"/>
      <c r="R22" s="299"/>
    </row>
    <row r="23" spans="1:18" ht="141" customHeight="1" x14ac:dyDescent="0.35">
      <c r="A23" s="3"/>
      <c r="B23" s="3"/>
      <c r="C23" s="165">
        <v>4</v>
      </c>
      <c r="D23" s="165" t="s">
        <v>80</v>
      </c>
      <c r="E23" s="166" t="e">
        <f>CHOOSE('Bidder Instructions'!$E$39,'1.1b Lead Financial Input'!AA138,'1.1a Lead Financial Input'!O160)</f>
        <v>#DIV/0!</v>
      </c>
      <c r="F23" s="166" t="e">
        <f>CHOOSE('Bidder Instructions'!$E$39,'1.1b Lead Financial Input'!AB138,'1.1a Lead Financial Input'!P160)</f>
        <v>#DIV/0!</v>
      </c>
      <c r="G23" s="166" t="e">
        <f>CHOOSE('Bidder Instructions'!$E$39,'1.1b Lead Financial Input'!AC138,'1.1a Lead Financial Input'!Q160)</f>
        <v>#DIV/0!</v>
      </c>
      <c r="H23" s="223" t="e">
        <f>CHOOSE('Bidder Instructions'!$E$39,'1.1b Lead Financial Input'!AA150,'1.1a Lead Financial Input'!O172)</f>
        <v>#DIV/0!</v>
      </c>
      <c r="I23" s="223" t="e">
        <f>CHOOSE('Bidder Instructions'!$E$39,'1.1b Lead Financial Input'!AB150,'1.1a Lead Financial Input'!P172)</f>
        <v>#DIV/0!</v>
      </c>
      <c r="J23" s="170" t="e">
        <f>CHOOSE('Bidder Instructions'!$E$39,'1.1b Lead Financial Input'!AC150,'1.1a Lead Financial Input'!Q172)</f>
        <v>#DIV/0!</v>
      </c>
      <c r="K23" s="169"/>
      <c r="L23" s="9"/>
      <c r="M23" s="171"/>
      <c r="N23" s="296"/>
      <c r="O23" s="296"/>
      <c r="P23" s="296"/>
      <c r="Q23" s="296"/>
      <c r="R23" s="297"/>
    </row>
    <row r="24" spans="1:18" ht="141" customHeight="1" x14ac:dyDescent="0.35">
      <c r="A24" s="3"/>
      <c r="B24" s="3"/>
      <c r="C24" s="165">
        <v>5</v>
      </c>
      <c r="D24" s="165" t="s">
        <v>74</v>
      </c>
      <c r="E24" s="166" t="e">
        <f>CHOOSE('Bidder Instructions'!$E$39,'1.1b Lead Financial Input'!AA139,'1.1a Lead Financial Input'!O161)</f>
        <v>#DIV/0!</v>
      </c>
      <c r="F24" s="166" t="e">
        <f>CHOOSE('Bidder Instructions'!$E$39,'1.1b Lead Financial Input'!AB139,'1.1a Lead Financial Input'!P161)</f>
        <v>#DIV/0!</v>
      </c>
      <c r="G24" s="166" t="e">
        <f>CHOOSE('Bidder Instructions'!$E$39,'1.1b Lead Financial Input'!AC139,'1.1a Lead Financial Input'!Q161)</f>
        <v>#DIV/0!</v>
      </c>
      <c r="H24" s="223" t="str">
        <f>CHOOSE('Bidder Instructions'!$E$39,'1.1b Lead Financial Input'!AA151,'1.1a Lead Financial Input'!O173)</f>
        <v>G</v>
      </c>
      <c r="I24" s="223" t="str">
        <f>CHOOSE('Bidder Instructions'!$E$39,'1.1b Lead Financial Input'!AB151,'1.1a Lead Financial Input'!P173)</f>
        <v>G</v>
      </c>
      <c r="J24" s="170" t="str">
        <f>CHOOSE('Bidder Instructions'!$E$39,'1.1b Lead Financial Input'!AC151,'1.1a Lead Financial Input'!Q173)</f>
        <v>G</v>
      </c>
      <c r="K24" s="169"/>
      <c r="L24" s="9"/>
      <c r="M24" s="171"/>
      <c r="N24" s="296"/>
      <c r="O24" s="296"/>
      <c r="P24" s="296"/>
      <c r="Q24" s="296"/>
      <c r="R24" s="297"/>
    </row>
    <row r="25" spans="1:18" ht="141" customHeight="1" x14ac:dyDescent="0.35">
      <c r="A25" s="3"/>
      <c r="B25" s="3"/>
      <c r="C25" s="165">
        <v>6</v>
      </c>
      <c r="D25" s="165" t="s">
        <v>77</v>
      </c>
      <c r="E25" s="166" t="e">
        <f>CHOOSE('Bidder Instructions'!$E$39,'1.1b Lead Financial Input'!AA140,'1.1a Lead Financial Input'!O162)</f>
        <v>#DIV/0!</v>
      </c>
      <c r="F25" s="166" t="e">
        <f>CHOOSE('Bidder Instructions'!$E$39,'1.1b Lead Financial Input'!AB140,'1.1a Lead Financial Input'!P162)</f>
        <v>#DIV/0!</v>
      </c>
      <c r="G25" s="166" t="e">
        <f>CHOOSE('Bidder Instructions'!$E$39,'1.1b Lead Financial Input'!AC140,'1.1a Lead Financial Input'!Q162)</f>
        <v>#DIV/0!</v>
      </c>
      <c r="H25" s="223" t="e">
        <f>CHOOSE('Bidder Instructions'!$E$39,'1.1b Lead Financial Input'!AA152,'1.1a Lead Financial Input'!O174)</f>
        <v>#DIV/0!</v>
      </c>
      <c r="I25" s="223" t="e">
        <f>CHOOSE('Bidder Instructions'!$E$39,'1.1b Lead Financial Input'!AB152,'1.1a Lead Financial Input'!P174)</f>
        <v>#DIV/0!</v>
      </c>
      <c r="J25" s="170" t="e">
        <f>CHOOSE('Bidder Instructions'!$E$39,'1.1b Lead Financial Input'!AC152,'1.1a Lead Financial Input'!Q174)</f>
        <v>#DIV/0!</v>
      </c>
      <c r="K25" s="169"/>
      <c r="L25" s="9"/>
      <c r="M25" s="171"/>
      <c r="N25" s="296"/>
      <c r="O25" s="296"/>
      <c r="P25" s="296"/>
      <c r="Q25" s="296"/>
      <c r="R25" s="297"/>
    </row>
    <row r="26" spans="1:18" ht="141" customHeight="1" x14ac:dyDescent="0.35">
      <c r="A26" s="3"/>
      <c r="B26" s="3"/>
      <c r="C26" s="165">
        <v>7</v>
      </c>
      <c r="D26" s="165" t="s">
        <v>78</v>
      </c>
      <c r="E26" s="166">
        <f>CHOOSE('Bidder Instructions'!$E$39,'1.1b Lead Financial Input'!AA141,'1.1a Lead Financial Input'!O163)</f>
        <v>0</v>
      </c>
      <c r="F26" s="166">
        <f>CHOOSE('Bidder Instructions'!$E$39,'1.1b Lead Financial Input'!AB141,'1.1a Lead Financial Input'!P163)</f>
        <v>0</v>
      </c>
      <c r="G26" s="166">
        <f>CHOOSE('Bidder Instructions'!$E$39,'1.1b Lead Financial Input'!AC141,'1.1a Lead Financial Input'!Q163)</f>
        <v>0</v>
      </c>
      <c r="H26" s="223" t="str">
        <f>CHOOSE('Bidder Instructions'!$E$39,'1.1b Lead Financial Input'!AA153,'1.1a Lead Financial Input'!O175)</f>
        <v>R</v>
      </c>
      <c r="I26" s="223" t="str">
        <f>CHOOSE('Bidder Instructions'!$E$39,'1.1b Lead Financial Input'!AB153,'1.1a Lead Financial Input'!P175)</f>
        <v>R</v>
      </c>
      <c r="J26" s="223" t="str">
        <f>CHOOSE('Bidder Instructions'!$E$39,'1.1b Lead Financial Input'!AC153,'1.1a Lead Financial Input'!Q175)</f>
        <v>R</v>
      </c>
      <c r="K26" s="9"/>
      <c r="L26" s="9"/>
      <c r="M26" s="9"/>
      <c r="N26" s="299"/>
      <c r="O26" s="299"/>
      <c r="P26" s="299"/>
      <c r="Q26" s="299"/>
      <c r="R26" s="299"/>
    </row>
    <row r="27" spans="1:18" ht="141" customHeight="1" x14ac:dyDescent="0.35">
      <c r="A27" s="3"/>
      <c r="B27" s="3"/>
      <c r="C27" s="165">
        <v>8</v>
      </c>
      <c r="D27" s="165" t="s">
        <v>79</v>
      </c>
      <c r="E27" s="167" t="e">
        <f>CHOOSE('Bidder Instructions'!$E$39,'1.1b Lead Financial Input'!AA142,'1.1a Lead Financial Input'!O164)</f>
        <v>#DIV/0!</v>
      </c>
      <c r="F27" s="167" t="e">
        <f>CHOOSE('Bidder Instructions'!$E$39,'1.1b Lead Financial Input'!AB142,'1.1a Lead Financial Input'!P164)</f>
        <v>#DIV/0!</v>
      </c>
      <c r="G27" s="167" t="e">
        <f>CHOOSE('Bidder Instructions'!$E$39,'1.1b Lead Financial Input'!AC142,'1.1a Lead Financial Input'!Q164)</f>
        <v>#DIV/0!</v>
      </c>
      <c r="H27" s="223" t="e">
        <f>CHOOSE('Bidder Instructions'!$E$39,'1.1b Lead Financial Input'!AA154,'1.1a Lead Financial Input'!O176)</f>
        <v>#DIV/0!</v>
      </c>
      <c r="I27" s="223" t="e">
        <f>CHOOSE('Bidder Instructions'!$E$39,'1.1b Lead Financial Input'!AB154,'1.1a Lead Financial Input'!P176)</f>
        <v>#DIV/0!</v>
      </c>
      <c r="J27" s="223" t="e">
        <f>CHOOSE('Bidder Instructions'!$E$39,'1.1b Lead Financial Input'!AC154,'1.1a Lead Financial Input'!Q176)</f>
        <v>#DIV/0!</v>
      </c>
      <c r="K27" s="10"/>
      <c r="L27" s="10"/>
      <c r="M27" s="10"/>
      <c r="N27" s="299"/>
      <c r="O27" s="299"/>
      <c r="P27" s="299"/>
      <c r="Q27" s="299"/>
      <c r="R27" s="299"/>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154</v>
      </c>
      <c r="B34" s="117"/>
      <c r="C34" s="117"/>
      <c r="D34" s="117"/>
      <c r="E34" s="117"/>
      <c r="F34" s="117"/>
      <c r="G34" s="117"/>
      <c r="H34" s="117"/>
      <c r="I34" s="117"/>
      <c r="J34" s="117"/>
      <c r="K34" s="117"/>
      <c r="L34" s="117"/>
      <c r="M34" s="117"/>
      <c r="N34" s="117"/>
      <c r="O34" s="117"/>
      <c r="P34" s="117"/>
      <c r="Q34" s="117"/>
      <c r="R34" s="117"/>
      <c r="S34" s="117"/>
    </row>
    <row r="35" spans="1:19" ht="14.5" customHeight="1" x14ac:dyDescent="0.25"/>
  </sheetData>
  <protectedRanges>
    <protectedRange sqref="N19:R27" name="Immediate Parent Assessment"/>
  </protectedRanges>
  <mergeCells count="22">
    <mergeCell ref="C6:D6"/>
    <mergeCell ref="H10:R10"/>
    <mergeCell ref="H11:R11"/>
    <mergeCell ref="H12:R12"/>
    <mergeCell ref="C10:G10"/>
    <mergeCell ref="C11:G11"/>
    <mergeCell ref="C12:G12"/>
    <mergeCell ref="C13:G13"/>
    <mergeCell ref="C14:G14"/>
    <mergeCell ref="N18:R18"/>
    <mergeCell ref="N27:R27"/>
    <mergeCell ref="N22:R22"/>
    <mergeCell ref="N26:R26"/>
    <mergeCell ref="N20:R20"/>
    <mergeCell ref="N21:R21"/>
    <mergeCell ref="N19:R19"/>
    <mergeCell ref="H13:R13"/>
    <mergeCell ref="H14:R14"/>
    <mergeCell ref="N23:R23"/>
    <mergeCell ref="N24:R24"/>
    <mergeCell ref="N25:R25"/>
    <mergeCell ref="C18:D18"/>
  </mergeCells>
  <conditionalFormatting sqref="H20:M27 I19:M19">
    <cfRule type="expression" dxfId="35" priority="8" stopIfTrue="1">
      <formula>H19="R"</formula>
    </cfRule>
    <cfRule type="expression" dxfId="34" priority="9" stopIfTrue="1">
      <formula>H19="A"</formula>
    </cfRule>
    <cfRule type="expression" dxfId="33" priority="10" stopIfTrue="1">
      <formula>H19="G"</formula>
    </cfRule>
  </conditionalFormatting>
  <conditionalFormatting sqref="H19">
    <cfRule type="expression" dxfId="32" priority="5" stopIfTrue="1">
      <formula>H19="R"</formula>
    </cfRule>
    <cfRule type="expression" dxfId="31" priority="6" stopIfTrue="1">
      <formula>H19="A"</formula>
    </cfRule>
    <cfRule type="expression" dxfId="30" priority="7" stopIfTrue="1">
      <formula>H19="G"</formula>
    </cfRule>
  </conditionalFormatting>
  <conditionalFormatting sqref="C5">
    <cfRule type="expression" dxfId="29" priority="2">
      <formula>IF(AND(sysChk=0,sysWarn=0),1,0)</formula>
    </cfRule>
    <cfRule type="expression" dxfId="28" priority="3">
      <formula>IF(AND(sysChk=0,sysWarn&lt;&gt;0),1,0)</formula>
    </cfRule>
    <cfRule type="expression" dxfId="27"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3442C0486CC24EBBAD8699EB72CBA7" ma:contentTypeVersion="6" ma:contentTypeDescription="Create a new document." ma:contentTypeScope="" ma:versionID="74eecd0f02660833bcf39ee8a8d223c9">
  <xsd:schema xmlns:xsd="http://www.w3.org/2001/XMLSchema" xmlns:xs="http://www.w3.org/2001/XMLSchema" xmlns:p="http://schemas.microsoft.com/office/2006/metadata/properties" xmlns:ns2="885439bf-a03e-4994-a2bc-2a223ebc4ddc" xmlns:ns3="cc793e0e-7ede-4355-8289-18a94c370c4a" targetNamespace="http://schemas.microsoft.com/office/2006/metadata/properties" ma:root="true" ma:fieldsID="1a8f1b83e42fcab5a477d9c8f2a086ba" ns2:_="" ns3:_="">
    <xsd:import namespace="885439bf-a03e-4994-a2bc-2a223ebc4ddc"/>
    <xsd:import namespace="cc793e0e-7ede-4355-8289-18a94c370c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5439bf-a03e-4994-a2bc-2a223ebc4d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793e0e-7ede-4355-8289-18a94c370c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c793e0e-7ede-4355-8289-18a94c370c4a">
      <UserInfo>
        <DisplayName>Strother, James</DisplayName>
        <AccountId>12</AccountId>
        <AccountType/>
      </UserInfo>
      <UserInfo>
        <DisplayName>Dixon, Guy</DisplayName>
        <AccountId>11</AccountId>
        <AccountType/>
      </UserInfo>
    </SharedWithUsers>
  </documentManagement>
</p:properties>
</file>

<file path=customXml/itemProps1.xml><?xml version="1.0" encoding="utf-8"?>
<ds:datastoreItem xmlns:ds="http://schemas.openxmlformats.org/officeDocument/2006/customXml" ds:itemID="{C058216A-5919-4C99-A59A-B4C2D5533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5439bf-a03e-4994-a2bc-2a223ebc4ddc"/>
    <ds:schemaRef ds:uri="cc793e0e-7ede-4355-8289-18a94c370c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90B642-1026-4117-A85F-D060B3645644}">
  <ds:schemaRefs>
    <ds:schemaRef ds:uri="http://schemas.microsoft.com/sharepoint/v3/contenttype/forms"/>
  </ds:schemaRefs>
</ds:datastoreItem>
</file>

<file path=customXml/itemProps3.xml><?xml version="1.0" encoding="utf-8"?>
<ds:datastoreItem xmlns:ds="http://schemas.openxmlformats.org/officeDocument/2006/customXml" ds:itemID="{EE9FB417-BBDC-4DD8-9FCE-5D2CD9F54DA0}">
  <ds:schemaRefs>
    <ds:schemaRef ds:uri="http://www.w3.org/XML/1998/namespace"/>
    <ds:schemaRef ds:uri="http://schemas.microsoft.com/office/infopath/2007/PartnerControls"/>
    <ds:schemaRef ds:uri="http://purl.org/dc/terms/"/>
    <ds:schemaRef ds:uri="885439bf-a03e-4994-a2bc-2a223ebc4ddc"/>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purl.org/dc/dcmitype/"/>
    <ds:schemaRef ds:uri="cc793e0e-7ede-4355-8289-18a94c370c4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15</vt:i4>
      </vt:variant>
      <vt:variant>
        <vt:lpstr>Charts</vt:lpstr>
      </vt:variant>
      <vt:variant>
        <vt:i4>1</vt:i4>
      </vt:variant>
      <vt:variant>
        <vt:lpstr>Named Ranges</vt:lpstr>
      </vt:variant>
      <vt:variant>
        <vt:i4>28</vt:i4>
      </vt:variant>
    </vt:vector>
  </HeadingPairs>
  <TitlesOfParts>
    <vt:vector size="44" baseType="lpstr">
      <vt:lpstr>Contents</vt:lpstr>
      <vt:lpstr>Bidder Instructions</vt:lpstr>
      <vt:lpstr>RAG Thresholds</vt:lpstr>
      <vt:lpstr>1.1a Lead Financial Input</vt:lpstr>
      <vt:lpstr>1.1b Lead Financial Input</vt:lpstr>
      <vt:lpstr>1.2a Alternative Guarantor</vt:lpstr>
      <vt:lpstr>2.1 Lead Ancillary Input </vt:lpstr>
      <vt:lpstr>3.1 Lead Bidder Assessment</vt:lpstr>
      <vt:lpstr>3.2 Immediate Parent Assmt</vt:lpstr>
      <vt:lpstr>3.3 Ultimate Parent Assmt</vt:lpstr>
      <vt:lpstr>3.4 Alt Guarantor Assmt</vt:lpstr>
      <vt:lpstr>Metric Definitions</vt:lpstr>
      <vt:lpstr>Admin&gt;&gt;</vt:lpstr>
      <vt:lpstr>Setup</vt:lpstr>
      <vt:lpstr>SysConfig</vt:lpstr>
      <vt:lpstr>CoverPage</vt:lpstr>
      <vt:lpstr>cstDaysInWk</vt:lpstr>
      <vt:lpstr>cstDaysInYr</vt:lpstr>
      <vt:lpstr>cstMil</vt:lpstr>
      <vt:lpstr>cstMonthsInQtr</vt:lpstr>
      <vt:lpstr>cstMonthsInYr</vt:lpstr>
      <vt:lpstr>cstProjectName</vt:lpstr>
      <vt:lpstr>cstProtectiveMarking</vt:lpstr>
      <vt:lpstr>cstThou</vt:lpstr>
      <vt:lpstr>cstWeeksInYr</vt:lpstr>
      <vt:lpstr>eTol</vt:lpstr>
      <vt:lpstr>'1.1a Lead Financial Input'!Print_Area</vt:lpstr>
      <vt:lpstr>'1.1b Lead Financial Input'!Print_Area</vt:lpstr>
      <vt:lpstr>'1.2a Alternative Guarantor'!Print_Area</vt:lpstr>
      <vt:lpstr>'3.1 Lead Bidder Assessment'!Print_Area</vt:lpstr>
      <vt:lpstr>'3.2 Immediate Parent Assmt'!Print_Area</vt:lpstr>
      <vt:lpstr>'3.3 Ultimate Parent Assmt'!Print_Area</vt:lpstr>
      <vt:lpstr>'3.4 Alt Guarantor Assmt'!Print_Area</vt:lpstr>
      <vt:lpstr>'Bidder Instructions'!Print_Area</vt:lpstr>
      <vt:lpstr>Contents!Print_Area</vt:lpstr>
      <vt:lpstr>SysConfig!Print_Area</vt:lpstr>
      <vt:lpstr>Contents!Print_Titles</vt:lpstr>
      <vt:lpstr>SysConfig!Print_Titles</vt:lpstr>
      <vt:lpstr>rngContents</vt:lpstr>
      <vt:lpstr>rngNamedRanges</vt:lpstr>
      <vt:lpstr>sysChk</vt:lpstr>
      <vt:lpstr>sysChkWord</vt:lpstr>
      <vt:lpstr>sysWarn</vt:lpstr>
      <vt:lpstr>Turnover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Vara</dc:creator>
  <cp:lastModifiedBy>Phil Davies-Peerless</cp:lastModifiedBy>
  <cp:lastPrinted>2018-12-06T08:37:15Z</cp:lastPrinted>
  <dcterms:created xsi:type="dcterms:W3CDTF">2016-11-14T11:09:32Z</dcterms:created>
  <dcterms:modified xsi:type="dcterms:W3CDTF">2023-05-02T15:27:52Z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0x010100403442C0486CC24EBBAD8699EB72CBA7</vt:lpwstr>
  </property>
  <property fmtid="{D5CDD505-2E9C-101B-9397-08002B2CF9AE}" pid="3" name="MSIP_Label_ea60d57e-af5b-4752-ac57-3e4f28ca11dc_Enabled">
    <vt:lpwstr>true</vt:lpwstr>
  </property>
  <property fmtid="{D5CDD505-2E9C-101B-9397-08002B2CF9AE}" pid="4" name="MSIP_Label_ea60d57e-af5b-4752-ac57-3e4f28ca11dc_SetDate">
    <vt:lpwstr>2021-05-10T14:01:22Z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1f61d8a7-6af2-4724-a0ee-b29e61f3eccd</vt:lpwstr>
  </property>
  <property fmtid="{D5CDD505-2E9C-101B-9397-08002B2CF9AE}" pid="9" name="MSIP_Label_ea60d57e-af5b-4752-ac57-3e4f28ca11dc_ContentBits">
    <vt:lpwstr>0</vt:lpwstr>
  </property>
</Properties>
</file>