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ampus.goldsmiths.ac.uk\homedrives\Data\slee042\Desktop\Digital Marketing Agency\"/>
    </mc:Choice>
  </mc:AlternateContent>
  <xr:revisionPtr revIDLastSave="0" documentId="13_ncr:1_{6A9579B9-804B-4419-8A1D-46666272CB10}" xr6:coauthVersionLast="45" xr6:coauthVersionMax="47" xr10:uidLastSave="{00000000-0000-0000-0000-000000000000}"/>
  <bookViews>
    <workbookView xWindow="-110" yWindow="-110" windowWidth="19420" windowHeight="10420" tabRatio="903" xr2:uid="{00000000-000D-0000-FFFF-FFFF00000000}"/>
  </bookViews>
  <sheets>
    <sheet name="Example evaluation sheet" sheetId="29" r:id="rId1"/>
  </sheets>
  <definedNames>
    <definedName name="OLE_LINK1" localSheetId="0">'Example evaluation sheet'!#REF!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 i="29" l="1"/>
  <c r="R8" i="29"/>
  <c r="R9" i="29"/>
  <c r="R6" i="29"/>
  <c r="Q7" i="29"/>
  <c r="Q8" i="29"/>
  <c r="Q9" i="29"/>
  <c r="Q6" i="29"/>
  <c r="S9" i="29" l="1"/>
  <c r="D22" i="29" s="1"/>
  <c r="S7" i="29" l="1"/>
  <c r="D20" i="29" s="1"/>
  <c r="S6" i="29"/>
  <c r="D19" i="29" s="1"/>
  <c r="S8" i="29"/>
  <c r="D21" i="29" s="1"/>
  <c r="J12" i="29"/>
  <c r="L7" i="29"/>
  <c r="L8" i="29"/>
  <c r="L9" i="29"/>
  <c r="L11" i="29"/>
  <c r="L12" i="29"/>
  <c r="L6" i="29"/>
  <c r="J7" i="29"/>
  <c r="J8" i="29"/>
  <c r="J9" i="29"/>
  <c r="J11" i="29"/>
  <c r="J6" i="29"/>
  <c r="H7" i="29"/>
  <c r="H8" i="29"/>
  <c r="H9" i="29"/>
  <c r="H11" i="29"/>
  <c r="H12" i="29"/>
  <c r="H6" i="29"/>
  <c r="F11" i="29"/>
  <c r="F7" i="29"/>
  <c r="F8" i="29"/>
  <c r="F9" i="29"/>
  <c r="F12" i="29"/>
  <c r="F6" i="29"/>
  <c r="D13" i="29"/>
  <c r="H13" i="29" l="1"/>
  <c r="C20" i="29" s="1"/>
  <c r="E20" i="29" s="1"/>
  <c r="F13" i="29"/>
  <c r="C19" i="29" s="1"/>
  <c r="E19" i="29" s="1"/>
  <c r="J13" i="29"/>
  <c r="C21" i="29" s="1"/>
  <c r="E21" i="29" s="1"/>
  <c r="L13" i="29"/>
  <c r="C22" i="29" s="1"/>
  <c r="E22"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Antonio Ramirez</author>
  </authors>
  <commentList>
    <comment ref="O6" authorId="0" shapeId="0" xr:uid="{00000000-0006-0000-0000-000001000000}">
      <text>
        <r>
          <rPr>
            <b/>
            <sz val="9"/>
            <color rgb="FF000000"/>
            <rFont val="Tahoma"/>
            <family val="2"/>
          </rPr>
          <t xml:space="preserve">Supplier 1 </t>
        </r>
        <r>
          <rPr>
            <sz val="9"/>
            <color rgb="FF000000"/>
            <rFont val="Tahoma"/>
            <family val="2"/>
          </rPr>
          <t xml:space="preserve">provided the lowest management fee, and </t>
        </r>
        <r>
          <rPr>
            <b/>
            <sz val="9"/>
            <color rgb="FF000000"/>
            <rFont val="Tahoma"/>
            <family val="2"/>
          </rPr>
          <t>Supplier 3</t>
        </r>
        <r>
          <rPr>
            <sz val="9"/>
            <color rgb="FF000000"/>
            <rFont val="Tahoma"/>
            <family val="2"/>
          </rPr>
          <t xml:space="preserve"> the lowest consultancy rates, so both earned the maximum respective percentage.
</t>
        </r>
        <r>
          <rPr>
            <b/>
            <sz val="9"/>
            <color rgb="FF000000"/>
            <rFont val="Tahoma"/>
            <family val="2"/>
          </rPr>
          <t xml:space="preserve">Supplier 1 </t>
        </r>
        <r>
          <rPr>
            <sz val="9"/>
            <color rgb="FF000000"/>
            <rFont val="Tahoma"/>
            <family val="2"/>
          </rPr>
          <t xml:space="preserve">obtained the highest overall pricing score. </t>
        </r>
      </text>
    </comment>
    <comment ref="J13" authorId="0" shapeId="0" xr:uid="{00000000-0006-0000-0000-000002000000}">
      <text>
        <r>
          <rPr>
            <b/>
            <sz val="9"/>
            <color indexed="81"/>
            <rFont val="Tahoma"/>
            <family val="2"/>
          </rPr>
          <t>Supplier 3</t>
        </r>
        <r>
          <rPr>
            <sz val="9"/>
            <color indexed="81"/>
            <rFont val="Tahoma"/>
            <family val="2"/>
          </rPr>
          <t xml:space="preserve"> scored the highest on the Quality Questionnaire. </t>
        </r>
      </text>
    </comment>
    <comment ref="E22" authorId="0" shapeId="0" xr:uid="{00000000-0006-0000-0000-000003000000}">
      <text>
        <r>
          <rPr>
            <sz val="9"/>
            <color indexed="81"/>
            <rFont val="Tahoma"/>
            <family val="2"/>
          </rPr>
          <t xml:space="preserve">In this example, </t>
        </r>
        <r>
          <rPr>
            <b/>
            <sz val="9"/>
            <color indexed="81"/>
            <rFont val="Tahoma"/>
            <family val="2"/>
          </rPr>
          <t xml:space="preserve">Supplier 4 </t>
        </r>
        <r>
          <rPr>
            <sz val="9"/>
            <color indexed="81"/>
            <rFont val="Tahoma"/>
            <family val="2"/>
          </rPr>
          <t>obtained the highest overall score, providing the Most Economically Advantageous Tender.</t>
        </r>
      </text>
    </comment>
  </commentList>
</comments>
</file>

<file path=xl/sharedStrings.xml><?xml version="1.0" encoding="utf-8"?>
<sst xmlns="http://schemas.openxmlformats.org/spreadsheetml/2006/main" count="48" uniqueCount="30">
  <si>
    <t>Quality Questionnaire:  70%</t>
  </si>
  <si>
    <t xml:space="preserve">Q No. </t>
  </si>
  <si>
    <t xml:space="preserve">Question  </t>
  </si>
  <si>
    <t>Max
Score</t>
  </si>
  <si>
    <t xml:space="preserve">Question Weighting </t>
  </si>
  <si>
    <t>Supplier 1</t>
  </si>
  <si>
    <t>Supplier 2</t>
  </si>
  <si>
    <t>Supplier 3</t>
  </si>
  <si>
    <t>Supplier 4</t>
  </si>
  <si>
    <t>Score</t>
  </si>
  <si>
    <t>Weighted Score</t>
  </si>
  <si>
    <t>Mgmt. Fee% submitted</t>
  </si>
  <si>
    <t>Avgas Rates submitted</t>
  </si>
  <si>
    <t xml:space="preserve">Total Price Scores </t>
  </si>
  <si>
    <t>Sector Knowledge</t>
  </si>
  <si>
    <t>Approach to working with client team</t>
  </si>
  <si>
    <t>Account Management</t>
  </si>
  <si>
    <t>Total:</t>
  </si>
  <si>
    <t>OVERALL RESULT</t>
  </si>
  <si>
    <t>Quality 
Score%</t>
  </si>
  <si>
    <t>Price 
Score %</t>
  </si>
  <si>
    <t>TOTAL 
SCORE %</t>
  </si>
  <si>
    <t>Mge Fee Scores</t>
  </si>
  <si>
    <t>Consultancy Rates Scores</t>
  </si>
  <si>
    <r>
      <rPr>
        <b/>
        <sz val="12"/>
        <color theme="1"/>
        <rFont val="Calibri"/>
        <family val="2"/>
      </rPr>
      <t xml:space="preserve">Price Evaluation: 30%
</t>
    </r>
    <r>
      <rPr>
        <sz val="11"/>
        <color theme="1"/>
        <rFont val="Calibri"/>
        <family val="2"/>
      </rPr>
      <t xml:space="preserve">
</t>
    </r>
    <r>
      <rPr>
        <sz val="9"/>
        <color theme="1"/>
        <rFont val="Calibri"/>
        <family val="2"/>
      </rPr>
      <t xml:space="preserve">Mgmt. Fee (15%) + Consultancy Rates (15%) = </t>
    </r>
    <r>
      <rPr>
        <b/>
        <sz val="9"/>
        <color theme="1"/>
        <rFont val="Calibri"/>
        <family val="2"/>
      </rPr>
      <t>30%</t>
    </r>
  </si>
  <si>
    <t>Digital Marketing and Advertising Knowledge</t>
  </si>
  <si>
    <t xml:space="preserve">Approach to Spend Reporting </t>
  </si>
  <si>
    <t>ROI Tracking and Analysis</t>
  </si>
  <si>
    <t xml:space="preserve">Prioritisation of client account (6a) </t>
  </si>
  <si>
    <r>
      <rPr>
        <b/>
        <sz val="12"/>
        <color theme="1"/>
        <rFont val="Calibri"/>
        <family val="2"/>
      </rPr>
      <t xml:space="preserve">                                                                                                                                                                  Appendix E - Example Evaluation</t>
    </r>
    <r>
      <rPr>
        <sz val="12"/>
        <color theme="1"/>
        <rFont val="Calibri"/>
        <family val="2"/>
      </rPr>
      <t xml:space="preserve">
Please read / use this sheet in conjunction</t>
    </r>
    <r>
      <rPr>
        <sz val="12"/>
        <rFont val="Calibri"/>
        <family val="2"/>
      </rPr>
      <t xml:space="preserve"> with </t>
    </r>
    <r>
      <rPr>
        <b/>
        <sz val="12"/>
        <rFont val="Calibri"/>
        <family val="2"/>
      </rPr>
      <t>Section 13</t>
    </r>
    <r>
      <rPr>
        <sz val="12"/>
        <rFont val="Calibri"/>
        <family val="2"/>
      </rPr>
      <t xml:space="preserve"> of the ITT document, "Bid Evaluation Methodology".</t>
    </r>
    <r>
      <rPr>
        <sz val="12"/>
        <color rgb="FFFF0000"/>
        <rFont val="Calibri"/>
        <family val="2"/>
      </rPr>
      <t xml:space="preserve">
</t>
    </r>
    <r>
      <rPr>
        <sz val="12"/>
        <color theme="1"/>
        <rFont val="Calibri"/>
        <family val="2"/>
      </rPr>
      <t xml:space="preserve">The </t>
    </r>
    <r>
      <rPr>
        <b/>
        <u/>
        <sz val="12"/>
        <color theme="1"/>
        <rFont val="Calibri"/>
        <family val="2"/>
      </rPr>
      <t>green</t>
    </r>
    <r>
      <rPr>
        <u/>
        <sz val="12"/>
        <color theme="1"/>
        <rFont val="Calibri"/>
        <family val="2"/>
      </rPr>
      <t xml:space="preserve"> </t>
    </r>
    <r>
      <rPr>
        <b/>
        <u/>
        <sz val="12"/>
        <color theme="1"/>
        <rFont val="Calibri"/>
        <family val="2"/>
      </rPr>
      <t>cells</t>
    </r>
    <r>
      <rPr>
        <sz val="12"/>
        <color theme="1"/>
        <rFont val="Calibri"/>
        <family val="2"/>
      </rPr>
      <t xml:space="preserve"> contain dummy values from example suppliers. You can modify the values in these cells to see how the weightings are applied and to understand how the overall result will be achieved. 
Please do not modify the contents of any other cells, as the example sheet will not work.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</si>
</sst>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quot;£&quot;#,##0.00"/>
    <numFmt numFmtId="166" formatCode="0.0"/>
  </numFmts>
  <fonts count="22" x14ac:knownFonts="1">
    <font>
      <sz val="11"/>
      <color theme="1"/>
      <name val="Calibri"/>
      <family val="2"/>
    </font>
    <font>
      <sz val="11"/>
      <color theme="1"/>
      <name val="Calibri"/>
      <family val="2"/>
      <scheme val="minor"/>
    </font>
    <font>
      <sz val="12"/>
      <color theme="1"/>
      <name val="Arial"/>
      <family val="2"/>
    </font>
    <font>
      <b/>
      <sz val="11"/>
      <color theme="1"/>
      <name val="Calibri"/>
      <family val="2"/>
    </font>
    <font>
      <b/>
      <sz val="9"/>
      <color rgb="FF000000"/>
      <name val="Calibri"/>
      <family val="2"/>
    </font>
    <font>
      <b/>
      <sz val="9"/>
      <name val="Calibri"/>
      <family val="2"/>
      <scheme val="minor"/>
    </font>
    <font>
      <sz val="9"/>
      <name val="Calibri"/>
      <family val="2"/>
      <scheme val="minor"/>
    </font>
    <font>
      <b/>
      <sz val="10"/>
      <color theme="1"/>
      <name val="Calibri"/>
      <family val="2"/>
    </font>
    <font>
      <b/>
      <sz val="12"/>
      <color theme="1"/>
      <name val="Calibri"/>
      <family val="2"/>
    </font>
    <font>
      <b/>
      <sz val="9"/>
      <color theme="1"/>
      <name val="Calibri"/>
      <family val="2"/>
    </font>
    <font>
      <sz val="9"/>
      <color theme="1"/>
      <name val="Calibri"/>
      <family val="2"/>
    </font>
    <font>
      <sz val="11"/>
      <name val="Calibri"/>
      <family val="2"/>
    </font>
    <font>
      <sz val="12"/>
      <color theme="1"/>
      <name val="Calibri"/>
      <family val="2"/>
    </font>
    <font>
      <b/>
      <u/>
      <sz val="12"/>
      <color theme="1"/>
      <name val="Calibri"/>
      <family val="2"/>
    </font>
    <font>
      <u/>
      <sz val="12"/>
      <color theme="1"/>
      <name val="Calibri"/>
      <family val="2"/>
    </font>
    <font>
      <sz val="9"/>
      <color rgb="FF000000"/>
      <name val="Tahoma"/>
      <family val="2"/>
    </font>
    <font>
      <b/>
      <sz val="9"/>
      <color rgb="FF000000"/>
      <name val="Tahoma"/>
      <family val="2"/>
    </font>
    <font>
      <sz val="12"/>
      <color rgb="FFFF0000"/>
      <name val="Calibri"/>
      <family val="2"/>
    </font>
    <font>
      <sz val="9"/>
      <color indexed="81"/>
      <name val="Tahoma"/>
      <family val="2"/>
    </font>
    <font>
      <b/>
      <sz val="9"/>
      <color indexed="81"/>
      <name val="Tahoma"/>
      <family val="2"/>
    </font>
    <font>
      <sz val="12"/>
      <name val="Calibri"/>
      <family val="2"/>
    </font>
    <font>
      <b/>
      <sz val="12"/>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s>
  <cellStyleXfs count="7">
    <xf numFmtId="0" fontId="0"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87">
    <xf numFmtId="0" fontId="0" fillId="0" borderId="0" xfId="0"/>
    <xf numFmtId="0" fontId="0" fillId="7" borderId="0" xfId="0" applyFill="1"/>
    <xf numFmtId="0" fontId="0" fillId="0" borderId="0" xfId="0" applyAlignment="1">
      <alignment horizontal="left"/>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0" fillId="7" borderId="0" xfId="0" applyFill="1" applyAlignment="1">
      <alignment horizontal="left"/>
    </xf>
    <xf numFmtId="0" fontId="3" fillId="3" borderId="4" xfId="0" applyFont="1" applyFill="1" applyBorder="1" applyAlignment="1">
      <alignment horizontal="center"/>
    </xf>
    <xf numFmtId="0" fontId="6" fillId="0" borderId="7" xfId="0" applyFont="1" applyBorder="1" applyAlignment="1">
      <alignment horizontal="left" vertical="center"/>
    </xf>
    <xf numFmtId="0" fontId="6" fillId="0" borderId="7" xfId="0" applyFont="1" applyBorder="1" applyAlignment="1">
      <alignment horizontal="center" vertical="center"/>
    </xf>
    <xf numFmtId="0" fontId="10" fillId="6" borderId="2" xfId="0" applyFont="1" applyFill="1" applyBorder="1" applyAlignment="1">
      <alignment horizontal="center"/>
    </xf>
    <xf numFmtId="0" fontId="10" fillId="3" borderId="5" xfId="0" applyFont="1" applyFill="1" applyBorder="1" applyAlignment="1">
      <alignment horizontal="center"/>
    </xf>
    <xf numFmtId="0" fontId="10" fillId="8" borderId="2" xfId="0" applyFont="1" applyFill="1" applyBorder="1" applyAlignment="1">
      <alignment horizontal="center"/>
    </xf>
    <xf numFmtId="0" fontId="10" fillId="8" borderId="14" xfId="0" applyFont="1" applyFill="1" applyBorder="1" applyAlignment="1">
      <alignment horizontal="center"/>
    </xf>
    <xf numFmtId="0" fontId="10" fillId="6" borderId="6" xfId="0" applyFont="1" applyFill="1" applyBorder="1" applyAlignment="1">
      <alignment horizontal="center"/>
    </xf>
    <xf numFmtId="0" fontId="10" fillId="3" borderId="8" xfId="0" applyFont="1" applyFill="1" applyBorder="1" applyAlignment="1">
      <alignment horizontal="center"/>
    </xf>
    <xf numFmtId="0" fontId="9" fillId="2" borderId="28" xfId="0" applyFont="1" applyFill="1" applyBorder="1" applyAlignment="1">
      <alignment horizontal="center" vertical="center" wrapText="1"/>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166" fontId="10" fillId="0" borderId="29" xfId="0" applyNumberFormat="1" applyFont="1" applyBorder="1" applyAlignment="1">
      <alignment horizontal="center" vertical="center"/>
    </xf>
    <xf numFmtId="166" fontId="10" fillId="0" borderId="30" xfId="0" applyNumberFormat="1" applyFont="1" applyBorder="1" applyAlignment="1">
      <alignment horizontal="center" vertical="center"/>
    </xf>
    <xf numFmtId="166" fontId="3" fillId="0" borderId="29" xfId="0" applyNumberFormat="1" applyFont="1" applyBorder="1" applyAlignment="1">
      <alignment horizontal="center" vertical="center"/>
    </xf>
    <xf numFmtId="0" fontId="6" fillId="0" borderId="27" xfId="0" applyFont="1" applyBorder="1" applyAlignment="1">
      <alignment horizontal="left" vertical="center"/>
    </xf>
    <xf numFmtId="0" fontId="6" fillId="0" borderId="27" xfId="0" applyFont="1" applyBorder="1" applyAlignment="1">
      <alignment horizontal="center" vertical="center"/>
    </xf>
    <xf numFmtId="0" fontId="10" fillId="3" borderId="13" xfId="0" applyFont="1" applyFill="1" applyBorder="1" applyAlignment="1">
      <alignment horizontal="center"/>
    </xf>
    <xf numFmtId="0" fontId="9" fillId="2" borderId="6" xfId="0" applyFont="1" applyFill="1" applyBorder="1" applyAlignment="1">
      <alignment horizontal="center" vertical="center"/>
    </xf>
    <xf numFmtId="0" fontId="10" fillId="6" borderId="12" xfId="0" applyFont="1" applyFill="1" applyBorder="1" applyAlignment="1">
      <alignment horizontal="center"/>
    </xf>
    <xf numFmtId="0" fontId="0" fillId="7" borderId="22" xfId="0" applyFill="1" applyBorder="1"/>
    <xf numFmtId="0" fontId="0" fillId="7" borderId="26" xfId="0" applyFill="1" applyBorder="1"/>
    <xf numFmtId="0" fontId="0" fillId="7" borderId="26" xfId="0" applyFill="1" applyBorder="1" applyAlignment="1">
      <alignment horizontal="left"/>
    </xf>
    <xf numFmtId="0" fontId="0" fillId="7" borderId="23" xfId="0" applyFill="1" applyBorder="1"/>
    <xf numFmtId="0" fontId="0" fillId="7" borderId="17" xfId="0" applyFill="1" applyBorder="1"/>
    <xf numFmtId="0" fontId="10" fillId="7" borderId="0" xfId="0" applyFont="1" applyFill="1"/>
    <xf numFmtId="0" fontId="5" fillId="9" borderId="27"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7" xfId="0" applyFont="1" applyFill="1" applyBorder="1" applyAlignment="1">
      <alignment horizontal="center" vertical="center"/>
    </xf>
    <xf numFmtId="0" fontId="0" fillId="7" borderId="33" xfId="0" applyFill="1" applyBorder="1"/>
    <xf numFmtId="0" fontId="11" fillId="7" borderId="0" xfId="0" applyFont="1" applyFill="1" applyAlignment="1">
      <alignment horizontal="center" vertical="center"/>
    </xf>
    <xf numFmtId="0" fontId="0" fillId="7" borderId="24" xfId="0" applyFill="1" applyBorder="1"/>
    <xf numFmtId="0" fontId="0" fillId="7" borderId="25" xfId="0" applyFill="1" applyBorder="1"/>
    <xf numFmtId="0" fontId="0" fillId="7" borderId="25" xfId="0" applyFill="1" applyBorder="1" applyAlignment="1">
      <alignment horizontal="left"/>
    </xf>
    <xf numFmtId="0" fontId="0" fillId="7" borderId="18" xfId="0" applyFill="1" applyBorder="1"/>
    <xf numFmtId="164" fontId="10" fillId="10" borderId="29" xfId="0" applyNumberFormat="1" applyFont="1" applyFill="1" applyBorder="1" applyAlignment="1">
      <alignment horizontal="center"/>
    </xf>
    <xf numFmtId="165" fontId="10" fillId="10" borderId="29" xfId="0" applyNumberFormat="1" applyFont="1" applyFill="1" applyBorder="1" applyAlignment="1">
      <alignment horizontal="center"/>
    </xf>
    <xf numFmtId="164" fontId="10" fillId="10" borderId="30" xfId="0" applyNumberFormat="1" applyFont="1" applyFill="1" applyBorder="1" applyAlignment="1">
      <alignment horizontal="center"/>
    </xf>
    <xf numFmtId="165" fontId="10" fillId="10" borderId="30" xfId="0" applyNumberFormat="1" applyFont="1" applyFill="1" applyBorder="1" applyAlignment="1">
      <alignment horizontal="center"/>
    </xf>
    <xf numFmtId="0" fontId="0" fillId="7" borderId="0" xfId="0" applyFill="1" applyAlignment="1">
      <alignment horizontal="right"/>
    </xf>
    <xf numFmtId="0" fontId="9" fillId="2" borderId="8" xfId="0" applyFont="1" applyFill="1" applyBorder="1" applyAlignment="1">
      <alignment horizontal="center" vertical="center" wrapText="1"/>
    </xf>
    <xf numFmtId="0" fontId="9" fillId="2" borderId="28" xfId="0" applyFont="1" applyFill="1" applyBorder="1" applyAlignment="1">
      <alignment horizontal="left" vertical="center"/>
    </xf>
    <xf numFmtId="0" fontId="9" fillId="2" borderId="29" xfId="0" applyFont="1" applyFill="1" applyBorder="1" applyAlignment="1">
      <alignment horizontal="left" vertical="center"/>
    </xf>
    <xf numFmtId="0" fontId="9" fillId="2" borderId="30" xfId="0" applyFont="1" applyFill="1" applyBorder="1" applyAlignment="1">
      <alignment horizontal="left" vertical="center"/>
    </xf>
    <xf numFmtId="0" fontId="3" fillId="11" borderId="4" xfId="0" applyFont="1" applyFill="1" applyBorder="1" applyAlignment="1">
      <alignment horizontal="center"/>
    </xf>
    <xf numFmtId="0" fontId="10" fillId="11" borderId="29" xfId="0" applyFont="1" applyFill="1" applyBorder="1" applyAlignment="1">
      <alignment horizontal="center" vertical="center"/>
    </xf>
    <xf numFmtId="166" fontId="10" fillId="11" borderId="29" xfId="0" applyNumberFormat="1" applyFont="1" applyFill="1" applyBorder="1" applyAlignment="1">
      <alignment horizontal="center" vertical="center"/>
    </xf>
    <xf numFmtId="2" fontId="6" fillId="0" borderId="24" xfId="0" applyNumberFormat="1" applyFont="1" applyBorder="1" applyAlignment="1">
      <alignment horizontal="center" vertical="center"/>
    </xf>
    <xf numFmtId="2" fontId="6" fillId="0" borderId="20" xfId="0" applyNumberFormat="1" applyFont="1" applyBorder="1" applyAlignment="1">
      <alignment horizontal="center" vertical="center"/>
    </xf>
    <xf numFmtId="2" fontId="6" fillId="0" borderId="21" xfId="0" applyNumberFormat="1" applyFont="1" applyBorder="1" applyAlignment="1">
      <alignment horizontal="center" vertical="center"/>
    </xf>
    <xf numFmtId="166" fontId="3" fillId="3" borderId="14" xfId="0" applyNumberFormat="1" applyFont="1" applyFill="1" applyBorder="1" applyAlignment="1">
      <alignment horizontal="center"/>
    </xf>
    <xf numFmtId="166" fontId="3" fillId="3" borderId="34" xfId="0" applyNumberFormat="1" applyFont="1" applyFill="1" applyBorder="1" applyAlignment="1">
      <alignment horizontal="center"/>
    </xf>
    <xf numFmtId="0" fontId="9" fillId="2" borderId="36" xfId="0" applyFont="1" applyFill="1" applyBorder="1" applyAlignment="1">
      <alignment horizontal="center" vertical="center" wrapText="1"/>
    </xf>
    <xf numFmtId="2" fontId="10" fillId="0" borderId="28" xfId="0" applyNumberFormat="1" applyFont="1" applyBorder="1" applyAlignment="1">
      <alignment horizontal="center"/>
    </xf>
    <xf numFmtId="2" fontId="10" fillId="0" borderId="29" xfId="0" applyNumberFormat="1" applyFont="1" applyBorder="1" applyAlignment="1">
      <alignment horizontal="center"/>
    </xf>
    <xf numFmtId="2" fontId="10" fillId="0" borderId="30" xfId="0" applyNumberFormat="1" applyFont="1" applyBorder="1" applyAlignment="1">
      <alignment horizontal="center"/>
    </xf>
    <xf numFmtId="2" fontId="10" fillId="12" borderId="28" xfId="0" applyNumberFormat="1" applyFont="1" applyFill="1" applyBorder="1" applyAlignment="1">
      <alignment horizontal="center"/>
    </xf>
    <xf numFmtId="2" fontId="10" fillId="12" borderId="29" xfId="0" applyNumberFormat="1" applyFont="1" applyFill="1" applyBorder="1" applyAlignment="1">
      <alignment horizontal="center"/>
    </xf>
    <xf numFmtId="0" fontId="9" fillId="2" borderId="37" xfId="0" applyFont="1" applyFill="1" applyBorder="1" applyAlignment="1">
      <alignment horizontal="center" vertical="center" wrapText="1"/>
    </xf>
    <xf numFmtId="166" fontId="3" fillId="3" borderId="38" xfId="0" applyNumberFormat="1" applyFont="1" applyFill="1" applyBorder="1" applyAlignment="1">
      <alignment horizontal="center"/>
    </xf>
    <xf numFmtId="166" fontId="3" fillId="12" borderId="35" xfId="0" applyNumberFormat="1" applyFont="1" applyFill="1" applyBorder="1" applyAlignment="1">
      <alignment horizontal="center"/>
    </xf>
    <xf numFmtId="166" fontId="8" fillId="12" borderId="30" xfId="0" applyNumberFormat="1" applyFont="1" applyFill="1" applyBorder="1" applyAlignment="1">
      <alignment horizontal="center" vertical="center"/>
    </xf>
    <xf numFmtId="0" fontId="3" fillId="7" borderId="0" xfId="0" applyFont="1" applyFill="1" applyAlignment="1">
      <alignment horizontal="right"/>
    </xf>
    <xf numFmtId="0" fontId="12" fillId="2" borderId="25" xfId="0" applyFont="1" applyFill="1" applyBorder="1" applyAlignment="1">
      <alignment horizontal="left" vertical="top" wrapText="1"/>
    </xf>
    <xf numFmtId="0" fontId="0" fillId="2" borderId="25" xfId="0" applyFill="1" applyBorder="1" applyAlignment="1">
      <alignment horizontal="left" vertical="top"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8"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3" xfId="0" applyFont="1" applyFill="1" applyBorder="1" applyAlignment="1">
      <alignment horizontal="center" vertical="center"/>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3" xfId="0" applyFill="1" applyBorder="1" applyAlignment="1">
      <alignment horizontal="center" vertical="center" wrapText="1"/>
    </xf>
    <xf numFmtId="0" fontId="3" fillId="5" borderId="10" xfId="0" applyFont="1" applyFill="1" applyBorder="1" applyAlignment="1">
      <alignment horizontal="center" vertical="center"/>
    </xf>
    <xf numFmtId="0" fontId="4" fillId="4" borderId="19"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7" fillId="2" borderId="30" xfId="0" applyFont="1" applyFill="1" applyBorder="1" applyAlignment="1">
      <alignment horizontal="left" vertical="center"/>
    </xf>
  </cellXfs>
  <cellStyles count="7">
    <cellStyle name="Currency 2" xfId="3" xr:uid="{00000000-0005-0000-0000-000000000000}"/>
    <cellStyle name="Currency 3" xfId="2" xr:uid="{00000000-0005-0000-0000-000001000000}"/>
    <cellStyle name="Normal" xfId="0" builtinId="0"/>
    <cellStyle name="Normal 2" xfId="4" xr:uid="{00000000-0005-0000-0000-000003000000}"/>
    <cellStyle name="Normal 3" xfId="5" xr:uid="{00000000-0005-0000-0000-000004000000}"/>
    <cellStyle name="Normal 4" xfId="1" xr:uid="{00000000-0005-0000-0000-000005000000}"/>
    <cellStyle name="Percent 2" xfId="6" xr:uid="{00000000-0005-0000-0000-000006000000}"/>
  </cellStyles>
  <dxfs count="0"/>
  <tableStyles count="0" defaultTableStyle="TableStyleMedium9" defaultPivotStyle="PivotStyleLight16"/>
  <colors>
    <mruColors>
      <color rgb="FFFFFF66"/>
      <color rgb="FFFFFF99"/>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zoomScale="85" zoomScaleNormal="85" workbookViewId="0">
      <selection activeCell="J25" sqref="J25"/>
    </sheetView>
  </sheetViews>
  <sheetFormatPr defaultColWidth="8.81640625" defaultRowHeight="14.5" x14ac:dyDescent="0.35"/>
  <cols>
    <col min="1" max="1" width="8.81640625" customWidth="1"/>
    <col min="2" max="2" width="30.453125" customWidth="1"/>
    <col min="3" max="3" width="11.26953125" customWidth="1"/>
    <col min="4" max="4" width="13.453125" customWidth="1"/>
    <col min="5" max="5" width="9.1796875" customWidth="1"/>
    <col min="6" max="6" width="9.7265625" customWidth="1"/>
    <col min="7" max="7" width="7.453125" customWidth="1"/>
    <col min="8" max="8" width="9.81640625" customWidth="1"/>
    <col min="10" max="10" width="10.7265625" customWidth="1"/>
    <col min="12" max="12" width="9.81640625" customWidth="1"/>
    <col min="15" max="15" width="10.81640625" style="2" customWidth="1"/>
    <col min="16" max="16" width="9.81640625" customWidth="1"/>
    <col min="17" max="17" width="9.26953125" customWidth="1"/>
    <col min="18" max="18" width="10" customWidth="1"/>
    <col min="19" max="19" width="11.453125" customWidth="1"/>
    <col min="21" max="23" width="9.1796875"/>
  </cols>
  <sheetData>
    <row r="1" spans="1:20" ht="87.75" customHeight="1" x14ac:dyDescent="0.35">
      <c r="A1" s="71" t="s">
        <v>29</v>
      </c>
      <c r="B1" s="72"/>
      <c r="C1" s="72"/>
      <c r="D1" s="72"/>
      <c r="E1" s="72"/>
      <c r="F1" s="72"/>
      <c r="G1" s="72"/>
      <c r="H1" s="72"/>
      <c r="I1" s="72"/>
      <c r="J1" s="72"/>
      <c r="K1" s="72"/>
      <c r="L1" s="72"/>
      <c r="M1" s="72"/>
      <c r="N1" s="72"/>
      <c r="O1" s="72"/>
      <c r="P1" s="72"/>
      <c r="Q1" s="72"/>
      <c r="R1" s="72"/>
      <c r="S1" s="72"/>
      <c r="T1" s="72"/>
    </row>
    <row r="2" spans="1:20" ht="15" thickBot="1" x14ac:dyDescent="0.4">
      <c r="A2" s="28"/>
      <c r="B2" s="29"/>
      <c r="C2" s="29"/>
      <c r="D2" s="29"/>
      <c r="E2" s="29"/>
      <c r="F2" s="29"/>
      <c r="G2" s="29"/>
      <c r="H2" s="29"/>
      <c r="I2" s="29"/>
      <c r="J2" s="29"/>
      <c r="K2" s="29"/>
      <c r="L2" s="29"/>
      <c r="M2" s="29"/>
      <c r="N2" s="30"/>
      <c r="O2" s="30"/>
      <c r="P2" s="29"/>
      <c r="Q2" s="29"/>
      <c r="R2" s="29"/>
      <c r="S2" s="29"/>
      <c r="T2" s="31"/>
    </row>
    <row r="3" spans="1:20" ht="44.25" customHeight="1" thickBot="1" x14ac:dyDescent="0.4">
      <c r="A3" s="75" t="s">
        <v>0</v>
      </c>
      <c r="B3" s="76"/>
      <c r="C3" s="76"/>
      <c r="D3" s="76"/>
      <c r="E3" s="76"/>
      <c r="F3" s="76"/>
      <c r="G3" s="76"/>
      <c r="H3" s="76"/>
      <c r="I3" s="76"/>
      <c r="J3" s="76"/>
      <c r="K3" s="76"/>
      <c r="L3" s="77"/>
      <c r="M3" s="1"/>
      <c r="N3" s="1"/>
      <c r="O3" s="5"/>
      <c r="P3" s="1"/>
      <c r="Q3" s="1"/>
      <c r="R3" s="1"/>
      <c r="S3" s="1"/>
      <c r="T3" s="32"/>
    </row>
    <row r="4" spans="1:20" ht="49.5" customHeight="1" thickBot="1" x14ac:dyDescent="0.4">
      <c r="A4" s="73" t="s">
        <v>1</v>
      </c>
      <c r="B4" s="73" t="s">
        <v>2</v>
      </c>
      <c r="C4" s="73" t="s">
        <v>3</v>
      </c>
      <c r="D4" s="82" t="s">
        <v>4</v>
      </c>
      <c r="E4" s="84" t="s">
        <v>5</v>
      </c>
      <c r="F4" s="85"/>
      <c r="G4" s="84" t="s">
        <v>6</v>
      </c>
      <c r="H4" s="85"/>
      <c r="I4" s="84" t="s">
        <v>7</v>
      </c>
      <c r="J4" s="85"/>
      <c r="K4" s="84" t="s">
        <v>8</v>
      </c>
      <c r="L4" s="85"/>
      <c r="M4" s="1"/>
      <c r="N4" s="1"/>
      <c r="O4" s="78" t="s">
        <v>24</v>
      </c>
      <c r="P4" s="79"/>
      <c r="Q4" s="79"/>
      <c r="R4" s="79"/>
      <c r="S4" s="80"/>
      <c r="T4" s="32"/>
    </row>
    <row r="5" spans="1:20" ht="52.5" customHeight="1" thickBot="1" x14ac:dyDescent="0.4">
      <c r="A5" s="74"/>
      <c r="B5" s="74"/>
      <c r="C5" s="74"/>
      <c r="D5" s="83"/>
      <c r="E5" s="26" t="s">
        <v>9</v>
      </c>
      <c r="F5" s="48" t="s">
        <v>10</v>
      </c>
      <c r="G5" s="26" t="s">
        <v>9</v>
      </c>
      <c r="H5" s="48" t="s">
        <v>10</v>
      </c>
      <c r="I5" s="26" t="s">
        <v>9</v>
      </c>
      <c r="J5" s="48" t="s">
        <v>10</v>
      </c>
      <c r="K5" s="26" t="s">
        <v>9</v>
      </c>
      <c r="L5" s="48" t="s">
        <v>10</v>
      </c>
      <c r="M5" s="1"/>
      <c r="N5" s="33"/>
      <c r="O5" s="15" t="s">
        <v>11</v>
      </c>
      <c r="P5" s="15" t="s">
        <v>12</v>
      </c>
      <c r="Q5" s="15" t="s">
        <v>22</v>
      </c>
      <c r="R5" s="60" t="s">
        <v>23</v>
      </c>
      <c r="S5" s="66" t="s">
        <v>13</v>
      </c>
      <c r="T5" s="32"/>
    </row>
    <row r="6" spans="1:20" ht="17.25" customHeight="1" thickBot="1" x14ac:dyDescent="0.4">
      <c r="A6" s="34">
        <v>1</v>
      </c>
      <c r="B6" s="23" t="s">
        <v>14</v>
      </c>
      <c r="C6" s="24">
        <v>5</v>
      </c>
      <c r="D6" s="55">
        <v>15</v>
      </c>
      <c r="E6" s="27">
        <v>4</v>
      </c>
      <c r="F6" s="25">
        <f>E6*D6/C6</f>
        <v>12</v>
      </c>
      <c r="G6" s="27">
        <v>3</v>
      </c>
      <c r="H6" s="25">
        <f>G6*D6/5</f>
        <v>9</v>
      </c>
      <c r="I6" s="27">
        <v>5</v>
      </c>
      <c r="J6" s="25">
        <f>I6*D6/C6</f>
        <v>15</v>
      </c>
      <c r="K6" s="27">
        <v>4</v>
      </c>
      <c r="L6" s="25">
        <f>K6*D6/C6</f>
        <v>12</v>
      </c>
      <c r="M6" s="1"/>
      <c r="N6" s="49" t="s">
        <v>5</v>
      </c>
      <c r="O6" s="43">
        <v>0.04</v>
      </c>
      <c r="P6" s="44">
        <v>75</v>
      </c>
      <c r="Q6" s="64">
        <f>4%*22/O6</f>
        <v>22</v>
      </c>
      <c r="R6" s="61">
        <f>35*8/P6</f>
        <v>3.7333333333333334</v>
      </c>
      <c r="S6" s="68">
        <f>Q6+R6</f>
        <v>25.733333333333334</v>
      </c>
      <c r="T6" s="32"/>
    </row>
    <row r="7" spans="1:20" ht="17.25" customHeight="1" x14ac:dyDescent="0.35">
      <c r="A7" s="35">
        <v>2</v>
      </c>
      <c r="B7" s="3" t="s">
        <v>25</v>
      </c>
      <c r="C7" s="4">
        <v>5</v>
      </c>
      <c r="D7" s="56">
        <v>15</v>
      </c>
      <c r="E7" s="9">
        <v>3</v>
      </c>
      <c r="F7" s="10">
        <f>E7*D7/C7</f>
        <v>9</v>
      </c>
      <c r="G7" s="9">
        <v>4</v>
      </c>
      <c r="H7" s="10">
        <f t="shared" ref="H7:H12" si="0">G7*D7/5</f>
        <v>12</v>
      </c>
      <c r="I7" s="9">
        <v>3</v>
      </c>
      <c r="J7" s="10">
        <f>I7*D7/C7</f>
        <v>9</v>
      </c>
      <c r="K7" s="9">
        <v>5</v>
      </c>
      <c r="L7" s="10">
        <f>K7*D7/C7</f>
        <v>15</v>
      </c>
      <c r="M7" s="1"/>
      <c r="N7" s="50" t="s">
        <v>6</v>
      </c>
      <c r="O7" s="43">
        <v>0.08</v>
      </c>
      <c r="P7" s="44">
        <v>50</v>
      </c>
      <c r="Q7" s="62">
        <f t="shared" ref="Q7:Q9" si="1">4%*22/O7</f>
        <v>11</v>
      </c>
      <c r="R7" s="62">
        <f t="shared" ref="R7:R9" si="2">35*8/P7</f>
        <v>5.6</v>
      </c>
      <c r="S7" s="67">
        <f t="shared" ref="S7:S9" si="3">Q7+R7</f>
        <v>16.600000000000001</v>
      </c>
      <c r="T7" s="32"/>
    </row>
    <row r="8" spans="1:20" x14ac:dyDescent="0.35">
      <c r="A8" s="35">
        <v>3</v>
      </c>
      <c r="B8" s="3" t="s">
        <v>15</v>
      </c>
      <c r="C8" s="4">
        <v>5</v>
      </c>
      <c r="D8" s="56">
        <v>10</v>
      </c>
      <c r="E8" s="9">
        <v>3</v>
      </c>
      <c r="F8" s="10">
        <f>E8*D8/C8</f>
        <v>6</v>
      </c>
      <c r="G8" s="9">
        <v>3</v>
      </c>
      <c r="H8" s="10">
        <f t="shared" si="0"/>
        <v>6</v>
      </c>
      <c r="I8" s="9">
        <v>4</v>
      </c>
      <c r="J8" s="10">
        <f>I8*D8/C8</f>
        <v>8</v>
      </c>
      <c r="K8" s="9">
        <v>3</v>
      </c>
      <c r="L8" s="10">
        <f>K8*D8/C8</f>
        <v>6</v>
      </c>
      <c r="M8" s="1"/>
      <c r="N8" s="50" t="s">
        <v>7</v>
      </c>
      <c r="O8" s="43">
        <v>0.1</v>
      </c>
      <c r="P8" s="44">
        <v>35</v>
      </c>
      <c r="Q8" s="62">
        <f t="shared" si="1"/>
        <v>8.7999999999999989</v>
      </c>
      <c r="R8" s="65">
        <f t="shared" si="2"/>
        <v>8</v>
      </c>
      <c r="S8" s="58">
        <f t="shared" si="3"/>
        <v>16.799999999999997</v>
      </c>
      <c r="T8" s="32"/>
    </row>
    <row r="9" spans="1:20" ht="16.5" customHeight="1" thickBot="1" x14ac:dyDescent="0.4">
      <c r="A9" s="35">
        <v>4</v>
      </c>
      <c r="B9" s="3" t="s">
        <v>26</v>
      </c>
      <c r="C9" s="4">
        <v>5</v>
      </c>
      <c r="D9" s="56">
        <v>10</v>
      </c>
      <c r="E9" s="9">
        <v>3</v>
      </c>
      <c r="F9" s="10">
        <f>E9*D9/C9</f>
        <v>6</v>
      </c>
      <c r="G9" s="9">
        <v>4</v>
      </c>
      <c r="H9" s="10">
        <f t="shared" si="0"/>
        <v>8</v>
      </c>
      <c r="I9" s="9">
        <v>3</v>
      </c>
      <c r="J9" s="10">
        <f>I9*D9/C9</f>
        <v>6</v>
      </c>
      <c r="K9" s="9">
        <v>5</v>
      </c>
      <c r="L9" s="10">
        <f>K9*D9/C9</f>
        <v>10</v>
      </c>
      <c r="M9" s="1"/>
      <c r="N9" s="51" t="s">
        <v>8</v>
      </c>
      <c r="O9" s="45">
        <v>7.0000000000000007E-2</v>
      </c>
      <c r="P9" s="46">
        <v>45</v>
      </c>
      <c r="Q9" s="63">
        <f t="shared" si="1"/>
        <v>12.571428571428571</v>
      </c>
      <c r="R9" s="63">
        <f t="shared" si="2"/>
        <v>6.2222222222222223</v>
      </c>
      <c r="S9" s="59">
        <f t="shared" si="3"/>
        <v>18.793650793650794</v>
      </c>
      <c r="T9" s="32"/>
    </row>
    <row r="10" spans="1:20" x14ac:dyDescent="0.35">
      <c r="A10" s="35">
        <v>5</v>
      </c>
      <c r="B10" s="3" t="s">
        <v>27</v>
      </c>
      <c r="C10" s="4">
        <v>5</v>
      </c>
      <c r="D10" s="56">
        <v>5</v>
      </c>
      <c r="E10" s="11"/>
      <c r="F10" s="12"/>
      <c r="G10" s="11"/>
      <c r="H10" s="12"/>
      <c r="I10" s="11"/>
      <c r="J10" s="12"/>
      <c r="K10" s="11"/>
      <c r="L10" s="12"/>
      <c r="M10" s="1"/>
      <c r="N10" s="1"/>
      <c r="O10" s="5"/>
      <c r="P10" s="1"/>
      <c r="Q10" s="1"/>
      <c r="R10" s="1"/>
      <c r="S10" s="1"/>
      <c r="T10" s="32"/>
    </row>
    <row r="11" spans="1:20" x14ac:dyDescent="0.35">
      <c r="A11" s="35">
        <v>6</v>
      </c>
      <c r="B11" s="3" t="s">
        <v>28</v>
      </c>
      <c r="C11" s="4">
        <v>5</v>
      </c>
      <c r="D11" s="56">
        <v>5</v>
      </c>
      <c r="E11" s="9">
        <v>3</v>
      </c>
      <c r="F11" s="10">
        <f>E11*D11/C11</f>
        <v>3</v>
      </c>
      <c r="G11" s="9">
        <v>4</v>
      </c>
      <c r="H11" s="10">
        <f t="shared" si="0"/>
        <v>4</v>
      </c>
      <c r="I11" s="9">
        <v>5</v>
      </c>
      <c r="J11" s="10">
        <f>I11*D11/C11</f>
        <v>5</v>
      </c>
      <c r="K11" s="9">
        <v>3</v>
      </c>
      <c r="L11" s="10">
        <f>K11*D11/C11</f>
        <v>3</v>
      </c>
      <c r="M11" s="1"/>
      <c r="N11" s="1"/>
      <c r="O11" s="5"/>
      <c r="P11" s="1"/>
      <c r="Q11" s="1"/>
      <c r="R11" s="1"/>
      <c r="S11" s="1"/>
      <c r="T11" s="32"/>
    </row>
    <row r="12" spans="1:20" ht="15" thickBot="1" x14ac:dyDescent="0.4">
      <c r="A12" s="36">
        <v>7</v>
      </c>
      <c r="B12" s="7" t="s">
        <v>16</v>
      </c>
      <c r="C12" s="8">
        <v>5</v>
      </c>
      <c r="D12" s="57">
        <v>10</v>
      </c>
      <c r="E12" s="13">
        <v>3</v>
      </c>
      <c r="F12" s="14">
        <f>E12*D12/C12</f>
        <v>6</v>
      </c>
      <c r="G12" s="13">
        <v>3</v>
      </c>
      <c r="H12" s="14">
        <f t="shared" si="0"/>
        <v>6</v>
      </c>
      <c r="I12" s="13">
        <v>4</v>
      </c>
      <c r="J12" s="14">
        <f>I12*D12/C12</f>
        <v>8</v>
      </c>
      <c r="K12" s="13">
        <v>3</v>
      </c>
      <c r="L12" s="14">
        <f>K12*D12/C12</f>
        <v>6</v>
      </c>
      <c r="M12" s="1"/>
      <c r="N12" s="1"/>
      <c r="O12" s="5"/>
      <c r="P12" s="1"/>
      <c r="Q12" s="1"/>
      <c r="R12" s="1"/>
      <c r="S12" s="1"/>
      <c r="T12" s="32"/>
    </row>
    <row r="13" spans="1:20" ht="18.75" customHeight="1" thickBot="1" x14ac:dyDescent="0.4">
      <c r="A13" s="37"/>
      <c r="B13" s="1"/>
      <c r="C13" s="70" t="s">
        <v>17</v>
      </c>
      <c r="D13" s="52">
        <f t="shared" ref="D13" si="4">SUM(D5:D12)</f>
        <v>70</v>
      </c>
      <c r="E13" s="47" t="s">
        <v>17</v>
      </c>
      <c r="F13" s="6">
        <f>SUM(F11:F12,F6:F9)</f>
        <v>42</v>
      </c>
      <c r="G13" s="47" t="s">
        <v>17</v>
      </c>
      <c r="H13" s="6">
        <f>SUM(H11:H12,H6:H9)</f>
        <v>45</v>
      </c>
      <c r="I13" s="47" t="s">
        <v>17</v>
      </c>
      <c r="J13" s="52">
        <f>SUM(J11:J12,J6:J9)</f>
        <v>51</v>
      </c>
      <c r="K13" s="47" t="s">
        <v>17</v>
      </c>
      <c r="L13" s="6">
        <f t="shared" ref="L13" si="5">SUM(L11:L12,L6:L9)</f>
        <v>52</v>
      </c>
      <c r="M13" s="1"/>
      <c r="N13" s="1"/>
      <c r="O13" s="5"/>
      <c r="P13" s="1"/>
      <c r="Q13" s="1"/>
      <c r="R13" s="1"/>
      <c r="S13" s="1"/>
      <c r="T13" s="32"/>
    </row>
    <row r="14" spans="1:20" x14ac:dyDescent="0.35">
      <c r="A14" s="37"/>
      <c r="B14" s="1"/>
      <c r="C14" s="1"/>
      <c r="D14" s="1"/>
      <c r="E14" s="1"/>
      <c r="F14" s="1"/>
      <c r="G14" s="1"/>
      <c r="H14" s="1"/>
      <c r="I14" s="1"/>
      <c r="J14" s="1"/>
      <c r="K14" s="1"/>
      <c r="L14" s="1"/>
      <c r="M14" s="1"/>
      <c r="N14" s="1"/>
      <c r="O14" s="5"/>
      <c r="P14" s="1"/>
      <c r="Q14" s="1"/>
      <c r="R14" s="1"/>
      <c r="S14" s="1"/>
      <c r="T14" s="32"/>
    </row>
    <row r="15" spans="1:20" x14ac:dyDescent="0.35">
      <c r="A15" s="37"/>
      <c r="B15" s="1"/>
      <c r="C15" s="1"/>
      <c r="D15" s="1"/>
      <c r="E15" s="1"/>
      <c r="F15" s="1"/>
      <c r="G15" s="1"/>
      <c r="H15" s="1"/>
      <c r="I15" s="1"/>
      <c r="J15" s="1"/>
      <c r="K15" s="1"/>
      <c r="L15" s="1"/>
      <c r="M15" s="1"/>
      <c r="N15" s="1"/>
      <c r="O15" s="5"/>
      <c r="P15" s="1"/>
      <c r="Q15" s="1"/>
      <c r="R15" s="1"/>
      <c r="S15" s="1"/>
      <c r="T15" s="32"/>
    </row>
    <row r="16" spans="1:20" ht="15" thickBot="1" x14ac:dyDescent="0.4">
      <c r="A16" s="37"/>
      <c r="B16" s="1"/>
      <c r="C16" s="1"/>
      <c r="D16" s="1"/>
      <c r="E16" s="1"/>
      <c r="F16" s="1"/>
      <c r="G16" s="1"/>
      <c r="H16" s="1"/>
      <c r="I16" s="1"/>
      <c r="J16" s="1"/>
      <c r="K16" s="1"/>
      <c r="L16" s="1"/>
      <c r="M16" s="1"/>
      <c r="N16" s="1"/>
      <c r="O16" s="5"/>
      <c r="P16" s="1"/>
      <c r="Q16" s="1"/>
      <c r="R16" s="1"/>
      <c r="S16" s="1"/>
      <c r="T16" s="32"/>
    </row>
    <row r="17" spans="1:20" ht="27.75" customHeight="1" thickBot="1" x14ac:dyDescent="0.4">
      <c r="A17" s="37"/>
      <c r="B17" s="38"/>
      <c r="C17" s="81" t="s">
        <v>18</v>
      </c>
      <c r="D17" s="76"/>
      <c r="E17" s="77"/>
      <c r="F17" s="1"/>
      <c r="G17" s="1"/>
      <c r="H17" s="1"/>
      <c r="I17" s="1"/>
      <c r="J17" s="1"/>
      <c r="K17" s="1"/>
      <c r="L17" s="1"/>
      <c r="M17" s="1"/>
      <c r="N17" s="1"/>
      <c r="O17" s="5"/>
      <c r="P17" s="1"/>
      <c r="Q17" s="1"/>
      <c r="R17" s="1"/>
      <c r="S17" s="1"/>
      <c r="T17" s="32"/>
    </row>
    <row r="18" spans="1:20" ht="40.5" customHeight="1" thickBot="1" x14ac:dyDescent="0.4">
      <c r="A18" s="37"/>
      <c r="B18" s="33"/>
      <c r="C18" s="15" t="s">
        <v>19</v>
      </c>
      <c r="D18" s="15" t="s">
        <v>20</v>
      </c>
      <c r="E18" s="15" t="s">
        <v>21</v>
      </c>
      <c r="F18" s="1"/>
      <c r="G18" s="1"/>
      <c r="H18" s="1"/>
      <c r="I18" s="1"/>
      <c r="J18" s="1"/>
      <c r="K18" s="1"/>
      <c r="L18" s="1"/>
      <c r="M18" s="1"/>
      <c r="N18" s="1"/>
      <c r="O18" s="5"/>
      <c r="P18" s="1"/>
      <c r="Q18" s="1"/>
      <c r="R18" s="1"/>
      <c r="S18" s="1"/>
      <c r="T18" s="32"/>
    </row>
    <row r="19" spans="1:20" ht="19.5" customHeight="1" x14ac:dyDescent="0.35">
      <c r="A19" s="37"/>
      <c r="B19" s="16" t="s">
        <v>5</v>
      </c>
      <c r="C19" s="18">
        <f>F13</f>
        <v>42</v>
      </c>
      <c r="D19" s="54">
        <f>S6</f>
        <v>25.733333333333334</v>
      </c>
      <c r="E19" s="22">
        <f>SUM(C19:D19)</f>
        <v>67.733333333333334</v>
      </c>
      <c r="F19" s="1"/>
      <c r="G19" s="1"/>
      <c r="H19" s="1"/>
      <c r="I19" s="1"/>
      <c r="J19" s="1"/>
      <c r="K19" s="1"/>
      <c r="L19" s="1"/>
      <c r="M19" s="1"/>
      <c r="N19" s="1"/>
      <c r="O19" s="5"/>
      <c r="P19" s="1"/>
      <c r="Q19" s="1"/>
      <c r="R19" s="1"/>
      <c r="S19" s="1"/>
      <c r="T19" s="32"/>
    </row>
    <row r="20" spans="1:20" x14ac:dyDescent="0.35">
      <c r="A20" s="37"/>
      <c r="B20" s="17" t="s">
        <v>6</v>
      </c>
      <c r="C20" s="18">
        <f>H13</f>
        <v>45</v>
      </c>
      <c r="D20" s="20">
        <f>S7</f>
        <v>16.600000000000001</v>
      </c>
      <c r="E20" s="22">
        <f t="shared" ref="E20:E22" si="6">SUM(C20:D20)</f>
        <v>61.6</v>
      </c>
      <c r="F20" s="1"/>
      <c r="G20" s="1"/>
      <c r="H20" s="1"/>
      <c r="I20" s="1"/>
      <c r="J20" s="1"/>
      <c r="K20" s="1"/>
      <c r="L20" s="1"/>
      <c r="M20" s="1"/>
      <c r="N20" s="1"/>
      <c r="O20" s="5"/>
      <c r="P20" s="1"/>
      <c r="Q20" s="1"/>
      <c r="R20" s="1"/>
      <c r="S20" s="1"/>
      <c r="T20" s="32"/>
    </row>
    <row r="21" spans="1:20" x14ac:dyDescent="0.35">
      <c r="A21" s="37"/>
      <c r="B21" s="17" t="s">
        <v>7</v>
      </c>
      <c r="C21" s="53">
        <f>J13</f>
        <v>51</v>
      </c>
      <c r="D21" s="20">
        <f>S8</f>
        <v>16.799999999999997</v>
      </c>
      <c r="E21" s="22">
        <f t="shared" si="6"/>
        <v>67.8</v>
      </c>
      <c r="F21" s="1"/>
      <c r="G21" s="1"/>
      <c r="H21" s="1"/>
      <c r="I21" s="1"/>
      <c r="J21" s="1"/>
      <c r="K21" s="1"/>
      <c r="L21" s="1"/>
      <c r="M21" s="1"/>
      <c r="N21" s="1"/>
      <c r="O21" s="5"/>
      <c r="P21" s="1"/>
      <c r="Q21" s="1"/>
      <c r="R21" s="1"/>
      <c r="S21" s="1"/>
      <c r="T21" s="32"/>
    </row>
    <row r="22" spans="1:20" ht="16" thickBot="1" x14ac:dyDescent="0.4">
      <c r="A22" s="37"/>
      <c r="B22" s="86" t="s">
        <v>8</v>
      </c>
      <c r="C22" s="19">
        <f>L13</f>
        <v>52</v>
      </c>
      <c r="D22" s="21">
        <f>S9</f>
        <v>18.793650793650794</v>
      </c>
      <c r="E22" s="69">
        <f t="shared" si="6"/>
        <v>70.793650793650798</v>
      </c>
      <c r="F22" s="1"/>
      <c r="G22" s="1"/>
      <c r="H22" s="1"/>
      <c r="I22" s="1"/>
      <c r="J22" s="1"/>
      <c r="K22" s="1"/>
      <c r="L22" s="1"/>
      <c r="M22" s="1"/>
      <c r="N22" s="1"/>
      <c r="O22" s="5"/>
      <c r="P22" s="1"/>
      <c r="Q22" s="1"/>
      <c r="R22" s="1"/>
      <c r="S22" s="1"/>
      <c r="T22" s="32"/>
    </row>
    <row r="23" spans="1:20" x14ac:dyDescent="0.35">
      <c r="A23" s="39"/>
      <c r="B23" s="40"/>
      <c r="C23" s="40"/>
      <c r="D23" s="40"/>
      <c r="E23" s="40"/>
      <c r="F23" s="40"/>
      <c r="G23" s="40"/>
      <c r="H23" s="40"/>
      <c r="I23" s="40"/>
      <c r="J23" s="40"/>
      <c r="K23" s="40"/>
      <c r="L23" s="40"/>
      <c r="M23" s="40"/>
      <c r="N23" s="40"/>
      <c r="O23" s="41"/>
      <c r="P23" s="40"/>
      <c r="Q23" s="40"/>
      <c r="R23" s="40"/>
      <c r="S23" s="40"/>
      <c r="T23" s="42"/>
    </row>
  </sheetData>
  <mergeCells count="12">
    <mergeCell ref="A1:T1"/>
    <mergeCell ref="A4:A5"/>
    <mergeCell ref="A3:L3"/>
    <mergeCell ref="O4:S4"/>
    <mergeCell ref="C17:E17"/>
    <mergeCell ref="C4:C5"/>
    <mergeCell ref="D4:D5"/>
    <mergeCell ref="B4:B5"/>
    <mergeCell ref="E4:F4"/>
    <mergeCell ref="G4:H4"/>
    <mergeCell ref="I4:J4"/>
    <mergeCell ref="K4:L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Example evaluation sheet</vt:lpstr>
    </vt:vector>
  </TitlesOfParts>
  <Manager/>
  <Company>Lyreco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jbithell</dc:creator>
  <cp:keywords/>
  <dc:description/>
  <cp:lastModifiedBy>Samantha Lee</cp:lastModifiedBy>
  <cp:revision/>
  <dcterms:created xsi:type="dcterms:W3CDTF">2016-07-08T09:36:36Z</dcterms:created>
  <dcterms:modified xsi:type="dcterms:W3CDTF">2021-11-09T11:53:06Z</dcterms:modified>
  <cp:category/>
  <cp:contentStatus/>
</cp:coreProperties>
</file>