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04"/>
  <workbookPr/>
  <mc:AlternateContent xmlns:mc="http://schemas.openxmlformats.org/markup-compatibility/2006">
    <mc:Choice Requires="x15">
      <x15ac:absPath xmlns:x15ac="http://schemas.microsoft.com/office/spreadsheetml/2010/11/ac" url="https://chemonics.sharepoint.com/sites/PRJ6093/700/710-719 Local_Procurement/713 Project Procurements/PFRU2-2025-267_Detection System/02 Solicitation/to be published/"/>
    </mc:Choice>
  </mc:AlternateContent>
  <xr:revisionPtr revIDLastSave="1321" documentId="14_{E1CB2833-C72C-453B-AF69-FAD6CA6D2AEA}" xr6:coauthVersionLast="47" xr6:coauthVersionMax="47" xr10:uidLastSave="{D5E6EDAE-3DB2-4D50-8141-8273B5CC03B2}"/>
  <bookViews>
    <workbookView xWindow="-120" yWindow="-120" windowWidth="29040" windowHeight="17520" xr2:uid="{00000000-000D-0000-FFFF-FFFF00000000}"/>
  </bookViews>
  <sheets>
    <sheet name="Budget" sheetId="13" r:id="rId1"/>
    <sheet name="Sheet2" sheetId="15" state="hidden" r:id="rId2"/>
    <sheet name="Sheet1" sheetId="14" state="hidden" r:id="rId3"/>
  </sheets>
  <definedNames>
    <definedName name="_xlnm._FilterDatabase" localSheetId="0" hidden="1">Budget!$A$2:$F$14</definedName>
    <definedName name="solver_adj" localSheetId="1" hidden="1">Sheet2!$E$4:$E$5</definedName>
    <definedName name="solver_cvg" localSheetId="1" hidden="1">0.0001</definedName>
    <definedName name="solver_drv" localSheetId="1" hidden="1">1</definedName>
    <definedName name="solver_eng" localSheetId="1" hidden="1">1</definedName>
    <definedName name="solver_est" localSheetId="1" hidden="1">1</definedName>
    <definedName name="solver_itr" localSheetId="1" hidden="1">2147483647</definedName>
    <definedName name="solver_lhs1" localSheetId="1" hidden="1">Sheet2!$E$4</definedName>
    <definedName name="solver_lhs2" localSheetId="1" hidden="1">Sheet2!$E$5</definedName>
    <definedName name="solver_lhs3" localSheetId="1" hidden="1">Sheet2!$E$5</definedName>
    <definedName name="solver_mip" localSheetId="1" hidden="1">2147483647</definedName>
    <definedName name="solver_mni" localSheetId="1" hidden="1">30</definedName>
    <definedName name="solver_mrt" localSheetId="1" hidden="1">0.075</definedName>
    <definedName name="solver_msl" localSheetId="1" hidden="1">2</definedName>
    <definedName name="solver_neg" localSheetId="1" hidden="1">1</definedName>
    <definedName name="solver_nod" localSheetId="1" hidden="1">2147483647</definedName>
    <definedName name="solver_num" localSheetId="1" hidden="1">3</definedName>
    <definedName name="solver_nwt" localSheetId="1" hidden="1">1</definedName>
    <definedName name="solver_opt" localSheetId="1" hidden="1">Sheet2!$E$7</definedName>
    <definedName name="solver_pre" localSheetId="1" hidden="1">0.000001</definedName>
    <definedName name="solver_rbv" localSheetId="1" hidden="1">1</definedName>
    <definedName name="solver_rel1" localSheetId="1" hidden="1">3</definedName>
    <definedName name="solver_rel2" localSheetId="1" hidden="1">3</definedName>
    <definedName name="solver_rel3" localSheetId="1" hidden="1">3</definedName>
    <definedName name="solver_rhs1" localSheetId="1" hidden="1">1</definedName>
    <definedName name="solver_rhs2" localSheetId="1" hidden="1">Sheet2!$E$4</definedName>
    <definedName name="solver_rhs3" localSheetId="1" hidden="1">1</definedName>
    <definedName name="solver_rlx" localSheetId="1" hidden="1">2</definedName>
    <definedName name="solver_rsd" localSheetId="1" hidden="1">0</definedName>
    <definedName name="solver_scl" localSheetId="1" hidden="1">1</definedName>
    <definedName name="solver_sho" localSheetId="1" hidden="1">2</definedName>
    <definedName name="solver_ssz" localSheetId="1" hidden="1">100</definedName>
    <definedName name="solver_tim" localSheetId="1" hidden="1">2147483647</definedName>
    <definedName name="solver_tol" localSheetId="1" hidden="1">0.01</definedName>
    <definedName name="solver_typ" localSheetId="1" hidden="1">3</definedName>
    <definedName name="solver_val" localSheetId="1" hidden="1">3590</definedName>
    <definedName name="solver_ver" localSheetId="1" hidden="1">3</definedName>
    <definedName name="_xlnm.Print_Area" localSheetId="0">Budget!$A$1:$H$14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4" i="13" l="1"/>
  <c r="H12" i="13" l="1"/>
  <c r="H4" i="13"/>
  <c r="H8" i="13"/>
  <c r="J55" i="15" l="1"/>
  <c r="J54" i="15"/>
  <c r="J53" i="15"/>
  <c r="J51" i="15"/>
  <c r="J50" i="15"/>
  <c r="J49" i="15"/>
  <c r="J16" i="15"/>
  <c r="J15" i="15"/>
  <c r="J17" i="15"/>
  <c r="I5" i="15"/>
  <c r="I4" i="15"/>
  <c r="E7" i="15"/>
  <c r="I6" i="15"/>
</calcChain>
</file>

<file path=xl/sharedStrings.xml><?xml version="1.0" encoding="utf-8"?>
<sst xmlns="http://schemas.openxmlformats.org/spreadsheetml/2006/main" count="96" uniqueCount="74">
  <si>
    <t>ITT No. PFRU2-2025-267 Procurement of services «Integration of the Explosive Ordinance (EO) Multi-sensor Remote Detection System, and training provision»| 
ITT № PFRU2-2025-267 Закупівля послуг з Інтеграції Багатосенсорної системи дистанційного виявлення вибухонебезпечних предметів, та проведення тренінгів
Volume 3 - Terms of Reference (ToR)/Specifications | Розділ 3 - Технічне завдання (ТЗ)/Специфікації</t>
  </si>
  <si>
    <t>№</t>
  </si>
  <si>
    <t>Number of Deliverable</t>
  </si>
  <si>
    <t>Номер Результату</t>
  </si>
  <si>
    <t>Order Qty (set)
|
Об'єм замовлення (комплект)</t>
  </si>
  <si>
    <t>Name according to the proposal 
| 
Назва згідно пропозиції</t>
  </si>
  <si>
    <t>Delivery time - calendar days (after PO signing) 
|
Термін поставки - календарні дні (після підписання Договору на поставку)</t>
  </si>
  <si>
    <t>Unit Price, GBP excl. VAT
| 
Ціна за од-цю, Фунти Стерлінги без ПДВ</t>
  </si>
  <si>
    <t>Total amount, GBP excl. VAT
| 
Сума, Фунти Стерлінги без ПДВ</t>
  </si>
  <si>
    <r>
      <t xml:space="preserve">Deliverable No. 1:
Supply and Delivery of two complete System sets
</t>
    </r>
    <r>
      <rPr>
        <b/>
        <sz val="11"/>
        <rFont val="Calibri"/>
        <family val="2"/>
        <scheme val="minor"/>
      </rPr>
      <t>According to Annex 2</t>
    </r>
  </si>
  <si>
    <r>
      <t xml:space="preserve">Результат № 1:
Постачання двох комплектів Системи
</t>
    </r>
    <r>
      <rPr>
        <b/>
        <sz val="11"/>
        <rFont val="Calibri"/>
        <family val="2"/>
        <scheme val="minor"/>
      </rPr>
      <t>Згідно Додатку 2</t>
    </r>
  </si>
  <si>
    <t>Provide in a separate file
Надати у окремому файлі</t>
  </si>
  <si>
    <t>Deliverable 1 | Результат 1</t>
  </si>
  <si>
    <t>Order Qty (service)
|
Об'єм замовлення (послуга)</t>
  </si>
  <si>
    <t>Description of methodology of System integration
| 
Опис методології інтеграції Системи</t>
  </si>
  <si>
    <t>Period of integration for one system - calendar days (after the receipt of the equipment) 
|
Термін необхідний для інтеграції однієї Системи - календарні дні (після поставки обладнання)</t>
  </si>
  <si>
    <t>Deliverable No. 2:
Integration of two sets of Systems into SESU units</t>
  </si>
  <si>
    <t>Результат роботи № 2:
Інтеграція двох комплектів Систем до складу підрозділів ДСНС України</t>
  </si>
  <si>
    <t>Deliverable 2 | Результат 2</t>
  </si>
  <si>
    <t>Short description of the Contetnt of the Training (can be provided in any convenient way e.g. presentation, document, video)
| 
Стислий опис наповнення тренінгу (може буде надано у будь якому зручному форматі презентація, текстовий файл, відео)</t>
  </si>
  <si>
    <t>Time required to mobilize personnel to conduct training/s - calendar days (imtegration of the System is completed) 
|
Строк необхідний для мобілізації персоналу для  проведення тренінгу/ів - календарні дні (після проведення інтеграції Системи)</t>
  </si>
  <si>
    <t>Deliverable No. 3: 
Provision of training for two SESU teams on independent operation of the System</t>
  </si>
  <si>
    <t>Результат роботи № 3: 
Проведення навчання для двох команд ДСНС України з самостійного експлуатування Системи</t>
  </si>
  <si>
    <t>Deliverable 3 | Результат 3</t>
  </si>
  <si>
    <t>Total amount VAT excl. |
Загальна сума без ПДВ</t>
  </si>
  <si>
    <r>
      <rPr>
        <b/>
        <sz val="14"/>
        <color rgb="FF000000"/>
        <rFont val="Calibri"/>
        <family val="2"/>
        <scheme val="minor"/>
      </rPr>
      <t>Core note 1:</t>
    </r>
    <r>
      <rPr>
        <sz val="14"/>
        <color rgb="FF000000"/>
        <rFont val="Calibri"/>
        <family val="2"/>
        <scheme val="minor"/>
      </rPr>
      <t xml:space="preserve"> Fixed Price in GBP (the price should be calculated based on the exchange rate of GBP to UAH, according to the OANDA rate (https://fxds-hcc.oanda.com/) on the Friday immediately preceding the date on which the invoice was issued). The exchange rate for this ITT as of the issue date - </t>
    </r>
    <r>
      <rPr>
        <b/>
        <u/>
        <sz val="14"/>
        <color rgb="FF006ECE"/>
        <rFont val="Calibri"/>
        <family val="2"/>
        <scheme val="minor"/>
      </rPr>
      <t>57.2965 UAH</t>
    </r>
    <r>
      <rPr>
        <sz val="14"/>
        <color rgb="FF006ECE"/>
        <rFont val="Calibri"/>
        <family val="2"/>
        <scheme val="minor"/>
      </rPr>
      <t>.</t>
    </r>
    <r>
      <rPr>
        <sz val="14"/>
        <color rgb="FF000000"/>
        <rFont val="Calibri"/>
        <family val="2"/>
        <scheme val="minor"/>
      </rPr>
      <t xml:space="preserve">/ 
</t>
    </r>
    <r>
      <rPr>
        <b/>
        <sz val="14"/>
        <color rgb="FF000000"/>
        <rFont val="Calibri"/>
        <family val="2"/>
        <scheme val="minor"/>
      </rPr>
      <t>Основна примітка 1:</t>
    </r>
    <r>
      <rPr>
        <sz val="14"/>
        <color rgb="FF000000"/>
        <rFont val="Calibri"/>
        <family val="2"/>
        <scheme val="minor"/>
      </rPr>
      <t xml:space="preserve"> Фіксована ціна у фунтах стерлінгів (ціна повинна бути розрахована на основі обмінного курсу фунта стерлінгів до гривні, згідно з курсом OANDA (https://fxds-hcc.oanda.com/) у п'ятницю, що безпосередньо передує даті виставлення рахунку-фактури). Обмінний курс для цієї ІТТ на дату публікації - </t>
    </r>
    <r>
      <rPr>
        <b/>
        <u/>
        <sz val="14"/>
        <color rgb="FF006ECE"/>
        <rFont val="Calibri"/>
        <family val="2"/>
        <scheme val="minor"/>
      </rPr>
      <t>57.2965 грн</t>
    </r>
    <r>
      <rPr>
        <sz val="14"/>
        <color rgb="FF000000"/>
        <rFont val="Calibri"/>
        <family val="2"/>
        <scheme val="minor"/>
      </rPr>
      <t xml:space="preserve">.
</t>
    </r>
    <r>
      <rPr>
        <b/>
        <sz val="14"/>
        <color rgb="FF000000"/>
        <rFont val="Calibri"/>
        <family val="2"/>
        <scheme val="minor"/>
      </rPr>
      <t xml:space="preserve">General notes: / Загальні примітки:
</t>
    </r>
    <r>
      <rPr>
        <sz val="14"/>
        <color rgb="FF000000"/>
        <rFont val="Calibri"/>
        <family val="2"/>
        <scheme val="minor"/>
      </rPr>
      <t>1•	All Goods offered in response to this ITT must be new and unused. / 
1•	Усі Товари, що пропонуються у відповідь на цю ITT, повинні бути новими та невикористаними.
2•	All electrical Goods must operate on 240V, 50Hz.  [ignore if not applicable] / 
2•	Всі електричні товари повинні працювати від мережі 240 В, 50 Гц.  [ігнорувати, якщо не застосовується]
3</t>
    </r>
    <r>
      <rPr>
        <b/>
        <sz val="14"/>
        <color rgb="FF000000"/>
        <rFont val="Calibri"/>
        <family val="2"/>
        <scheme val="minor"/>
      </rPr>
      <t>•</t>
    </r>
    <r>
      <rPr>
        <sz val="14"/>
        <color rgb="FF000000"/>
        <rFont val="Calibri"/>
        <family val="2"/>
        <scheme val="minor"/>
      </rPr>
      <t xml:space="preserve">	Unit prices must include applicable delivery/unloading costs and local taxes, excluding VAT.  / 
3•	Ціни повинні включати відповідні витрати на доставку/розвантаження та місцеві податки, без урахування ПДВ. 
4•	Unless otherwise indicated, stated brand names or models are for illustrative description only.  An equivalent substitute, as determined by the specifications, is acceptable. / 
4•	Якщо не вказано інше, зазначені торгові марки або моделі слугують лише для ілюстративного опису.  Допускається еквівалентна заміна, визначена технічними характеристиками.
5•	Warranty service and repair within the country of performance is required for all Goods under this ITT. The warranty coverage must be valid on all Goods for a minimum of twelve (12) months after delivery and acceptance of the Goods, unless otherwise specified in the technical specifications. / 
5•	Гарантійне обслуговування та ремонт у країні виконання робіт є обов'язковим для всіх Товарів за цією ІТТ. Гарантійне покриття має бути дійсним для всіх Товарів протягом щонайменше дванадцяти (12) місяців після доставки та приймання Товарів, якщо інше не зазначено в технічних специфікаціях.</t>
    </r>
  </si>
  <si>
    <t>Bidder to complete | Для заповненя постачальнику:</t>
  </si>
  <si>
    <t>Delivery Terms (INCOTERMS 2020): | 
Умови постачання (ІНКОТЕРМС 2020):</t>
  </si>
  <si>
    <t>DDP</t>
  </si>
  <si>
    <t>Payment terms (Chemonics requirement - 100% post-payment, NET within 30 c.d.): | 
Умови оплати (вимога Chemonics - 100% післяплата, NET протягом 30 к.д.):</t>
  </si>
  <si>
    <t>100% postpayment/післяоплата</t>
  </si>
  <si>
    <t>Bid validity (c.d.) | 
Термін дії пропозиції (к.д.)</t>
  </si>
  <si>
    <t xml:space="preserve">Bid currency: | 
Валюта пропозиції: </t>
  </si>
  <si>
    <t>GBP | Фунти Стерлінги</t>
  </si>
  <si>
    <t xml:space="preserve">Length of warranty on offered item:
Термін дії гарантії на запропонований товар: 		 </t>
  </si>
  <si>
    <t>Company name according to the Charter: | 
Назва компанії згідно Статуту:</t>
  </si>
  <si>
    <t>EDRPOU | ЄДРПОУ:</t>
  </si>
  <si>
    <t>Signature of the company representative and Stamp | 
Підпис представника підприємства та Печатка</t>
  </si>
  <si>
    <t>Date | Дата:</t>
  </si>
  <si>
    <t>Contact person of the company (whith role): | 
Контактна особа компанії (із зазначенням посади):</t>
  </si>
  <si>
    <t>Mobile: | Мобільний:</t>
  </si>
  <si>
    <t>E-mail: |
Електронна пошта:</t>
  </si>
  <si>
    <t>Після заповнення, вимога Chemonics - надати цей документ у підписаному/завіреному печаткою форматі PDF та Excel. |
Once completed, Chemonics requirement - provide this document in both signed/stamped PDF and Excel formats.</t>
  </si>
  <si>
    <t>x</t>
  </si>
  <si>
    <t>Пропозиція по тендеру</t>
  </si>
  <si>
    <t>Запропоновано</t>
  </si>
  <si>
    <t>Ціна</t>
  </si>
  <si>
    <t>Кількість</t>
  </si>
  <si>
    <t>Сума</t>
  </si>
  <si>
    <t>ДСП Egger U 963 ST9 Діамант сірий (Антрацит) 2800х2070х25 мм Нарізані ДСП плити товщина 25 мл. Темно сірого або чорного кольору з матавим покриттям з кромкою чорного кольору.
Висота 2700 см (з кромкою)
Ширина 30 см (з кромкою)</t>
  </si>
  <si>
    <t>ДСП U963 ST9 Діамант сірий 2800х2070х25 мм EGGER (2024-26)
Висота 2700 см (з кромкою)
Ширина 30 см (з кромкою)</t>
  </si>
  <si>
    <t>ДСП Egger U 963 ST9 Діамант сірий (Антрацит) 2800х2070х25 мм Нарізані ДСП плити товщина 25 мл. Темно сірого або чорного кольору з матавим покриттям з кромкою чорного кольору. Довжина 900 см (з кромкою)
Ширина 30 см (без кромки)</t>
  </si>
  <si>
    <t>ДСП U963 ST9 Діамант сірий 2800х2070х25 мм EGGER (2024-26)
Довжина 900 см (з кромкою)
Ширина 30 см (без кромки)</t>
  </si>
  <si>
    <t>Before</t>
  </si>
  <si>
    <t>Description</t>
  </si>
  <si>
    <t>UoM</t>
  </si>
  <si>
    <t>Qty</t>
  </si>
  <si>
    <t>Price</t>
  </si>
  <si>
    <t>Amount</t>
  </si>
  <si>
    <r>
      <t xml:space="preserve">Egger chipboard U 963 ST9 Diamond gray (Anthracite) 2800x2070x25 mm Sliced chipboard boards 25 ml thick. Dark gray or black with a matte finish with a black edge banding. Height </t>
    </r>
    <r>
      <rPr>
        <b/>
        <sz val="11"/>
        <color theme="1"/>
        <rFont val="Calibri"/>
        <family val="2"/>
        <scheme val="minor"/>
      </rPr>
      <t>2700</t>
    </r>
    <r>
      <rPr>
        <sz val="11"/>
        <color theme="1"/>
        <rFont val="Calibri"/>
        <family val="2"/>
        <scheme val="minor"/>
      </rPr>
      <t xml:space="preserve"> mm (with edge banding) Width </t>
    </r>
    <r>
      <rPr>
        <b/>
        <sz val="11"/>
        <color theme="1"/>
        <rFont val="Calibri"/>
        <family val="2"/>
        <scheme val="minor"/>
      </rPr>
      <t>300</t>
    </r>
    <r>
      <rPr>
        <sz val="11"/>
        <color theme="1"/>
        <rFont val="Calibri"/>
        <family val="2"/>
        <scheme val="minor"/>
      </rPr>
      <t xml:space="preserve"> mm (with edge banding)</t>
    </r>
  </si>
  <si>
    <t>sheet</t>
  </si>
  <si>
    <t>Edge ABS U963 ST9 Diamond Gray 43*2 mm (75 m/p) EGGER Щ(2024-26)</t>
  </si>
  <si>
    <t>linear meter</t>
  </si>
  <si>
    <t>Now</t>
  </si>
  <si>
    <t>Chipboard U963 ST9 Diamond gray 2800x2070x25 mm EGGER (2024-26) Height 2700 mm (with edge) Width 300 mm (with edge)</t>
  </si>
  <si>
    <t>pcs</t>
  </si>
  <si>
    <t>Chipboard U963 ST9 Diamond gray 2800x2070x25 mm EGGER (2024-26) Length 900 mm (with edge banding) Width 300 mm (without edge banding)</t>
  </si>
  <si>
    <t>Плити мінераловатні ТЕХНОБЛОК СТАНДАРТ 1200*600*100мм (6 плит)</t>
  </si>
  <si>
    <t>м2</t>
  </si>
  <si>
    <t>Високопілля, вул. Енергетична (Гагаріна), 7</t>
  </si>
  <si>
    <t>Утеплювач Техноблок Стандарт 1200х600х50мм (5,76/8пл) МП</t>
  </si>
  <si>
    <t>Плити теплоізоляційні з минеральної вати на синтетичному зв'язуючому Izovat-LS(1000x600x100 мм)</t>
  </si>
  <si>
    <t>Shkilna 104, Kalynivske village, 74131 , Beryslav district, Kherson Oblast 
(47.11839256223751, 32.982446441864816)</t>
  </si>
  <si>
    <t>Shkilna 120, Kalynivske village, 74131 , Beryslav district, Kherson Oblast (47.11650667082786, 32.97544873404343)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</si>
</sst>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_-;\-* #,##0.00_-;_-* &quot;-&quot;??_-;_-@_-"/>
  </numFmts>
  <fonts count="28">
    <font>
      <sz val="11"/>
      <color theme="1"/>
      <name val="Calibri"/>
      <charset val="134"/>
      <scheme val="minor"/>
    </font>
    <font>
      <sz val="11"/>
      <color theme="1"/>
      <name val="Calibri"/>
      <family val="2"/>
      <scheme val="minor"/>
    </font>
    <font>
      <sz val="11"/>
      <color theme="1"/>
      <name val="Calibri"/>
      <family val="2"/>
      <scheme val="minor"/>
    </font>
    <font>
      <sz val="11"/>
      <color theme="1"/>
      <name val="Calibri"/>
      <family val="2"/>
      <scheme val="minor"/>
    </font>
    <font>
      <sz val="10"/>
      <name val="Calibri"/>
      <family val="2"/>
      <scheme val="minor"/>
    </font>
    <font>
      <sz val="10"/>
      <color theme="1"/>
      <name val="Calibri"/>
      <family val="2"/>
      <scheme val="minor"/>
    </font>
    <font>
      <sz val="11"/>
      <color theme="1"/>
      <name val="Calibri"/>
      <family val="2"/>
      <scheme val="minor"/>
    </font>
    <font>
      <b/>
      <sz val="11"/>
      <color theme="0"/>
      <name val="Calibri"/>
      <family val="2"/>
      <scheme val="minor"/>
    </font>
    <font>
      <b/>
      <sz val="16"/>
      <name val="Calibri"/>
      <family val="2"/>
      <scheme val="minor"/>
    </font>
    <font>
      <u/>
      <sz val="11"/>
      <color theme="10"/>
      <name val="Calibri"/>
      <family val="2"/>
      <scheme val="minor"/>
    </font>
    <font>
      <b/>
      <sz val="11"/>
      <color theme="1"/>
      <name val="Calibri"/>
      <family val="2"/>
      <scheme val="minor"/>
    </font>
    <font>
      <sz val="11"/>
      <color theme="1"/>
      <name val="Calibri"/>
      <family val="2"/>
      <charset val="134"/>
      <scheme val="minor"/>
    </font>
    <font>
      <b/>
      <sz val="12"/>
      <color theme="1"/>
      <name val="Calibri"/>
      <family val="2"/>
      <scheme val="minor"/>
    </font>
    <font>
      <b/>
      <sz val="12"/>
      <color theme="0"/>
      <name val="Calibri"/>
      <family val="2"/>
      <scheme val="minor"/>
    </font>
    <font>
      <sz val="12"/>
      <color theme="1"/>
      <name val="Calibri"/>
      <family val="2"/>
      <scheme val="minor"/>
    </font>
    <font>
      <sz val="12"/>
      <name val="Calibri"/>
      <family val="2"/>
      <scheme val="minor"/>
    </font>
    <font>
      <sz val="8"/>
      <name val="Calibri"/>
      <family val="2"/>
      <scheme val="minor"/>
    </font>
    <font>
      <b/>
      <sz val="14"/>
      <color theme="1"/>
      <name val="Calibri"/>
      <family val="2"/>
      <scheme val="minor"/>
    </font>
    <font>
      <sz val="14"/>
      <color theme="1"/>
      <name val="Calibri"/>
      <family val="2"/>
      <scheme val="minor"/>
    </font>
    <font>
      <sz val="14"/>
      <color rgb="FF000000"/>
      <name val="Calibri"/>
      <family val="2"/>
      <scheme val="minor"/>
    </font>
    <font>
      <b/>
      <sz val="14"/>
      <name val="Calibri"/>
      <family val="2"/>
      <scheme val="minor"/>
    </font>
    <font>
      <b/>
      <sz val="12"/>
      <color rgb="FF00233D"/>
      <name val="Calibri"/>
      <family val="2"/>
      <scheme val="minor"/>
    </font>
    <font>
      <b/>
      <i/>
      <sz val="16"/>
      <color rgb="FF006ECE"/>
      <name val="Calibri"/>
      <family val="2"/>
      <scheme val="minor"/>
    </font>
    <font>
      <b/>
      <sz val="14"/>
      <color rgb="FF000000"/>
      <name val="Calibri"/>
      <family val="2"/>
      <scheme val="minor"/>
    </font>
    <font>
      <sz val="11"/>
      <name val="Calibri"/>
      <family val="2"/>
      <scheme val="minor"/>
    </font>
    <font>
      <b/>
      <sz val="11"/>
      <name val="Calibri"/>
      <family val="2"/>
      <scheme val="minor"/>
    </font>
    <font>
      <b/>
      <u/>
      <sz val="14"/>
      <color rgb="FF006ECE"/>
      <name val="Calibri"/>
      <family val="2"/>
      <scheme val="minor"/>
    </font>
    <font>
      <sz val="14"/>
      <color rgb="FF006ECE"/>
      <name val="Calibri"/>
      <family val="2"/>
      <scheme val="minor"/>
    </font>
  </fonts>
  <fills count="6">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006ECE"/>
        <bgColor indexed="64"/>
      </patternFill>
    </fill>
    <fill>
      <patternFill patternType="solid">
        <fgColor rgb="FFE9F7FF"/>
        <bgColor theme="4" tint="0.79998168889431442"/>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auto="1"/>
      </right>
      <top/>
      <bottom style="thin">
        <color auto="1"/>
      </bottom>
      <diagonal/>
    </border>
    <border>
      <left/>
      <right style="thin">
        <color auto="1"/>
      </right>
      <top/>
      <bottom/>
      <diagonal/>
    </border>
    <border>
      <left/>
      <right/>
      <top/>
      <bottom style="thin">
        <color auto="1"/>
      </bottom>
      <diagonal/>
    </border>
    <border>
      <left/>
      <right/>
      <top style="thin">
        <color auto="1"/>
      </top>
      <bottom/>
      <diagonal/>
    </border>
    <border>
      <left style="thin">
        <color auto="1"/>
      </left>
      <right style="thin">
        <color auto="1"/>
      </right>
      <top style="thin">
        <color auto="1"/>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auto="1"/>
      </bottom>
      <diagonal/>
    </border>
    <border>
      <left style="thin">
        <color indexed="64"/>
      </left>
      <right/>
      <top/>
      <bottom/>
      <diagonal/>
    </border>
  </borders>
  <cellStyleXfs count="7">
    <xf numFmtId="0" fontId="0" fillId="0" borderId="0"/>
    <xf numFmtId="164" fontId="6" fillId="0" borderId="0" applyFon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3" fillId="0" borderId="0"/>
    <xf numFmtId="0" fontId="2" fillId="0" borderId="0"/>
    <xf numFmtId="164" fontId="2" fillId="0" borderId="0" applyFont="0" applyFill="0" applyBorder="0" applyAlignment="0" applyProtection="0"/>
  </cellStyleXfs>
  <cellXfs count="74">
    <xf numFmtId="0" fontId="0" fillId="0" borderId="0" xfId="0"/>
    <xf numFmtId="0" fontId="4" fillId="0" borderId="0" xfId="0" applyFont="1" applyAlignment="1">
      <alignment horizontal="center" vertical="center"/>
    </xf>
    <xf numFmtId="0" fontId="5" fillId="0" borderId="0" xfId="0" applyFont="1" applyAlignment="1">
      <alignment vertical="top"/>
    </xf>
    <xf numFmtId="0" fontId="5" fillId="0" borderId="0" xfId="0" applyFont="1" applyAlignment="1">
      <alignment horizontal="left" vertical="top" wrapText="1"/>
    </xf>
    <xf numFmtId="0" fontId="5" fillId="0" borderId="0" xfId="0" applyFont="1" applyAlignment="1">
      <alignment horizontal="center" vertical="center" wrapText="1"/>
    </xf>
    <xf numFmtId="0" fontId="0" fillId="0" borderId="1" xfId="0" applyBorder="1"/>
    <xf numFmtId="164" fontId="5" fillId="0" borderId="0" xfId="1" applyFont="1" applyBorder="1" applyAlignment="1">
      <alignment vertical="top"/>
    </xf>
    <xf numFmtId="0" fontId="0" fillId="0" borderId="0" xfId="0" applyAlignment="1">
      <alignment wrapText="1"/>
    </xf>
    <xf numFmtId="4" fontId="0" fillId="0" borderId="0" xfId="0" applyNumberFormat="1"/>
    <xf numFmtId="4" fontId="0" fillId="0" borderId="1" xfId="0" applyNumberFormat="1" applyBorder="1"/>
    <xf numFmtId="0" fontId="10" fillId="3" borderId="1" xfId="0" applyFont="1" applyFill="1" applyBorder="1" applyAlignment="1">
      <alignment horizontal="center" vertical="center"/>
    </xf>
    <xf numFmtId="4" fontId="12" fillId="0" borderId="0" xfId="0" applyNumberFormat="1" applyFont="1"/>
    <xf numFmtId="4" fontId="10" fillId="0" borderId="1" xfId="0" applyNumberFormat="1" applyFont="1" applyBorder="1"/>
    <xf numFmtId="0" fontId="2" fillId="0" borderId="0" xfId="5"/>
    <xf numFmtId="0" fontId="18" fillId="2" borderId="0" xfId="5" applyFont="1" applyFill="1" applyAlignment="1">
      <alignment vertical="top"/>
    </xf>
    <xf numFmtId="0" fontId="14" fillId="0" borderId="0" xfId="0" applyFont="1" applyAlignment="1">
      <alignment vertical="top"/>
    </xf>
    <xf numFmtId="0" fontId="5" fillId="0" borderId="9" xfId="0" applyFont="1" applyBorder="1" applyAlignment="1">
      <alignment horizontal="center" vertical="top"/>
    </xf>
    <xf numFmtId="0" fontId="17" fillId="2" borderId="1" xfId="5" applyFont="1" applyFill="1" applyBorder="1" applyAlignment="1">
      <alignment horizontal="center" vertical="center" wrapText="1"/>
    </xf>
    <xf numFmtId="0" fontId="17" fillId="2" borderId="1" xfId="5" applyFont="1" applyFill="1" applyBorder="1" applyAlignment="1">
      <alignment horizontal="center" vertical="center"/>
    </xf>
    <xf numFmtId="0" fontId="20" fillId="2" borderId="1" xfId="5" applyFont="1" applyFill="1" applyBorder="1" applyAlignment="1">
      <alignment horizontal="center" vertical="center" wrapText="1"/>
    </xf>
    <xf numFmtId="0" fontId="17" fillId="0" borderId="1" xfId="5" applyFont="1" applyBorder="1" applyAlignment="1">
      <alignment horizontal="center" vertical="center"/>
    </xf>
    <xf numFmtId="0" fontId="7" fillId="4" borderId="1" xfId="0" applyFont="1" applyFill="1" applyBorder="1" applyAlignment="1">
      <alignment horizontal="center" vertical="center" wrapText="1"/>
    </xf>
    <xf numFmtId="0" fontId="0" fillId="0" borderId="1" xfId="0" applyBorder="1" applyAlignment="1">
      <alignment horizontal="center" vertical="center"/>
    </xf>
    <xf numFmtId="0" fontId="15" fillId="2" borderId="1" xfId="0" applyFont="1" applyFill="1" applyBorder="1" applyAlignment="1">
      <alignment horizontal="center" vertical="center" wrapText="1"/>
    </xf>
    <xf numFmtId="0" fontId="14" fillId="0" borderId="1" xfId="0" applyFont="1" applyBorder="1" applyAlignment="1">
      <alignment vertical="top"/>
    </xf>
    <xf numFmtId="39" fontId="13" fillId="4" borderId="1" xfId="1" applyNumberFormat="1" applyFont="1" applyFill="1" applyBorder="1" applyAlignment="1">
      <alignment vertical="center"/>
    </xf>
    <xf numFmtId="2" fontId="21" fillId="5" borderId="4" xfId="0" applyNumberFormat="1" applyFont="1" applyFill="1" applyBorder="1" applyAlignment="1">
      <alignment vertical="center" wrapText="1"/>
    </xf>
    <xf numFmtId="2" fontId="14" fillId="2" borderId="1" xfId="1" applyNumberFormat="1" applyFont="1" applyFill="1" applyBorder="1" applyAlignment="1">
      <alignment horizontal="right" vertical="center"/>
    </xf>
    <xf numFmtId="0" fontId="14" fillId="0" borderId="13" xfId="0" applyFont="1" applyBorder="1" applyAlignment="1">
      <alignment vertical="top"/>
    </xf>
    <xf numFmtId="0" fontId="14" fillId="0" borderId="6" xfId="0" applyFont="1" applyBorder="1" applyAlignment="1">
      <alignment vertical="top"/>
    </xf>
    <xf numFmtId="0" fontId="0" fillId="0" borderId="13" xfId="0" applyBorder="1"/>
    <xf numFmtId="0" fontId="0" fillId="0" borderId="6" xfId="0" applyBorder="1"/>
    <xf numFmtId="0" fontId="5" fillId="0" borderId="13" xfId="0" applyFont="1" applyBorder="1" applyAlignment="1">
      <alignment vertical="top"/>
    </xf>
    <xf numFmtId="0" fontId="5" fillId="0" borderId="6" xfId="0" applyFont="1" applyBorder="1" applyAlignment="1">
      <alignment vertical="top"/>
    </xf>
    <xf numFmtId="0" fontId="11" fillId="2" borderId="1" xfId="0" applyFont="1" applyFill="1" applyBorder="1" applyAlignment="1">
      <alignment horizontal="center" vertical="center" wrapText="1"/>
    </xf>
    <xf numFmtId="0" fontId="24" fillId="2" borderId="1" xfId="0" applyFont="1" applyFill="1" applyBorder="1" applyAlignment="1">
      <alignment horizontal="center" vertical="center" wrapText="1"/>
    </xf>
    <xf numFmtId="0" fontId="24" fillId="2" borderId="1" xfId="0" applyFont="1" applyFill="1" applyBorder="1" applyAlignment="1">
      <alignment horizontal="left" vertical="top" wrapText="1"/>
    </xf>
    <xf numFmtId="0" fontId="8" fillId="0" borderId="10" xfId="0" applyFont="1" applyBorder="1" applyAlignment="1">
      <alignment horizontal="center" vertical="center" wrapText="1"/>
    </xf>
    <xf numFmtId="0" fontId="8" fillId="0" borderId="8" xfId="0" applyFont="1" applyBorder="1" applyAlignment="1">
      <alignment horizontal="center" vertical="center" wrapText="1"/>
    </xf>
    <xf numFmtId="0" fontId="8" fillId="0" borderId="11" xfId="0" applyFont="1" applyBorder="1" applyAlignment="1">
      <alignment horizontal="center" vertical="center" wrapText="1"/>
    </xf>
    <xf numFmtId="0" fontId="19" fillId="0" borderId="2" xfId="5" applyFont="1" applyBorder="1" applyAlignment="1">
      <alignment horizontal="left" vertical="top" wrapText="1"/>
    </xf>
    <xf numFmtId="0" fontId="19" fillId="0" borderId="3" xfId="5" applyFont="1" applyBorder="1" applyAlignment="1">
      <alignment horizontal="left" vertical="top" wrapText="1"/>
    </xf>
    <xf numFmtId="0" fontId="19" fillId="0" borderId="4" xfId="5" applyFont="1" applyBorder="1" applyAlignment="1">
      <alignment horizontal="left" vertical="top" wrapText="1"/>
    </xf>
    <xf numFmtId="0" fontId="13" fillId="4" borderId="10" xfId="5" applyFont="1" applyFill="1" applyBorder="1" applyAlignment="1">
      <alignment horizontal="right" vertical="top"/>
    </xf>
    <xf numFmtId="0" fontId="13" fillId="4" borderId="8" xfId="5" applyFont="1" applyFill="1" applyBorder="1" applyAlignment="1">
      <alignment horizontal="right" vertical="top"/>
    </xf>
    <xf numFmtId="0" fontId="13" fillId="4" borderId="11" xfId="5" applyFont="1" applyFill="1" applyBorder="1" applyAlignment="1">
      <alignment horizontal="right" vertical="top"/>
    </xf>
    <xf numFmtId="0" fontId="21" fillId="5" borderId="2" xfId="0" applyFont="1" applyFill="1" applyBorder="1" applyAlignment="1">
      <alignment horizontal="right" vertical="center" wrapText="1"/>
    </xf>
    <xf numFmtId="0" fontId="21" fillId="5" borderId="3" xfId="0" applyFont="1" applyFill="1" applyBorder="1" applyAlignment="1">
      <alignment horizontal="right" vertical="center" wrapText="1"/>
    </xf>
    <xf numFmtId="0" fontId="21" fillId="5" borderId="4" xfId="0" applyFont="1" applyFill="1" applyBorder="1" applyAlignment="1">
      <alignment horizontal="right" vertical="center" wrapText="1"/>
    </xf>
    <xf numFmtId="39" fontId="13" fillId="4" borderId="2" xfId="1" applyNumberFormat="1" applyFont="1" applyFill="1" applyBorder="1" applyAlignment="1">
      <alignment horizontal="right" vertical="center"/>
    </xf>
    <xf numFmtId="39" fontId="13" fillId="4" borderId="3" xfId="1" applyNumberFormat="1" applyFont="1" applyFill="1" applyBorder="1" applyAlignment="1">
      <alignment horizontal="right" vertical="center"/>
    </xf>
    <xf numFmtId="0" fontId="22" fillId="0" borderId="1" xfId="5" applyFont="1" applyBorder="1" applyAlignment="1">
      <alignment horizontal="left" vertical="center" wrapText="1"/>
    </xf>
    <xf numFmtId="0" fontId="17" fillId="2" borderId="13" xfId="5" applyFont="1" applyFill="1" applyBorder="1" applyAlignment="1">
      <alignment horizontal="right" vertical="center" wrapText="1"/>
    </xf>
    <xf numFmtId="0" fontId="17" fillId="2" borderId="0" xfId="5" applyFont="1" applyFill="1" applyAlignment="1">
      <alignment horizontal="right" vertical="center" wrapText="1"/>
    </xf>
    <xf numFmtId="0" fontId="17" fillId="2" borderId="6" xfId="5" applyFont="1" applyFill="1" applyBorder="1" applyAlignment="1">
      <alignment horizontal="right" vertical="center" wrapText="1"/>
    </xf>
    <xf numFmtId="0" fontId="20" fillId="2" borderId="13" xfId="5" applyFont="1" applyFill="1" applyBorder="1" applyAlignment="1">
      <alignment horizontal="right" vertical="center" wrapText="1"/>
    </xf>
    <xf numFmtId="0" fontId="20" fillId="2" borderId="0" xfId="5" applyFont="1" applyFill="1" applyAlignment="1">
      <alignment horizontal="right" vertical="center" wrapText="1"/>
    </xf>
    <xf numFmtId="0" fontId="20" fillId="2" borderId="6" xfId="5" applyFont="1" applyFill="1" applyBorder="1" applyAlignment="1">
      <alignment horizontal="right" vertical="center" wrapText="1"/>
    </xf>
    <xf numFmtId="0" fontId="17" fillId="2" borderId="13" xfId="5" applyFont="1" applyFill="1" applyBorder="1" applyAlignment="1">
      <alignment horizontal="right" vertical="center"/>
    </xf>
    <xf numFmtId="0" fontId="17" fillId="2" borderId="0" xfId="5" applyFont="1" applyFill="1" applyAlignment="1">
      <alignment horizontal="right" vertical="center"/>
    </xf>
    <xf numFmtId="0" fontId="17" fillId="2" borderId="6" xfId="5" applyFont="1" applyFill="1" applyBorder="1" applyAlignment="1">
      <alignment horizontal="right" vertical="center"/>
    </xf>
    <xf numFmtId="0" fontId="17" fillId="2" borderId="12" xfId="5" applyFont="1" applyFill="1" applyBorder="1" applyAlignment="1">
      <alignment horizontal="right" vertical="center" wrapText="1"/>
    </xf>
    <xf numFmtId="0" fontId="17" fillId="2" borderId="7" xfId="5" applyFont="1" applyFill="1" applyBorder="1" applyAlignment="1">
      <alignment horizontal="right" vertical="center" wrapText="1"/>
    </xf>
    <xf numFmtId="0" fontId="17" fillId="2" borderId="5" xfId="5" applyFont="1" applyFill="1" applyBorder="1" applyAlignment="1">
      <alignment horizontal="right" vertical="center" wrapText="1"/>
    </xf>
    <xf numFmtId="0" fontId="0" fillId="3" borderId="3" xfId="0" applyFill="1" applyBorder="1" applyAlignment="1">
      <alignment horizontal="center"/>
    </xf>
    <xf numFmtId="0" fontId="0" fillId="3" borderId="4" xfId="0" applyFill="1" applyBorder="1" applyAlignment="1">
      <alignment horizontal="center"/>
    </xf>
    <xf numFmtId="0" fontId="1" fillId="2" borderId="1" xfId="0" applyFont="1" applyFill="1" applyBorder="1" applyAlignment="1">
      <alignment horizontal="center" vertical="center" wrapText="1"/>
    </xf>
    <xf numFmtId="0" fontId="1" fillId="2" borderId="1" xfId="0" applyFont="1" applyFill="1" applyBorder="1" applyAlignment="1">
      <alignment horizontal="left" vertical="top" wrapText="1"/>
    </xf>
    <xf numFmtId="2" fontId="1" fillId="2" borderId="1" xfId="1" applyNumberFormat="1" applyFont="1" applyFill="1" applyBorder="1" applyAlignment="1">
      <alignment horizontal="right" vertical="center"/>
    </xf>
    <xf numFmtId="0" fontId="1" fillId="0" borderId="1" xfId="0" applyFont="1" applyBorder="1" applyAlignment="1">
      <alignment wrapText="1"/>
    </xf>
    <xf numFmtId="0" fontId="1" fillId="0" borderId="0" xfId="0" applyFont="1"/>
    <xf numFmtId="0" fontId="1" fillId="3" borderId="2" xfId="0" applyFont="1" applyFill="1" applyBorder="1" applyAlignment="1">
      <alignment horizontal="center"/>
    </xf>
    <xf numFmtId="0" fontId="1" fillId="0" borderId="1" xfId="0" applyFont="1" applyBorder="1"/>
    <xf numFmtId="0" fontId="1" fillId="0" borderId="1" xfId="0" applyFont="1" applyBorder="1" applyAlignment="1">
      <alignment vertical="center" wrapText="1"/>
    </xf>
  </cellXfs>
  <cellStyles count="7">
    <cellStyle name="Comma 2" xfId="6" xr:uid="{F64FDDF6-3F70-43FA-833B-146C5EDDB1AB}"/>
    <cellStyle name="Hyperlink 2" xfId="2" xr:uid="{00000000-0005-0000-0000-000000000000}"/>
    <cellStyle name="Normal 2" xfId="4" xr:uid="{6E72F082-D191-4B8F-A7F2-5B4BF619607D}"/>
    <cellStyle name="Normal 3" xfId="5" xr:uid="{752B3E9D-E024-4419-AD22-3183366377BC}"/>
    <cellStyle name="Гіперпосилання 2" xfId="3" xr:uid="{00000000-0005-0000-0000-000002000000}"/>
    <cellStyle name="Обычный" xfId="0" builtinId="0"/>
    <cellStyle name="Финансовый" xfId="1" builtinId="3"/>
  </cellStyles>
  <dxfs count="0"/>
  <tableStyles count="0" defaultTableStyle="TableStyleMedium2" defaultPivotStyle="PivotStyleLight16"/>
  <colors>
    <mruColors>
      <color rgb="FF006ECE"/>
      <color rgb="FFE9F7FF"/>
      <color rgb="FF00233D"/>
      <color rgb="FFE942C7"/>
      <color rgb="FF4442C7"/>
      <color rgb="FFC5C742"/>
      <color rgb="FFA70000"/>
      <color rgb="FFF38500"/>
      <color rgb="FF005065"/>
      <color rgb="FF31313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editAs="oneCell">
    <xdr:from>
      <xdr:col>6</xdr:col>
      <xdr:colOff>0</xdr:colOff>
      <xdr:row>14</xdr:row>
      <xdr:rowOff>0</xdr:rowOff>
    </xdr:from>
    <xdr:to>
      <xdr:col>6</xdr:col>
      <xdr:colOff>304800</xdr:colOff>
      <xdr:row>15</xdr:row>
      <xdr:rowOff>136394</xdr:rowOff>
    </xdr:to>
    <xdr:sp macro="" textlink="">
      <xdr:nvSpPr>
        <xdr:cNvPr id="4" name="AutoShape 18" descr="https://trivita.ua/media/mf_webp/jpg/media/catalog/product/cache/dd95bbeaba6420773a0013f62f7a35ef/p/e/pesok_mesh.webp">
          <a:extLst>
            <a:ext uri="{FF2B5EF4-FFF2-40B4-BE49-F238E27FC236}">
              <a16:creationId xmlns:a16="http://schemas.microsoft.com/office/drawing/2014/main" id="{00000000-0008-0000-0000-000004000000}"/>
            </a:ext>
          </a:extLst>
        </xdr:cNvPr>
        <xdr:cNvSpPr>
          <a:spLocks noChangeAspect="1" noChangeArrowheads="1"/>
        </xdr:cNvSpPr>
      </xdr:nvSpPr>
      <xdr:spPr bwMode="auto">
        <a:xfrm>
          <a:off x="25641300" y="1750237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6</xdr:col>
      <xdr:colOff>0</xdr:colOff>
      <xdr:row>14</xdr:row>
      <xdr:rowOff>0</xdr:rowOff>
    </xdr:from>
    <xdr:to>
      <xdr:col>6</xdr:col>
      <xdr:colOff>304800</xdr:colOff>
      <xdr:row>15</xdr:row>
      <xdr:rowOff>136394</xdr:rowOff>
    </xdr:to>
    <xdr:sp macro="" textlink="">
      <xdr:nvSpPr>
        <xdr:cNvPr id="8" name="AutoShape 26" descr="Колено Georg Fischer d40 45 град.">
          <a:extLst>
            <a:ext uri="{FF2B5EF4-FFF2-40B4-BE49-F238E27FC236}">
              <a16:creationId xmlns:a16="http://schemas.microsoft.com/office/drawing/2014/main" id="{00000000-0008-0000-0000-000008000000}"/>
            </a:ext>
          </a:extLst>
        </xdr:cNvPr>
        <xdr:cNvSpPr>
          <a:spLocks noChangeAspect="1" noChangeArrowheads="1"/>
        </xdr:cNvSpPr>
      </xdr:nvSpPr>
      <xdr:spPr bwMode="auto">
        <a:xfrm>
          <a:off x="25641300" y="1786813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6</xdr:col>
      <xdr:colOff>0</xdr:colOff>
      <xdr:row>14</xdr:row>
      <xdr:rowOff>0</xdr:rowOff>
    </xdr:from>
    <xdr:to>
      <xdr:col>6</xdr:col>
      <xdr:colOff>304800</xdr:colOff>
      <xdr:row>15</xdr:row>
      <xdr:rowOff>136394</xdr:rowOff>
    </xdr:to>
    <xdr:sp macro="" textlink="">
      <xdr:nvSpPr>
        <xdr:cNvPr id="1053" name="AutoShape 29" descr="Корпус пластиковий 12-модульний e.plbox.stand.n.12k, навісний (s029104)">
          <a:extLst>
            <a:ext uri="{FF2B5EF4-FFF2-40B4-BE49-F238E27FC236}">
              <a16:creationId xmlns:a16="http://schemas.microsoft.com/office/drawing/2014/main" id="{00000000-0008-0000-0000-00001D040000}"/>
            </a:ext>
          </a:extLst>
        </xdr:cNvPr>
        <xdr:cNvSpPr>
          <a:spLocks noChangeAspect="1" noChangeArrowheads="1"/>
        </xdr:cNvSpPr>
      </xdr:nvSpPr>
      <xdr:spPr bwMode="auto">
        <a:xfrm>
          <a:off x="25641300" y="2457983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6</xdr:col>
      <xdr:colOff>0</xdr:colOff>
      <xdr:row>14</xdr:row>
      <xdr:rowOff>0</xdr:rowOff>
    </xdr:from>
    <xdr:to>
      <xdr:col>6</xdr:col>
      <xdr:colOff>304800</xdr:colOff>
      <xdr:row>15</xdr:row>
      <xdr:rowOff>136394</xdr:rowOff>
    </xdr:to>
    <xdr:sp macro="" textlink="">
      <xdr:nvSpPr>
        <xdr:cNvPr id="1055" name="AutoShape 31" descr="ВВГ-П нг 3х2,5 кабель ЗЗЦМ (бухта 100м., Різати кратно 10 м.) (ВВГНГ-П 3X2,5 ECG / 707235)">
          <a:extLst>
            <a:ext uri="{FF2B5EF4-FFF2-40B4-BE49-F238E27FC236}">
              <a16:creationId xmlns:a16="http://schemas.microsoft.com/office/drawing/2014/main" id="{00000000-0008-0000-0000-00001F040000}"/>
            </a:ext>
          </a:extLst>
        </xdr:cNvPr>
        <xdr:cNvSpPr>
          <a:spLocks noChangeAspect="1" noChangeArrowheads="1"/>
        </xdr:cNvSpPr>
      </xdr:nvSpPr>
      <xdr:spPr bwMode="auto">
        <a:xfrm>
          <a:off x="25641300" y="2467127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6</xdr:col>
      <xdr:colOff>0</xdr:colOff>
      <xdr:row>14</xdr:row>
      <xdr:rowOff>0</xdr:rowOff>
    </xdr:from>
    <xdr:to>
      <xdr:col>6</xdr:col>
      <xdr:colOff>304800</xdr:colOff>
      <xdr:row>15</xdr:row>
      <xdr:rowOff>136394</xdr:rowOff>
    </xdr:to>
    <xdr:sp macro="" textlink="">
      <xdr:nvSpPr>
        <xdr:cNvPr id="1058" name="AutoShape 34" descr="Коробка монтажна универсальна набірна ПВХ сіра Ø73,5х43мм, Kopos (KU 68-1901_KA) - придбати">
          <a:extLst>
            <a:ext uri="{FF2B5EF4-FFF2-40B4-BE49-F238E27FC236}">
              <a16:creationId xmlns:a16="http://schemas.microsoft.com/office/drawing/2014/main" id="{00000000-0008-0000-0000-000022040000}"/>
            </a:ext>
          </a:extLst>
        </xdr:cNvPr>
        <xdr:cNvSpPr>
          <a:spLocks noChangeAspect="1" noChangeArrowheads="1"/>
        </xdr:cNvSpPr>
      </xdr:nvSpPr>
      <xdr:spPr bwMode="auto">
        <a:xfrm>
          <a:off x="25641300" y="2503703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6</xdr:col>
      <xdr:colOff>0</xdr:colOff>
      <xdr:row>14</xdr:row>
      <xdr:rowOff>0</xdr:rowOff>
    </xdr:from>
    <xdr:to>
      <xdr:col>6</xdr:col>
      <xdr:colOff>304800</xdr:colOff>
      <xdr:row>15</xdr:row>
      <xdr:rowOff>136394</xdr:rowOff>
    </xdr:to>
    <xdr:sp macro="" textlink="">
      <xdr:nvSpPr>
        <xdr:cNvPr id="1061" name="AutoShape 37" descr="Саморіз 3,5х9,5 мм &quot;блоха&quot; гострий, цинк, 1000 шт/уп">
          <a:extLst>
            <a:ext uri="{FF2B5EF4-FFF2-40B4-BE49-F238E27FC236}">
              <a16:creationId xmlns:a16="http://schemas.microsoft.com/office/drawing/2014/main" id="{00000000-0008-0000-0000-000025040000}"/>
            </a:ext>
          </a:extLst>
        </xdr:cNvPr>
        <xdr:cNvSpPr>
          <a:spLocks noChangeAspect="1" noChangeArrowheads="1"/>
        </xdr:cNvSpPr>
      </xdr:nvSpPr>
      <xdr:spPr bwMode="auto">
        <a:xfrm>
          <a:off x="25641300" y="2549423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6</xdr:col>
      <xdr:colOff>0</xdr:colOff>
      <xdr:row>14</xdr:row>
      <xdr:rowOff>0</xdr:rowOff>
    </xdr:from>
    <xdr:to>
      <xdr:col>6</xdr:col>
      <xdr:colOff>304800</xdr:colOff>
      <xdr:row>15</xdr:row>
      <xdr:rowOff>136394</xdr:rowOff>
    </xdr:to>
    <xdr:sp macro="" textlink="">
      <xdr:nvSpPr>
        <xdr:cNvPr id="1062" name="AutoShape 38" descr="Саморіз 3,5х9,5 мм &quot;блоха&quot; гострий, цинк, 1000 шт/уп">
          <a:extLst>
            <a:ext uri="{FF2B5EF4-FFF2-40B4-BE49-F238E27FC236}">
              <a16:creationId xmlns:a16="http://schemas.microsoft.com/office/drawing/2014/main" id="{00000000-0008-0000-0000-000026040000}"/>
            </a:ext>
          </a:extLst>
        </xdr:cNvPr>
        <xdr:cNvSpPr>
          <a:spLocks noChangeAspect="1" noChangeArrowheads="1"/>
        </xdr:cNvSpPr>
      </xdr:nvSpPr>
      <xdr:spPr bwMode="auto">
        <a:xfrm>
          <a:off x="25641300" y="2549423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6</xdr:col>
      <xdr:colOff>0</xdr:colOff>
      <xdr:row>14</xdr:row>
      <xdr:rowOff>0</xdr:rowOff>
    </xdr:from>
    <xdr:to>
      <xdr:col>6</xdr:col>
      <xdr:colOff>304800</xdr:colOff>
      <xdr:row>15</xdr:row>
      <xdr:rowOff>136394</xdr:rowOff>
    </xdr:to>
    <xdr:sp macro="" textlink="">
      <xdr:nvSpPr>
        <xdr:cNvPr id="10" name="AutoShape 41" descr="Кутик 100х100х7 мм; ст.3пс, міра; 12 м 029К фото">
          <a:extLst>
            <a:ext uri="{FF2B5EF4-FFF2-40B4-BE49-F238E27FC236}">
              <a16:creationId xmlns:a16="http://schemas.microsoft.com/office/drawing/2014/main" id="{00000000-0008-0000-0000-00000A000000}"/>
            </a:ext>
          </a:extLst>
        </xdr:cNvPr>
        <xdr:cNvSpPr>
          <a:spLocks noChangeAspect="1" noChangeArrowheads="1"/>
        </xdr:cNvSpPr>
      </xdr:nvSpPr>
      <xdr:spPr bwMode="auto">
        <a:xfrm>
          <a:off x="25641300" y="2567711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6</xdr:col>
      <xdr:colOff>0</xdr:colOff>
      <xdr:row>14</xdr:row>
      <xdr:rowOff>0</xdr:rowOff>
    </xdr:from>
    <xdr:to>
      <xdr:col>6</xdr:col>
      <xdr:colOff>304800</xdr:colOff>
      <xdr:row>15</xdr:row>
      <xdr:rowOff>136394</xdr:rowOff>
    </xdr:to>
    <xdr:sp macro="" textlink="">
      <xdr:nvSpPr>
        <xdr:cNvPr id="12" name="AutoShape 43" descr="Купити Профіль-ріжок для підвісної стелі периметральний 3.0 м фото та ціна">
          <a:extLst>
            <a:ext uri="{FF2B5EF4-FFF2-40B4-BE49-F238E27FC236}">
              <a16:creationId xmlns:a16="http://schemas.microsoft.com/office/drawing/2014/main" id="{00000000-0008-0000-0000-00000C000000}"/>
            </a:ext>
          </a:extLst>
        </xdr:cNvPr>
        <xdr:cNvSpPr>
          <a:spLocks noChangeAspect="1" noChangeArrowheads="1"/>
        </xdr:cNvSpPr>
      </xdr:nvSpPr>
      <xdr:spPr bwMode="auto">
        <a:xfrm>
          <a:off x="25641300" y="2271445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6</xdr:col>
      <xdr:colOff>0</xdr:colOff>
      <xdr:row>14</xdr:row>
      <xdr:rowOff>0</xdr:rowOff>
    </xdr:from>
    <xdr:to>
      <xdr:col>6</xdr:col>
      <xdr:colOff>304800</xdr:colOff>
      <xdr:row>15</xdr:row>
      <xdr:rowOff>136394</xdr:rowOff>
    </xdr:to>
    <xdr:sp macro="" textlink="">
      <xdr:nvSpPr>
        <xdr:cNvPr id="13" name="AutoShape 44" descr="gallery-image">
          <a:extLst>
            <a:ext uri="{FF2B5EF4-FFF2-40B4-BE49-F238E27FC236}">
              <a16:creationId xmlns:a16="http://schemas.microsoft.com/office/drawing/2014/main" id="{00000000-0008-0000-0000-00000D000000}"/>
            </a:ext>
          </a:extLst>
        </xdr:cNvPr>
        <xdr:cNvSpPr>
          <a:spLocks noChangeAspect="1" noChangeArrowheads="1"/>
        </xdr:cNvSpPr>
      </xdr:nvSpPr>
      <xdr:spPr bwMode="auto">
        <a:xfrm>
          <a:off x="25641300" y="22714458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6</xdr:col>
      <xdr:colOff>0</xdr:colOff>
      <xdr:row>14</xdr:row>
      <xdr:rowOff>0</xdr:rowOff>
    </xdr:from>
    <xdr:to>
      <xdr:col>6</xdr:col>
      <xdr:colOff>304800</xdr:colOff>
      <xdr:row>15</xdr:row>
      <xdr:rowOff>136394</xdr:rowOff>
    </xdr:to>
    <xdr:sp macro="" textlink="">
      <xdr:nvSpPr>
        <xdr:cNvPr id="206" name="AutoShape 43" descr="Купити Профіль-ріжок для підвісної стелі периметральний 3.0 м фото та ціна">
          <a:extLst>
            <a:ext uri="{FF2B5EF4-FFF2-40B4-BE49-F238E27FC236}">
              <a16:creationId xmlns:a16="http://schemas.microsoft.com/office/drawing/2014/main" id="{00000000-0008-0000-0000-0000CE000000}"/>
            </a:ext>
          </a:extLst>
        </xdr:cNvPr>
        <xdr:cNvSpPr>
          <a:spLocks noChangeAspect="1" noChangeArrowheads="1"/>
        </xdr:cNvSpPr>
      </xdr:nvSpPr>
      <xdr:spPr bwMode="auto">
        <a:xfrm>
          <a:off x="25657629" y="22719574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6</xdr:col>
      <xdr:colOff>0</xdr:colOff>
      <xdr:row>14</xdr:row>
      <xdr:rowOff>0</xdr:rowOff>
    </xdr:from>
    <xdr:to>
      <xdr:col>6</xdr:col>
      <xdr:colOff>304800</xdr:colOff>
      <xdr:row>15</xdr:row>
      <xdr:rowOff>136394</xdr:rowOff>
    </xdr:to>
    <xdr:sp macro="" textlink="">
      <xdr:nvSpPr>
        <xdr:cNvPr id="207" name="AutoShape 44" descr="gallery-image">
          <a:extLst>
            <a:ext uri="{FF2B5EF4-FFF2-40B4-BE49-F238E27FC236}">
              <a16:creationId xmlns:a16="http://schemas.microsoft.com/office/drawing/2014/main" id="{00000000-0008-0000-0000-0000CF000000}"/>
            </a:ext>
          </a:extLst>
        </xdr:cNvPr>
        <xdr:cNvSpPr>
          <a:spLocks noChangeAspect="1" noChangeArrowheads="1"/>
        </xdr:cNvSpPr>
      </xdr:nvSpPr>
      <xdr:spPr bwMode="auto">
        <a:xfrm>
          <a:off x="25657629" y="227195743"/>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6</xdr:col>
      <xdr:colOff>0</xdr:colOff>
      <xdr:row>14</xdr:row>
      <xdr:rowOff>0</xdr:rowOff>
    </xdr:from>
    <xdr:to>
      <xdr:col>6</xdr:col>
      <xdr:colOff>304800</xdr:colOff>
      <xdr:row>15</xdr:row>
      <xdr:rowOff>136394</xdr:rowOff>
    </xdr:to>
    <xdr:sp macro="" textlink="">
      <xdr:nvSpPr>
        <xdr:cNvPr id="1088" name="AutoShape 64" descr="Клей Kreisel EXPERT ММ27 для кладки газоблоків, 25 кг">
          <a:extLst>
            <a:ext uri="{FF2B5EF4-FFF2-40B4-BE49-F238E27FC236}">
              <a16:creationId xmlns:a16="http://schemas.microsoft.com/office/drawing/2014/main" id="{00000000-0008-0000-0000-000040040000}"/>
            </a:ext>
          </a:extLst>
        </xdr:cNvPr>
        <xdr:cNvSpPr>
          <a:spLocks noChangeAspect="1" noChangeArrowheads="1"/>
        </xdr:cNvSpPr>
      </xdr:nvSpPr>
      <xdr:spPr bwMode="auto">
        <a:xfrm>
          <a:off x="25641300" y="1611858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Стандартная">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O30"/>
  <sheetViews>
    <sheetView showGridLines="0" tabSelected="1" zoomScaleNormal="100" zoomScaleSheetLayoutView="85" zoomScalePageLayoutView="55" workbookViewId="0">
      <selection activeCell="A16" sqref="A16:H16"/>
    </sheetView>
  </sheetViews>
  <sheetFormatPr defaultColWidth="9.125" defaultRowHeight="12.75"/>
  <cols>
    <col min="1" max="1" width="5.75" style="2" customWidth="1"/>
    <col min="2" max="3" width="70.75" style="3" customWidth="1"/>
    <col min="4" max="4" width="23.125" style="4" bestFit="1" customWidth="1"/>
    <col min="5" max="5" width="41.625" style="2" customWidth="1"/>
    <col min="6" max="6" width="41.125" style="2" customWidth="1"/>
    <col min="7" max="7" width="32.75" style="6" customWidth="1"/>
    <col min="8" max="8" width="35" style="2" customWidth="1"/>
    <col min="9" max="16384" width="9.125" style="2"/>
  </cols>
  <sheetData>
    <row r="1" spans="1:15" ht="63.75" customHeight="1">
      <c r="A1" s="37" t="s">
        <v>0</v>
      </c>
      <c r="B1" s="38"/>
      <c r="C1" s="38"/>
      <c r="D1" s="38"/>
      <c r="E1" s="38"/>
      <c r="F1" s="38"/>
      <c r="G1" s="38"/>
      <c r="H1" s="39"/>
    </row>
    <row r="2" spans="1:15" s="1" customFormat="1" ht="75">
      <c r="A2" s="21" t="s">
        <v>1</v>
      </c>
      <c r="B2" s="21" t="s">
        <v>2</v>
      </c>
      <c r="C2" s="21" t="s">
        <v>3</v>
      </c>
      <c r="D2" s="21" t="s">
        <v>4</v>
      </c>
      <c r="E2" s="21" t="s">
        <v>5</v>
      </c>
      <c r="F2" s="21" t="s">
        <v>6</v>
      </c>
      <c r="G2" s="21" t="s">
        <v>7</v>
      </c>
      <c r="H2" s="21" t="s">
        <v>8</v>
      </c>
    </row>
    <row r="3" spans="1:15" ht="45">
      <c r="A3" s="35">
        <v>1</v>
      </c>
      <c r="B3" s="36" t="s">
        <v>9</v>
      </c>
      <c r="C3" s="36" t="s">
        <v>10</v>
      </c>
      <c r="D3" s="35">
        <v>2</v>
      </c>
      <c r="E3" s="66" t="s">
        <v>11</v>
      </c>
      <c r="F3" s="67"/>
      <c r="G3" s="66"/>
      <c r="H3" s="68">
        <v>0</v>
      </c>
    </row>
    <row r="4" spans="1:15" s="15" customFormat="1" ht="15.75" customHeight="1">
      <c r="A4" s="46" t="s">
        <v>12</v>
      </c>
      <c r="B4" s="47"/>
      <c r="C4" s="47"/>
      <c r="D4" s="47"/>
      <c r="E4" s="47"/>
      <c r="F4" s="47"/>
      <c r="G4" s="48"/>
      <c r="H4" s="26">
        <f>H3</f>
        <v>0</v>
      </c>
    </row>
    <row r="5" spans="1:15" s="15" customFormat="1" ht="15.75" customHeight="1">
      <c r="A5" s="28"/>
      <c r="H5" s="29"/>
    </row>
    <row r="6" spans="1:15" customFormat="1" ht="105">
      <c r="A6" s="21" t="s">
        <v>1</v>
      </c>
      <c r="B6" s="21" t="s">
        <v>2</v>
      </c>
      <c r="C6" s="21" t="s">
        <v>3</v>
      </c>
      <c r="D6" s="21" t="s">
        <v>13</v>
      </c>
      <c r="E6" s="21" t="s">
        <v>14</v>
      </c>
      <c r="F6" s="21" t="s">
        <v>15</v>
      </c>
      <c r="G6" s="21" t="s">
        <v>7</v>
      </c>
      <c r="H6" s="21" t="s">
        <v>8</v>
      </c>
    </row>
    <row r="7" spans="1:15" s="15" customFormat="1" ht="30">
      <c r="A7" s="22">
        <v>2</v>
      </c>
      <c r="B7" s="69" t="s">
        <v>16</v>
      </c>
      <c r="C7" s="69" t="s">
        <v>17</v>
      </c>
      <c r="D7" s="23">
        <v>2</v>
      </c>
      <c r="E7" s="34" t="s">
        <v>11</v>
      </c>
      <c r="F7" s="24"/>
      <c r="G7" s="24"/>
      <c r="H7" s="27">
        <v>0</v>
      </c>
    </row>
    <row r="8" spans="1:15" s="15" customFormat="1" ht="15.75" customHeight="1">
      <c r="A8" s="46" t="s">
        <v>18</v>
      </c>
      <c r="B8" s="47"/>
      <c r="C8" s="47"/>
      <c r="D8" s="47"/>
      <c r="E8" s="47"/>
      <c r="F8" s="47"/>
      <c r="G8" s="48"/>
      <c r="H8" s="26">
        <f>H7</f>
        <v>0</v>
      </c>
    </row>
    <row r="9" spans="1:15" customFormat="1" ht="15">
      <c r="A9" s="30"/>
      <c r="H9" s="31"/>
    </row>
    <row r="10" spans="1:15" s="15" customFormat="1" ht="120">
      <c r="A10" s="21" t="s">
        <v>1</v>
      </c>
      <c r="B10" s="21" t="s">
        <v>2</v>
      </c>
      <c r="C10" s="21" t="s">
        <v>3</v>
      </c>
      <c r="D10" s="21" t="s">
        <v>13</v>
      </c>
      <c r="E10" s="21" t="s">
        <v>19</v>
      </c>
      <c r="F10" s="21" t="s">
        <v>20</v>
      </c>
      <c r="G10" s="21" t="s">
        <v>7</v>
      </c>
      <c r="H10" s="21" t="s">
        <v>8</v>
      </c>
    </row>
    <row r="11" spans="1:15" s="15" customFormat="1" ht="45">
      <c r="A11" s="22">
        <v>3</v>
      </c>
      <c r="B11" s="69" t="s">
        <v>21</v>
      </c>
      <c r="C11" s="69" t="s">
        <v>22</v>
      </c>
      <c r="D11" s="23">
        <v>2</v>
      </c>
      <c r="E11" s="34" t="s">
        <v>11</v>
      </c>
      <c r="F11" s="5"/>
      <c r="G11" s="5"/>
      <c r="H11" s="27">
        <v>0</v>
      </c>
    </row>
    <row r="12" spans="1:15" s="15" customFormat="1" ht="15.75" customHeight="1">
      <c r="A12" s="46" t="s">
        <v>23</v>
      </c>
      <c r="B12" s="47"/>
      <c r="C12" s="47"/>
      <c r="D12" s="47"/>
      <c r="E12" s="47"/>
      <c r="F12" s="47"/>
      <c r="G12" s="48"/>
      <c r="H12" s="26">
        <f>H11</f>
        <v>0</v>
      </c>
    </row>
    <row r="13" spans="1:15" customFormat="1" ht="15.75" customHeight="1">
      <c r="A13" s="30"/>
      <c r="H13" s="31"/>
    </row>
    <row r="14" spans="1:15" ht="15.75">
      <c r="A14" s="49" t="s">
        <v>24</v>
      </c>
      <c r="B14" s="50"/>
      <c r="C14" s="50"/>
      <c r="D14" s="50"/>
      <c r="E14" s="50"/>
      <c r="F14" s="50"/>
      <c r="G14" s="50"/>
      <c r="H14" s="25">
        <f>H12+H8+H4</f>
        <v>0</v>
      </c>
    </row>
    <row r="15" spans="1:15">
      <c r="A15" s="32"/>
      <c r="H15" s="33"/>
    </row>
    <row r="16" spans="1:15" ht="302.25" customHeight="1">
      <c r="A16" s="40" t="s">
        <v>25</v>
      </c>
      <c r="B16" s="41"/>
      <c r="C16" s="41"/>
      <c r="D16" s="41"/>
      <c r="E16" s="41"/>
      <c r="F16" s="41"/>
      <c r="G16" s="41"/>
      <c r="H16" s="42"/>
      <c r="L16" s="13"/>
      <c r="M16" s="13"/>
      <c r="N16" s="13"/>
      <c r="O16" s="13"/>
    </row>
    <row r="17" spans="1:15" ht="15.75">
      <c r="A17" s="43" t="s">
        <v>26</v>
      </c>
      <c r="B17" s="44"/>
      <c r="C17" s="44"/>
      <c r="D17" s="44"/>
      <c r="E17" s="44"/>
      <c r="F17" s="44"/>
      <c r="G17" s="44"/>
      <c r="H17" s="45"/>
      <c r="L17" s="13"/>
      <c r="M17" s="13"/>
      <c r="N17" s="13"/>
      <c r="O17" s="13"/>
    </row>
    <row r="18" spans="1:15" ht="53.25" customHeight="1">
      <c r="A18" s="52" t="s">
        <v>27</v>
      </c>
      <c r="B18" s="53"/>
      <c r="C18" s="53"/>
      <c r="D18" s="53"/>
      <c r="E18" s="53"/>
      <c r="F18" s="53"/>
      <c r="G18" s="54"/>
      <c r="H18" s="17" t="s">
        <v>28</v>
      </c>
      <c r="L18" s="14"/>
      <c r="M18" s="14"/>
      <c r="N18" s="14"/>
      <c r="O18" s="14"/>
    </row>
    <row r="19" spans="1:15" ht="37.9" customHeight="1">
      <c r="A19" s="52" t="s">
        <v>29</v>
      </c>
      <c r="B19" s="53"/>
      <c r="C19" s="53"/>
      <c r="D19" s="53"/>
      <c r="E19" s="53"/>
      <c r="F19" s="53"/>
      <c r="G19" s="54"/>
      <c r="H19" s="17" t="s">
        <v>30</v>
      </c>
      <c r="L19" s="14"/>
      <c r="M19" s="14"/>
      <c r="N19" s="14"/>
      <c r="O19" s="14"/>
    </row>
    <row r="20" spans="1:15" ht="37.9" customHeight="1">
      <c r="A20" s="55" t="s">
        <v>31</v>
      </c>
      <c r="B20" s="56"/>
      <c r="C20" s="56"/>
      <c r="D20" s="56"/>
      <c r="E20" s="56"/>
      <c r="F20" s="56"/>
      <c r="G20" s="57"/>
      <c r="H20" s="19"/>
      <c r="L20" s="14"/>
      <c r="M20" s="14"/>
      <c r="N20" s="14"/>
      <c r="O20" s="14"/>
    </row>
    <row r="21" spans="1:15" ht="37.9" customHeight="1">
      <c r="A21" s="52" t="s">
        <v>32</v>
      </c>
      <c r="B21" s="53"/>
      <c r="C21" s="53"/>
      <c r="D21" s="53"/>
      <c r="E21" s="53"/>
      <c r="F21" s="53"/>
      <c r="G21" s="54"/>
      <c r="H21" s="20" t="s">
        <v>33</v>
      </c>
      <c r="L21" s="14"/>
      <c r="M21" s="14"/>
      <c r="N21" s="14"/>
      <c r="O21" s="14"/>
    </row>
    <row r="22" spans="1:15" ht="37.9" customHeight="1">
      <c r="A22" s="52" t="s">
        <v>34</v>
      </c>
      <c r="B22" s="53"/>
      <c r="C22" s="53"/>
      <c r="D22" s="53"/>
      <c r="E22" s="53"/>
      <c r="F22" s="53"/>
      <c r="G22" s="54"/>
      <c r="H22" s="17"/>
    </row>
    <row r="23" spans="1:15" ht="37.9" customHeight="1">
      <c r="A23" s="52" t="s">
        <v>35</v>
      </c>
      <c r="B23" s="53"/>
      <c r="C23" s="53"/>
      <c r="D23" s="53"/>
      <c r="E23" s="53"/>
      <c r="F23" s="53"/>
      <c r="G23" s="54"/>
      <c r="H23" s="17"/>
    </row>
    <row r="24" spans="1:15" ht="37.9" customHeight="1">
      <c r="A24" s="58" t="s">
        <v>36</v>
      </c>
      <c r="B24" s="59"/>
      <c r="C24" s="59"/>
      <c r="D24" s="59"/>
      <c r="E24" s="59"/>
      <c r="F24" s="59"/>
      <c r="G24" s="60"/>
      <c r="H24" s="18"/>
    </row>
    <row r="25" spans="1:15" ht="108" customHeight="1">
      <c r="A25" s="52" t="s">
        <v>37</v>
      </c>
      <c r="B25" s="53"/>
      <c r="C25" s="53"/>
      <c r="D25" s="53"/>
      <c r="E25" s="53"/>
      <c r="F25" s="53"/>
      <c r="G25" s="54"/>
      <c r="H25" s="17"/>
    </row>
    <row r="26" spans="1:15" ht="37.9" customHeight="1">
      <c r="A26" s="58" t="s">
        <v>38</v>
      </c>
      <c r="B26" s="59"/>
      <c r="C26" s="59"/>
      <c r="D26" s="59"/>
      <c r="E26" s="59"/>
      <c r="F26" s="59"/>
      <c r="G26" s="60"/>
      <c r="H26" s="18"/>
    </row>
    <row r="27" spans="1:15" ht="37.9" customHeight="1">
      <c r="A27" s="52" t="s">
        <v>39</v>
      </c>
      <c r="B27" s="53"/>
      <c r="C27" s="53"/>
      <c r="D27" s="53"/>
      <c r="E27" s="53"/>
      <c r="F27" s="53"/>
      <c r="G27" s="54"/>
      <c r="H27" s="17"/>
    </row>
    <row r="28" spans="1:15" ht="37.9" customHeight="1">
      <c r="A28" s="58" t="s">
        <v>40</v>
      </c>
      <c r="B28" s="59"/>
      <c r="C28" s="59"/>
      <c r="D28" s="59"/>
      <c r="E28" s="59"/>
      <c r="F28" s="59"/>
      <c r="G28" s="60"/>
      <c r="H28" s="18"/>
    </row>
    <row r="29" spans="1:15" ht="37.9" customHeight="1">
      <c r="A29" s="61" t="s">
        <v>41</v>
      </c>
      <c r="B29" s="62"/>
      <c r="C29" s="62"/>
      <c r="D29" s="62"/>
      <c r="E29" s="62"/>
      <c r="F29" s="62"/>
      <c r="G29" s="63"/>
      <c r="H29" s="16"/>
    </row>
    <row r="30" spans="1:15" ht="39" customHeight="1">
      <c r="A30" s="51" t="s">
        <v>42</v>
      </c>
      <c r="B30" s="51"/>
      <c r="C30" s="51"/>
      <c r="D30" s="51"/>
      <c r="E30" s="51"/>
      <c r="F30" s="51"/>
      <c r="G30" s="51"/>
      <c r="H30" s="51"/>
    </row>
  </sheetData>
  <protectedRanges>
    <protectedRange sqref="G3:G5 G8:G9 G11:G13" name="data_1"/>
  </protectedRanges>
  <mergeCells count="20">
    <mergeCell ref="A30:H30"/>
    <mergeCell ref="A18:G18"/>
    <mergeCell ref="A19:G19"/>
    <mergeCell ref="A20:G20"/>
    <mergeCell ref="A21:G21"/>
    <mergeCell ref="A22:G22"/>
    <mergeCell ref="A23:G23"/>
    <mergeCell ref="A24:G24"/>
    <mergeCell ref="A25:G25"/>
    <mergeCell ref="A26:G26"/>
    <mergeCell ref="A27:G27"/>
    <mergeCell ref="A28:G28"/>
    <mergeCell ref="A29:G29"/>
    <mergeCell ref="A1:H1"/>
    <mergeCell ref="A16:H16"/>
    <mergeCell ref="A17:H17"/>
    <mergeCell ref="A12:G12"/>
    <mergeCell ref="A8:G8"/>
    <mergeCell ref="A4:G4"/>
    <mergeCell ref="A14:G14"/>
  </mergeCells>
  <phoneticPr fontId="16" type="noConversion"/>
  <pageMargins left="0.25" right="0.25" top="0.75" bottom="0.75" header="0.3" footer="0.3"/>
  <pageSetup paperSize="9" scale="44" fitToHeight="0" orientation="landscape" r:id="rId1"/>
  <headerFooter>
    <oddFooter>&amp;CITT # PFRU2-2025-267&amp;RVolume 3 - Terms of Reference 
&amp;P of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B39B7F-A61F-460B-91C3-A783FC28117F}">
  <dimension ref="D3:J55"/>
  <sheetViews>
    <sheetView topLeftCell="A41" workbookViewId="0">
      <selection activeCell="E47" sqref="E47:J55"/>
    </sheetView>
  </sheetViews>
  <sheetFormatPr defaultRowHeight="15"/>
  <cols>
    <col min="5" max="5" width="4.75" customWidth="1"/>
    <col min="6" max="6" width="33.25" customWidth="1"/>
    <col min="7" max="7" width="12.25" customWidth="1"/>
    <col min="8" max="8" width="5.75" bestFit="1" customWidth="1"/>
    <col min="10" max="10" width="9" bestFit="1" customWidth="1"/>
    <col min="11" max="11" width="2.875" customWidth="1"/>
  </cols>
  <sheetData>
    <row r="3" spans="4:10">
      <c r="E3" s="70" t="s">
        <v>43</v>
      </c>
    </row>
    <row r="4" spans="4:10">
      <c r="D4">
        <v>150</v>
      </c>
      <c r="E4">
        <v>19.420782939910104</v>
      </c>
      <c r="G4">
        <v>19.420000000000002</v>
      </c>
      <c r="I4" s="8">
        <f>D4*G4</f>
        <v>2913.0000000000005</v>
      </c>
    </row>
    <row r="5" spans="4:10">
      <c r="D5">
        <v>30</v>
      </c>
      <c r="E5">
        <v>22.562751967112074</v>
      </c>
      <c r="G5">
        <v>22.57</v>
      </c>
      <c r="I5" s="8">
        <f>G5*D5</f>
        <v>677.1</v>
      </c>
    </row>
    <row r="6" spans="4:10">
      <c r="I6" s="8">
        <f>SUM(I4:I5)</f>
        <v>3590.1000000000004</v>
      </c>
    </row>
    <row r="7" spans="4:10">
      <c r="E7">
        <f>(D4*E4)+(D5*E5)</f>
        <v>3589.9999999998781</v>
      </c>
    </row>
    <row r="8" spans="4:10">
      <c r="E8" s="8"/>
    </row>
    <row r="14" spans="4:10">
      <c r="F14" s="10" t="s">
        <v>44</v>
      </c>
      <c r="G14" s="10" t="s">
        <v>45</v>
      </c>
      <c r="H14" s="10" t="s">
        <v>46</v>
      </c>
      <c r="I14" s="10" t="s">
        <v>47</v>
      </c>
      <c r="J14" s="10" t="s">
        <v>48</v>
      </c>
    </row>
    <row r="15" spans="4:10" ht="180">
      <c r="F15" s="69" t="s">
        <v>49</v>
      </c>
      <c r="G15" s="69" t="s">
        <v>50</v>
      </c>
      <c r="H15" s="9">
        <v>22.57</v>
      </c>
      <c r="I15" s="9">
        <v>30</v>
      </c>
      <c r="J15" s="9">
        <f>H15*I15</f>
        <v>677.1</v>
      </c>
    </row>
    <row r="16" spans="4:10" ht="180">
      <c r="F16" s="69" t="s">
        <v>51</v>
      </c>
      <c r="G16" s="69" t="s">
        <v>52</v>
      </c>
      <c r="H16" s="9">
        <v>19.420000000000002</v>
      </c>
      <c r="I16" s="9">
        <v>150</v>
      </c>
      <c r="J16" s="9">
        <f>H16*I16</f>
        <v>2913.0000000000005</v>
      </c>
    </row>
    <row r="17" spans="10:10" ht="15.75">
      <c r="J17" s="11">
        <f>SUM(J15:J16)</f>
        <v>3590.1000000000004</v>
      </c>
    </row>
    <row r="47" spans="5:10">
      <c r="E47" s="71" t="s">
        <v>53</v>
      </c>
      <c r="F47" s="64"/>
      <c r="G47" s="64"/>
      <c r="H47" s="64"/>
      <c r="I47" s="64"/>
      <c r="J47" s="65"/>
    </row>
    <row r="48" spans="5:10">
      <c r="E48" s="5"/>
      <c r="F48" s="72" t="s">
        <v>54</v>
      </c>
      <c r="G48" s="72" t="s">
        <v>55</v>
      </c>
      <c r="H48" s="72" t="s">
        <v>56</v>
      </c>
      <c r="I48" s="72" t="s">
        <v>57</v>
      </c>
      <c r="J48" s="72" t="s">
        <v>58</v>
      </c>
    </row>
    <row r="49" spans="5:10" ht="120">
      <c r="E49" s="5">
        <v>227</v>
      </c>
      <c r="F49" s="73" t="s">
        <v>59</v>
      </c>
      <c r="G49" s="72" t="s">
        <v>60</v>
      </c>
      <c r="H49" s="5">
        <v>14</v>
      </c>
      <c r="I49" s="5">
        <v>188.3</v>
      </c>
      <c r="J49" s="9">
        <f>H49*I49</f>
        <v>2636.2000000000003</v>
      </c>
    </row>
    <row r="50" spans="5:10" ht="45">
      <c r="E50" s="5">
        <v>228</v>
      </c>
      <c r="F50" s="73" t="s">
        <v>61</v>
      </c>
      <c r="G50" s="72" t="s">
        <v>62</v>
      </c>
      <c r="H50" s="5">
        <v>510</v>
      </c>
      <c r="I50" s="5">
        <v>1.87</v>
      </c>
      <c r="J50" s="9">
        <f>H50*I50</f>
        <v>953.7</v>
      </c>
    </row>
    <row r="51" spans="5:10">
      <c r="E51" s="5"/>
      <c r="F51" s="5"/>
      <c r="G51" s="5"/>
      <c r="H51" s="5"/>
      <c r="I51" s="5"/>
      <c r="J51" s="12">
        <f>SUM(J49:J50)</f>
        <v>3589.9000000000005</v>
      </c>
    </row>
    <row r="52" spans="5:10">
      <c r="E52" s="71" t="s">
        <v>63</v>
      </c>
      <c r="F52" s="64"/>
      <c r="G52" s="64"/>
      <c r="H52" s="64"/>
      <c r="I52" s="64"/>
      <c r="J52" s="65"/>
    </row>
    <row r="53" spans="5:10" ht="60">
      <c r="E53" s="5">
        <v>227</v>
      </c>
      <c r="F53" s="73" t="s">
        <v>64</v>
      </c>
      <c r="G53" s="72" t="s">
        <v>65</v>
      </c>
      <c r="H53" s="5">
        <v>30</v>
      </c>
      <c r="I53" s="5">
        <v>22.57</v>
      </c>
      <c r="J53" s="9">
        <f>H53*I53</f>
        <v>677.1</v>
      </c>
    </row>
    <row r="54" spans="5:10" ht="75">
      <c r="E54" s="5">
        <v>228</v>
      </c>
      <c r="F54" s="73" t="s">
        <v>66</v>
      </c>
      <c r="G54" s="72" t="s">
        <v>65</v>
      </c>
      <c r="H54" s="5">
        <v>150</v>
      </c>
      <c r="I54" s="5">
        <v>19.41</v>
      </c>
      <c r="J54" s="9">
        <f>H54*I54</f>
        <v>2911.5</v>
      </c>
    </row>
    <row r="55" spans="5:10">
      <c r="E55" s="5"/>
      <c r="F55" s="5"/>
      <c r="G55" s="5"/>
      <c r="H55" s="5"/>
      <c r="I55" s="5"/>
      <c r="J55" s="12">
        <f>SUM(J53:J54)</f>
        <v>3588.6</v>
      </c>
    </row>
  </sheetData>
  <mergeCells count="2">
    <mergeCell ref="E47:J47"/>
    <mergeCell ref="E52:J5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122E62-2791-4A71-885E-F72B7AA62F3B}">
  <dimension ref="E2:H6"/>
  <sheetViews>
    <sheetView workbookViewId="0">
      <selection activeCell="E17" sqref="E17"/>
    </sheetView>
  </sheetViews>
  <sheetFormatPr defaultRowHeight="15"/>
  <cols>
    <col min="5" max="5" width="26.25" customWidth="1"/>
    <col min="8" max="8" width="50.75" customWidth="1"/>
  </cols>
  <sheetData>
    <row r="2" spans="5:8" ht="45">
      <c r="E2" s="7" t="s">
        <v>67</v>
      </c>
      <c r="F2">
        <v>411</v>
      </c>
      <c r="G2" t="s">
        <v>68</v>
      </c>
      <c r="H2" t="s">
        <v>69</v>
      </c>
    </row>
    <row r="3" spans="5:8" ht="45">
      <c r="E3" s="7" t="s">
        <v>70</v>
      </c>
      <c r="F3">
        <v>186</v>
      </c>
      <c r="G3" t="s">
        <v>68</v>
      </c>
      <c r="H3" t="s">
        <v>69</v>
      </c>
    </row>
    <row r="4" spans="5:8" ht="60">
      <c r="E4" s="7" t="s">
        <v>71</v>
      </c>
      <c r="F4">
        <v>33</v>
      </c>
      <c r="G4" t="s">
        <v>68</v>
      </c>
      <c r="H4" t="s">
        <v>69</v>
      </c>
    </row>
    <row r="5" spans="5:8" ht="45">
      <c r="E5" s="7" t="s">
        <v>67</v>
      </c>
      <c r="F5">
        <v>250</v>
      </c>
      <c r="G5" t="s">
        <v>68</v>
      </c>
      <c r="H5" s="7" t="s">
        <v>72</v>
      </c>
    </row>
    <row r="6" spans="5:8" ht="45">
      <c r="E6" s="7" t="s">
        <v>67</v>
      </c>
      <c r="F6">
        <v>300</v>
      </c>
      <c r="G6" t="s">
        <v>68</v>
      </c>
      <c r="H6" s="7" t="s">
        <v>73</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hbf0c10381aa4bd59932b5b7da857fed xmlns="8d7096d6-fc66-4344-9e3f-2445529a09f6">
      <Terms xmlns="http://schemas.microsoft.com/office/infopath/2007/PartnerControls"/>
    </hbf0c10381aa4bd59932b5b7da857fed>
    <TaxCatchAll xmlns="8d7096d6-fc66-4344-9e3f-2445529a09f6" xsi:nil="true"/>
    <lcf76f155ced4ddcb4097134ff3c332f xmlns="c7a56a3d-16e2-4b65-9c40-9ed138b763d7">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C66DDCE359699F43BC567D05A0F48266" ma:contentTypeVersion="15" ma:contentTypeDescription="Create a new document." ma:contentTypeScope="" ma:versionID="6518cbed8fda2ed0d2683cb6a5cb91d6">
  <xsd:schema xmlns:xsd="http://www.w3.org/2001/XMLSchema" xmlns:xs="http://www.w3.org/2001/XMLSchema" xmlns:p="http://schemas.microsoft.com/office/2006/metadata/properties" xmlns:ns2="8d7096d6-fc66-4344-9e3f-2445529a09f6" xmlns:ns3="c7a56a3d-16e2-4b65-9c40-9ed138b763d7" targetNamespace="http://schemas.microsoft.com/office/2006/metadata/properties" ma:root="true" ma:fieldsID="e955312906d9ed15de91566998fc829b" ns2:_="" ns3:_="">
    <xsd:import namespace="8d7096d6-fc66-4344-9e3f-2445529a09f6"/>
    <xsd:import namespace="c7a56a3d-16e2-4b65-9c40-9ed138b763d7"/>
    <xsd:element name="properties">
      <xsd:complexType>
        <xsd:sequence>
          <xsd:element name="documentManagement">
            <xsd:complexType>
              <xsd:all>
                <xsd:element ref="ns2:hbf0c10381aa4bd59932b5b7da857fed" minOccurs="0"/>
                <xsd:element ref="ns2:TaxCatchAll" minOccurs="0"/>
                <xsd:element ref="ns3:MediaServiceMetadata" minOccurs="0"/>
                <xsd:element ref="ns3:MediaServiceFastMetadata" minOccurs="0"/>
                <xsd:element ref="ns3:MediaServiceSearchProperties" minOccurs="0"/>
                <xsd:element ref="ns3:MediaServiceObjectDetectorVersions" minOccurs="0"/>
                <xsd:element ref="ns3:lcf76f155ced4ddcb4097134ff3c332f" minOccurs="0"/>
                <xsd:element ref="ns3:MediaServiceDateTaken" minOccurs="0"/>
                <xsd:element ref="ns3:MediaServiceOCR" minOccurs="0"/>
                <xsd:element ref="ns3:MediaServiceGenerationTime" minOccurs="0"/>
                <xsd:element ref="ns3:MediaServiceEventHashCode" minOccurs="0"/>
                <xsd:element ref="ns3:MediaLengthInSecond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d7096d6-fc66-4344-9e3f-2445529a09f6" elementFormDefault="qualified">
    <xsd:import namespace="http://schemas.microsoft.com/office/2006/documentManagement/types"/>
    <xsd:import namespace="http://schemas.microsoft.com/office/infopath/2007/PartnerControls"/>
    <xsd:element name="hbf0c10381aa4bd59932b5b7da857fed" ma:index="8" nillable="true" ma:taxonomy="true" ma:internalName="hbf0c10381aa4bd59932b5b7da857fed" ma:taxonomyFieldName="Project_x0020_Document_x0020_Type" ma:displayName="Project Document Type" ma:default="" ma:fieldId="{1bf0c103-81aa-4bd5-9932-b5b7da857fed}" ma:sspId="822e118f-d533-465d-b5ca-7beed2256e09" ma:termSetId="d8a5acf7-091c-4877-b363-b3708ae07044" ma:anchorId="00000000-0000-0000-0000-000000000000" ma:open="false" ma:isKeyword="false">
      <xsd:complexType>
        <xsd:sequence>
          <xsd:element ref="pc:Terms" minOccurs="0" maxOccurs="1"/>
        </xsd:sequence>
      </xsd:complexType>
    </xsd:element>
    <xsd:element name="TaxCatchAll" ma:index="10" nillable="true" ma:displayName="Taxonomy Catch All Column" ma:hidden="true" ma:list="{c96f5e10-a829-489c-b1ae-5e69d5cf9a50}" ma:internalName="TaxCatchAll" ma:showField="CatchAllData" ma:web="7e2fc169-96f2-4e68-a0e3-230bbeb7e232">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7a56a3d-16e2-4b65-9c40-9ed138b763d7"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822e118f-d533-465d-b5ca-7beed2256e09"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Location" ma:index="22"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2218FAE-8103-4EFF-9A95-75FB37175E58}"/>
</file>

<file path=customXml/itemProps2.xml><?xml version="1.0" encoding="utf-8"?>
<ds:datastoreItem xmlns:ds="http://schemas.openxmlformats.org/officeDocument/2006/customXml" ds:itemID="{21D7ACC4-3813-47CE-9045-F5F77E2C8017}"/>
</file>

<file path=customXml/itemProps3.xml><?xml version="1.0" encoding="utf-8"?>
<ds:datastoreItem xmlns:ds="http://schemas.openxmlformats.org/officeDocument/2006/customXml" ds:itemID="{9C7FB13F-C403-4B38-B0F2-D95B86DE340A}"/>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Fatima Afonso</dc:creator>
  <cp:keywords/>
  <dc:description/>
  <cp:lastModifiedBy>Vitalii Taras</cp:lastModifiedBy>
  <cp:revision/>
  <dcterms:created xsi:type="dcterms:W3CDTF">2022-10-12T13:36:00Z</dcterms:created>
  <dcterms:modified xsi:type="dcterms:W3CDTF">2026-01-07T14:43:05Z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0x010100C66DDCE359699F43BC567D05A0F48266</vt:lpwstr>
  </property>
  <property fmtid="{D5CDD505-2E9C-101B-9397-08002B2CF9AE}" pid="3" name="Project Document Type">
    <vt:lpwstr/>
  </property>
  <property fmtid="{D5CDD505-2E9C-101B-9397-08002B2CF9AE}" pid="4" name="MediaServiceImageTags">
    <vt:lpwstr/>
  </property>
  <property fmtid="{D5CDD505-2E9C-101B-9397-08002B2CF9AE}" pid="5" name="lcf76f155ced4ddcb4097134ff3c332f">
    <vt:lpwstr/>
  </property>
  <property fmtid="{D5CDD505-2E9C-101B-9397-08002B2CF9AE}" pid="6" name="ICV">
    <vt:lpwstr>F92DCFBADA064D3292213C73C476099D</vt:lpwstr>
  </property>
  <property fmtid="{D5CDD505-2E9C-101B-9397-08002B2CF9AE}" pid="7" name="KSOProductBuildVer">
    <vt:lpwstr>1033-11.2.0.11537</vt:lpwstr>
  </property>
  <property fmtid="{D5CDD505-2E9C-101B-9397-08002B2CF9AE}" pid="8" name="Project_x0020_Document_x0020_Type">
    <vt:lpwstr/>
  </property>
</Properties>
</file>