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https://wwforguk.sharepoint.com/sites/unit-proc/Shared Documents/ISO20400/"/>
    </mc:Choice>
  </mc:AlternateContent>
  <xr:revisionPtr revIDLastSave="13" documentId="13_ncr:1_{875FFF44-CC96-48B7-8791-19C94AFA5679}" xr6:coauthVersionLast="45" xr6:coauthVersionMax="46" xr10:uidLastSave="{E6BF766F-2B96-4798-A762-234B25935BCB}"/>
  <bookViews>
    <workbookView xWindow="-120" yWindow="-120" windowWidth="29040" windowHeight="15840" activeTab="1"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9" i="6" l="1" a="1"/>
  <c r="B49" i="6" s="1"/>
  <c r="C49" i="6" s="1"/>
  <c r="A49" i="6" a="1"/>
  <c r="A49" i="6" s="1"/>
  <c r="C37" i="6"/>
  <c r="B25" i="6" a="1"/>
  <c r="B25" i="6" s="1"/>
  <c r="A25" i="6" a="1"/>
  <c r="A25" i="6" s="1"/>
  <c r="C22" i="6"/>
  <c r="C21" i="6"/>
  <c r="C16" i="6"/>
  <c r="C15" i="6"/>
  <c r="C14" i="6"/>
  <c r="B14" i="6"/>
  <c r="C12" i="6"/>
  <c r="C6" i="6"/>
  <c r="B4" i="6"/>
  <c r="C4" i="6" s="1"/>
  <c r="B5" i="6"/>
  <c r="C5" i="6" s="1"/>
  <c r="B6" i="6"/>
  <c r="B7" i="6"/>
  <c r="C7" i="6" s="1"/>
  <c r="B8" i="6"/>
  <c r="C8" i="6" s="1"/>
  <c r="B9" i="6"/>
  <c r="B10" i="6"/>
  <c r="C10" i="6" s="1"/>
  <c r="B11" i="6"/>
  <c r="C11" i="6" s="1"/>
  <c r="B12" i="6"/>
  <c r="B13" i="6"/>
  <c r="C13" i="6" s="1"/>
  <c r="B15" i="6"/>
  <c r="B16" i="6"/>
  <c r="B17" i="6"/>
  <c r="B18" i="6"/>
  <c r="B19" i="6"/>
  <c r="B20" i="6"/>
  <c r="B21" i="6"/>
  <c r="B22" i="6"/>
  <c r="B3" i="6"/>
  <c r="C3" i="6" s="1"/>
  <c r="A22" i="6"/>
  <c r="A4" i="6"/>
  <c r="A5" i="6"/>
  <c r="A6" i="6"/>
  <c r="A7" i="6"/>
  <c r="A8" i="6"/>
  <c r="A9" i="6"/>
  <c r="A10" i="6"/>
  <c r="A11" i="6"/>
  <c r="A12" i="6"/>
  <c r="A13" i="6"/>
  <c r="A14" i="6"/>
  <c r="A15" i="6"/>
  <c r="A16" i="6"/>
  <c r="A17" i="6"/>
  <c r="A18" i="6"/>
  <c r="A19" i="6"/>
  <c r="A20" i="6"/>
  <c r="A21" i="6"/>
  <c r="A3" i="6"/>
  <c r="C44" i="6" l="1"/>
  <c r="C23" i="6"/>
  <c r="C64" i="6" s="1"/>
  <c r="C56" i="6"/>
  <c r="C57" i="6"/>
  <c r="C53" i="6"/>
  <c r="C54" i="6"/>
  <c r="C52" i="6"/>
  <c r="C51" i="6"/>
  <c r="C55" i="6"/>
  <c r="C50" i="6"/>
  <c r="C62" i="6" s="1"/>
  <c r="C43" i="6"/>
  <c r="C27" i="6"/>
  <c r="C31" i="6"/>
  <c r="C28" i="6"/>
  <c r="C32" i="6"/>
  <c r="C36" i="6"/>
  <c r="C29" i="6"/>
  <c r="C33" i="6"/>
  <c r="C35" i="6"/>
  <c r="C26" i="6"/>
  <c r="C30" i="6"/>
  <c r="C34" i="6"/>
  <c r="C42" i="6"/>
  <c r="C65" i="6" l="1"/>
  <c r="C29" i="1" s="1"/>
  <c r="C28" i="1"/>
  <c r="C4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<sst xmlns="http://schemas.openxmlformats.org/spreadsheetml/2006/main" count="392" uniqueCount="252">
  <si>
    <t>To be completed by supplier organisation</t>
  </si>
  <si>
    <t>Organisation name</t>
  </si>
  <si>
    <t>Contact responsible for sustainability</t>
  </si>
  <si>
    <t>[name]</t>
  </si>
  <si>
    <t>[email]</t>
  </si>
  <si>
    <t>Is your organisation Micro, Small, Medium or Large enterprise?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</si>
  <si>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</si>
  <si>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</si>
  <si>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</si>
  <si>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</si>
  <si>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</si>
  <si>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</si>
  <si>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</si>
  <si>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</si>
  <si>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</si>
  <si>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Score rating:  </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</si>
  <si>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</si>
  <si>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</si>
  <si>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</si>
  <si>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</si>
  <si>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</si>
  <si>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</si>
  <si>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</si>
  <si>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</si>
  <si>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</si>
  <si>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</si>
  <si>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</si>
  <si>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</si>
  <si>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</si>
  <si>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</si>
  <si>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</si>
  <si>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</si>
  <si>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</si>
  <si>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</si>
  <si>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</si>
  <si>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</si>
  <si>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</si>
  <si>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For which of the following working conditions and human rights issues does your company have a policy and procedure in place?</t>
  </si>
  <si>
    <t>Child labour and young workers</t>
  </si>
  <si>
    <t>Wages and benefits</t>
  </si>
  <si>
    <t>Working hours</t>
  </si>
  <si>
    <t>Forced and compulosory labour and human trafficking</t>
  </si>
  <si>
    <t>Freedom of association and collective bargaining</t>
  </si>
  <si>
    <t>Health and safety</t>
  </si>
  <si>
    <t>Harassment</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</si>
  <si>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</si>
  <si>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</si>
  <si>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</si>
  <si>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</si>
  <si>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</si>
  <si>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</si>
  <si>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</si>
  <si>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</si>
  <si>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</si>
  <si>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</si>
  <si>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</si>
  <si>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</si>
  <si>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</si>
  <si>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</si>
  <si>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</si>
  <si>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</si>
  <si>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</si>
  <si>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</si>
  <si>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</si>
  <si>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Are there any other economic factors or activities that WWF should be aware of?</t>
  </si>
  <si>
    <t>Please list any other certifications, memberships or International Standards (ISO) that apply to your organisation</t>
  </si>
  <si>
    <t>Section/question</t>
  </si>
  <si>
    <t>Answer given</t>
  </si>
  <si>
    <t>Score</t>
  </si>
  <si>
    <t>Total score, environmental</t>
  </si>
  <si>
    <t>No, Yes - please give details</t>
  </si>
  <si>
    <t>Total score, Social</t>
  </si>
  <si>
    <t>Total score, economic</t>
  </si>
  <si>
    <t>Total score</t>
  </si>
  <si>
    <t>Best result (non-goods)</t>
  </si>
  <si>
    <t>30 - 50</t>
  </si>
  <si>
    <t>Blue</t>
  </si>
  <si>
    <t>Excellent responses</t>
  </si>
  <si>
    <t>Score rating</t>
  </si>
  <si>
    <t>Improving organisation</t>
  </si>
  <si>
    <t>21 - 30</t>
  </si>
  <si>
    <t>Green</t>
  </si>
  <si>
    <t>Good responses</t>
  </si>
  <si>
    <t xml:space="preserve">Bare minimum </t>
  </si>
  <si>
    <t>11 - 20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</si>
  <si>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</si>
  <si>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</si>
  <si>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</si>
  <si>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</si>
  <si>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</si>
  <si>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</si>
  <si>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</si>
  <si>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</si>
  <si>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</si>
  <si>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</si>
  <si>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</si>
  <si>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</si>
  <si>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</si>
  <si>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</si>
  <si>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</si>
  <si>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</si>
  <si>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</si>
  <si>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</si>
  <si>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</si>
  <si>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</si>
  <si>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</si>
  <si>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</si>
  <si>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</si>
  <si>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</si>
  <si>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</si>
  <si>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</si>
  <si>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</si>
  <si>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</si>
  <si>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</si>
  <si>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</si>
  <si>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</si>
  <si>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</si>
  <si>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</si>
  <si>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</si>
  <si>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</si>
  <si>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</si>
  <si>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</si>
  <si>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</si>
  <si>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</si>
  <si>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</si>
  <si>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</si>
  <si>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</si>
  <si>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</si>
  <si>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</si>
  <si>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</si>
  <si>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</si>
  <si>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</si>
  <si>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</si>
  <si>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</si>
  <si>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</si>
  <si>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</si>
  <si>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</si>
  <si>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</si>
  <si>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</si>
  <si>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</si>
  <si>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</si>
  <si>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</si>
  <si>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</si>
  <si>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</si>
  <si>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</si>
  <si>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</si>
  <si>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</si>
  <si>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</si>
  <si>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</si>
  <si>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</si>
  <si>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</si>
  <si>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</si>
  <si>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</si>
  <si>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</si>
  <si>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</si>
  <si>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</si>
  <si>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</si>
  <si>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</si>
  <si>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</si>
  <si>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</si>
  <si>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</si>
  <si>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</si>
  <si>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</si>
  <si>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</si>
  <si>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</si>
  <si>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</si>
  <si>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</si>
  <si>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</si>
  <si>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</si>
  <si>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</si>
  <si>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</si>
  <si>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</si>
  <si>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</si>
  <si>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</si>
  <si>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</si>
  <si>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</si>
  <si>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</si>
  <si>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</si>
  <si>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</si>
  <si>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</si>
  <si>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</si>
  <si>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</si>
  <si>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</si>
  <si>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</si>
  <si>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</si>
  <si>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</si>
  <si>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</si>
  <si>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</si>
  <si>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</si>
  <si>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</si>
  <si>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</si>
  <si>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</si>
  <si>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</si>
  <si>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</si>
  <si>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</si>
  <si>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</si>
  <si>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</si>
  <si>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</si>
  <si>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</si>
  <si>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</si>
  <si>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</si>
  <si>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</si>
  <si>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</si>
  <si>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</si>
  <si>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</si>
  <si>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</si>
  <si>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</si>
  <si>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</si>
  <si>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</si>
  <si>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</si>
  <si>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</si>
  <si>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</si>
  <si>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</si>
  <si>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</si>
  <si>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</si>
  <si>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</si>
  <si>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</si>
  <si>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</si>
  <si>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</si>
  <si>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</si>
  <si>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</si>
  <si>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</si>
  <si>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</si>
  <si>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</si>
  <si>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</si>
  <si>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</si>
  <si>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</si>
  <si>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</si>
  <si>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</si>
  <si>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</si>
  <si>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</si>
  <si>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</si>
  <si>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</si>
  <si>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</si>
  <si>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</si>
  <si>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</si>
  <si>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</si>
  <si>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</si>
  <si>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</si>
  <si>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</si>
  <si>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</si>
  <si>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</si>
  <si>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</si>
  <si>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</si>
  <si>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</si>
  <si>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</si>
  <si>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</si>
  <si>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</si>
  <si>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</si>
  <si>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</si>
  <si>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</si>
  <si>
    <t>Discrimination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</si>
</sst>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s>
  <fills count="14">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0" fillId="0" borderId="0" xfId="0" applyFont="1" applyAlignment="1">
      <alignment horizontal="left"/>
    </xf>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29"/>
  <sheetViews>
    <sheetView workbookViewId="0">
      <selection activeCell="C29" sqref="C29"/>
    </sheetView>
  </sheetViews>
  <sheetFormatPr defaultRowHeight="15" x14ac:dyDescent="0.25"/>
  <cols>
    <col min="2" max="2" width="57.7109375" bestFit="1" customWidth="1"/>
    <col min="3" max="3" width="31.28515625" customWidth="1"/>
    <col min="4" max="4" width="27.7109375" customWidth="1"/>
  </cols>
  <sheetData>
    <row r="2" spans="2:4" ht="20.25" x14ac:dyDescent="0.3">
      <c r="B2" s="16"/>
      <c r="C2" s="16"/>
    </row>
    <row r="3" spans="2:4" ht="14.25" customHeight="1" x14ac:dyDescent="0.25"/>
    <row r="4" spans="2:4" ht="14.25" customHeight="1" x14ac:dyDescent="0.25"/>
    <row r="5" spans="2:4" ht="14.25" customHeight="1" x14ac:dyDescent="0.25"/>
    <row r="6" spans="2:4" ht="14.25" customHeight="1" x14ac:dyDescent="0.25"/>
    <row r="7" spans="2:4" ht="14.25" customHeight="1" x14ac:dyDescent="0.25"/>
    <row r="8" spans="2:4" ht="14.25" customHeight="1" x14ac:dyDescent="0.25"/>
    <row r="9" spans="2:4" ht="14.25" customHeight="1" x14ac:dyDescent="0.25"/>
    <row r="11" spans="2:4" ht="18.75" x14ac:dyDescent="0.3">
      <c r="B11" s="14" t="s">
        <v>0</v>
      </c>
    </row>
    <row r="12" spans="2:4" x14ac:dyDescent="0.25">
      <c r="B12" s="9" t="s">
        <v>1</v>
      </c>
      <c r="C12" s="10"/>
      <c r="D12" s="11"/>
    </row>
    <row r="13" spans="2:4" x14ac:dyDescent="0.25">
      <c r="B13" s="9" t="s">
        <v>2</v>
      </c>
      <c r="C13" s="10" t="s">
        <v>3</v>
      </c>
      <c r="D13" s="12" t="s">
        <v>4</v>
      </c>
    </row>
    <row r="14" spans="2:4" x14ac:dyDescent="0.25">
      <c r="B14" s="10" t="s">
        <v>5</v>
      </c>
      <c r="C14" s="10"/>
      <c r="D14" s="11"/>
    </row>
    <row r="16" spans="2:4" x14ac:dyDescent="0.25">
      <c r="B16" s="13" t="s">
        <v>6</v>
      </c>
      <c r="C16" s="10"/>
    </row>
    <row r="18" spans="2:3" x14ac:dyDescent="0.25">
      <c r="B18" s="43" t="s">
        <v>7</v>
      </c>
      <c r="C18" s="30" t="s">
        <v>8</v>
      </c>
    </row>
    <row r="19" spans="2:3" x14ac:dyDescent="0.25">
      <c r="B19" s="43"/>
      <c r="C19" s="31" t="s">
        <v>9</v>
      </c>
    </row>
    <row r="20" spans="2:3" x14ac:dyDescent="0.25">
      <c r="B20" s="43"/>
      <c r="C20" s="32" t="s">
        <v>10</v>
      </c>
    </row>
    <row r="23" spans="2:3" ht="18.75" x14ac:dyDescent="0.3">
      <c r="B23" s="15" t="s">
        <v>11</v>
      </c>
    </row>
    <row r="24" spans="2:3" x14ac:dyDescent="0.25">
      <c r="B24" s="9" t="s">
        <v>12</v>
      </c>
      <c r="C24" s="10"/>
    </row>
    <row r="25" spans="2:3" x14ac:dyDescent="0.25">
      <c r="B25" s="9" t="s">
        <v>13</v>
      </c>
      <c r="C25" s="10"/>
    </row>
    <row r="28" spans="2:3" x14ac:dyDescent="0.25">
      <c r="B28" s="35" t="s">
        <v>14</v>
      </c>
      <c r="C28" s="35">
        <f>Scoring!C64</f>
        <v>0</v>
      </c>
    </row>
    <row r="29" spans="2:3" x14ac:dyDescent="0.25">
      <c r="B29" s="41" t="s">
        <v>15</v>
      </c>
      <c r="C29" s="42" t="str">
        <f>Scoring!C65</f>
        <v xml:space="preserve">Concerning result - evaluate responses, identify problematic areas, set improvement targets </v>
      </c>
    </row>
  </sheetData>
  <mergeCells count="1">
    <mergeCell ref="B18:B20"/>
  </mergeCells>
  <dataValidations count="1">
    <dataValidation type="list" allowBlank="1" showInputMessage="1" showErrorMessage="1" sqref="C14:C15"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tabSelected="1" workbookViewId="0">
      <selection activeCell="C13" sqref="C13"/>
    </sheetView>
  </sheetViews>
  <sheetFormatPr defaultRowHeight="15" x14ac:dyDescent="0.25"/>
  <cols>
    <col min="2" max="2" width="84.85546875" bestFit="1" customWidth="1"/>
    <col min="3" max="3" width="62.140625" customWidth="1"/>
    <col min="4" max="4" width="60.28515625" bestFit="1" customWidth="1"/>
  </cols>
  <sheetData>
    <row r="5" spans="1:4" s="7" customFormat="1" ht="27" customHeight="1" x14ac:dyDescent="0.25">
      <c r="B5" s="18" t="s">
        <v>16</v>
      </c>
      <c r="C5" s="18" t="s">
        <v>17</v>
      </c>
      <c r="D5" s="18" t="s">
        <v>18</v>
      </c>
    </row>
    <row r="6" spans="1:4" x14ac:dyDescent="0.25">
      <c r="A6" s="10">
        <v>1</v>
      </c>
      <c r="B6" s="10" t="s">
        <v>19</v>
      </c>
      <c r="C6" s="10"/>
      <c r="D6" s="10"/>
    </row>
    <row r="7" spans="1:4" x14ac:dyDescent="0.25">
      <c r="A7" s="10">
        <v>2</v>
      </c>
      <c r="B7" s="10" t="s">
        <v>20</v>
      </c>
      <c r="C7" s="10"/>
      <c r="D7" s="10"/>
    </row>
    <row r="8" spans="1:4" x14ac:dyDescent="0.25">
      <c r="A8" s="10">
        <v>3</v>
      </c>
      <c r="B8" s="10" t="s">
        <v>21</v>
      </c>
      <c r="C8" s="10"/>
      <c r="D8" s="10"/>
    </row>
    <row r="9" spans="1:4" x14ac:dyDescent="0.25">
      <c r="A9" s="10">
        <v>4</v>
      </c>
      <c r="B9" s="10" t="s">
        <v>22</v>
      </c>
      <c r="C9" s="10"/>
      <c r="D9" s="10"/>
    </row>
    <row r="10" spans="1:4" x14ac:dyDescent="0.25">
      <c r="A10" s="10">
        <v>5</v>
      </c>
      <c r="B10" s="10" t="s">
        <v>23</v>
      </c>
      <c r="C10" s="10"/>
      <c r="D10" s="10"/>
    </row>
    <row r="11" spans="1:4" x14ac:dyDescent="0.25">
      <c r="A11" s="10">
        <v>6</v>
      </c>
      <c r="B11" s="10" t="s">
        <v>24</v>
      </c>
      <c r="C11" s="10"/>
      <c r="D11" s="10"/>
    </row>
    <row r="12" spans="1:4" ht="30" x14ac:dyDescent="0.25">
      <c r="A12" s="10"/>
      <c r="B12" s="17" t="s">
        <v>25</v>
      </c>
      <c r="C12" s="10"/>
      <c r="D12" s="10"/>
    </row>
    <row r="13" spans="1:4" x14ac:dyDescent="0.25">
      <c r="A13" s="10">
        <v>7</v>
      </c>
      <c r="B13" s="10" t="s">
        <v>26</v>
      </c>
      <c r="C13" s="10"/>
      <c r="D13" s="10"/>
    </row>
    <row r="14" spans="1:4" x14ac:dyDescent="0.25">
      <c r="A14" s="10">
        <v>8</v>
      </c>
      <c r="B14" s="10" t="s">
        <v>27</v>
      </c>
      <c r="C14" s="10"/>
      <c r="D14" s="10"/>
    </row>
    <row r="15" spans="1:4" x14ac:dyDescent="0.25">
      <c r="A15" s="10">
        <v>9</v>
      </c>
      <c r="B15" s="10" t="s">
        <v>28</v>
      </c>
      <c r="C15" s="10"/>
      <c r="D15" s="10"/>
    </row>
    <row r="16" spans="1:4" x14ac:dyDescent="0.25">
      <c r="A16" s="10">
        <v>10</v>
      </c>
      <c r="B16" s="10" t="s">
        <v>29</v>
      </c>
      <c r="C16" s="10"/>
      <c r="D16" s="10"/>
    </row>
    <row r="17" spans="1:4" x14ac:dyDescent="0.25">
      <c r="A17" s="10">
        <v>11</v>
      </c>
      <c r="B17" s="10" t="s">
        <v>30</v>
      </c>
      <c r="C17" s="10"/>
      <c r="D17" s="10"/>
    </row>
    <row r="18" spans="1:4" x14ac:dyDescent="0.25">
      <c r="A18" s="10">
        <v>12</v>
      </c>
      <c r="B18" s="10" t="s">
        <v>31</v>
      </c>
      <c r="C18" s="10"/>
      <c r="D18" s="10"/>
    </row>
    <row r="19" spans="1:4" x14ac:dyDescent="0.25">
      <c r="A19" s="10">
        <v>13</v>
      </c>
      <c r="B19" s="10" t="s">
        <v>32</v>
      </c>
      <c r="C19" s="10"/>
      <c r="D19" s="10"/>
    </row>
    <row r="20" spans="1:4" ht="30" x14ac:dyDescent="0.25">
      <c r="A20" s="24">
        <v>14</v>
      </c>
      <c r="B20" s="29" t="s">
        <v>33</v>
      </c>
      <c r="C20" s="10"/>
      <c r="D20" s="10"/>
    </row>
    <row r="23" spans="1:4" ht="30" x14ac:dyDescent="0.25">
      <c r="B23" s="27" t="s">
        <v>34</v>
      </c>
      <c r="C23" s="28" t="s">
        <v>17</v>
      </c>
      <c r="D23" s="28" t="s">
        <v>18</v>
      </c>
    </row>
    <row r="24" spans="1:4" x14ac:dyDescent="0.25">
      <c r="A24" s="10">
        <v>15</v>
      </c>
      <c r="B24" s="10" t="s">
        <v>35</v>
      </c>
      <c r="C24" s="10"/>
      <c r="D24" s="10"/>
    </row>
    <row r="25" spans="1:4" x14ac:dyDescent="0.25">
      <c r="A25" s="10">
        <v>16</v>
      </c>
      <c r="B25" s="10" t="s">
        <v>36</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27"/>
  <sheetViews>
    <sheetView workbookViewId="0">
      <selection activeCell="B15" sqref="B15"/>
    </sheetView>
  </sheetViews>
  <sheetFormatPr defaultRowHeight="15" x14ac:dyDescent="0.25"/>
  <cols>
    <col min="1" max="1" width="9.140625" style="8"/>
    <col min="2" max="2" width="120.85546875" bestFit="1" customWidth="1"/>
    <col min="3" max="3" width="59.85546875" customWidth="1"/>
    <col min="4" max="4" width="56.85546875" customWidth="1"/>
  </cols>
  <sheetData>
    <row r="5" spans="1:4" ht="30" x14ac:dyDescent="0.25">
      <c r="A5" s="19"/>
      <c r="B5" s="21" t="s">
        <v>16</v>
      </c>
      <c r="C5" s="21" t="s">
        <v>17</v>
      </c>
      <c r="D5" s="21" t="s">
        <v>18</v>
      </c>
    </row>
    <row r="6" spans="1:4" x14ac:dyDescent="0.25">
      <c r="A6" s="19">
        <v>1</v>
      </c>
      <c r="B6" s="10" t="s">
        <v>37</v>
      </c>
      <c r="C6" s="10"/>
      <c r="D6" s="10"/>
    </row>
    <row r="7" spans="1:4" x14ac:dyDescent="0.25">
      <c r="A7" s="19"/>
      <c r="B7" s="19" t="s">
        <v>38</v>
      </c>
      <c r="C7" s="10"/>
      <c r="D7" s="10"/>
    </row>
    <row r="8" spans="1:4" x14ac:dyDescent="0.25">
      <c r="A8" s="19"/>
      <c r="B8" s="19" t="s">
        <v>39</v>
      </c>
      <c r="C8" s="10"/>
      <c r="D8" s="10"/>
    </row>
    <row r="9" spans="1:4" x14ac:dyDescent="0.25">
      <c r="A9" s="19"/>
      <c r="B9" s="19" t="s">
        <v>40</v>
      </c>
      <c r="C9" s="10"/>
      <c r="D9" s="10"/>
    </row>
    <row r="10" spans="1:4" x14ac:dyDescent="0.25">
      <c r="A10" s="19"/>
      <c r="B10" s="19" t="s">
        <v>41</v>
      </c>
      <c r="C10" s="10"/>
      <c r="D10" s="10"/>
    </row>
    <row r="11" spans="1:4" x14ac:dyDescent="0.25">
      <c r="A11" s="19"/>
      <c r="B11" s="19" t="s">
        <v>42</v>
      </c>
      <c r="C11" s="10"/>
      <c r="D11" s="10"/>
    </row>
    <row r="12" spans="1:4" x14ac:dyDescent="0.25">
      <c r="A12" s="19"/>
      <c r="B12" s="19" t="s">
        <v>43</v>
      </c>
      <c r="C12" s="10"/>
      <c r="D12" s="10"/>
    </row>
    <row r="13" spans="1:4" x14ac:dyDescent="0.25">
      <c r="A13" s="19"/>
      <c r="B13" s="19" t="s">
        <v>44</v>
      </c>
      <c r="C13" s="10"/>
      <c r="D13" s="10"/>
    </row>
    <row r="14" spans="1:4" x14ac:dyDescent="0.25">
      <c r="A14" s="19"/>
      <c r="B14" s="19" t="s">
        <v>251</v>
      </c>
      <c r="C14" s="10"/>
      <c r="D14" s="10"/>
    </row>
    <row r="15" spans="1:4" x14ac:dyDescent="0.25">
      <c r="A15" s="19">
        <v>2</v>
      </c>
      <c r="B15" s="10" t="s">
        <v>45</v>
      </c>
      <c r="C15" s="10"/>
      <c r="D15" s="10"/>
    </row>
    <row r="16" spans="1:4" x14ac:dyDescent="0.25">
      <c r="A16" s="19">
        <v>3</v>
      </c>
      <c r="B16" s="10" t="s">
        <v>46</v>
      </c>
      <c r="C16" s="10"/>
      <c r="D16" s="10"/>
    </row>
    <row r="17" spans="1:4" x14ac:dyDescent="0.25">
      <c r="A17" s="19">
        <v>4</v>
      </c>
      <c r="B17" s="10" t="s">
        <v>47</v>
      </c>
      <c r="C17" s="10"/>
      <c r="D17" s="10"/>
    </row>
    <row r="18" spans="1:4" x14ac:dyDescent="0.25">
      <c r="A18" s="19">
        <v>5</v>
      </c>
      <c r="B18" s="10" t="s">
        <v>48</v>
      </c>
      <c r="C18" s="10"/>
      <c r="D18" s="10"/>
    </row>
    <row r="19" spans="1:4" x14ac:dyDescent="0.25">
      <c r="A19" s="19">
        <v>6</v>
      </c>
      <c r="B19" s="24" t="s">
        <v>49</v>
      </c>
      <c r="C19" s="10"/>
      <c r="D19" s="10"/>
    </row>
    <row r="22" spans="1:4" ht="30" x14ac:dyDescent="0.25">
      <c r="A22" s="19"/>
      <c r="B22" s="25" t="s">
        <v>34</v>
      </c>
      <c r="C22" s="26" t="s">
        <v>17</v>
      </c>
      <c r="D22" s="26" t="s">
        <v>18</v>
      </c>
    </row>
    <row r="23" spans="1:4" x14ac:dyDescent="0.25">
      <c r="A23" s="19">
        <v>7</v>
      </c>
      <c r="B23" s="20" t="s">
        <v>50</v>
      </c>
      <c r="C23" s="10"/>
      <c r="D23" s="10"/>
    </row>
    <row r="24" spans="1:4" x14ac:dyDescent="0.25">
      <c r="A24" s="19">
        <v>8</v>
      </c>
      <c r="B24" s="10" t="s">
        <v>51</v>
      </c>
      <c r="C24" s="10"/>
      <c r="D24" s="10"/>
    </row>
    <row r="25" spans="1:4" x14ac:dyDescent="0.25">
      <c r="A25" s="19">
        <v>9</v>
      </c>
      <c r="B25" s="10" t="s">
        <v>52</v>
      </c>
      <c r="C25" s="10"/>
      <c r="D25" s="10"/>
    </row>
    <row r="26" spans="1:4" x14ac:dyDescent="0.25">
      <c r="A26" s="19"/>
      <c r="B26" s="19" t="s">
        <v>53</v>
      </c>
      <c r="C26" s="10"/>
      <c r="D26" s="10"/>
    </row>
    <row r="27" spans="1:4" x14ac:dyDescent="0.25">
      <c r="A27" s="19">
        <v>10</v>
      </c>
      <c r="B27" s="10" t="s">
        <v>54</v>
      </c>
      <c r="C27" s="10"/>
      <c r="D27" s="10"/>
    </row>
  </sheetData>
  <dataValidations count="7">
    <dataValidation type="list" allowBlank="1" showInputMessage="1" showErrorMessage="1" sqref="C15" xr:uid="{BD72A974-3890-4776-8820-C7C2B3841A35}">
      <formula1>"No, Yes (statement or policy), Yes (policy and process to assess compliance)"</formula1>
    </dataValidation>
    <dataValidation type="list" allowBlank="1" showInputMessage="1" showErrorMessage="1" sqref="C16" xr:uid="{AAB3F15E-C78F-4466-BFAF-37FBC06FEAA5}">
      <formula1>"Yes, No"</formula1>
    </dataValidation>
    <dataValidation type="list" allowBlank="1" showInputMessage="1" showErrorMessage="1" sqref="C24" xr:uid="{C7AAC21D-BC32-428C-A6ED-C036FB0161E0}">
      <formula1>"No, Yes (internal social audits undertaken), Yes (3rd party social audits - SMETA/ETI/SA8000/TfS/BSCI or other please state which)"</formula1>
    </dataValidation>
    <dataValidation type="list" allowBlank="1" showInputMessage="1" showErrorMessage="1" sqref="C17" xr:uid="{BAB23C84-9227-4579-B8E1-E2A89180013A}">
      <formula1>"No, Yes - please give details"</formula1>
    </dataValidation>
    <dataValidation type="list" allowBlank="1" showInputMessage="1" showErrorMessage="1" sqref="C23" xr:uid="{B41D99E4-1556-4393-85DD-4089AA94692A}">
      <formula1>"No, Yes (procedures and policies in place), Yes (procedures &amp; policies and certified social management system)"</formula1>
    </dataValidation>
    <dataValidation type="list" allowBlank="1" showInputMessage="1" showErrorMessage="1" sqref="C25:C26" xr:uid="{F43914D1-E545-4445-91D6-DD23514A89FC}">
      <formula1>"No, Yes (please give details)"</formula1>
    </dataValidation>
    <dataValidation type="list" allowBlank="1" showInputMessage="1" showErrorMessage="1" sqref="C7:C14" xr:uid="{6F5E967F-6C2D-4BFB-8C44-66043D1C41E3}">
      <formula1>"No, Policy, Policy and procedure"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18"/>
  <sheetViews>
    <sheetView workbookViewId="0">
      <selection activeCell="C8" sqref="C8"/>
    </sheetView>
  </sheetViews>
  <sheetFormatPr defaultRowHeight="15" x14ac:dyDescent="0.25"/>
  <cols>
    <col min="2" max="2" width="85.85546875" bestFit="1" customWidth="1"/>
    <col min="3" max="3" width="63.140625" customWidth="1"/>
    <col min="4" max="4" width="68.5703125" customWidth="1"/>
  </cols>
  <sheetData>
    <row r="5" spans="1:4" ht="30" x14ac:dyDescent="0.25">
      <c r="A5" s="10"/>
      <c r="B5" s="23" t="s">
        <v>16</v>
      </c>
      <c r="C5" s="23" t="s">
        <v>17</v>
      </c>
      <c r="D5" s="23" t="s">
        <v>18</v>
      </c>
    </row>
    <row r="6" spans="1:4" x14ac:dyDescent="0.25">
      <c r="A6" s="10">
        <v>1</v>
      </c>
      <c r="B6" s="10" t="s">
        <v>55</v>
      </c>
      <c r="C6" s="10"/>
      <c r="D6" s="10"/>
    </row>
    <row r="7" spans="1:4" x14ac:dyDescent="0.25">
      <c r="A7" s="10">
        <v>2</v>
      </c>
      <c r="B7" s="10" t="s">
        <v>56</v>
      </c>
      <c r="C7" s="10"/>
      <c r="D7" s="10"/>
    </row>
    <row r="8" spans="1:4" x14ac:dyDescent="0.25">
      <c r="A8" s="10">
        <v>3</v>
      </c>
      <c r="B8" s="10" t="s">
        <v>57</v>
      </c>
      <c r="C8" s="10"/>
      <c r="D8" s="10"/>
    </row>
    <row r="9" spans="1:4" x14ac:dyDescent="0.25">
      <c r="A9" s="10">
        <v>4</v>
      </c>
      <c r="B9" s="10" t="s">
        <v>58</v>
      </c>
      <c r="C9" s="10"/>
      <c r="D9" s="10"/>
    </row>
    <row r="10" spans="1:4" x14ac:dyDescent="0.25">
      <c r="A10" s="10">
        <v>5</v>
      </c>
      <c r="B10" s="10" t="s">
        <v>59</v>
      </c>
      <c r="C10" s="10"/>
      <c r="D10" s="10"/>
    </row>
    <row r="11" spans="1:4" x14ac:dyDescent="0.25">
      <c r="A11" s="10">
        <v>6</v>
      </c>
      <c r="B11" s="10" t="s">
        <v>60</v>
      </c>
      <c r="C11" s="10"/>
      <c r="D11" s="10"/>
    </row>
    <row r="12" spans="1:4" ht="30" x14ac:dyDescent="0.25">
      <c r="A12" s="10">
        <v>7</v>
      </c>
      <c r="B12" s="22" t="s">
        <v>61</v>
      </c>
      <c r="C12" s="10"/>
      <c r="D12" s="10"/>
    </row>
    <row r="13" spans="1:4" x14ac:dyDescent="0.25">
      <c r="A13" s="10">
        <v>8</v>
      </c>
      <c r="B13" s="24" t="s">
        <v>62</v>
      </c>
      <c r="C13" s="10"/>
      <c r="D13" s="10"/>
    </row>
    <row r="14" spans="1:4" x14ac:dyDescent="0.25">
      <c r="A14" s="10">
        <v>9</v>
      </c>
      <c r="B14" s="24" t="s">
        <v>63</v>
      </c>
      <c r="C14" s="10"/>
      <c r="D14" s="10"/>
    </row>
    <row r="15" spans="1:4" x14ac:dyDescent="0.25">
      <c r="A15" s="10">
        <v>10</v>
      </c>
      <c r="B15" s="29" t="s">
        <v>64</v>
      </c>
      <c r="C15" s="10"/>
      <c r="D15" s="10"/>
    </row>
    <row r="18" spans="1:4" ht="30" x14ac:dyDescent="0.25">
      <c r="A18" s="10">
        <v>11</v>
      </c>
      <c r="B18" s="22" t="s">
        <v>65</v>
      </c>
      <c r="C18" s="10"/>
      <c r="D18" s="10"/>
    </row>
  </sheetData>
  <dataValidations count="7">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67"/>
  <sheetViews>
    <sheetView workbookViewId="0">
      <selection activeCell="D10" sqref="D10"/>
    </sheetView>
  </sheetViews>
  <sheetFormatPr defaultRowHeight="15" x14ac:dyDescent="0.25"/>
  <cols>
    <col min="1" max="1" width="22.28515625" customWidth="1"/>
    <col min="2" max="2" width="26.28515625" customWidth="1"/>
  </cols>
  <sheetData>
    <row r="1" spans="1:3" x14ac:dyDescent="0.25">
      <c r="A1" s="33" t="s">
        <v>66</v>
      </c>
      <c r="B1" s="33" t="s">
        <v>67</v>
      </c>
      <c r="C1" s="33" t="s">
        <v>68</v>
      </c>
    </row>
    <row r="2" spans="1:3" x14ac:dyDescent="0.25">
      <c r="A2" s="33" t="s">
        <v>8</v>
      </c>
      <c r="B2" s="33"/>
      <c r="C2" s="33"/>
    </row>
    <row r="3" spans="1:3" x14ac:dyDescent="0.25">
      <c r="A3">
        <f>Environmental!A6</f>
        <v>1</v>
      </c>
      <c r="B3">
        <f>Environmental!C6</f>
        <v>0</v>
      </c>
      <c r="C3" t="b">
        <f>IF(B3="Yes",1,IF(B3="No",0))</f>
        <v>0</v>
      </c>
    </row>
    <row r="4" spans="1:3" x14ac:dyDescent="0.25">
      <c r="A4">
        <f>Environmental!A7</f>
        <v>2</v>
      </c>
      <c r="B4">
        <f>Environmental!C7</f>
        <v>0</v>
      </c>
      <c r="C4" t="str">
        <f>IF(B4="No",0,IF(B4="Yes (not certified)",1,IF(B4="Yes (Green Dragon/ EMAS/ BS8555)",2,IF(B4="Yes (ISO 14001)",2,""))))</f>
        <v/>
      </c>
    </row>
    <row r="5" spans="1:3" x14ac:dyDescent="0.25">
      <c r="A5">
        <f>Environmental!A8</f>
        <v>3</v>
      </c>
      <c r="B5">
        <f>Environmental!C8</f>
        <v>0</v>
      </c>
      <c r="C5" t="str">
        <f>IF(B5="No",0,IF(B5="Yes (monitored)",1,IF(B5="Yes (monitored &amp; targets set to reduce)",2,IF(B5="Yes (monitored &amp; targets set &amp; performance publicly reported)",3,""))))</f>
        <v/>
      </c>
    </row>
    <row r="6" spans="1:3" x14ac:dyDescent="0.25">
      <c r="A6">
        <f>Environmental!A9</f>
        <v>4</v>
      </c>
      <c r="B6">
        <f>Environmental!C9</f>
        <v>0</v>
      </c>
      <c r="C6" t="b">
        <f>IF(B6="No",0,IF(B6="Yes (unverified target)",1,IF(B6="Yes (verified target - SBTI or CDP or similar)","2")))</f>
        <v>0</v>
      </c>
    </row>
    <row r="7" spans="1:3" x14ac:dyDescent="0.2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3" x14ac:dyDescent="0.25">
      <c r="A8">
        <f>Environmental!A11</f>
        <v>6</v>
      </c>
      <c r="B8">
        <f>Environmental!C11</f>
        <v>0</v>
      </c>
      <c r="C8" t="str">
        <f>IF(B8="No",0,IF(B8="Yes (monitor)",1,IF(B8="Yes (monitor and manage)",2,IF(B8="Yes (monitor &amp; manage &amp; report)",3,""))))</f>
        <v/>
      </c>
    </row>
    <row r="9" spans="1:3" x14ac:dyDescent="0.25">
      <c r="A9">
        <f>Environmental!A12</f>
        <v>0</v>
      </c>
      <c r="B9">
        <f>Environmental!C12</f>
        <v>0</v>
      </c>
    </row>
    <row r="10" spans="1:3" x14ac:dyDescent="0.25">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row>
    <row r="11" spans="1:3" x14ac:dyDescent="0.25">
      <c r="A11">
        <f>Environmental!A14</f>
        <v>8</v>
      </c>
      <c r="B11">
        <f>Environmental!C14</f>
        <v>0</v>
      </c>
      <c r="C11" t="str">
        <f>IF(B11="No",0,IF(B11="Yes (unverified)",1,IF(B11="Yes (verified ISO 9001 or similar)",2,"")))</f>
        <v/>
      </c>
    </row>
    <row r="12" spans="1:3" x14ac:dyDescent="0.25">
      <c r="A12">
        <f>Environmental!A15</f>
        <v>9</v>
      </c>
      <c r="B12">
        <f>Environmental!C15</f>
        <v>0</v>
      </c>
      <c r="C12" t="str">
        <f>IF(B12="No",0,IF(B12="Sometimes",1,IF(B12="Mostly",2,IF(B12="Always",3,""))))</f>
        <v/>
      </c>
    </row>
    <row r="13" spans="1:3" x14ac:dyDescent="0.25">
      <c r="A13">
        <f>Environmental!A16</f>
        <v>10</v>
      </c>
      <c r="B13">
        <f>Environmental!C16</f>
        <v>0</v>
      </c>
      <c r="C13" t="str">
        <f>IF(B13="No",0,IF(B13="No (but sustainable procurement advice given)",1,IF(B13="Yes (environmental policy checked)",2,IF(B13="Yes (policy and performance checked for suppliers",3,""))))</f>
        <v/>
      </c>
    </row>
    <row r="14" spans="1:3" x14ac:dyDescent="0.25">
      <c r="A14">
        <f>Environmental!A17</f>
        <v>11</v>
      </c>
      <c r="B14">
        <f>Environmental!C17</f>
        <v>0</v>
      </c>
      <c r="C14">
        <f>IF(ISBLANK(Environmental!C17),0,1)</f>
        <v>0</v>
      </c>
    </row>
    <row r="15" spans="1:3" x14ac:dyDescent="0.25">
      <c r="A15">
        <f>Environmental!A18</f>
        <v>12</v>
      </c>
      <c r="B15">
        <f>Environmental!C18</f>
        <v>0</v>
      </c>
      <c r="C15">
        <f>IF(ISBLANK(Environmental!C18),0,1)</f>
        <v>0</v>
      </c>
    </row>
    <row r="16" spans="1:3" x14ac:dyDescent="0.25">
      <c r="A16">
        <f>Environmental!A19</f>
        <v>13</v>
      </c>
      <c r="B16">
        <f>Environmental!C19</f>
        <v>0</v>
      </c>
      <c r="C16">
        <f>IF(ISBLANK(Environmental!C19),0,1)</f>
        <v>0</v>
      </c>
    </row>
    <row r="17" spans="1:4" x14ac:dyDescent="0.25">
      <c r="A17">
        <f>Environmental!A20</f>
        <v>14</v>
      </c>
      <c r="B17">
        <f>Environmental!C20</f>
        <v>0</v>
      </c>
    </row>
    <row r="18" spans="1:4" x14ac:dyDescent="0.25">
      <c r="A18">
        <f>Environmental!A21</f>
        <v>0</v>
      </c>
      <c r="B18">
        <f>Environmental!C21</f>
        <v>0</v>
      </c>
    </row>
    <row r="19" spans="1:4" x14ac:dyDescent="0.25">
      <c r="A19">
        <f>Environmental!A22</f>
        <v>0</v>
      </c>
      <c r="B19">
        <f>Environmental!C22</f>
        <v>0</v>
      </c>
    </row>
    <row r="20" spans="1:4" x14ac:dyDescent="0.25">
      <c r="A20">
        <f>Environmental!A23</f>
        <v>0</v>
      </c>
      <c r="B20" t="str">
        <f>Environmental!C23</f>
        <v>Response (drop down list)</v>
      </c>
    </row>
    <row r="21" spans="1:4" x14ac:dyDescent="0.25">
      <c r="A21">
        <f>Environmental!A24</f>
        <v>15</v>
      </c>
      <c r="B21">
        <f>Environmental!C24</f>
        <v>0</v>
      </c>
      <c r="C21" t="str">
        <f>IF(B21="No",0,IF(B21="Yes - please give details",1,""))</f>
        <v/>
      </c>
    </row>
    <row r="22" spans="1:4" x14ac:dyDescent="0.25">
      <c r="A22">
        <f>Environmental!A25</f>
        <v>16</v>
      </c>
      <c r="B22">
        <f>Environmental!C25</f>
        <v>0</v>
      </c>
      <c r="C22" t="str">
        <f>IF(B22="No",0,IF(B22="Yes - please give details",1,""))</f>
        <v/>
      </c>
    </row>
    <row r="23" spans="1:4" x14ac:dyDescent="0.25">
      <c r="B23" s="34" t="s">
        <v>69</v>
      </c>
      <c r="C23" s="34">
        <f>SUM(C3:C22)</f>
        <v>0</v>
      </c>
      <c r="D23" s="33"/>
    </row>
    <row r="24" spans="1:4" x14ac:dyDescent="0.25">
      <c r="A24" s="33" t="s">
        <v>9</v>
      </c>
    </row>
    <row r="25" spans="1:4" x14ac:dyDescent="0.25">
      <c r="A25" cm="1">
        <f t="array" ref="A25:A46">Social!A6:A27</f>
        <v>1</v>
      </c>
      <c r="B25" cm="1">
        <f t="array" ref="B25:B46">Social!C6:C27</f>
        <v>0</v>
      </c>
    </row>
    <row r="26" spans="1:4" x14ac:dyDescent="0.25">
      <c r="A26">
        <v>0</v>
      </c>
      <c r="B26">
        <v>0</v>
      </c>
      <c r="C26" t="str">
        <f>IF(B26="No",0,IF(B26="Policy",1,IF(B26="Policy and procedure",1,"")))</f>
        <v/>
      </c>
    </row>
    <row r="27" spans="1:4" x14ac:dyDescent="0.25">
      <c r="A27">
        <v>0</v>
      </c>
      <c r="B27">
        <v>0</v>
      </c>
      <c r="C27" t="str">
        <f t="shared" ref="C27:C33" si="0">IF(B27="No",0,IF(B27="Policy",1,IF(B27="Policy and procedure",1,"")))</f>
        <v/>
      </c>
    </row>
    <row r="28" spans="1:4" x14ac:dyDescent="0.25">
      <c r="A28">
        <v>0</v>
      </c>
      <c r="B28">
        <v>0</v>
      </c>
      <c r="C28" t="str">
        <f t="shared" si="0"/>
        <v/>
      </c>
    </row>
    <row r="29" spans="1:4" x14ac:dyDescent="0.25">
      <c r="A29">
        <v>0</v>
      </c>
      <c r="B29">
        <v>0</v>
      </c>
      <c r="C29" t="str">
        <f t="shared" si="0"/>
        <v/>
      </c>
    </row>
    <row r="30" spans="1:4" x14ac:dyDescent="0.25">
      <c r="A30">
        <v>0</v>
      </c>
      <c r="B30">
        <v>0</v>
      </c>
      <c r="C30" t="str">
        <f t="shared" si="0"/>
        <v/>
      </c>
    </row>
    <row r="31" spans="1:4" x14ac:dyDescent="0.25">
      <c r="A31">
        <v>0</v>
      </c>
      <c r="B31">
        <v>0</v>
      </c>
      <c r="C31" t="str">
        <f t="shared" si="0"/>
        <v/>
      </c>
    </row>
    <row r="32" spans="1:4" x14ac:dyDescent="0.25">
      <c r="A32">
        <v>0</v>
      </c>
      <c r="B32">
        <v>0</v>
      </c>
      <c r="C32" t="str">
        <f t="shared" si="0"/>
        <v/>
      </c>
    </row>
    <row r="33" spans="1:4" x14ac:dyDescent="0.25">
      <c r="A33">
        <v>0</v>
      </c>
      <c r="B33">
        <v>0</v>
      </c>
      <c r="C33" t="str">
        <f t="shared" si="0"/>
        <v/>
      </c>
    </row>
    <row r="34" spans="1:4" x14ac:dyDescent="0.25">
      <c r="A34">
        <v>2</v>
      </c>
      <c r="B34">
        <v>0</v>
      </c>
      <c r="C34" t="str">
        <f>IF(B34="No",0,IF(B34="Yes (statement or policy)",1,IF(B34="Yes (policy and process to assess compliance)",2,"")))</f>
        <v/>
      </c>
    </row>
    <row r="35" spans="1:4" x14ac:dyDescent="0.25">
      <c r="A35">
        <v>3</v>
      </c>
      <c r="B35">
        <v>0</v>
      </c>
      <c r="C35" t="str">
        <f>IF(B35="No",0,IF(B35="Yes",1,""))</f>
        <v/>
      </c>
    </row>
    <row r="36" spans="1:4" x14ac:dyDescent="0.25">
      <c r="A36">
        <v>4</v>
      </c>
      <c r="B36">
        <v>0</v>
      </c>
      <c r="C36" t="str">
        <f>IF(B36="No",0,IF(B36="Yes - please give details",1,""))</f>
        <v/>
      </c>
      <c r="D36" t="s">
        <v>70</v>
      </c>
    </row>
    <row r="37" spans="1:4" x14ac:dyDescent="0.25">
      <c r="A37">
        <v>5</v>
      </c>
      <c r="B37">
        <v>0</v>
      </c>
      <c r="C37">
        <f>IF(ISBLANK(Social!C18),0,1)</f>
        <v>0</v>
      </c>
    </row>
    <row r="38" spans="1:4" x14ac:dyDescent="0.25">
      <c r="A38">
        <v>6</v>
      </c>
      <c r="B38">
        <v>0</v>
      </c>
    </row>
    <row r="39" spans="1:4" x14ac:dyDescent="0.25">
      <c r="A39">
        <v>0</v>
      </c>
      <c r="B39">
        <v>0</v>
      </c>
    </row>
    <row r="40" spans="1:4" x14ac:dyDescent="0.25">
      <c r="A40">
        <v>0</v>
      </c>
      <c r="B40">
        <v>0</v>
      </c>
    </row>
    <row r="41" spans="1:4" x14ac:dyDescent="0.25">
      <c r="A41">
        <v>0</v>
      </c>
      <c r="B41" t="str">
        <v>Response (drop down list)</v>
      </c>
    </row>
    <row r="42" spans="1:4" x14ac:dyDescent="0.25">
      <c r="A42">
        <v>7</v>
      </c>
      <c r="B42">
        <v>0</v>
      </c>
      <c r="C42" t="str">
        <f>IF(B42="No",0,IF(B42="Yes (procedures and policies in place)",1,IF(B42="Yes (procedures &amp; policies and certified social management system)",2,"")))</f>
        <v/>
      </c>
    </row>
    <row r="43" spans="1:4" x14ac:dyDescent="0.25">
      <c r="A43">
        <v>8</v>
      </c>
      <c r="B43">
        <v>0</v>
      </c>
      <c r="C43" t="str">
        <f>IF(B43="No",0,IF(B43="Yes (internal social audits undertaken)",1,IF(B43="Yes (3rd party social audits - SMETA/ETI/SA8000/TfS/BSCI or other please state which)",2,"")))</f>
        <v/>
      </c>
    </row>
    <row r="44" spans="1:4" x14ac:dyDescent="0.25">
      <c r="A44">
        <v>9</v>
      </c>
      <c r="B44">
        <v>0</v>
      </c>
      <c r="C44" t="str">
        <f>IF(B44="No",0,IF(B44="Yes - please give details",1,""))</f>
        <v/>
      </c>
    </row>
    <row r="45" spans="1:4" x14ac:dyDescent="0.25">
      <c r="A45">
        <v>0</v>
      </c>
      <c r="B45">
        <v>0</v>
      </c>
    </row>
    <row r="46" spans="1:4" x14ac:dyDescent="0.25">
      <c r="A46">
        <v>10</v>
      </c>
      <c r="B46">
        <v>0</v>
      </c>
    </row>
    <row r="47" spans="1:4" x14ac:dyDescent="0.25">
      <c r="B47" s="34" t="s">
        <v>71</v>
      </c>
      <c r="C47" s="34">
        <f>SUM(C25:C46)</f>
        <v>0</v>
      </c>
    </row>
    <row r="48" spans="1:4" x14ac:dyDescent="0.25">
      <c r="A48" t="s">
        <v>10</v>
      </c>
    </row>
    <row r="49" spans="1:10" x14ac:dyDescent="0.25">
      <c r="A49" cm="1">
        <f t="array" ref="A49:A61">Economic!A6:A18</f>
        <v>1</v>
      </c>
      <c r="B49" cm="1">
        <f t="array" ref="B49:B61">Economic!C6:C18</f>
        <v>0</v>
      </c>
      <c r="C49" t="str">
        <f>IF(B49="No",0,IF(B49="Yes (B-Corp)",1,IF(B49="Yes (social enterprise)",1,"")))</f>
        <v/>
      </c>
    </row>
    <row r="50" spans="1:10" x14ac:dyDescent="0.25">
      <c r="A50">
        <v>2</v>
      </c>
      <c r="B50">
        <v>0</v>
      </c>
      <c r="C50" t="str">
        <f>IF(B50="No",0,IF(B50="Yes",1,""))</f>
        <v/>
      </c>
    </row>
    <row r="51" spans="1:10" x14ac:dyDescent="0.25">
      <c r="A51">
        <v>3</v>
      </c>
      <c r="B51">
        <v>0</v>
      </c>
      <c r="C51" t="str">
        <f>IF(B51="No",0,IF(B51="Yes",1,IF(B51="Yes - Living Wage Employer member",1,"")))</f>
        <v/>
      </c>
    </row>
    <row r="52" spans="1:10" x14ac:dyDescent="0.25">
      <c r="A52">
        <v>4</v>
      </c>
      <c r="B52">
        <v>0</v>
      </c>
      <c r="C52" t="str">
        <f>IF(B52="No",0,IF(B52="Yes",1,IF(B52="Unsure",0,"")))</f>
        <v/>
      </c>
    </row>
    <row r="53" spans="1:10" x14ac:dyDescent="0.25">
      <c r="A53">
        <v>5</v>
      </c>
      <c r="B53">
        <v>0</v>
      </c>
      <c r="C53" t="str">
        <f>IF(B53="No",0,IF(B53="Yes",1,IF(B53="Unsure",0,"")))</f>
        <v/>
      </c>
    </row>
    <row r="54" spans="1:10" x14ac:dyDescent="0.25">
      <c r="A54">
        <v>6</v>
      </c>
      <c r="B54">
        <v>0</v>
      </c>
      <c r="C54" t="str">
        <f>IF(B54="No",0,IF(B54="Yes",1,IF(B54="Unsure",0,"")))</f>
        <v/>
      </c>
    </row>
    <row r="55" spans="1:10" x14ac:dyDescent="0.25">
      <c r="A55">
        <v>7</v>
      </c>
      <c r="B55">
        <v>0</v>
      </c>
      <c r="C55" t="str">
        <f>IF(B55="No",0,IF(B55="Yes (guidelines for staff)",1,IF(B55="Yes (sustainable procurement policy or similar)",2,IF(B55="Yes (sustainable procurement policy and process in place to ensure best practice)",3,""))))</f>
        <v/>
      </c>
    </row>
    <row r="56" spans="1:10" x14ac:dyDescent="0.25">
      <c r="A56">
        <v>8</v>
      </c>
      <c r="B56">
        <v>0</v>
      </c>
      <c r="C56" t="str">
        <f>IF(B56="No",0,IF(B56="Yes - please give details",1,""))</f>
        <v/>
      </c>
    </row>
    <row r="57" spans="1:10" x14ac:dyDescent="0.25">
      <c r="A57">
        <v>9</v>
      </c>
      <c r="B57">
        <v>0</v>
      </c>
      <c r="C57" t="str">
        <f>IF(B57="No",0,IF(B57="Yes",1,""))</f>
        <v/>
      </c>
    </row>
    <row r="58" spans="1:10" x14ac:dyDescent="0.25">
      <c r="A58">
        <v>10</v>
      </c>
      <c r="B58">
        <v>0</v>
      </c>
    </row>
    <row r="59" spans="1:10" x14ac:dyDescent="0.25">
      <c r="A59">
        <v>0</v>
      </c>
      <c r="B59">
        <v>0</v>
      </c>
    </row>
    <row r="60" spans="1:10" x14ac:dyDescent="0.25">
      <c r="A60">
        <v>0</v>
      </c>
      <c r="B60">
        <v>0</v>
      </c>
    </row>
    <row r="61" spans="1:10" x14ac:dyDescent="0.25">
      <c r="A61">
        <v>11</v>
      </c>
      <c r="B61">
        <v>0</v>
      </c>
    </row>
    <row r="62" spans="1:10" x14ac:dyDescent="0.25">
      <c r="B62" s="34" t="s">
        <v>72</v>
      </c>
      <c r="C62" s="34">
        <f>SUM(C49:C61)</f>
        <v>0</v>
      </c>
    </row>
    <row r="64" spans="1:10" x14ac:dyDescent="0.25">
      <c r="B64" s="34" t="s">
        <v>73</v>
      </c>
      <c r="C64" s="34">
        <f>C62+C47+C23</f>
        <v>0</v>
      </c>
      <c r="E64" t="s">
        <v>74</v>
      </c>
      <c r="F64">
        <v>48</v>
      </c>
      <c r="H64" s="36" t="s">
        <v>75</v>
      </c>
      <c r="I64" s="40" t="s">
        <v>76</v>
      </c>
      <c r="J64" s="40" t="s">
        <v>77</v>
      </c>
    </row>
    <row r="65" spans="2:10" x14ac:dyDescent="0.25">
      <c r="B65" t="s">
        <v>78</v>
      </c>
      <c r="C65" t="str">
        <f>IF(C64&gt;=30, "Excellent responses", IF(C64&gt;=20, "Good responses", IF(C64&gt;10, "Room for improvement - suggestion: set a joint target", "Concerning result - evaluate responses, identify problematic areas, set improvement targets ")))</f>
        <v xml:space="preserve">Concerning result - evaluate responses, identify problematic areas, set improvement targets </v>
      </c>
      <c r="E65" t="s">
        <v>79</v>
      </c>
      <c r="F65">
        <v>23</v>
      </c>
      <c r="H65" s="36" t="s">
        <v>80</v>
      </c>
      <c r="I65" s="39" t="s">
        <v>81</v>
      </c>
      <c r="J65" s="39" t="s">
        <v>82</v>
      </c>
    </row>
    <row r="66" spans="2:10" x14ac:dyDescent="0.25">
      <c r="E66" t="s">
        <v>83</v>
      </c>
      <c r="F66">
        <v>10</v>
      </c>
      <c r="H66" s="36" t="s">
        <v>84</v>
      </c>
      <c r="I66" s="38" t="s">
        <v>85</v>
      </c>
      <c r="J66" s="38" t="s">
        <v>86</v>
      </c>
    </row>
    <row r="67" spans="2:10" x14ac:dyDescent="0.25">
      <c r="E67" t="s">
        <v>87</v>
      </c>
      <c r="F67">
        <v>0</v>
      </c>
      <c r="H67" s="36" t="s">
        <v>88</v>
      </c>
      <c r="I67" s="37" t="s">
        <v>89</v>
      </c>
      <c r="J67" s="37" t="s">
        <v>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x14ac:dyDescent="0.25"/>
  <cols>
    <col min="1" max="1" width="27.85546875" customWidth="1"/>
    <col min="2" max="2" width="82.85546875" style="4" customWidth="1"/>
    <col min="3" max="3" width="14" customWidth="1"/>
  </cols>
  <sheetData>
    <row r="1" spans="1:3" x14ac:dyDescent="0.25">
      <c r="A1" s="1"/>
      <c r="B1" s="5" t="s">
        <v>12</v>
      </c>
      <c r="C1" s="6" t="s">
        <v>91</v>
      </c>
    </row>
    <row r="2" spans="1:3" x14ac:dyDescent="0.25">
      <c r="A2" s="1" t="s">
        <v>92</v>
      </c>
      <c r="B2" s="3" t="s">
        <v>93</v>
      </c>
    </row>
    <row r="3" spans="1:3" x14ac:dyDescent="0.25">
      <c r="A3" s="1" t="s">
        <v>92</v>
      </c>
      <c r="B3" s="3" t="s">
        <v>94</v>
      </c>
    </row>
    <row r="4" spans="1:3" x14ac:dyDescent="0.25">
      <c r="A4" s="1" t="s">
        <v>92</v>
      </c>
      <c r="B4" s="3" t="s">
        <v>95</v>
      </c>
    </row>
    <row r="5" spans="1:3" x14ac:dyDescent="0.25">
      <c r="A5" s="1" t="s">
        <v>92</v>
      </c>
      <c r="B5" s="3" t="s">
        <v>96</v>
      </c>
    </row>
    <row r="6" spans="1:3" x14ac:dyDescent="0.25">
      <c r="A6" s="1" t="s">
        <v>92</v>
      </c>
      <c r="B6" s="3" t="s">
        <v>97</v>
      </c>
    </row>
    <row r="7" spans="1:3" x14ac:dyDescent="0.25">
      <c r="A7" s="1" t="s">
        <v>92</v>
      </c>
      <c r="B7" s="3" t="s">
        <v>98</v>
      </c>
    </row>
    <row r="8" spans="1:3" x14ac:dyDescent="0.25">
      <c r="A8" s="1" t="s">
        <v>92</v>
      </c>
      <c r="B8" s="3" t="s">
        <v>99</v>
      </c>
    </row>
    <row r="9" spans="1:3" x14ac:dyDescent="0.25">
      <c r="A9" s="1" t="s">
        <v>92</v>
      </c>
      <c r="B9" s="3" t="s">
        <v>100</v>
      </c>
    </row>
    <row r="10" spans="1:3" x14ac:dyDescent="0.25">
      <c r="A10" s="1" t="s">
        <v>92</v>
      </c>
      <c r="B10" s="3" t="s">
        <v>101</v>
      </c>
    </row>
    <row r="11" spans="1:3" x14ac:dyDescent="0.25">
      <c r="A11" s="1" t="s">
        <v>92</v>
      </c>
      <c r="B11" s="3" t="s">
        <v>102</v>
      </c>
    </row>
    <row r="12" spans="1:3" x14ac:dyDescent="0.25">
      <c r="A12" s="1" t="s">
        <v>92</v>
      </c>
      <c r="B12" s="3" t="s">
        <v>103</v>
      </c>
    </row>
    <row r="13" spans="1:3" x14ac:dyDescent="0.25">
      <c r="A13" s="1" t="s">
        <v>92</v>
      </c>
      <c r="B13" s="3" t="s">
        <v>104</v>
      </c>
    </row>
    <row r="14" spans="1:3" x14ac:dyDescent="0.25">
      <c r="A14" s="1" t="s">
        <v>92</v>
      </c>
      <c r="B14" s="3" t="s">
        <v>105</v>
      </c>
    </row>
    <row r="15" spans="1:3" x14ac:dyDescent="0.25">
      <c r="A15" s="1" t="s">
        <v>106</v>
      </c>
      <c r="B15" s="3" t="s">
        <v>107</v>
      </c>
    </row>
    <row r="16" spans="1:3" x14ac:dyDescent="0.25">
      <c r="A16" s="1" t="s">
        <v>106</v>
      </c>
      <c r="B16" s="3" t="s">
        <v>108</v>
      </c>
    </row>
    <row r="17" spans="1:2" x14ac:dyDescent="0.25">
      <c r="A17" s="1" t="s">
        <v>109</v>
      </c>
      <c r="B17" s="3" t="s">
        <v>110</v>
      </c>
    </row>
    <row r="18" spans="1:2" x14ac:dyDescent="0.25">
      <c r="A18" s="1" t="s">
        <v>109</v>
      </c>
      <c r="B18" s="3" t="s">
        <v>111</v>
      </c>
    </row>
    <row r="19" spans="1:2" x14ac:dyDescent="0.25">
      <c r="A19" s="1" t="s">
        <v>109</v>
      </c>
      <c r="B19" s="3" t="s">
        <v>112</v>
      </c>
    </row>
    <row r="20" spans="1:2" x14ac:dyDescent="0.25">
      <c r="A20" s="1" t="s">
        <v>109</v>
      </c>
      <c r="B20" s="3" t="s">
        <v>113</v>
      </c>
    </row>
    <row r="21" spans="1:2" x14ac:dyDescent="0.25">
      <c r="A21" s="1" t="s">
        <v>109</v>
      </c>
      <c r="B21" s="3" t="s">
        <v>114</v>
      </c>
    </row>
    <row r="22" spans="1:2" x14ac:dyDescent="0.25">
      <c r="A22" s="1" t="s">
        <v>115</v>
      </c>
      <c r="B22" s="3" t="s">
        <v>116</v>
      </c>
    </row>
    <row r="23" spans="1:2" x14ac:dyDescent="0.25">
      <c r="A23" s="1" t="s">
        <v>115</v>
      </c>
      <c r="B23" s="3" t="s">
        <v>117</v>
      </c>
    </row>
    <row r="24" spans="1:2" x14ac:dyDescent="0.25">
      <c r="A24" s="1" t="s">
        <v>115</v>
      </c>
      <c r="B24" s="3" t="s">
        <v>118</v>
      </c>
    </row>
    <row r="25" spans="1:2" x14ac:dyDescent="0.25">
      <c r="A25" s="1" t="s">
        <v>115</v>
      </c>
      <c r="B25" s="3" t="s">
        <v>119</v>
      </c>
    </row>
    <row r="26" spans="1:2" x14ac:dyDescent="0.25">
      <c r="A26" s="1" t="s">
        <v>115</v>
      </c>
      <c r="B26" s="3" t="s">
        <v>120</v>
      </c>
    </row>
    <row r="27" spans="1:2" x14ac:dyDescent="0.25">
      <c r="A27" s="1" t="s">
        <v>115</v>
      </c>
      <c r="B27" s="3" t="s">
        <v>121</v>
      </c>
    </row>
    <row r="28" spans="1:2" x14ac:dyDescent="0.25">
      <c r="A28" s="1" t="s">
        <v>115</v>
      </c>
      <c r="B28" s="3" t="s">
        <v>122</v>
      </c>
    </row>
    <row r="29" spans="1:2" x14ac:dyDescent="0.25">
      <c r="A29" s="1" t="s">
        <v>115</v>
      </c>
      <c r="B29" s="3" t="s">
        <v>123</v>
      </c>
    </row>
    <row r="30" spans="1:2" x14ac:dyDescent="0.25">
      <c r="A30" s="1" t="s">
        <v>115</v>
      </c>
      <c r="B30" s="3" t="s">
        <v>124</v>
      </c>
    </row>
    <row r="31" spans="1:2" x14ac:dyDescent="0.25">
      <c r="A31" s="1" t="s">
        <v>125</v>
      </c>
      <c r="B31" s="3" t="s">
        <v>126</v>
      </c>
    </row>
    <row r="32" spans="1:2" x14ac:dyDescent="0.25">
      <c r="A32" s="1" t="s">
        <v>125</v>
      </c>
      <c r="B32" s="3" t="s">
        <v>127</v>
      </c>
    </row>
    <row r="33" spans="1:2" x14ac:dyDescent="0.25">
      <c r="A33" s="1" t="s">
        <v>128</v>
      </c>
      <c r="B33" s="3" t="s">
        <v>129</v>
      </c>
    </row>
    <row r="34" spans="1:2" x14ac:dyDescent="0.25">
      <c r="A34" s="1" t="s">
        <v>128</v>
      </c>
      <c r="B34" s="3" t="s">
        <v>130</v>
      </c>
    </row>
    <row r="35" spans="1:2" x14ac:dyDescent="0.25">
      <c r="A35" s="1" t="s">
        <v>128</v>
      </c>
      <c r="B35" s="3" t="s">
        <v>131</v>
      </c>
    </row>
    <row r="36" spans="1:2" x14ac:dyDescent="0.25">
      <c r="A36" s="1" t="s">
        <v>128</v>
      </c>
      <c r="B36" s="3" t="s">
        <v>132</v>
      </c>
    </row>
    <row r="37" spans="1:2" x14ac:dyDescent="0.25">
      <c r="A37" s="1" t="s">
        <v>128</v>
      </c>
      <c r="B37" s="3" t="s">
        <v>133</v>
      </c>
    </row>
    <row r="38" spans="1:2" x14ac:dyDescent="0.25">
      <c r="A38" s="1" t="s">
        <v>128</v>
      </c>
      <c r="B38" s="3" t="s">
        <v>134</v>
      </c>
    </row>
    <row r="39" spans="1:2" x14ac:dyDescent="0.25">
      <c r="A39" s="1" t="s">
        <v>128</v>
      </c>
      <c r="B39" s="3" t="s">
        <v>135</v>
      </c>
    </row>
    <row r="40" spans="1:2" x14ac:dyDescent="0.25">
      <c r="A40" s="1" t="s">
        <v>136</v>
      </c>
      <c r="B40" s="3" t="s">
        <v>137</v>
      </c>
    </row>
    <row r="41" spans="1:2" x14ac:dyDescent="0.25">
      <c r="A41" s="1" t="s">
        <v>136</v>
      </c>
      <c r="B41" s="3" t="s">
        <v>138</v>
      </c>
    </row>
    <row r="42" spans="1:2" x14ac:dyDescent="0.25">
      <c r="A42" s="1" t="s">
        <v>136</v>
      </c>
      <c r="B42" s="3" t="s">
        <v>139</v>
      </c>
    </row>
    <row r="43" spans="1:2" x14ac:dyDescent="0.25">
      <c r="A43" s="1" t="s">
        <v>136</v>
      </c>
      <c r="B43" s="3" t="s">
        <v>140</v>
      </c>
    </row>
    <row r="44" spans="1:2" x14ac:dyDescent="0.25">
      <c r="A44" s="1" t="s">
        <v>136</v>
      </c>
      <c r="B44" s="3" t="s">
        <v>141</v>
      </c>
    </row>
    <row r="45" spans="1:2" x14ac:dyDescent="0.25">
      <c r="A45" s="1" t="s">
        <v>136</v>
      </c>
      <c r="B45" s="3" t="s">
        <v>142</v>
      </c>
    </row>
    <row r="46" spans="1:2" x14ac:dyDescent="0.25">
      <c r="A46" s="1" t="s">
        <v>136</v>
      </c>
      <c r="B46" s="3" t="s">
        <v>143</v>
      </c>
    </row>
    <row r="47" spans="1:2" x14ac:dyDescent="0.25">
      <c r="A47" s="1" t="s">
        <v>136</v>
      </c>
      <c r="B47" s="3" t="s">
        <v>144</v>
      </c>
    </row>
    <row r="48" spans="1:2" x14ac:dyDescent="0.25">
      <c r="A48" s="1" t="s">
        <v>136</v>
      </c>
      <c r="B48" s="3" t="s">
        <v>145</v>
      </c>
    </row>
    <row r="49" spans="1:2" x14ac:dyDescent="0.25">
      <c r="A49" s="1" t="s">
        <v>146</v>
      </c>
      <c r="B49" s="3" t="s">
        <v>147</v>
      </c>
    </row>
    <row r="50" spans="1:2" x14ac:dyDescent="0.25">
      <c r="A50" s="1" t="s">
        <v>146</v>
      </c>
      <c r="B50" s="3" t="s">
        <v>148</v>
      </c>
    </row>
    <row r="51" spans="1:2" x14ac:dyDescent="0.25">
      <c r="A51" s="1" t="s">
        <v>146</v>
      </c>
      <c r="B51" s="3" t="s">
        <v>149</v>
      </c>
    </row>
    <row r="52" spans="1:2" x14ac:dyDescent="0.25">
      <c r="A52" s="1" t="s">
        <v>146</v>
      </c>
      <c r="B52" s="3" t="s">
        <v>150</v>
      </c>
    </row>
    <row r="53" spans="1:2" x14ac:dyDescent="0.25">
      <c r="A53" s="1" t="s">
        <v>146</v>
      </c>
      <c r="B53" s="3" t="s">
        <v>151</v>
      </c>
    </row>
    <row r="54" spans="1:2" x14ac:dyDescent="0.25">
      <c r="A54" s="1" t="s">
        <v>146</v>
      </c>
      <c r="B54" s="3" t="s">
        <v>152</v>
      </c>
    </row>
    <row r="55" spans="1:2" x14ac:dyDescent="0.25">
      <c r="A55" s="1" t="s">
        <v>146</v>
      </c>
      <c r="B55" s="3" t="s">
        <v>153</v>
      </c>
    </row>
    <row r="56" spans="1:2" x14ac:dyDescent="0.25">
      <c r="A56" s="1" t="s">
        <v>154</v>
      </c>
      <c r="B56" s="3" t="s">
        <v>155</v>
      </c>
    </row>
    <row r="57" spans="1:2" x14ac:dyDescent="0.25">
      <c r="A57" s="1" t="s">
        <v>154</v>
      </c>
      <c r="B57" s="3" t="s">
        <v>156</v>
      </c>
    </row>
    <row r="58" spans="1:2" x14ac:dyDescent="0.25">
      <c r="A58" s="1" t="s">
        <v>154</v>
      </c>
      <c r="B58" s="3" t="s">
        <v>157</v>
      </c>
    </row>
    <row r="59" spans="1:2" x14ac:dyDescent="0.25">
      <c r="A59" s="1" t="s">
        <v>154</v>
      </c>
      <c r="B59" s="3" t="s">
        <v>158</v>
      </c>
    </row>
    <row r="60" spans="1:2" x14ac:dyDescent="0.25">
      <c r="A60" s="1" t="s">
        <v>154</v>
      </c>
      <c r="B60" s="3" t="s">
        <v>159</v>
      </c>
    </row>
    <row r="61" spans="1:2" x14ac:dyDescent="0.25">
      <c r="A61" s="1" t="s">
        <v>154</v>
      </c>
      <c r="B61" s="3" t="s">
        <v>160</v>
      </c>
    </row>
    <row r="62" spans="1:2" x14ac:dyDescent="0.25">
      <c r="A62" s="1" t="s">
        <v>154</v>
      </c>
      <c r="B62" s="3" t="s">
        <v>161</v>
      </c>
    </row>
    <row r="63" spans="1:2" x14ac:dyDescent="0.25">
      <c r="A63" s="1" t="s">
        <v>154</v>
      </c>
      <c r="B63" s="3" t="s">
        <v>162</v>
      </c>
    </row>
    <row r="64" spans="1:2" x14ac:dyDescent="0.25">
      <c r="A64" s="1" t="s">
        <v>154</v>
      </c>
      <c r="B64" s="3" t="s">
        <v>163</v>
      </c>
    </row>
    <row r="65" spans="1:2" x14ac:dyDescent="0.25">
      <c r="A65" s="1" t="s">
        <v>154</v>
      </c>
      <c r="B65" s="3" t="s">
        <v>164</v>
      </c>
    </row>
    <row r="66" spans="1:2" x14ac:dyDescent="0.25">
      <c r="A66" s="1" t="s">
        <v>154</v>
      </c>
      <c r="B66" s="3" t="s">
        <v>165</v>
      </c>
    </row>
    <row r="67" spans="1:2" ht="30" x14ac:dyDescent="0.25">
      <c r="A67" s="1" t="s">
        <v>166</v>
      </c>
      <c r="B67" s="3" t="s">
        <v>167</v>
      </c>
    </row>
    <row r="68" spans="1:2" ht="30" x14ac:dyDescent="0.25">
      <c r="A68" s="1" t="s">
        <v>166</v>
      </c>
      <c r="B68" s="3" t="s">
        <v>168</v>
      </c>
    </row>
    <row r="69" spans="1:2" ht="30" x14ac:dyDescent="0.25">
      <c r="A69" s="1" t="s">
        <v>166</v>
      </c>
      <c r="B69" s="3" t="s">
        <v>169</v>
      </c>
    </row>
    <row r="70" spans="1:2" x14ac:dyDescent="0.25">
      <c r="A70" s="1" t="s">
        <v>170</v>
      </c>
      <c r="B70" s="3" t="s">
        <v>171</v>
      </c>
    </row>
    <row r="71" spans="1:2" x14ac:dyDescent="0.25">
      <c r="A71" s="1" t="s">
        <v>170</v>
      </c>
      <c r="B71" s="3" t="s">
        <v>172</v>
      </c>
    </row>
    <row r="72" spans="1:2" x14ac:dyDescent="0.25">
      <c r="A72" s="1" t="s">
        <v>170</v>
      </c>
      <c r="B72" s="3" t="s">
        <v>173</v>
      </c>
    </row>
    <row r="73" spans="1:2" x14ac:dyDescent="0.25">
      <c r="A73" s="1" t="s">
        <v>174</v>
      </c>
      <c r="B73" s="3" t="s">
        <v>175</v>
      </c>
    </row>
    <row r="74" spans="1:2" x14ac:dyDescent="0.25">
      <c r="A74" s="1" t="s">
        <v>174</v>
      </c>
      <c r="B74" s="3" t="s">
        <v>176</v>
      </c>
    </row>
    <row r="75" spans="1:2" x14ac:dyDescent="0.25">
      <c r="A75" s="1" t="s">
        <v>177</v>
      </c>
      <c r="B75" s="3" t="s">
        <v>178</v>
      </c>
    </row>
    <row r="76" spans="1:2" x14ac:dyDescent="0.25">
      <c r="A76" s="1" t="s">
        <v>177</v>
      </c>
      <c r="B76" s="3" t="s">
        <v>179</v>
      </c>
    </row>
    <row r="77" spans="1:2" x14ac:dyDescent="0.25">
      <c r="A77" s="1" t="s">
        <v>177</v>
      </c>
      <c r="B77" s="3" t="s">
        <v>180</v>
      </c>
    </row>
    <row r="78" spans="1:2" x14ac:dyDescent="0.25">
      <c r="A78" s="1" t="s">
        <v>177</v>
      </c>
      <c r="B78" s="3" t="s">
        <v>181</v>
      </c>
    </row>
    <row r="79" spans="1:2" x14ac:dyDescent="0.25">
      <c r="A79" s="1" t="s">
        <v>177</v>
      </c>
      <c r="B79" s="3" t="s">
        <v>182</v>
      </c>
    </row>
    <row r="80" spans="1:2" x14ac:dyDescent="0.25">
      <c r="A80" s="1" t="s">
        <v>177</v>
      </c>
      <c r="B80" s="3" t="s">
        <v>183</v>
      </c>
    </row>
    <row r="81" spans="1:2" x14ac:dyDescent="0.25">
      <c r="A81" s="1" t="s">
        <v>177</v>
      </c>
      <c r="B81" s="3" t="s">
        <v>184</v>
      </c>
    </row>
    <row r="82" spans="1:2" x14ac:dyDescent="0.25">
      <c r="A82" s="1" t="s">
        <v>177</v>
      </c>
      <c r="B82" s="3" t="s">
        <v>185</v>
      </c>
    </row>
    <row r="83" spans="1:2" x14ac:dyDescent="0.25">
      <c r="A83" s="1" t="s">
        <v>177</v>
      </c>
      <c r="B83" s="3" t="s">
        <v>186</v>
      </c>
    </row>
    <row r="84" spans="1:2" x14ac:dyDescent="0.25">
      <c r="A84" s="1" t="s">
        <v>177</v>
      </c>
      <c r="B84" s="3" t="s">
        <v>187</v>
      </c>
    </row>
    <row r="85" spans="1:2" x14ac:dyDescent="0.25">
      <c r="A85" s="1" t="s">
        <v>177</v>
      </c>
      <c r="B85" s="3" t="s">
        <v>188</v>
      </c>
    </row>
    <row r="86" spans="1:2" x14ac:dyDescent="0.25">
      <c r="A86" s="1" t="s">
        <v>177</v>
      </c>
      <c r="B86" s="3" t="s">
        <v>189</v>
      </c>
    </row>
    <row r="87" spans="1:2" x14ac:dyDescent="0.25">
      <c r="A87" s="1" t="s">
        <v>177</v>
      </c>
      <c r="B87" s="3" t="s">
        <v>190</v>
      </c>
    </row>
    <row r="88" spans="1:2" x14ac:dyDescent="0.25">
      <c r="A88" s="1" t="s">
        <v>177</v>
      </c>
      <c r="B88" s="3" t="s">
        <v>191</v>
      </c>
    </row>
    <row r="89" spans="1:2" x14ac:dyDescent="0.25">
      <c r="A89" s="1" t="s">
        <v>177</v>
      </c>
      <c r="B89" s="3" t="s">
        <v>192</v>
      </c>
    </row>
    <row r="90" spans="1:2" x14ac:dyDescent="0.25">
      <c r="A90" s="2" t="s">
        <v>177</v>
      </c>
      <c r="B90" s="3" t="s">
        <v>193</v>
      </c>
    </row>
    <row r="91" spans="1:2" x14ac:dyDescent="0.25">
      <c r="A91" s="1" t="s">
        <v>177</v>
      </c>
      <c r="B91" s="3" t="s">
        <v>194</v>
      </c>
    </row>
    <row r="92" spans="1:2" x14ac:dyDescent="0.25">
      <c r="A92" s="1" t="s">
        <v>177</v>
      </c>
      <c r="B92" s="3" t="s">
        <v>195</v>
      </c>
    </row>
    <row r="93" spans="1:2" x14ac:dyDescent="0.25">
      <c r="A93" s="2" t="s">
        <v>177</v>
      </c>
      <c r="B93" s="3" t="s">
        <v>196</v>
      </c>
    </row>
    <row r="94" spans="1:2" x14ac:dyDescent="0.25">
      <c r="A94" s="1" t="s">
        <v>177</v>
      </c>
      <c r="B94" s="3" t="s">
        <v>197</v>
      </c>
    </row>
    <row r="95" spans="1:2" x14ac:dyDescent="0.25">
      <c r="A95" s="1" t="s">
        <v>177</v>
      </c>
      <c r="B95" s="3" t="s">
        <v>198</v>
      </c>
    </row>
    <row r="96" spans="1:2" x14ac:dyDescent="0.25">
      <c r="A96" s="1" t="s">
        <v>177</v>
      </c>
      <c r="B96" s="3" t="s">
        <v>199</v>
      </c>
    </row>
    <row r="97" spans="1:2" x14ac:dyDescent="0.25">
      <c r="A97" s="1" t="s">
        <v>200</v>
      </c>
      <c r="B97" s="3" t="s">
        <v>201</v>
      </c>
    </row>
    <row r="98" spans="1:2" x14ac:dyDescent="0.25">
      <c r="A98" s="1" t="s">
        <v>200</v>
      </c>
      <c r="B98" s="3" t="s">
        <v>202</v>
      </c>
    </row>
    <row r="99" spans="1:2" x14ac:dyDescent="0.25">
      <c r="A99" s="1" t="s">
        <v>200</v>
      </c>
      <c r="B99" s="3" t="s">
        <v>203</v>
      </c>
    </row>
    <row r="100" spans="1:2" x14ac:dyDescent="0.25">
      <c r="A100" s="1" t="s">
        <v>200</v>
      </c>
      <c r="B100" s="3" t="s">
        <v>204</v>
      </c>
    </row>
    <row r="101" spans="1:2" x14ac:dyDescent="0.25">
      <c r="A101" s="1" t="s">
        <v>200</v>
      </c>
      <c r="B101" s="3" t="s">
        <v>205</v>
      </c>
    </row>
    <row r="102" spans="1:2" x14ac:dyDescent="0.25">
      <c r="A102" s="1" t="s">
        <v>200</v>
      </c>
      <c r="B102" s="3" t="s">
        <v>206</v>
      </c>
    </row>
    <row r="103" spans="1:2" x14ac:dyDescent="0.25">
      <c r="A103" s="1" t="s">
        <v>200</v>
      </c>
      <c r="B103" s="3" t="s">
        <v>207</v>
      </c>
    </row>
    <row r="104" spans="1:2" x14ac:dyDescent="0.25">
      <c r="A104" s="1" t="s">
        <v>200</v>
      </c>
      <c r="B104" s="3" t="s">
        <v>208</v>
      </c>
    </row>
    <row r="105" spans="1:2" x14ac:dyDescent="0.25">
      <c r="A105" s="1" t="s">
        <v>200</v>
      </c>
      <c r="B105" s="3" t="s">
        <v>209</v>
      </c>
    </row>
    <row r="106" spans="1:2" x14ac:dyDescent="0.25">
      <c r="A106" s="1" t="s">
        <v>200</v>
      </c>
      <c r="B106" s="3" t="s">
        <v>210</v>
      </c>
    </row>
    <row r="107" spans="1:2" x14ac:dyDescent="0.25">
      <c r="A107" s="1" t="s">
        <v>200</v>
      </c>
      <c r="B107" s="3" t="s">
        <v>211</v>
      </c>
    </row>
    <row r="108" spans="1:2" x14ac:dyDescent="0.25">
      <c r="A108" s="1" t="s">
        <v>200</v>
      </c>
      <c r="B108" s="3" t="s">
        <v>212</v>
      </c>
    </row>
    <row r="109" spans="1:2" x14ac:dyDescent="0.25">
      <c r="A109" s="1" t="s">
        <v>200</v>
      </c>
      <c r="B109" s="3" t="s">
        <v>213</v>
      </c>
    </row>
    <row r="110" spans="1:2" x14ac:dyDescent="0.25">
      <c r="A110" s="1" t="s">
        <v>200</v>
      </c>
      <c r="B110" s="3" t="s">
        <v>214</v>
      </c>
    </row>
    <row r="111" spans="1:2" x14ac:dyDescent="0.25">
      <c r="A111" s="1" t="s">
        <v>200</v>
      </c>
      <c r="B111" s="3" t="s">
        <v>215</v>
      </c>
    </row>
    <row r="112" spans="1:2" x14ac:dyDescent="0.25">
      <c r="A112" s="1" t="s">
        <v>200</v>
      </c>
      <c r="B112" s="3" t="s">
        <v>216</v>
      </c>
    </row>
    <row r="113" spans="1:2" x14ac:dyDescent="0.25">
      <c r="A113" s="1" t="s">
        <v>200</v>
      </c>
      <c r="B113" s="3" t="s">
        <v>217</v>
      </c>
    </row>
    <row r="114" spans="1:2" x14ac:dyDescent="0.25">
      <c r="A114" s="1" t="s">
        <v>200</v>
      </c>
      <c r="B114" s="3" t="s">
        <v>218</v>
      </c>
    </row>
    <row r="115" spans="1:2" x14ac:dyDescent="0.25">
      <c r="A115" s="1" t="s">
        <v>200</v>
      </c>
      <c r="B115" s="3" t="s">
        <v>219</v>
      </c>
    </row>
    <row r="116" spans="1:2" ht="30" x14ac:dyDescent="0.25">
      <c r="A116" s="1" t="s">
        <v>200</v>
      </c>
      <c r="B116" s="3" t="s">
        <v>220</v>
      </c>
    </row>
    <row r="117" spans="1:2" ht="30" x14ac:dyDescent="0.25">
      <c r="A117" s="1" t="s">
        <v>200</v>
      </c>
      <c r="B117" s="3" t="s">
        <v>221</v>
      </c>
    </row>
    <row r="118" spans="1:2" x14ac:dyDescent="0.25">
      <c r="A118" s="1" t="s">
        <v>200</v>
      </c>
      <c r="B118" s="3" t="s">
        <v>222</v>
      </c>
    </row>
    <row r="119" spans="1:2" x14ac:dyDescent="0.25">
      <c r="A119" s="1" t="s">
        <v>200</v>
      </c>
      <c r="B119" s="3" t="s">
        <v>223</v>
      </c>
    </row>
    <row r="120" spans="1:2" x14ac:dyDescent="0.25">
      <c r="A120" s="1" t="s">
        <v>200</v>
      </c>
      <c r="B120" s="3" t="s">
        <v>224</v>
      </c>
    </row>
    <row r="121" spans="1:2" x14ac:dyDescent="0.25">
      <c r="A121" s="1" t="s">
        <v>200</v>
      </c>
      <c r="B121" s="3" t="s">
        <v>225</v>
      </c>
    </row>
    <row r="122" spans="1:2" x14ac:dyDescent="0.25">
      <c r="A122" s="1" t="s">
        <v>200</v>
      </c>
      <c r="B122" s="3" t="s">
        <v>226</v>
      </c>
    </row>
    <row r="123" spans="1:2" x14ac:dyDescent="0.25">
      <c r="A123" s="1" t="s">
        <v>227</v>
      </c>
      <c r="B123" s="3" t="s">
        <v>227</v>
      </c>
    </row>
    <row r="124" spans="1:2" x14ac:dyDescent="0.25">
      <c r="A124" s="1" t="s">
        <v>227</v>
      </c>
      <c r="B124" s="3" t="s">
        <v>228</v>
      </c>
    </row>
    <row r="125" spans="1:2" x14ac:dyDescent="0.25">
      <c r="A125" s="1" t="s">
        <v>227</v>
      </c>
      <c r="B125" s="3" t="s">
        <v>229</v>
      </c>
    </row>
    <row r="126" spans="1:2" x14ac:dyDescent="0.25">
      <c r="A126" s="1" t="s">
        <v>227</v>
      </c>
      <c r="B126" s="3" t="s">
        <v>230</v>
      </c>
    </row>
    <row r="127" spans="1:2" x14ac:dyDescent="0.25">
      <c r="A127" s="1" t="s">
        <v>231</v>
      </c>
      <c r="B127" s="3" t="s">
        <v>232</v>
      </c>
    </row>
    <row r="128" spans="1:2" x14ac:dyDescent="0.25">
      <c r="A128" s="1" t="s">
        <v>231</v>
      </c>
      <c r="B128" s="3" t="s">
        <v>233</v>
      </c>
    </row>
    <row r="129" spans="1:2" x14ac:dyDescent="0.25">
      <c r="A129" s="1" t="s">
        <v>231</v>
      </c>
      <c r="B129" s="3" t="s">
        <v>234</v>
      </c>
    </row>
    <row r="130" spans="1:2" x14ac:dyDescent="0.25">
      <c r="A130" s="1" t="s">
        <v>231</v>
      </c>
      <c r="B130" s="3" t="s">
        <v>235</v>
      </c>
    </row>
    <row r="131" spans="1:2" x14ac:dyDescent="0.25">
      <c r="A131" s="1" t="s">
        <v>231</v>
      </c>
      <c r="B131" s="3" t="s">
        <v>236</v>
      </c>
    </row>
    <row r="132" spans="1:2" x14ac:dyDescent="0.25">
      <c r="A132" s="1" t="s">
        <v>237</v>
      </c>
      <c r="B132" s="3" t="s">
        <v>238</v>
      </c>
    </row>
    <row r="133" spans="1:2" x14ac:dyDescent="0.25">
      <c r="A133" s="1" t="s">
        <v>237</v>
      </c>
      <c r="B133" s="3" t="s">
        <v>239</v>
      </c>
    </row>
    <row r="134" spans="1:2" x14ac:dyDescent="0.25">
      <c r="A134" s="1" t="s">
        <v>237</v>
      </c>
      <c r="B134" s="3" t="s">
        <v>240</v>
      </c>
    </row>
    <row r="135" spans="1:2" x14ac:dyDescent="0.25">
      <c r="A135" s="1" t="s">
        <v>237</v>
      </c>
      <c r="B135" s="3" t="s">
        <v>241</v>
      </c>
    </row>
    <row r="136" spans="1:2" x14ac:dyDescent="0.25">
      <c r="A136" s="1" t="s">
        <v>237</v>
      </c>
      <c r="B136" s="3" t="s">
        <v>242</v>
      </c>
    </row>
    <row r="137" spans="1:2" x14ac:dyDescent="0.25">
      <c r="A137" s="1" t="s">
        <v>237</v>
      </c>
      <c r="B137" s="3" t="s">
        <v>243</v>
      </c>
    </row>
    <row r="138" spans="1:2" x14ac:dyDescent="0.25">
      <c r="A138" s="1" t="s">
        <v>237</v>
      </c>
      <c r="B138" s="3" t="s">
        <v>244</v>
      </c>
    </row>
    <row r="139" spans="1:2" x14ac:dyDescent="0.25">
      <c r="A139" s="1" t="s">
        <v>237</v>
      </c>
      <c r="B139" s="3" t="s">
        <v>245</v>
      </c>
    </row>
    <row r="140" spans="1:2" x14ac:dyDescent="0.25">
      <c r="A140" s="1" t="s">
        <v>246</v>
      </c>
      <c r="B140" s="3" t="s">
        <v>247</v>
      </c>
    </row>
    <row r="141" spans="1:2" x14ac:dyDescent="0.25">
      <c r="A141" s="1" t="s">
        <v>246</v>
      </c>
      <c r="B141" s="3" t="s">
        <v>248</v>
      </c>
    </row>
    <row r="142" spans="1:2" x14ac:dyDescent="0.25">
      <c r="A142" s="1" t="s">
        <v>246</v>
      </c>
      <c r="B142" s="3" t="s">
        <v>249</v>
      </c>
    </row>
    <row r="143" spans="1:2" x14ac:dyDescent="0.25">
      <c r="A143" s="1" t="s">
        <v>246</v>
      </c>
      <c r="B143" s="3" t="s">
        <v>250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6" ma:contentTypeDescription="Create a new document." ma:contentTypeScope="" ma:versionID="90fdcf6328e1c0f6498884f58569a105">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05e1a3248c5f486f724f50d167c9ba51"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c3182ccb-90f3-424d-b980-d7cd99672c54" ContentTypeId="0x010100EF3726457B8C4C4892749E6B4865C3FC"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Props1.xml><?xml version="1.0" encoding="utf-8"?>
<ds:datastoreItem xmlns:ds="http://schemas.openxmlformats.org/officeDocument/2006/customXml" ds:itemID="{8667E79A-4E71-44C1-AD24-CAD0BFD034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0C8AA8-3D12-41E1-9B56-B85E1367867E}">
  <ds:schemaRefs>
    <ds:schemaRef ds:uri="Microsoft.SharePoint.Taxonomy.ContentTypeSync"/>
  </ds:schemaRefs>
</ds:datastoreItem>
</file>

<file path=customXml/itemProps3.xml><?xml version="1.0" encoding="utf-8"?>
<ds:datastoreItem xmlns:ds="http://schemas.openxmlformats.org/officeDocument/2006/customXml" ds:itemID="{5A5DBA28-4227-4157-93C0-C59C284E07E5}">
  <ds:schemaRefs>
    <ds:schemaRef ds:uri="http://schemas.microsoft.com/sharepoint/v3/contenttype/forms"/>
  </ds:schemaRefs>
</ds:datastoreItem>
</file>

<file path=customXml/itemProps4.xml><?xml version="1.0" encoding="utf-8"?>
<ds:datastoreItem xmlns:ds="http://schemas.openxmlformats.org/officeDocument/2006/customXml" ds:itemID="{496AF0DF-B2A5-460A-A55E-4BEB860F701E}">
  <ds:schemaRefs>
    <ds:schemaRef ds:uri="http://purl.org/dc/elements/1.1/"/>
    <ds:schemaRef ds:uri="http://schemas.microsoft.com/office/2006/metadata/properties"/>
    <ds:schemaRef ds:uri="d2702c46-ea31-457a-96fd-e00e235ba8f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98906e5-ed58-42b1-96d1-47aa8e093963"/>
    <ds:schemaRef ds:uri="91d1462f-35b2-4559-a4ea-6fddab9d9866"/>
    <ds:schemaRef ds:uri="6a4c85c0-f216-4a5d-a54e-8668d0f2c4c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Lauren Wiseman</cp:lastModifiedBy>
  <cp:revision/>
  <dcterms:created xsi:type="dcterms:W3CDTF">2021-01-28T14:57:17Z</dcterms:created>
  <dcterms:modified xsi:type="dcterms:W3CDTF">2021-03-29T13:25:55Z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