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dfordcollege-my.sharepoint.com/personal/meustace_bedford_ac_uk/Documents/Data Files Bedford College M Eustace/SALIX/Shuttleworth/Tender/Halls of Residence/To be loaded/"/>
    </mc:Choice>
  </mc:AlternateContent>
  <xr:revisionPtr revIDLastSave="0" documentId="8_{20EDE49C-A6CF-4680-B57B-ED1C411183EC}" xr6:coauthVersionLast="47" xr6:coauthVersionMax="47" xr10:uidLastSave="{00000000-0000-0000-0000-000000000000}"/>
  <bookViews>
    <workbookView xWindow="0" yWindow="705" windowWidth="28800" windowHeight="15495" xr2:uid="{B0AA8EEC-9A40-4F69-AAB4-F69BBEE298E8}"/>
  </bookViews>
  <sheets>
    <sheet name="Sheet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AD103" i="1"/>
  <c r="AF103" i="1" s="1"/>
  <c r="AD102" i="1"/>
  <c r="AF102" i="1" s="1"/>
  <c r="AD101" i="1"/>
  <c r="AF101" i="1" s="1"/>
  <c r="AD100" i="1"/>
  <c r="AF100" i="1" s="1"/>
  <c r="AD99" i="1"/>
  <c r="AF99" i="1" s="1"/>
  <c r="AD98" i="1"/>
  <c r="AF98" i="1" s="1"/>
  <c r="AD97" i="1"/>
  <c r="AF97" i="1" s="1"/>
  <c r="AD96" i="1"/>
  <c r="AF96" i="1" s="1"/>
  <c r="AD95" i="1"/>
  <c r="AF95" i="1" s="1"/>
  <c r="AD94" i="1"/>
  <c r="AF94" i="1" s="1"/>
  <c r="AD93" i="1"/>
  <c r="AF93" i="1" s="1"/>
  <c r="AD92" i="1"/>
  <c r="AF92" i="1" s="1"/>
  <c r="AD91" i="1"/>
  <c r="AF91" i="1" s="1"/>
  <c r="AD90" i="1"/>
  <c r="AF90" i="1" s="1"/>
  <c r="AD89" i="1"/>
  <c r="AF89" i="1" s="1"/>
  <c r="AD88" i="1"/>
  <c r="AF88" i="1" s="1"/>
  <c r="AF86" i="1"/>
  <c r="AF87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D87" i="1"/>
  <c r="AD86" i="1"/>
  <c r="AF84" i="1"/>
  <c r="AF85" i="1"/>
  <c r="AF83" i="1"/>
  <c r="AF82" i="1"/>
  <c r="AE84" i="1"/>
  <c r="AE85" i="1"/>
  <c r="AD84" i="1"/>
  <c r="AD85" i="1"/>
  <c r="AE83" i="1"/>
  <c r="AD83" i="1"/>
  <c r="AD82" i="1"/>
  <c r="AE82" i="1"/>
  <c r="U101" i="1"/>
  <c r="W101" i="1" s="1"/>
  <c r="U100" i="1"/>
  <c r="W100" i="1" s="1"/>
  <c r="U99" i="1"/>
  <c r="W99" i="1" s="1"/>
  <c r="U98" i="1"/>
  <c r="W98" i="1" s="1"/>
  <c r="U97" i="1"/>
  <c r="W97" i="1" s="1"/>
  <c r="U96" i="1"/>
  <c r="W96" i="1" s="1"/>
  <c r="U95" i="1"/>
  <c r="W95" i="1" s="1"/>
  <c r="U94" i="1"/>
  <c r="W94" i="1" s="1"/>
  <c r="U93" i="1"/>
  <c r="W93" i="1" s="1"/>
  <c r="U92" i="1"/>
  <c r="W92" i="1" s="1"/>
  <c r="W90" i="1"/>
  <c r="W91" i="1"/>
  <c r="V92" i="1"/>
  <c r="V93" i="1"/>
  <c r="V94" i="1"/>
  <c r="V95" i="1"/>
  <c r="V96" i="1"/>
  <c r="V97" i="1"/>
  <c r="V98" i="1"/>
  <c r="V99" i="1"/>
  <c r="V100" i="1"/>
  <c r="V101" i="1"/>
  <c r="V90" i="1"/>
  <c r="V91" i="1"/>
  <c r="U91" i="1"/>
  <c r="U90" i="1"/>
  <c r="W88" i="1"/>
  <c r="W89" i="1"/>
  <c r="V88" i="1"/>
  <c r="V89" i="1"/>
  <c r="U88" i="1"/>
  <c r="U89" i="1"/>
  <c r="N94" i="1"/>
  <c r="M94" i="1"/>
  <c r="L94" i="1"/>
  <c r="V87" i="1"/>
  <c r="U87" i="1"/>
  <c r="V86" i="1"/>
  <c r="U86" i="1"/>
  <c r="V85" i="1"/>
  <c r="U85" i="1"/>
  <c r="W85" i="1" s="1"/>
  <c r="W84" i="1"/>
  <c r="V84" i="1"/>
  <c r="U84" i="1"/>
  <c r="V83" i="1"/>
  <c r="V82" i="1"/>
  <c r="U83" i="1"/>
  <c r="W83" i="1" s="1"/>
  <c r="U82" i="1"/>
  <c r="W82" i="1" s="1"/>
  <c r="L105" i="1"/>
  <c r="L104" i="1"/>
  <c r="N104" i="1" s="1"/>
  <c r="L103" i="1"/>
  <c r="L102" i="1"/>
  <c r="N102" i="1" s="1"/>
  <c r="L101" i="1"/>
  <c r="L100" i="1"/>
  <c r="L99" i="1"/>
  <c r="N99" i="1" s="1"/>
  <c r="N98" i="1"/>
  <c r="M102" i="1"/>
  <c r="M103" i="1"/>
  <c r="M104" i="1"/>
  <c r="M105" i="1"/>
  <c r="M98" i="1"/>
  <c r="M99" i="1"/>
  <c r="M100" i="1"/>
  <c r="M101" i="1"/>
  <c r="L98" i="1"/>
  <c r="M97" i="1"/>
  <c r="L97" i="1"/>
  <c r="N97" i="1" s="1"/>
  <c r="M95" i="1"/>
  <c r="M96" i="1"/>
  <c r="L96" i="1"/>
  <c r="N96" i="1" s="1"/>
  <c r="L95" i="1"/>
  <c r="N95" i="1" s="1"/>
  <c r="M91" i="1"/>
  <c r="M92" i="1"/>
  <c r="M93" i="1"/>
  <c r="L92" i="1"/>
  <c r="N92" i="1" s="1"/>
  <c r="L93" i="1"/>
  <c r="N93" i="1" s="1"/>
  <c r="L91" i="1"/>
  <c r="N91" i="1" s="1"/>
  <c r="M90" i="1"/>
  <c r="N90" i="1" s="1"/>
  <c r="L90" i="1"/>
  <c r="L89" i="1"/>
  <c r="M89" i="1"/>
  <c r="M88" i="1"/>
  <c r="L88" i="1"/>
  <c r="M87" i="1"/>
  <c r="N87" i="1" s="1"/>
  <c r="L87" i="1"/>
  <c r="M86" i="1"/>
  <c r="N86" i="1" s="1"/>
  <c r="L86" i="1"/>
  <c r="M85" i="1"/>
  <c r="N85" i="1" s="1"/>
  <c r="L85" i="1"/>
  <c r="M84" i="1"/>
  <c r="N84" i="1" s="1"/>
  <c r="L84" i="1"/>
  <c r="L83" i="1"/>
  <c r="N83" i="1" s="1"/>
  <c r="M83" i="1"/>
  <c r="M82" i="1"/>
  <c r="L82" i="1"/>
  <c r="N82" i="1" s="1"/>
  <c r="AF41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D43" i="1"/>
  <c r="AF43" i="1" s="1"/>
  <c r="AD44" i="1"/>
  <c r="AF44" i="1" s="1"/>
  <c r="AD45" i="1"/>
  <c r="AF45" i="1" s="1"/>
  <c r="AD46" i="1"/>
  <c r="AF46" i="1" s="1"/>
  <c r="AD47" i="1"/>
  <c r="AF47" i="1" s="1"/>
  <c r="AD48" i="1"/>
  <c r="AF48" i="1" s="1"/>
  <c r="AD49" i="1"/>
  <c r="AF49" i="1" s="1"/>
  <c r="AD50" i="1"/>
  <c r="AF50" i="1" s="1"/>
  <c r="AD51" i="1"/>
  <c r="AF51" i="1" s="1"/>
  <c r="AD52" i="1"/>
  <c r="AF52" i="1" s="1"/>
  <c r="AD53" i="1"/>
  <c r="AF53" i="1" s="1"/>
  <c r="AD54" i="1"/>
  <c r="AF54" i="1" s="1"/>
  <c r="AD55" i="1"/>
  <c r="AF55" i="1" s="1"/>
  <c r="AD56" i="1"/>
  <c r="AF56" i="1" s="1"/>
  <c r="AD57" i="1"/>
  <c r="AF57" i="1" s="1"/>
  <c r="AD58" i="1"/>
  <c r="AF58" i="1" s="1"/>
  <c r="AD59" i="1"/>
  <c r="AF59" i="1" s="1"/>
  <c r="AD60" i="1"/>
  <c r="AF60" i="1" s="1"/>
  <c r="AD61" i="1"/>
  <c r="AF61" i="1" s="1"/>
  <c r="AD62" i="1"/>
  <c r="AF62" i="1" s="1"/>
  <c r="AD63" i="1"/>
  <c r="AF63" i="1" s="1"/>
  <c r="AD64" i="1"/>
  <c r="AF64" i="1" s="1"/>
  <c r="AD65" i="1"/>
  <c r="AF65" i="1" s="1"/>
  <c r="AD66" i="1"/>
  <c r="AF66" i="1" s="1"/>
  <c r="AD67" i="1"/>
  <c r="AF67" i="1" s="1"/>
  <c r="AD68" i="1"/>
  <c r="AF68" i="1" s="1"/>
  <c r="AD69" i="1"/>
  <c r="AF69" i="1" s="1"/>
  <c r="AD70" i="1"/>
  <c r="AF70" i="1" s="1"/>
  <c r="AD71" i="1"/>
  <c r="AF71" i="1" s="1"/>
  <c r="AD72" i="1"/>
  <c r="AF72" i="1" s="1"/>
  <c r="AD73" i="1"/>
  <c r="AF73" i="1" s="1"/>
  <c r="AD42" i="1"/>
  <c r="AF42" i="1" s="1"/>
  <c r="AE42" i="1"/>
  <c r="AE41" i="1"/>
  <c r="AD41" i="1"/>
  <c r="W43" i="1"/>
  <c r="W44" i="1"/>
  <c r="W47" i="1"/>
  <c r="W51" i="1"/>
  <c r="W52" i="1"/>
  <c r="W55" i="1"/>
  <c r="W59" i="1"/>
  <c r="W60" i="1"/>
  <c r="W63" i="1"/>
  <c r="W67" i="1"/>
  <c r="W68" i="1"/>
  <c r="W42" i="1"/>
  <c r="V43" i="1"/>
  <c r="V44" i="1"/>
  <c r="V45" i="1"/>
  <c r="V46" i="1"/>
  <c r="W46" i="1" s="1"/>
  <c r="V47" i="1"/>
  <c r="V48" i="1"/>
  <c r="V49" i="1"/>
  <c r="V50" i="1"/>
  <c r="V51" i="1"/>
  <c r="V52" i="1"/>
  <c r="V53" i="1"/>
  <c r="V54" i="1"/>
  <c r="W54" i="1" s="1"/>
  <c r="V55" i="1"/>
  <c r="V56" i="1"/>
  <c r="V57" i="1"/>
  <c r="V58" i="1"/>
  <c r="V59" i="1"/>
  <c r="V60" i="1"/>
  <c r="V61" i="1"/>
  <c r="V62" i="1"/>
  <c r="W62" i="1" s="1"/>
  <c r="V63" i="1"/>
  <c r="V64" i="1"/>
  <c r="V65" i="1"/>
  <c r="V66" i="1"/>
  <c r="V67" i="1"/>
  <c r="V68" i="1"/>
  <c r="V69" i="1"/>
  <c r="V70" i="1"/>
  <c r="W70" i="1" s="1"/>
  <c r="U43" i="1"/>
  <c r="U44" i="1"/>
  <c r="U45" i="1"/>
  <c r="W45" i="1" s="1"/>
  <c r="U46" i="1"/>
  <c r="U47" i="1"/>
  <c r="U48" i="1"/>
  <c r="W48" i="1" s="1"/>
  <c r="U49" i="1"/>
  <c r="W49" i="1" s="1"/>
  <c r="U50" i="1"/>
  <c r="W50" i="1" s="1"/>
  <c r="U51" i="1"/>
  <c r="U52" i="1"/>
  <c r="U53" i="1"/>
  <c r="W53" i="1" s="1"/>
  <c r="U54" i="1"/>
  <c r="U55" i="1"/>
  <c r="U56" i="1"/>
  <c r="W56" i="1" s="1"/>
  <c r="U57" i="1"/>
  <c r="W57" i="1" s="1"/>
  <c r="U58" i="1"/>
  <c r="W58" i="1" s="1"/>
  <c r="U59" i="1"/>
  <c r="U60" i="1"/>
  <c r="U61" i="1"/>
  <c r="W61" i="1" s="1"/>
  <c r="U62" i="1"/>
  <c r="U63" i="1"/>
  <c r="U64" i="1"/>
  <c r="W64" i="1" s="1"/>
  <c r="U65" i="1"/>
  <c r="W65" i="1" s="1"/>
  <c r="U66" i="1"/>
  <c r="W66" i="1" s="1"/>
  <c r="U67" i="1"/>
  <c r="U68" i="1"/>
  <c r="U69" i="1"/>
  <c r="W69" i="1" s="1"/>
  <c r="U70" i="1"/>
  <c r="V42" i="1"/>
  <c r="U42" i="1"/>
  <c r="V41" i="1"/>
  <c r="U41" i="1"/>
  <c r="W41" i="1" s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1" i="1"/>
  <c r="N61" i="1" s="1"/>
  <c r="L62" i="1"/>
  <c r="N62" i="1" s="1"/>
  <c r="L63" i="1"/>
  <c r="N63" i="1" s="1"/>
  <c r="L64" i="1"/>
  <c r="N64" i="1" s="1"/>
  <c r="L65" i="1"/>
  <c r="N65" i="1" s="1"/>
  <c r="L66" i="1"/>
  <c r="N66" i="1" s="1"/>
  <c r="L67" i="1"/>
  <c r="N67" i="1" s="1"/>
  <c r="L68" i="1"/>
  <c r="N68" i="1" s="1"/>
  <c r="L69" i="1"/>
  <c r="N69" i="1" s="1"/>
  <c r="L70" i="1"/>
  <c r="N70" i="1" s="1"/>
  <c r="L71" i="1"/>
  <c r="N71" i="1" s="1"/>
  <c r="L72" i="1"/>
  <c r="N72" i="1" s="1"/>
  <c r="L73" i="1"/>
  <c r="N73" i="1" s="1"/>
  <c r="M41" i="1"/>
  <c r="L41" i="1"/>
  <c r="N41" i="1" s="1"/>
  <c r="N88" i="1" l="1"/>
  <c r="N100" i="1"/>
  <c r="N103" i="1"/>
  <c r="W86" i="1"/>
  <c r="N89" i="1"/>
  <c r="N101" i="1"/>
  <c r="N105" i="1"/>
  <c r="W87" i="1"/>
  <c r="D41" i="1"/>
  <c r="D40" i="1"/>
  <c r="D39" i="1"/>
  <c r="C42" i="1"/>
  <c r="B42" i="1"/>
  <c r="D32" i="1"/>
  <c r="D31" i="1"/>
  <c r="D30" i="1"/>
  <c r="C33" i="1"/>
  <c r="B19" i="1"/>
  <c r="C19" i="1"/>
  <c r="D16" i="1"/>
  <c r="D17" i="1"/>
  <c r="D18" i="1"/>
  <c r="D10" i="1"/>
  <c r="D33" i="1" l="1"/>
  <c r="D19" i="1"/>
  <c r="D42" i="1"/>
</calcChain>
</file>

<file path=xl/sharedStrings.xml><?xml version="1.0" encoding="utf-8"?>
<sst xmlns="http://schemas.openxmlformats.org/spreadsheetml/2006/main" count="360" uniqueCount="74">
  <si>
    <t>Dombey Court, Pilgrim Centre, Brickhill Drive,</t>
  </si>
  <si>
    <t>Bedford, Bedfordshire, MK41 7PZ</t>
  </si>
  <si>
    <t>tel: 01234 247697</t>
  </si>
  <si>
    <t>da@devonshirearchitects.co.uk</t>
  </si>
  <si>
    <t>Aluminium Strip Cladding</t>
  </si>
  <si>
    <t>TOAL WINDOW AREAS</t>
  </si>
  <si>
    <t>CE</t>
  </si>
  <si>
    <t>MOP</t>
  </si>
  <si>
    <t>CR</t>
  </si>
  <si>
    <t xml:space="preserve">CE </t>
  </si>
  <si>
    <t>TOTAL</t>
  </si>
  <si>
    <r>
      <t>Area (m</t>
    </r>
    <r>
      <rPr>
        <sz val="11"/>
        <color theme="1"/>
        <rFont val="Calibri"/>
        <family val="2"/>
      </rPr>
      <t>²)</t>
    </r>
  </si>
  <si>
    <t>WINDOW TYPE KEY</t>
  </si>
  <si>
    <t>COUNT</t>
  </si>
  <si>
    <t>AREA (m²)</t>
  </si>
  <si>
    <t>CE, MOP, CR TOTAL WINDOW AREAS (m²)</t>
  </si>
  <si>
    <t>GF COUNT</t>
  </si>
  <si>
    <t>1F COUNT</t>
  </si>
  <si>
    <t>2F COUNT</t>
  </si>
  <si>
    <t>TOTAL COUNT</t>
  </si>
  <si>
    <t>TOTAL AREAS (m²)</t>
  </si>
  <si>
    <t>CR TOTAL AREAS (m²)</t>
  </si>
  <si>
    <t>W1</t>
  </si>
  <si>
    <t>W2</t>
  </si>
  <si>
    <t>Dropped Ceilings</t>
  </si>
  <si>
    <t>W3</t>
  </si>
  <si>
    <t>W4</t>
  </si>
  <si>
    <t>W5</t>
  </si>
  <si>
    <r>
      <t>GF Area (m</t>
    </r>
    <r>
      <rPr>
        <sz val="11"/>
        <color theme="1"/>
        <rFont val="Calibri"/>
        <family val="2"/>
      </rPr>
      <t>²)</t>
    </r>
  </si>
  <si>
    <t>W6</t>
  </si>
  <si>
    <r>
      <t>1F Area (m</t>
    </r>
    <r>
      <rPr>
        <sz val="11"/>
        <color theme="1"/>
        <rFont val="Calibri"/>
        <family val="2"/>
      </rPr>
      <t>²)</t>
    </r>
  </si>
  <si>
    <t>W7</t>
  </si>
  <si>
    <r>
      <t>2F Area (m</t>
    </r>
    <r>
      <rPr>
        <sz val="11"/>
        <color theme="1"/>
        <rFont val="Calibri"/>
        <family val="2"/>
      </rPr>
      <t>²)</t>
    </r>
  </si>
  <si>
    <t>W8</t>
  </si>
  <si>
    <t>W9</t>
  </si>
  <si>
    <t>W10</t>
  </si>
  <si>
    <t>W11</t>
  </si>
  <si>
    <t>Common Room Cladding (inc Windows, Doors etc)</t>
  </si>
  <si>
    <t>W12</t>
  </si>
  <si>
    <t>W13</t>
  </si>
  <si>
    <t>Floor Screeds</t>
  </si>
  <si>
    <t xml:space="preserve">FIRE </t>
  </si>
  <si>
    <t>NON-FIRE</t>
  </si>
  <si>
    <t>TOTAL MOP DOOR  AREAS</t>
  </si>
  <si>
    <r>
      <t>112.71m</t>
    </r>
    <r>
      <rPr>
        <b/>
        <sz val="11"/>
        <color theme="1"/>
        <rFont val="Calibri"/>
        <family val="2"/>
      </rPr>
      <t>²</t>
    </r>
  </si>
  <si>
    <r>
      <t>28.9m</t>
    </r>
    <r>
      <rPr>
        <b/>
        <sz val="11"/>
        <color theme="1"/>
        <rFont val="Calibri"/>
        <family val="2"/>
      </rPr>
      <t>²</t>
    </r>
  </si>
  <si>
    <t>TOTAL CE DOOR  AREAS</t>
  </si>
  <si>
    <r>
      <t>72.13m</t>
    </r>
    <r>
      <rPr>
        <b/>
        <sz val="11"/>
        <color theme="1"/>
        <rFont val="Calibri"/>
        <family val="2"/>
      </rPr>
      <t>²</t>
    </r>
  </si>
  <si>
    <r>
      <t>24.79m</t>
    </r>
    <r>
      <rPr>
        <b/>
        <sz val="11"/>
        <color theme="1"/>
        <rFont val="Calibri"/>
        <family val="2"/>
      </rPr>
      <t>²</t>
    </r>
  </si>
  <si>
    <t>Wall Linings Linearage (inc Windows etc)</t>
  </si>
  <si>
    <t>GF DOOR SIZES (mm)</t>
  </si>
  <si>
    <t>GF DOOR SIZES (m)</t>
  </si>
  <si>
    <r>
      <t>AREAS (m</t>
    </r>
    <r>
      <rPr>
        <b/>
        <sz val="11"/>
        <color theme="1"/>
        <rFont val="Calibri"/>
        <family val="2"/>
      </rPr>
      <t>²)</t>
    </r>
  </si>
  <si>
    <t>FIRE RATED</t>
  </si>
  <si>
    <t>NON-FIRE RATED</t>
  </si>
  <si>
    <t>1F DOOR SIZES (mm)</t>
  </si>
  <si>
    <t>1F DOOR SIZES (m)</t>
  </si>
  <si>
    <t>2F DOOR SIZES (mm)</t>
  </si>
  <si>
    <t>2F DOOR SIZES (m)</t>
  </si>
  <si>
    <t>W</t>
  </si>
  <si>
    <t>H</t>
  </si>
  <si>
    <t>●</t>
  </si>
  <si>
    <t>TOTAL AREAS</t>
  </si>
  <si>
    <r>
      <t>40.21m</t>
    </r>
    <r>
      <rPr>
        <b/>
        <sz val="11"/>
        <color theme="1"/>
        <rFont val="Calibri"/>
        <family val="2"/>
      </rPr>
      <t>²</t>
    </r>
  </si>
  <si>
    <r>
      <t>8.43m</t>
    </r>
    <r>
      <rPr>
        <b/>
        <sz val="11"/>
        <color theme="1"/>
        <rFont val="Calibri"/>
        <family val="2"/>
      </rPr>
      <t>²</t>
    </r>
  </si>
  <si>
    <r>
      <t>32.29m</t>
    </r>
    <r>
      <rPr>
        <b/>
        <sz val="11"/>
        <color theme="1"/>
        <rFont val="Calibri"/>
        <family val="2"/>
      </rPr>
      <t>²</t>
    </r>
  </si>
  <si>
    <r>
      <t>12.04m</t>
    </r>
    <r>
      <rPr>
        <b/>
        <sz val="11"/>
        <color theme="1"/>
        <rFont val="Calibri"/>
        <family val="2"/>
      </rPr>
      <t>²</t>
    </r>
  </si>
  <si>
    <t>40.21m²</t>
  </si>
  <si>
    <r>
      <t>28.16m</t>
    </r>
    <r>
      <rPr>
        <b/>
        <sz val="11"/>
        <color theme="1"/>
        <rFont val="Calibri"/>
        <family val="2"/>
      </rPr>
      <t>²</t>
    </r>
  </si>
  <si>
    <r>
      <t>7.37m</t>
    </r>
    <r>
      <rPr>
        <b/>
        <sz val="11"/>
        <color theme="1"/>
        <rFont val="Calibri"/>
        <family val="2"/>
      </rPr>
      <t>²</t>
    </r>
  </si>
  <si>
    <r>
      <t>20.61m</t>
    </r>
    <r>
      <rPr>
        <b/>
        <sz val="11"/>
        <color theme="1"/>
        <rFont val="Calibri"/>
        <family val="2"/>
      </rPr>
      <t>²</t>
    </r>
  </si>
  <si>
    <r>
      <t>8.95m</t>
    </r>
    <r>
      <rPr>
        <b/>
        <sz val="11"/>
        <color theme="1"/>
        <rFont val="Calibri"/>
        <family val="2"/>
      </rPr>
      <t>²</t>
    </r>
  </si>
  <si>
    <r>
      <t>23.36m</t>
    </r>
    <r>
      <rPr>
        <b/>
        <sz val="11"/>
        <color theme="1"/>
        <rFont val="Calibri"/>
        <family val="2"/>
      </rPr>
      <t>²</t>
    </r>
  </si>
  <si>
    <r>
      <t>8.47m</t>
    </r>
    <r>
      <rPr>
        <b/>
        <sz val="11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</si>
</sst>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AEAAAA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CC990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9" xfId="0" applyBorder="1"/>
    <xf numFmtId="0" fontId="0" fillId="0" borderId="20" xfId="0" applyBorder="1"/>
    <xf numFmtId="0" fontId="0" fillId="0" borderId="27" xfId="0" applyBorder="1"/>
    <xf numFmtId="0" fontId="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/>
    <xf numFmtId="0" fontId="0" fillId="0" borderId="4" xfId="0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textRotation="90" wrapText="1"/>
    </xf>
    <xf numFmtId="0" fontId="4" fillId="2" borderId="4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4" fillId="11" borderId="41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4" fillId="13" borderId="41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/>
    </xf>
    <xf numFmtId="0" fontId="4" fillId="14" borderId="41" xfId="0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/>
    </xf>
    <xf numFmtId="0" fontId="4" fillId="16" borderId="43" xfId="0" applyFont="1" applyFill="1" applyBorder="1" applyAlignment="1">
      <alignment horizontal="center" vertical="center" wrapText="1"/>
    </xf>
    <xf numFmtId="0" fontId="0" fillId="16" borderId="37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3" borderId="38" xfId="0" applyFont="1" applyFill="1" applyBorder="1" applyAlignment="1">
      <alignment horizontal="center" vertical="center"/>
    </xf>
    <xf numFmtId="0" fontId="1" fillId="14" borderId="38" xfId="0" applyFont="1" applyFill="1" applyBorder="1" applyAlignment="1">
      <alignment horizontal="center" vertical="center"/>
    </xf>
    <xf numFmtId="0" fontId="1" fillId="15" borderId="38" xfId="0" applyFont="1" applyFill="1" applyBorder="1" applyAlignment="1">
      <alignment horizontal="center" vertical="center"/>
    </xf>
    <xf numFmtId="0" fontId="1" fillId="16" borderId="2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2" fontId="0" fillId="2" borderId="21" xfId="0" applyNumberFormat="1" applyFill="1" applyBorder="1" applyAlignment="1">
      <alignment horizontal="center"/>
    </xf>
    <xf numFmtId="2" fontId="0" fillId="9" borderId="38" xfId="0" applyNumberFormat="1" applyFill="1" applyBorder="1" applyAlignment="1">
      <alignment horizontal="center"/>
    </xf>
    <xf numFmtId="2" fontId="0" fillId="10" borderId="38" xfId="0" applyNumberFormat="1" applyFill="1" applyBorder="1" applyAlignment="1">
      <alignment horizontal="center"/>
    </xf>
    <xf numFmtId="2" fontId="0" fillId="4" borderId="38" xfId="0" applyNumberFormat="1" applyFill="1" applyBorder="1" applyAlignment="1">
      <alignment horizontal="center"/>
    </xf>
    <xf numFmtId="2" fontId="0" fillId="5" borderId="38" xfId="0" applyNumberFormat="1" applyFill="1" applyBorder="1" applyAlignment="1">
      <alignment horizontal="center"/>
    </xf>
    <xf numFmtId="2" fontId="0" fillId="6" borderId="38" xfId="0" applyNumberFormat="1" applyFill="1" applyBorder="1" applyAlignment="1">
      <alignment horizontal="center"/>
    </xf>
    <xf numFmtId="2" fontId="0" fillId="3" borderId="38" xfId="0" applyNumberFormat="1" applyFill="1" applyBorder="1" applyAlignment="1">
      <alignment horizontal="center"/>
    </xf>
    <xf numFmtId="2" fontId="0" fillId="8" borderId="38" xfId="0" applyNumberFormat="1" applyFill="1" applyBorder="1" applyAlignment="1">
      <alignment horizontal="center"/>
    </xf>
    <xf numFmtId="2" fontId="0" fillId="12" borderId="38" xfId="0" applyNumberFormat="1" applyFill="1" applyBorder="1" applyAlignment="1">
      <alignment horizontal="center"/>
    </xf>
    <xf numFmtId="2" fontId="0" fillId="13" borderId="38" xfId="0" applyNumberFormat="1" applyFill="1" applyBorder="1" applyAlignment="1">
      <alignment horizontal="center"/>
    </xf>
    <xf numFmtId="2" fontId="0" fillId="14" borderId="38" xfId="0" applyNumberFormat="1" applyFill="1" applyBorder="1" applyAlignment="1">
      <alignment horizontal="center"/>
    </xf>
    <xf numFmtId="2" fontId="0" fillId="15" borderId="38" xfId="0" applyNumberFormat="1" applyFill="1" applyBorder="1" applyAlignment="1">
      <alignment horizontal="center"/>
    </xf>
    <xf numFmtId="2" fontId="0" fillId="16" borderId="44" xfId="0" applyNumberFormat="1" applyFill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4" fillId="2" borderId="45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4" fillId="10" borderId="46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8" borderId="46" xfId="0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 wrapText="1"/>
    </xf>
    <xf numFmtId="0" fontId="4" fillId="13" borderId="46" xfId="0" applyFont="1" applyFill="1" applyBorder="1" applyAlignment="1">
      <alignment horizontal="center" vertical="center" wrapText="1"/>
    </xf>
    <xf numFmtId="0" fontId="4" fillId="14" borderId="46" xfId="0" applyFont="1" applyFill="1" applyBorder="1" applyAlignment="1">
      <alignment horizontal="center" vertical="center" wrapText="1"/>
    </xf>
    <xf numFmtId="0" fontId="4" fillId="15" borderId="47" xfId="0" applyFont="1" applyFill="1" applyBorder="1" applyAlignment="1">
      <alignment horizontal="center" vertical="center" wrapText="1"/>
    </xf>
    <xf numFmtId="0" fontId="4" fillId="16" borderId="4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90" wrapText="1"/>
    </xf>
    <xf numFmtId="0" fontId="6" fillId="2" borderId="25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6" borderId="12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textRotation="90" wrapText="1"/>
    </xf>
    <xf numFmtId="0" fontId="0" fillId="10" borderId="7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0" fillId="2" borderId="50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6" borderId="35" xfId="0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2" fontId="0" fillId="2" borderId="21" xfId="0" applyNumberFormat="1" applyFill="1" applyBorder="1" applyAlignment="1">
      <alignment horizontal="center" vertical="center"/>
    </xf>
    <xf numFmtId="2" fontId="0" fillId="9" borderId="21" xfId="0" applyNumberFormat="1" applyFill="1" applyBorder="1" applyAlignment="1">
      <alignment horizontal="center" vertical="center"/>
    </xf>
    <xf numFmtId="2" fontId="0" fillId="10" borderId="21" xfId="0" applyNumberFormat="1" applyFill="1" applyBorder="1" applyAlignment="1">
      <alignment horizontal="center" vertical="center"/>
    </xf>
    <xf numFmtId="2" fontId="0" fillId="4" borderId="21" xfId="0" applyNumberFormat="1" applyFill="1" applyBorder="1" applyAlignment="1">
      <alignment horizontal="center" vertical="center"/>
    </xf>
    <xf numFmtId="2" fontId="0" fillId="5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8" borderId="21" xfId="0" applyNumberFormat="1" applyFill="1" applyBorder="1" applyAlignment="1">
      <alignment horizontal="center" vertical="center"/>
    </xf>
    <xf numFmtId="2" fontId="0" fillId="11" borderId="21" xfId="0" applyNumberFormat="1" applyFill="1" applyBorder="1" applyAlignment="1">
      <alignment horizontal="center" vertical="center"/>
    </xf>
    <xf numFmtId="2" fontId="0" fillId="13" borderId="21" xfId="0" applyNumberFormat="1" applyFill="1" applyBorder="1" applyAlignment="1">
      <alignment horizontal="center" vertical="center"/>
    </xf>
    <xf numFmtId="2" fontId="0" fillId="14" borderId="21" xfId="0" applyNumberForma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/>
    </xf>
    <xf numFmtId="1" fontId="0" fillId="9" borderId="38" xfId="0" applyNumberFormat="1" applyFill="1" applyBorder="1" applyAlignment="1">
      <alignment horizontal="center"/>
    </xf>
    <xf numFmtId="1" fontId="0" fillId="10" borderId="38" xfId="0" applyNumberFormat="1" applyFill="1" applyBorder="1" applyAlignment="1">
      <alignment horizontal="center"/>
    </xf>
    <xf numFmtId="1" fontId="0" fillId="4" borderId="38" xfId="0" applyNumberFormat="1" applyFill="1" applyBorder="1" applyAlignment="1">
      <alignment horizontal="center"/>
    </xf>
    <xf numFmtId="1" fontId="0" fillId="5" borderId="38" xfId="0" applyNumberFormat="1" applyFill="1" applyBorder="1" applyAlignment="1">
      <alignment horizontal="center"/>
    </xf>
    <xf numFmtId="1" fontId="0" fillId="6" borderId="38" xfId="0" applyNumberFormat="1" applyFill="1" applyBorder="1" applyAlignment="1">
      <alignment horizontal="center"/>
    </xf>
    <xf numFmtId="1" fontId="0" fillId="3" borderId="38" xfId="0" applyNumberFormat="1" applyFill="1" applyBorder="1" applyAlignment="1">
      <alignment horizontal="center"/>
    </xf>
    <xf numFmtId="1" fontId="0" fillId="8" borderId="38" xfId="0" applyNumberFormat="1" applyFill="1" applyBorder="1" applyAlignment="1">
      <alignment horizontal="center"/>
    </xf>
    <xf numFmtId="1" fontId="0" fillId="12" borderId="38" xfId="0" applyNumberFormat="1" applyFill="1" applyBorder="1" applyAlignment="1">
      <alignment horizontal="center"/>
    </xf>
    <xf numFmtId="1" fontId="0" fillId="13" borderId="38" xfId="0" applyNumberFormat="1" applyFill="1" applyBorder="1" applyAlignment="1">
      <alignment horizontal="center"/>
    </xf>
    <xf numFmtId="1" fontId="0" fillId="14" borderId="38" xfId="0" applyNumberFormat="1" applyFill="1" applyBorder="1" applyAlignment="1">
      <alignment horizontal="center"/>
    </xf>
    <xf numFmtId="2" fontId="0" fillId="16" borderId="22" xfId="0" applyNumberFormat="1" applyFill="1" applyBorder="1" applyAlignment="1">
      <alignment horizontal="center"/>
    </xf>
    <xf numFmtId="0" fontId="0" fillId="0" borderId="14" xfId="0" applyBorder="1"/>
    <xf numFmtId="0" fontId="4" fillId="0" borderId="1" xfId="0" applyFont="1" applyBorder="1" applyAlignment="1">
      <alignment horizontal="center" vertical="center" wrapText="1"/>
    </xf>
    <xf numFmtId="1" fontId="0" fillId="15" borderId="21" xfId="0" applyNumberFormat="1" applyFill="1" applyBorder="1" applyAlignment="1">
      <alignment horizontal="center" vertical="center"/>
    </xf>
    <xf numFmtId="1" fontId="0" fillId="16" borderId="23" xfId="0" applyNumberForma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2" fontId="0" fillId="9" borderId="8" xfId="0" applyNumberFormat="1" applyFill="1" applyBorder="1" applyAlignment="1">
      <alignment horizontal="center" vertical="center"/>
    </xf>
    <xf numFmtId="2" fontId="0" fillId="10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2" fontId="0" fillId="6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center" vertical="center"/>
    </xf>
    <xf numFmtId="2" fontId="0" fillId="11" borderId="8" xfId="0" applyNumberFormat="1" applyFill="1" applyBorder="1" applyAlignment="1">
      <alignment horizontal="center" vertical="center"/>
    </xf>
    <xf numFmtId="2" fontId="0" fillId="13" borderId="8" xfId="0" applyNumberFormat="1" applyFill="1" applyBorder="1" applyAlignment="1">
      <alignment horizontal="center" vertical="center"/>
    </xf>
    <xf numFmtId="2" fontId="0" fillId="14" borderId="8" xfId="0" applyNumberFormat="1" applyFill="1" applyBorder="1" applyAlignment="1">
      <alignment horizontal="center" vertical="center"/>
    </xf>
    <xf numFmtId="2" fontId="0" fillId="15" borderId="8" xfId="0" applyNumberFormat="1" applyFill="1" applyBorder="1" applyAlignment="1">
      <alignment horizontal="center" vertical="center"/>
    </xf>
    <xf numFmtId="2" fontId="0" fillId="16" borderId="37" xfId="0" applyNumberFormat="1" applyFill="1" applyBorder="1" applyAlignment="1">
      <alignment horizontal="center" vertical="center"/>
    </xf>
    <xf numFmtId="2" fontId="1" fillId="0" borderId="51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51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3366"/>
      <color rgb="FFCC9900"/>
      <color rgb="FFFF0066"/>
      <color rgb="FF66FF66"/>
      <color rgb="FF00FF00"/>
      <color rgb="FFFFCCFF"/>
      <color rgb="FFCCFFFF"/>
      <color rgb="FFFF9999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57565</xdr:colOff>
      <xdr:row>0</xdr:row>
      <xdr:rowOff>3806</xdr:rowOff>
    </xdr:from>
    <xdr:ext cx="1886241" cy="877897"/>
    <xdr:pic>
      <xdr:nvPicPr>
        <xdr:cNvPr id="3" name="Picture 2">
          <a:extLst>
            <a:ext uri="{FF2B5EF4-FFF2-40B4-BE49-F238E27FC236}">
              <a16:creationId xmlns:a16="http://schemas.microsoft.com/office/drawing/2014/main" id="{C29EBD0A-896F-4E1A-9DB7-028291E20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55" y="3806"/>
          <a:ext cx="1886241" cy="87789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@devonshirearchitect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4E24-14DE-4A83-A754-F870D291BA64}">
  <dimension ref="A1:AH116"/>
  <sheetViews>
    <sheetView tabSelected="1" topLeftCell="F1" zoomScaleNormal="100" workbookViewId="0">
      <selection activeCell="AF7" sqref="AF7"/>
    </sheetView>
  </sheetViews>
  <sheetFormatPr defaultRowHeight="15" x14ac:dyDescent="0.25"/>
  <cols>
    <col min="1" max="1" width="14.28515625" customWidth="1"/>
    <col min="2" max="2" width="13.140625" customWidth="1"/>
    <col min="3" max="3" width="16.28515625" customWidth="1"/>
    <col min="4" max="4" width="10.7109375" customWidth="1"/>
    <col min="10" max="10" width="12.7109375" customWidth="1"/>
    <col min="11" max="11" width="9.7109375" customWidth="1"/>
    <col min="19" max="19" width="11.7109375" customWidth="1"/>
    <col min="26" max="26" width="7.28515625" customWidth="1"/>
    <col min="28" max="28" width="11.85546875" customWidth="1"/>
  </cols>
  <sheetData>
    <row r="1" spans="1:30" x14ac:dyDescent="0.25">
      <c r="H1" s="1" t="s">
        <v>0</v>
      </c>
    </row>
    <row r="2" spans="1:30" x14ac:dyDescent="0.25">
      <c r="H2" s="1" t="s">
        <v>1</v>
      </c>
    </row>
    <row r="3" spans="1:30" x14ac:dyDescent="0.25">
      <c r="H3" s="2" t="s">
        <v>2</v>
      </c>
    </row>
    <row r="4" spans="1:30" x14ac:dyDescent="0.25">
      <c r="H4" s="3" t="s">
        <v>3</v>
      </c>
    </row>
    <row r="6" spans="1:30" ht="15.75" thickBot="1" x14ac:dyDescent="0.3"/>
    <row r="7" spans="1:30" ht="15.75" thickBot="1" x14ac:dyDescent="0.3">
      <c r="A7" s="251" t="s">
        <v>4</v>
      </c>
      <c r="B7" s="252"/>
      <c r="C7" s="252"/>
      <c r="D7" s="253"/>
    </row>
    <row r="8" spans="1:30" ht="15.75" thickBot="1" x14ac:dyDescent="0.3">
      <c r="A8" s="257"/>
      <c r="B8" s="258"/>
      <c r="C8" s="258"/>
      <c r="D8" s="259"/>
      <c r="F8" s="269" t="s">
        <v>5</v>
      </c>
      <c r="G8" s="270"/>
      <c r="H8" s="270"/>
      <c r="I8" s="271"/>
      <c r="K8" s="260" t="s">
        <v>6</v>
      </c>
      <c r="L8" s="261"/>
      <c r="M8" s="261"/>
      <c r="N8" s="261"/>
      <c r="O8" s="261"/>
      <c r="P8" s="261"/>
      <c r="Q8" s="262"/>
      <c r="S8" s="263" t="s">
        <v>7</v>
      </c>
      <c r="T8" s="264"/>
      <c r="U8" s="264"/>
      <c r="V8" s="264"/>
      <c r="W8" s="264"/>
      <c r="X8" s="264"/>
      <c r="Y8" s="265"/>
      <c r="AA8" s="266" t="s">
        <v>8</v>
      </c>
      <c r="AB8" s="267"/>
      <c r="AC8" s="267"/>
      <c r="AD8" s="268"/>
    </row>
    <row r="9" spans="1:30" ht="15.75" thickBot="1" x14ac:dyDescent="0.3">
      <c r="A9" s="13"/>
      <c r="B9" s="23" t="s">
        <v>9</v>
      </c>
      <c r="C9" s="39" t="s">
        <v>7</v>
      </c>
      <c r="D9" s="23" t="s">
        <v>10</v>
      </c>
      <c r="F9" s="16"/>
      <c r="G9" s="17"/>
      <c r="H9" s="17"/>
      <c r="I9" s="18"/>
      <c r="K9" s="16"/>
      <c r="L9" s="16"/>
      <c r="M9" s="17"/>
      <c r="N9" s="17"/>
      <c r="O9" s="18"/>
      <c r="P9" s="17"/>
      <c r="Q9" s="18"/>
      <c r="S9" s="16"/>
      <c r="T9" s="16"/>
      <c r="U9" s="17"/>
      <c r="V9" s="17"/>
      <c r="W9" s="18"/>
      <c r="X9" s="17"/>
      <c r="Y9" s="18"/>
      <c r="AA9" s="19"/>
      <c r="AB9" s="4"/>
      <c r="AC9" s="4"/>
      <c r="AD9" s="19"/>
    </row>
    <row r="10" spans="1:30" ht="108" thickBot="1" x14ac:dyDescent="0.3">
      <c r="A10" s="13" t="s">
        <v>11</v>
      </c>
      <c r="B10" s="48">
        <v>46.314</v>
      </c>
      <c r="C10" s="47">
        <v>63.48</v>
      </c>
      <c r="D10" s="26">
        <f>B10+C10</f>
        <v>109.794</v>
      </c>
      <c r="F10" s="49" t="s">
        <v>12</v>
      </c>
      <c r="G10" s="50" t="s">
        <v>13</v>
      </c>
      <c r="H10" s="51" t="s">
        <v>14</v>
      </c>
      <c r="I10" s="51" t="s">
        <v>15</v>
      </c>
      <c r="K10" s="49" t="s">
        <v>12</v>
      </c>
      <c r="L10" s="137" t="s">
        <v>16</v>
      </c>
      <c r="M10" s="151" t="s">
        <v>17</v>
      </c>
      <c r="N10" s="153" t="s">
        <v>18</v>
      </c>
      <c r="O10" s="167" t="s">
        <v>19</v>
      </c>
      <c r="P10" s="169" t="s">
        <v>14</v>
      </c>
      <c r="Q10" s="167" t="s">
        <v>20</v>
      </c>
      <c r="S10" s="49" t="s">
        <v>12</v>
      </c>
      <c r="T10" s="137" t="s">
        <v>16</v>
      </c>
      <c r="U10" s="182" t="s">
        <v>17</v>
      </c>
      <c r="V10" s="153" t="s">
        <v>18</v>
      </c>
      <c r="W10" s="167" t="s">
        <v>19</v>
      </c>
      <c r="X10" s="169" t="s">
        <v>14</v>
      </c>
      <c r="Y10" s="167" t="s">
        <v>20</v>
      </c>
      <c r="AA10" s="49" t="s">
        <v>12</v>
      </c>
      <c r="AB10" s="137" t="s">
        <v>19</v>
      </c>
      <c r="AC10" s="51" t="s">
        <v>14</v>
      </c>
      <c r="AD10" s="51" t="s">
        <v>21</v>
      </c>
    </row>
    <row r="11" spans="1:30" ht="15.75" thickBot="1" x14ac:dyDescent="0.3">
      <c r="A11" s="9"/>
      <c r="B11" s="9"/>
      <c r="C11" s="9"/>
      <c r="D11" s="9"/>
      <c r="F11" s="52" t="s">
        <v>22</v>
      </c>
      <c r="G11" s="53">
        <v>60</v>
      </c>
      <c r="H11" s="110">
        <v>1.6341750000000002</v>
      </c>
      <c r="I11" s="110">
        <v>98.050500000000014</v>
      </c>
      <c r="K11" s="124" t="s">
        <v>22</v>
      </c>
      <c r="L11" s="138">
        <v>8</v>
      </c>
      <c r="M11" s="81">
        <v>8</v>
      </c>
      <c r="N11" s="154">
        <v>8</v>
      </c>
      <c r="O11" s="93">
        <v>24</v>
      </c>
      <c r="P11" s="218">
        <v>1.6341750000000002</v>
      </c>
      <c r="Q11" s="170">
        <v>39.220200000000006</v>
      </c>
      <c r="S11" s="124" t="s">
        <v>22</v>
      </c>
      <c r="T11" s="138">
        <v>12</v>
      </c>
      <c r="U11" s="81">
        <v>12</v>
      </c>
      <c r="V11" s="154">
        <v>12</v>
      </c>
      <c r="W11" s="93">
        <v>36</v>
      </c>
      <c r="X11" s="218">
        <v>1.6341750000000002</v>
      </c>
      <c r="Y11" s="170">
        <v>58.830300000000008</v>
      </c>
      <c r="AA11" s="124" t="s">
        <v>22</v>
      </c>
      <c r="AB11" s="238">
        <v>0</v>
      </c>
      <c r="AC11" s="110">
        <v>1.6341750000000002</v>
      </c>
      <c r="AD11" s="184">
        <v>0</v>
      </c>
    </row>
    <row r="12" spans="1:30" ht="15.75" thickBot="1" x14ac:dyDescent="0.3">
      <c r="A12" s="9"/>
      <c r="B12" s="9"/>
      <c r="C12" s="9"/>
      <c r="D12" s="9"/>
      <c r="F12" s="54" t="s">
        <v>23</v>
      </c>
      <c r="G12" s="55">
        <v>30</v>
      </c>
      <c r="H12" s="111">
        <v>0.48895</v>
      </c>
      <c r="I12" s="111">
        <v>14.6685</v>
      </c>
      <c r="K12" s="125" t="s">
        <v>23</v>
      </c>
      <c r="L12" s="239">
        <v>4</v>
      </c>
      <c r="M12" s="82">
        <v>4</v>
      </c>
      <c r="N12" s="155">
        <v>4</v>
      </c>
      <c r="O12" s="94">
        <v>12</v>
      </c>
      <c r="P12" s="219">
        <v>0.48895</v>
      </c>
      <c r="Q12" s="171">
        <v>5.8673999999999999</v>
      </c>
      <c r="S12" s="125" t="s">
        <v>23</v>
      </c>
      <c r="T12" s="239">
        <v>6</v>
      </c>
      <c r="U12" s="82">
        <v>6</v>
      </c>
      <c r="V12" s="155">
        <v>6</v>
      </c>
      <c r="W12" s="94">
        <v>18</v>
      </c>
      <c r="X12" s="219">
        <v>0.48895</v>
      </c>
      <c r="Y12" s="171">
        <v>8.8010999999999999</v>
      </c>
      <c r="AA12" s="125" t="s">
        <v>23</v>
      </c>
      <c r="AB12" s="139">
        <v>0</v>
      </c>
      <c r="AC12" s="111">
        <v>0.48895</v>
      </c>
      <c r="AD12" s="185">
        <v>0</v>
      </c>
    </row>
    <row r="13" spans="1:30" ht="15.75" thickBot="1" x14ac:dyDescent="0.3">
      <c r="A13" s="254" t="s">
        <v>24</v>
      </c>
      <c r="B13" s="255"/>
      <c r="C13" s="255"/>
      <c r="D13" s="256"/>
      <c r="F13" s="56" t="s">
        <v>25</v>
      </c>
      <c r="G13" s="57">
        <v>14</v>
      </c>
      <c r="H13" s="112">
        <v>0.48577500000000001</v>
      </c>
      <c r="I13" s="112">
        <v>6.8008500000000005</v>
      </c>
      <c r="K13" s="126" t="s">
        <v>25</v>
      </c>
      <c r="L13" s="240">
        <v>1</v>
      </c>
      <c r="M13" s="152">
        <v>2</v>
      </c>
      <c r="N13" s="156">
        <v>2</v>
      </c>
      <c r="O13" s="168">
        <v>5</v>
      </c>
      <c r="P13" s="220">
        <v>0.48577500000000001</v>
      </c>
      <c r="Q13" s="172">
        <v>2.4288750000000001</v>
      </c>
      <c r="S13" s="126" t="s">
        <v>25</v>
      </c>
      <c r="T13" s="240">
        <v>3</v>
      </c>
      <c r="U13" s="152">
        <v>3</v>
      </c>
      <c r="V13" s="156">
        <v>3</v>
      </c>
      <c r="W13" s="168">
        <v>9</v>
      </c>
      <c r="X13" s="220">
        <v>0.48577500000000001</v>
      </c>
      <c r="Y13" s="172">
        <v>4.3719749999999999</v>
      </c>
      <c r="AA13" s="126" t="s">
        <v>25</v>
      </c>
      <c r="AB13" s="140">
        <v>0</v>
      </c>
      <c r="AC13" s="112">
        <v>0.48577500000000001</v>
      </c>
      <c r="AD13" s="186">
        <v>0</v>
      </c>
    </row>
    <row r="14" spans="1:30" ht="15.75" thickBot="1" x14ac:dyDescent="0.3">
      <c r="A14" s="257"/>
      <c r="B14" s="258"/>
      <c r="C14" s="258"/>
      <c r="D14" s="259"/>
      <c r="F14" s="58" t="s">
        <v>26</v>
      </c>
      <c r="G14" s="59">
        <v>20</v>
      </c>
      <c r="H14" s="113">
        <v>1.6038000000000001</v>
      </c>
      <c r="I14" s="113">
        <v>32.076000000000001</v>
      </c>
      <c r="K14" s="127" t="s">
        <v>26</v>
      </c>
      <c r="L14" s="241">
        <v>4</v>
      </c>
      <c r="M14" s="83">
        <v>0</v>
      </c>
      <c r="N14" s="157">
        <v>4</v>
      </c>
      <c r="O14" s="95">
        <v>8</v>
      </c>
      <c r="P14" s="221">
        <v>1.6038000000000001</v>
      </c>
      <c r="Q14" s="173">
        <v>12.830400000000001</v>
      </c>
      <c r="S14" s="127" t="s">
        <v>26</v>
      </c>
      <c r="T14" s="241">
        <v>6</v>
      </c>
      <c r="U14" s="83">
        <v>0</v>
      </c>
      <c r="V14" s="157">
        <v>6</v>
      </c>
      <c r="W14" s="95">
        <v>12</v>
      </c>
      <c r="X14" s="221">
        <v>1.6038000000000001</v>
      </c>
      <c r="Y14" s="173">
        <v>19.245600000000003</v>
      </c>
      <c r="AA14" s="127" t="s">
        <v>26</v>
      </c>
      <c r="AB14" s="141">
        <v>0</v>
      </c>
      <c r="AC14" s="113">
        <v>1.6038000000000001</v>
      </c>
      <c r="AD14" s="187">
        <v>0</v>
      </c>
    </row>
    <row r="15" spans="1:30" ht="15.75" thickBot="1" x14ac:dyDescent="0.3">
      <c r="A15" s="25"/>
      <c r="B15" s="23" t="s">
        <v>6</v>
      </c>
      <c r="C15" s="39" t="s">
        <v>7</v>
      </c>
      <c r="D15" s="23" t="s">
        <v>10</v>
      </c>
      <c r="F15" s="60" t="s">
        <v>27</v>
      </c>
      <c r="G15" s="61">
        <v>10</v>
      </c>
      <c r="H15" s="114">
        <v>1.6104000000000001</v>
      </c>
      <c r="I15" s="114">
        <v>16.103999999999999</v>
      </c>
      <c r="K15" s="128" t="s">
        <v>27</v>
      </c>
      <c r="L15" s="242">
        <v>2</v>
      </c>
      <c r="M15" s="84">
        <v>0</v>
      </c>
      <c r="N15" s="158">
        <v>2</v>
      </c>
      <c r="O15" s="96">
        <v>4</v>
      </c>
      <c r="P15" s="222">
        <v>1.6104000000000001</v>
      </c>
      <c r="Q15" s="174">
        <v>6.4416000000000002</v>
      </c>
      <c r="S15" s="128" t="s">
        <v>27</v>
      </c>
      <c r="T15" s="242">
        <v>3</v>
      </c>
      <c r="U15" s="84">
        <v>0</v>
      </c>
      <c r="V15" s="158">
        <v>3</v>
      </c>
      <c r="W15" s="96">
        <v>6</v>
      </c>
      <c r="X15" s="222">
        <v>1.6104000000000001</v>
      </c>
      <c r="Y15" s="174">
        <v>9.6623999999999999</v>
      </c>
      <c r="AA15" s="128" t="s">
        <v>27</v>
      </c>
      <c r="AB15" s="142">
        <v>0</v>
      </c>
      <c r="AC15" s="114">
        <v>1.6104000000000001</v>
      </c>
      <c r="AD15" s="188">
        <v>0</v>
      </c>
    </row>
    <row r="16" spans="1:30" ht="15.75" thickBot="1" x14ac:dyDescent="0.3">
      <c r="A16" s="13" t="s">
        <v>28</v>
      </c>
      <c r="B16" s="44">
        <v>28.356000000000002</v>
      </c>
      <c r="C16" s="40">
        <v>45.643000000000001</v>
      </c>
      <c r="D16" s="11">
        <f t="shared" ref="D16:D17" si="0">SUM(B16:C16)</f>
        <v>73.998999999999995</v>
      </c>
      <c r="F16" s="62" t="s">
        <v>29</v>
      </c>
      <c r="G16" s="63">
        <v>10</v>
      </c>
      <c r="H16" s="115">
        <v>1.6170000000000002</v>
      </c>
      <c r="I16" s="115">
        <v>16.170000000000002</v>
      </c>
      <c r="K16" s="129" t="s">
        <v>29</v>
      </c>
      <c r="L16" s="243">
        <v>2</v>
      </c>
      <c r="M16" s="85">
        <v>0</v>
      </c>
      <c r="N16" s="159">
        <v>2</v>
      </c>
      <c r="O16" s="97">
        <v>4</v>
      </c>
      <c r="P16" s="223">
        <v>1.6170000000000002</v>
      </c>
      <c r="Q16" s="175">
        <v>6.4680000000000009</v>
      </c>
      <c r="S16" s="129" t="s">
        <v>29</v>
      </c>
      <c r="T16" s="243">
        <v>3</v>
      </c>
      <c r="U16" s="85">
        <v>0</v>
      </c>
      <c r="V16" s="159">
        <v>3</v>
      </c>
      <c r="W16" s="97">
        <v>6</v>
      </c>
      <c r="X16" s="223">
        <v>1.6170000000000002</v>
      </c>
      <c r="Y16" s="175">
        <v>9.7020000000000017</v>
      </c>
      <c r="AA16" s="129" t="s">
        <v>29</v>
      </c>
      <c r="AB16" s="143">
        <v>0</v>
      </c>
      <c r="AC16" s="115">
        <v>1.6170000000000002</v>
      </c>
      <c r="AD16" s="189">
        <v>0</v>
      </c>
    </row>
    <row r="17" spans="1:30" ht="15.75" thickBot="1" x14ac:dyDescent="0.3">
      <c r="A17" s="13" t="s">
        <v>30</v>
      </c>
      <c r="B17" s="45">
        <v>36.966999999999999</v>
      </c>
      <c r="C17" s="41">
        <v>55.412999999999997</v>
      </c>
      <c r="D17" s="11">
        <f t="shared" si="0"/>
        <v>92.38</v>
      </c>
      <c r="F17" s="64" t="s">
        <v>31</v>
      </c>
      <c r="G17" s="65">
        <v>20</v>
      </c>
      <c r="H17" s="116">
        <v>0.81180000000000008</v>
      </c>
      <c r="I17" s="116">
        <v>16.236000000000001</v>
      </c>
      <c r="K17" s="130" t="s">
        <v>31</v>
      </c>
      <c r="L17" s="244">
        <v>4</v>
      </c>
      <c r="M17" s="86">
        <v>0</v>
      </c>
      <c r="N17" s="160">
        <v>4</v>
      </c>
      <c r="O17" s="98">
        <v>8</v>
      </c>
      <c r="P17" s="224">
        <v>0.81180000000000008</v>
      </c>
      <c r="Q17" s="176">
        <v>6.4944000000000006</v>
      </c>
      <c r="S17" s="130" t="s">
        <v>31</v>
      </c>
      <c r="T17" s="244">
        <v>6</v>
      </c>
      <c r="U17" s="86">
        <v>0</v>
      </c>
      <c r="V17" s="160">
        <v>6</v>
      </c>
      <c r="W17" s="98">
        <v>12</v>
      </c>
      <c r="X17" s="224">
        <v>0.81180000000000008</v>
      </c>
      <c r="Y17" s="176">
        <v>9.7416000000000018</v>
      </c>
      <c r="AA17" s="130" t="s">
        <v>31</v>
      </c>
      <c r="AB17" s="144">
        <v>0</v>
      </c>
      <c r="AC17" s="116">
        <v>0.81180000000000008</v>
      </c>
      <c r="AD17" s="190">
        <v>0</v>
      </c>
    </row>
    <row r="18" spans="1:30" ht="15.75" thickBot="1" x14ac:dyDescent="0.3">
      <c r="A18" s="13" t="s">
        <v>32</v>
      </c>
      <c r="B18" s="46">
        <v>31.943000000000001</v>
      </c>
      <c r="C18" s="42">
        <v>54.258000000000003</v>
      </c>
      <c r="D18" s="11">
        <f>SUM(B18:C18)</f>
        <v>86.201000000000008</v>
      </c>
      <c r="F18" s="66" t="s">
        <v>33</v>
      </c>
      <c r="G18" s="67">
        <v>16</v>
      </c>
      <c r="H18" s="117">
        <v>0.48577500000000001</v>
      </c>
      <c r="I18" s="117">
        <v>7.7724000000000002</v>
      </c>
      <c r="K18" s="131" t="s">
        <v>33</v>
      </c>
      <c r="L18" s="245">
        <v>3</v>
      </c>
      <c r="M18" s="87">
        <v>2</v>
      </c>
      <c r="N18" s="161">
        <v>2</v>
      </c>
      <c r="O18" s="45">
        <v>7</v>
      </c>
      <c r="P18" s="225">
        <v>0.48577500000000001</v>
      </c>
      <c r="Q18" s="177">
        <v>3.4004250000000003</v>
      </c>
      <c r="S18" s="131" t="s">
        <v>33</v>
      </c>
      <c r="T18" s="245">
        <v>3</v>
      </c>
      <c r="U18" s="87">
        <v>3</v>
      </c>
      <c r="V18" s="161">
        <v>3</v>
      </c>
      <c r="W18" s="45">
        <v>9</v>
      </c>
      <c r="X18" s="225">
        <v>0.48577500000000001</v>
      </c>
      <c r="Y18" s="177">
        <v>4.3719749999999999</v>
      </c>
      <c r="AA18" s="131" t="s">
        <v>33</v>
      </c>
      <c r="AB18" s="145">
        <v>0</v>
      </c>
      <c r="AC18" s="117">
        <v>0.48577500000000001</v>
      </c>
      <c r="AD18" s="191">
        <v>0</v>
      </c>
    </row>
    <row r="19" spans="1:30" ht="15.75" thickBot="1" x14ac:dyDescent="0.3">
      <c r="A19" s="13" t="s">
        <v>10</v>
      </c>
      <c r="B19" s="30">
        <f>SUM(B16:B18)</f>
        <v>97.266000000000005</v>
      </c>
      <c r="C19" s="43">
        <f>SUM(C16:C18)</f>
        <v>155.31399999999999</v>
      </c>
      <c r="D19" s="26">
        <f>SUM(D16:D18)</f>
        <v>252.57999999999998</v>
      </c>
      <c r="F19" s="68" t="s">
        <v>34</v>
      </c>
      <c r="G19" s="69">
        <v>15</v>
      </c>
      <c r="H19" s="118">
        <v>4.7050000000000001</v>
      </c>
      <c r="I19" s="118">
        <v>70.575000000000003</v>
      </c>
      <c r="K19" s="132" t="s">
        <v>34</v>
      </c>
      <c r="L19" s="246">
        <v>0</v>
      </c>
      <c r="M19" s="88">
        <v>0</v>
      </c>
      <c r="N19" s="162">
        <v>6</v>
      </c>
      <c r="O19" s="99">
        <v>6</v>
      </c>
      <c r="P19" s="226">
        <v>4.7050000000000001</v>
      </c>
      <c r="Q19" s="178">
        <v>28.23</v>
      </c>
      <c r="S19" s="132" t="s">
        <v>34</v>
      </c>
      <c r="T19" s="246">
        <v>0</v>
      </c>
      <c r="U19" s="88">
        <v>0</v>
      </c>
      <c r="V19" s="162">
        <v>9</v>
      </c>
      <c r="W19" s="99">
        <v>9</v>
      </c>
      <c r="X19" s="226">
        <v>4.7050000000000001</v>
      </c>
      <c r="Y19" s="178">
        <v>42.344999999999999</v>
      </c>
      <c r="AA19" s="132" t="s">
        <v>34</v>
      </c>
      <c r="AB19" s="146">
        <v>0</v>
      </c>
      <c r="AC19" s="118">
        <v>4.7050000000000001</v>
      </c>
      <c r="AD19" s="192">
        <v>0</v>
      </c>
    </row>
    <row r="20" spans="1:30" ht="15.75" thickBot="1" x14ac:dyDescent="0.3">
      <c r="A20" s="9"/>
      <c r="B20" s="9"/>
      <c r="C20" s="9"/>
      <c r="D20" s="9"/>
      <c r="F20" s="70" t="s">
        <v>35</v>
      </c>
      <c r="G20" s="71">
        <v>5</v>
      </c>
      <c r="H20" s="119">
        <v>2.6751000000000005</v>
      </c>
      <c r="I20" s="119">
        <v>13.375500000000002</v>
      </c>
      <c r="K20" s="133" t="s">
        <v>35</v>
      </c>
      <c r="L20" s="247">
        <v>0</v>
      </c>
      <c r="M20" s="89">
        <v>2</v>
      </c>
      <c r="N20" s="163">
        <v>0</v>
      </c>
      <c r="O20" s="100">
        <v>2</v>
      </c>
      <c r="P20" s="227">
        <v>2.6751000000000005</v>
      </c>
      <c r="Q20" s="179">
        <v>5.350200000000001</v>
      </c>
      <c r="S20" s="133" t="s">
        <v>35</v>
      </c>
      <c r="T20" s="247">
        <v>0</v>
      </c>
      <c r="U20" s="89">
        <v>3</v>
      </c>
      <c r="V20" s="163">
        <v>0</v>
      </c>
      <c r="W20" s="100">
        <v>3</v>
      </c>
      <c r="X20" s="227">
        <v>2.6751000000000005</v>
      </c>
      <c r="Y20" s="179">
        <v>8.0253000000000014</v>
      </c>
      <c r="AA20" s="133" t="s">
        <v>35</v>
      </c>
      <c r="AB20" s="147">
        <v>0</v>
      </c>
      <c r="AC20" s="119">
        <v>2.6751000000000005</v>
      </c>
      <c r="AD20" s="193">
        <v>0</v>
      </c>
    </row>
    <row r="21" spans="1:30" ht="15.75" thickBot="1" x14ac:dyDescent="0.3">
      <c r="A21" s="9"/>
      <c r="B21" s="9"/>
      <c r="C21" s="9"/>
      <c r="D21" s="9"/>
      <c r="F21" s="72" t="s">
        <v>36</v>
      </c>
      <c r="G21" s="73">
        <v>5</v>
      </c>
      <c r="H21" s="120">
        <v>2.6973000000000003</v>
      </c>
      <c r="I21" s="120">
        <v>13.486500000000001</v>
      </c>
      <c r="K21" s="134" t="s">
        <v>36</v>
      </c>
      <c r="L21" s="248">
        <v>0</v>
      </c>
      <c r="M21" s="90">
        <v>2</v>
      </c>
      <c r="N21" s="164">
        <v>0</v>
      </c>
      <c r="O21" s="101">
        <v>2</v>
      </c>
      <c r="P21" s="228">
        <v>2.6973000000000003</v>
      </c>
      <c r="Q21" s="180">
        <v>5.3946000000000005</v>
      </c>
      <c r="S21" s="134" t="s">
        <v>36</v>
      </c>
      <c r="T21" s="248">
        <v>0</v>
      </c>
      <c r="U21" s="90">
        <v>3</v>
      </c>
      <c r="V21" s="164">
        <v>0</v>
      </c>
      <c r="W21" s="101">
        <v>3</v>
      </c>
      <c r="X21" s="228">
        <v>2.6973000000000003</v>
      </c>
      <c r="Y21" s="180">
        <v>8.0919000000000008</v>
      </c>
      <c r="AA21" s="134" t="s">
        <v>36</v>
      </c>
      <c r="AB21" s="148">
        <v>0</v>
      </c>
      <c r="AC21" s="120">
        <v>2.6973000000000003</v>
      </c>
      <c r="AD21" s="194">
        <v>0</v>
      </c>
    </row>
    <row r="22" spans="1:30" ht="15.75" thickBot="1" x14ac:dyDescent="0.3">
      <c r="A22" s="251" t="s">
        <v>37</v>
      </c>
      <c r="B22" s="252"/>
      <c r="C22" s="253"/>
      <c r="D22" s="9"/>
      <c r="F22" s="74" t="s">
        <v>38</v>
      </c>
      <c r="G22" s="75">
        <v>2</v>
      </c>
      <c r="H22" s="121">
        <v>1.7160749999999998</v>
      </c>
      <c r="I22" s="121">
        <v>3.4321499999999996</v>
      </c>
      <c r="K22" s="135" t="s">
        <v>38</v>
      </c>
      <c r="L22" s="249">
        <v>0</v>
      </c>
      <c r="M22" s="92">
        <v>0</v>
      </c>
      <c r="N22" s="165">
        <v>0</v>
      </c>
      <c r="O22" s="102">
        <v>0</v>
      </c>
      <c r="P22" s="229">
        <v>1.7160749999999998</v>
      </c>
      <c r="Q22" s="198">
        <v>0</v>
      </c>
      <c r="S22" s="135" t="s">
        <v>38</v>
      </c>
      <c r="T22" s="249">
        <v>0</v>
      </c>
      <c r="U22" s="92">
        <v>0</v>
      </c>
      <c r="V22" s="165">
        <v>0</v>
      </c>
      <c r="W22" s="102">
        <v>0</v>
      </c>
      <c r="X22" s="229">
        <v>1.7160749999999998</v>
      </c>
      <c r="Y22" s="198">
        <v>0</v>
      </c>
      <c r="AA22" s="135" t="s">
        <v>38</v>
      </c>
      <c r="AB22" s="149">
        <v>2</v>
      </c>
      <c r="AC22" s="121">
        <v>1.7160749999999998</v>
      </c>
      <c r="AD22" s="121">
        <v>3.4321499999999996</v>
      </c>
    </row>
    <row r="23" spans="1:30" ht="15.75" thickBot="1" x14ac:dyDescent="0.3">
      <c r="A23" s="27"/>
      <c r="B23" s="9"/>
      <c r="C23" s="28"/>
      <c r="D23" s="9"/>
      <c r="F23" s="76" t="s">
        <v>39</v>
      </c>
      <c r="G23" s="77">
        <v>1</v>
      </c>
      <c r="H23" s="195">
        <v>6.657</v>
      </c>
      <c r="I23" s="122">
        <v>6.657</v>
      </c>
      <c r="K23" s="136" t="s">
        <v>39</v>
      </c>
      <c r="L23" s="250">
        <v>0</v>
      </c>
      <c r="M23" s="91">
        <v>0</v>
      </c>
      <c r="N23" s="166">
        <v>0</v>
      </c>
      <c r="O23" s="103">
        <v>0</v>
      </c>
      <c r="P23" s="230">
        <v>6.657</v>
      </c>
      <c r="Q23" s="199">
        <v>0</v>
      </c>
      <c r="S23" s="136" t="s">
        <v>39</v>
      </c>
      <c r="T23" s="250">
        <v>0</v>
      </c>
      <c r="U23" s="91">
        <v>0</v>
      </c>
      <c r="V23" s="166">
        <v>0</v>
      </c>
      <c r="W23" s="103">
        <v>0</v>
      </c>
      <c r="X23" s="230">
        <v>6.657</v>
      </c>
      <c r="Y23" s="199">
        <v>0</v>
      </c>
      <c r="AA23" s="136" t="s">
        <v>39</v>
      </c>
      <c r="AB23" s="150">
        <v>1</v>
      </c>
      <c r="AC23" s="195">
        <v>6.657</v>
      </c>
      <c r="AD23" s="195">
        <v>6.657</v>
      </c>
    </row>
    <row r="24" spans="1:30" ht="15.75" thickBot="1" x14ac:dyDescent="0.3">
      <c r="A24" s="13" t="s">
        <v>11</v>
      </c>
      <c r="B24" s="13"/>
      <c r="C24" s="26">
        <v>152.91300000000001</v>
      </c>
      <c r="D24" s="9"/>
      <c r="F24" s="78"/>
      <c r="G24" s="11">
        <v>208</v>
      </c>
      <c r="H24" s="79"/>
      <c r="I24" s="123">
        <v>315.40439999999995</v>
      </c>
      <c r="K24" s="196"/>
      <c r="L24" s="197"/>
      <c r="M24" s="22"/>
      <c r="N24" s="5"/>
      <c r="O24" s="11">
        <v>82</v>
      </c>
      <c r="P24" s="11"/>
      <c r="Q24" s="181">
        <v>122.12610000000001</v>
      </c>
      <c r="S24" s="196"/>
      <c r="T24" s="197"/>
      <c r="U24" s="22"/>
      <c r="V24" s="5"/>
      <c r="W24" s="183">
        <v>123</v>
      </c>
      <c r="X24" s="19"/>
      <c r="Y24" s="181">
        <v>183.18915000000004</v>
      </c>
      <c r="AA24" s="19"/>
      <c r="AB24" s="11">
        <v>3</v>
      </c>
      <c r="AC24" s="19"/>
      <c r="AD24" s="123">
        <v>10.08915</v>
      </c>
    </row>
    <row r="26" spans="1:30" ht="15.75" thickBot="1" x14ac:dyDescent="0.3"/>
    <row r="27" spans="1:30" ht="15.75" thickBot="1" x14ac:dyDescent="0.3">
      <c r="A27" s="254" t="s">
        <v>40</v>
      </c>
      <c r="B27" s="255"/>
      <c r="C27" s="255"/>
      <c r="D27" s="256"/>
    </row>
    <row r="28" spans="1:30" ht="15.75" thickBot="1" x14ac:dyDescent="0.3">
      <c r="A28" s="257"/>
      <c r="B28" s="258"/>
      <c r="C28" s="258"/>
      <c r="D28" s="259"/>
      <c r="I28" s="9"/>
      <c r="J28" s="9"/>
    </row>
    <row r="29" spans="1:30" ht="15.75" thickBot="1" x14ac:dyDescent="0.3">
      <c r="A29" s="25"/>
      <c r="B29" s="23" t="s">
        <v>6</v>
      </c>
      <c r="C29" s="23" t="s">
        <v>7</v>
      </c>
      <c r="D29" s="23" t="s">
        <v>10</v>
      </c>
      <c r="I29" s="9"/>
      <c r="J29" s="29"/>
      <c r="K29" s="7"/>
    </row>
    <row r="30" spans="1:30" ht="15.75" thickBot="1" x14ac:dyDescent="0.3">
      <c r="A30" s="13" t="s">
        <v>28</v>
      </c>
      <c r="B30" s="32">
        <v>146.953</v>
      </c>
      <c r="C30" s="35">
        <v>243.416</v>
      </c>
      <c r="D30" s="11">
        <f>SUM(B30:C30)</f>
        <v>390.36900000000003</v>
      </c>
      <c r="H30" s="80"/>
      <c r="I30" s="80"/>
      <c r="J30" s="29"/>
    </row>
    <row r="31" spans="1:30" ht="19.149999999999999" customHeight="1" thickBot="1" x14ac:dyDescent="0.3">
      <c r="A31" s="13" t="s">
        <v>30</v>
      </c>
      <c r="B31" s="33">
        <v>130.971</v>
      </c>
      <c r="C31" s="36">
        <v>205.77799999999999</v>
      </c>
      <c r="D31" s="11">
        <f>SUM(B31:C31)</f>
        <v>336.74900000000002</v>
      </c>
      <c r="J31" s="29" t="s">
        <v>41</v>
      </c>
      <c r="K31" s="29" t="s">
        <v>42</v>
      </c>
    </row>
    <row r="32" spans="1:30" ht="60.75" thickBot="1" x14ac:dyDescent="0.3">
      <c r="A32" s="13" t="s">
        <v>32</v>
      </c>
      <c r="B32" s="34">
        <v>157.119</v>
      </c>
      <c r="C32" s="37">
        <v>243.24199999999999</v>
      </c>
      <c r="D32" s="11">
        <f>SUM(B32:C32)</f>
        <v>400.36099999999999</v>
      </c>
      <c r="H32" s="7"/>
      <c r="I32" s="200" t="s">
        <v>43</v>
      </c>
      <c r="J32" s="31" t="s">
        <v>44</v>
      </c>
      <c r="K32" s="43" t="s">
        <v>45</v>
      </c>
    </row>
    <row r="33" spans="1:34" ht="58.9" customHeight="1" thickBot="1" x14ac:dyDescent="0.3">
      <c r="A33" s="13" t="s">
        <v>10</v>
      </c>
      <c r="B33" s="30">
        <f>SUM(B30:B32)</f>
        <v>435.04300000000001</v>
      </c>
      <c r="C33" s="38">
        <f>SUM(C30:C32)</f>
        <v>692.43599999999992</v>
      </c>
      <c r="D33" s="26">
        <f>SUM(D30:D32)</f>
        <v>1127.479</v>
      </c>
      <c r="H33" s="7"/>
      <c r="I33" s="205" t="s">
        <v>46</v>
      </c>
      <c r="J33" s="30" t="s">
        <v>47</v>
      </c>
      <c r="K33" s="217" t="s">
        <v>48</v>
      </c>
    </row>
    <row r="34" spans="1:34" x14ac:dyDescent="0.25">
      <c r="H34" s="7"/>
      <c r="I34" s="29"/>
    </row>
    <row r="35" spans="1:34" ht="15.75" thickBot="1" x14ac:dyDescent="0.3">
      <c r="H35" s="7"/>
    </row>
    <row r="36" spans="1:34" ht="15.75" thickBot="1" x14ac:dyDescent="0.3">
      <c r="A36" s="254" t="s">
        <v>49</v>
      </c>
      <c r="B36" s="255"/>
      <c r="C36" s="255"/>
      <c r="D36" s="256"/>
      <c r="H36" s="7"/>
    </row>
    <row r="37" spans="1:34" ht="15.75" thickBot="1" x14ac:dyDescent="0.3">
      <c r="A37" s="257"/>
      <c r="B37" s="258"/>
      <c r="C37" s="258"/>
      <c r="D37" s="259"/>
      <c r="I37" s="263" t="s">
        <v>7</v>
      </c>
      <c r="J37" s="264"/>
      <c r="K37" s="264"/>
      <c r="L37" s="264"/>
      <c r="M37" s="264"/>
      <c r="N37" s="264"/>
      <c r="O37" s="264"/>
      <c r="P37" s="265"/>
      <c r="R37" s="263" t="s">
        <v>7</v>
      </c>
      <c r="S37" s="264"/>
      <c r="T37" s="264"/>
      <c r="U37" s="264"/>
      <c r="V37" s="264"/>
      <c r="W37" s="264"/>
      <c r="X37" s="264"/>
      <c r="Y37" s="265"/>
      <c r="AA37" s="263" t="s">
        <v>7</v>
      </c>
      <c r="AB37" s="264"/>
      <c r="AC37" s="264"/>
      <c r="AD37" s="264"/>
      <c r="AE37" s="264"/>
      <c r="AF37" s="264"/>
      <c r="AG37" s="264"/>
      <c r="AH37" s="265"/>
    </row>
    <row r="38" spans="1:34" ht="15.75" thickBot="1" x14ac:dyDescent="0.3">
      <c r="A38" s="25"/>
      <c r="B38" s="23" t="s">
        <v>6</v>
      </c>
      <c r="C38" s="23" t="s">
        <v>7</v>
      </c>
      <c r="D38" s="23" t="s">
        <v>10</v>
      </c>
      <c r="I38" s="16"/>
      <c r="J38" s="17"/>
      <c r="K38" s="17"/>
      <c r="L38" s="17"/>
      <c r="M38" s="17"/>
      <c r="N38" s="17"/>
      <c r="O38" s="17"/>
      <c r="P38" s="18"/>
      <c r="R38" s="16"/>
      <c r="S38" s="17"/>
      <c r="T38" s="17"/>
      <c r="U38" s="17"/>
      <c r="V38" s="17"/>
      <c r="W38" s="17"/>
      <c r="X38" s="17"/>
      <c r="Y38" s="18"/>
      <c r="AA38" s="16"/>
      <c r="AB38" s="17"/>
      <c r="AC38" s="17"/>
      <c r="AD38" s="17"/>
      <c r="AE38" s="17"/>
      <c r="AF38" s="17"/>
      <c r="AG38" s="17"/>
      <c r="AH38" s="18"/>
    </row>
    <row r="39" spans="1:34" ht="45.75" thickBot="1" x14ac:dyDescent="0.3">
      <c r="A39" s="13" t="s">
        <v>28</v>
      </c>
      <c r="B39" s="32">
        <v>115.75700000000001</v>
      </c>
      <c r="C39" s="35">
        <v>178.98</v>
      </c>
      <c r="D39" s="11">
        <f>SUM(B39:C39)</f>
        <v>294.73699999999997</v>
      </c>
      <c r="I39" s="272" t="s">
        <v>50</v>
      </c>
      <c r="J39" s="273"/>
      <c r="K39" s="4"/>
      <c r="L39" s="251" t="s">
        <v>51</v>
      </c>
      <c r="M39" s="253"/>
      <c r="N39" s="214" t="s">
        <v>52</v>
      </c>
      <c r="O39" s="236" t="s">
        <v>53</v>
      </c>
      <c r="P39" s="237" t="s">
        <v>54</v>
      </c>
      <c r="R39" s="272" t="s">
        <v>55</v>
      </c>
      <c r="S39" s="273"/>
      <c r="T39" s="4"/>
      <c r="U39" s="251" t="s">
        <v>56</v>
      </c>
      <c r="V39" s="253"/>
      <c r="W39" s="214" t="s">
        <v>52</v>
      </c>
      <c r="X39" s="236" t="s">
        <v>53</v>
      </c>
      <c r="Y39" s="237" t="s">
        <v>54</v>
      </c>
      <c r="AA39" s="272" t="s">
        <v>57</v>
      </c>
      <c r="AB39" s="273"/>
      <c r="AC39" s="4"/>
      <c r="AD39" s="251" t="s">
        <v>58</v>
      </c>
      <c r="AE39" s="253"/>
      <c r="AF39" s="214" t="s">
        <v>52</v>
      </c>
      <c r="AG39" s="236" t="s">
        <v>53</v>
      </c>
      <c r="AH39" s="237" t="s">
        <v>54</v>
      </c>
    </row>
    <row r="40" spans="1:34" ht="15.75" thickBot="1" x14ac:dyDescent="0.3">
      <c r="A40" s="13" t="s">
        <v>30</v>
      </c>
      <c r="B40" s="33">
        <v>85.161000000000001</v>
      </c>
      <c r="C40" s="36">
        <v>118.28100000000001</v>
      </c>
      <c r="D40" s="11">
        <f>SUM(B40:C40)</f>
        <v>203.44200000000001</v>
      </c>
      <c r="I40" s="8" t="s">
        <v>59</v>
      </c>
      <c r="J40" s="10" t="s">
        <v>60</v>
      </c>
      <c r="L40" s="209" t="s">
        <v>59</v>
      </c>
      <c r="M40" s="215" t="s">
        <v>60</v>
      </c>
      <c r="N40" s="274"/>
      <c r="O40" s="275"/>
      <c r="P40" s="276"/>
      <c r="R40" s="8" t="s">
        <v>59</v>
      </c>
      <c r="S40" s="10" t="s">
        <v>60</v>
      </c>
      <c r="U40" s="209" t="s">
        <v>59</v>
      </c>
      <c r="V40" s="215" t="s">
        <v>60</v>
      </c>
      <c r="W40" s="274"/>
      <c r="X40" s="275"/>
      <c r="Y40" s="276"/>
      <c r="AA40" s="8" t="s">
        <v>59</v>
      </c>
      <c r="AB40" s="10" t="s">
        <v>60</v>
      </c>
      <c r="AD40" s="209" t="s">
        <v>59</v>
      </c>
      <c r="AE40" s="215" t="s">
        <v>60</v>
      </c>
      <c r="AF40" s="274"/>
      <c r="AG40" s="275"/>
      <c r="AH40" s="276"/>
    </row>
    <row r="41" spans="1:34" ht="15.75" thickBot="1" x14ac:dyDescent="0.3">
      <c r="A41" s="13" t="s">
        <v>32</v>
      </c>
      <c r="B41" s="34">
        <v>126.151</v>
      </c>
      <c r="C41" s="37">
        <v>178.50200000000001</v>
      </c>
      <c r="D41" s="11">
        <f>SUM(B41:C41)</f>
        <v>304.65300000000002</v>
      </c>
      <c r="I41" s="14">
        <v>760</v>
      </c>
      <c r="J41" s="206">
        <v>1980</v>
      </c>
      <c r="K41" s="15"/>
      <c r="L41" s="207">
        <f>I41/1000</f>
        <v>0.76</v>
      </c>
      <c r="M41" s="206">
        <f>J41/1000</f>
        <v>1.98</v>
      </c>
      <c r="N41" s="231">
        <f>L41*M41</f>
        <v>1.5047999999999999</v>
      </c>
      <c r="O41" s="208" t="s">
        <v>61</v>
      </c>
      <c r="P41" s="24"/>
      <c r="R41" s="14">
        <v>760</v>
      </c>
      <c r="S41" s="206">
        <v>1980</v>
      </c>
      <c r="T41" s="15"/>
      <c r="U41" s="207">
        <f>R41/1000</f>
        <v>0.76</v>
      </c>
      <c r="V41" s="206">
        <f>S41/1000</f>
        <v>1.98</v>
      </c>
      <c r="W41" s="231">
        <f>U41*V41</f>
        <v>1.5047999999999999</v>
      </c>
      <c r="X41" s="208" t="s">
        <v>61</v>
      </c>
      <c r="Y41" s="24"/>
      <c r="AA41" s="14">
        <v>760</v>
      </c>
      <c r="AB41" s="206">
        <v>1980</v>
      </c>
      <c r="AC41" s="15"/>
      <c r="AD41" s="207">
        <f>AA41/1000</f>
        <v>0.76</v>
      </c>
      <c r="AE41" s="206">
        <f>AB41/1000</f>
        <v>1.98</v>
      </c>
      <c r="AF41" s="231">
        <f>AD41*AE41</f>
        <v>1.5047999999999999</v>
      </c>
      <c r="AG41" s="208" t="s">
        <v>61</v>
      </c>
      <c r="AH41" s="24"/>
    </row>
    <row r="42" spans="1:34" ht="15.75" thickBot="1" x14ac:dyDescent="0.3">
      <c r="A42" s="13" t="s">
        <v>10</v>
      </c>
      <c r="B42" s="30">
        <f>SUM(B39:B41)</f>
        <v>327.06900000000002</v>
      </c>
      <c r="C42" s="38">
        <f>SUM(C39:C41)</f>
        <v>475.76299999999998</v>
      </c>
      <c r="D42" s="26">
        <f>SUM(D39:D41)</f>
        <v>802.83199999999999</v>
      </c>
      <c r="I42" s="201">
        <v>760</v>
      </c>
      <c r="J42" s="203">
        <v>1980</v>
      </c>
      <c r="K42" s="29"/>
      <c r="L42" s="204">
        <f t="shared" ref="L42:L73" si="1">I42/1000</f>
        <v>0.76</v>
      </c>
      <c r="M42" s="203">
        <f t="shared" ref="M42:M73" si="2">J42/1000</f>
        <v>1.98</v>
      </c>
      <c r="N42" s="232">
        <f t="shared" ref="N42:N73" si="3">L42*M42</f>
        <v>1.5047999999999999</v>
      </c>
      <c r="O42" s="7" t="s">
        <v>61</v>
      </c>
      <c r="P42" s="6"/>
      <c r="R42" s="201">
        <v>760</v>
      </c>
      <c r="S42" s="203">
        <v>1980</v>
      </c>
      <c r="T42" s="29"/>
      <c r="U42" s="204">
        <f>R42/1000</f>
        <v>0.76</v>
      </c>
      <c r="V42" s="203">
        <f>S42/1000</f>
        <v>1.98</v>
      </c>
      <c r="W42" s="232">
        <f>U42*V42</f>
        <v>1.5047999999999999</v>
      </c>
      <c r="X42" s="7" t="s">
        <v>61</v>
      </c>
      <c r="Y42" s="6"/>
      <c r="AA42" s="201">
        <v>760</v>
      </c>
      <c r="AB42" s="203">
        <v>1980</v>
      </c>
      <c r="AC42" s="29"/>
      <c r="AD42" s="204">
        <f>AA42/1000</f>
        <v>0.76</v>
      </c>
      <c r="AE42" s="203">
        <f>AB42/1000</f>
        <v>1.98</v>
      </c>
      <c r="AF42" s="232">
        <f>AD42*AE42</f>
        <v>1.5047999999999999</v>
      </c>
      <c r="AG42" s="7" t="s">
        <v>61</v>
      </c>
      <c r="AH42" s="6"/>
    </row>
    <row r="43" spans="1:34" x14ac:dyDescent="0.25">
      <c r="I43" s="201">
        <v>760</v>
      </c>
      <c r="J43" s="203">
        <v>1980</v>
      </c>
      <c r="K43" s="29"/>
      <c r="L43" s="204">
        <f t="shared" si="1"/>
        <v>0.76</v>
      </c>
      <c r="M43" s="203">
        <f t="shared" si="2"/>
        <v>1.98</v>
      </c>
      <c r="N43" s="232">
        <f t="shared" si="3"/>
        <v>1.5047999999999999</v>
      </c>
      <c r="O43" s="7"/>
      <c r="P43" s="202" t="s">
        <v>61</v>
      </c>
      <c r="R43" s="201">
        <v>760</v>
      </c>
      <c r="S43" s="203">
        <v>1980</v>
      </c>
      <c r="T43" s="29"/>
      <c r="U43" s="204">
        <f t="shared" ref="U43:U70" si="4">R43/1000</f>
        <v>0.76</v>
      </c>
      <c r="V43" s="203">
        <f t="shared" ref="V43:V70" si="5">S43/1000</f>
        <v>1.98</v>
      </c>
      <c r="W43" s="232">
        <f t="shared" ref="W43:W70" si="6">U43*V43</f>
        <v>1.5047999999999999</v>
      </c>
      <c r="X43" s="7"/>
      <c r="Y43" s="202" t="s">
        <v>61</v>
      </c>
      <c r="AA43" s="201">
        <v>760</v>
      </c>
      <c r="AB43" s="203">
        <v>1980</v>
      </c>
      <c r="AC43" s="29"/>
      <c r="AD43" s="204">
        <f t="shared" ref="AD43:AD73" si="7">AA43/1000</f>
        <v>0.76</v>
      </c>
      <c r="AE43" s="203">
        <f t="shared" ref="AE43:AE73" si="8">AB43/1000</f>
        <v>1.98</v>
      </c>
      <c r="AF43" s="232">
        <f t="shared" ref="AF43:AF73" si="9">AD43*AE43</f>
        <v>1.5047999999999999</v>
      </c>
      <c r="AG43" s="7"/>
      <c r="AH43" s="202" t="s">
        <v>61</v>
      </c>
    </row>
    <row r="44" spans="1:34" x14ac:dyDescent="0.25">
      <c r="I44" s="201">
        <v>690</v>
      </c>
      <c r="J44" s="203">
        <v>1980</v>
      </c>
      <c r="K44" s="29"/>
      <c r="L44" s="204">
        <f t="shared" si="1"/>
        <v>0.69</v>
      </c>
      <c r="M44" s="203">
        <f t="shared" si="2"/>
        <v>1.98</v>
      </c>
      <c r="N44" s="232">
        <f t="shared" si="3"/>
        <v>1.3661999999999999</v>
      </c>
      <c r="O44" s="7" t="s">
        <v>61</v>
      </c>
      <c r="P44" s="6"/>
      <c r="R44" s="201">
        <v>690</v>
      </c>
      <c r="S44" s="203">
        <v>1980</v>
      </c>
      <c r="T44" s="29"/>
      <c r="U44" s="204">
        <f t="shared" si="4"/>
        <v>0.69</v>
      </c>
      <c r="V44" s="203">
        <f t="shared" si="5"/>
        <v>1.98</v>
      </c>
      <c r="W44" s="232">
        <f t="shared" si="6"/>
        <v>1.3661999999999999</v>
      </c>
      <c r="X44" s="7" t="s">
        <v>61</v>
      </c>
      <c r="Y44" s="6"/>
      <c r="AA44" s="201">
        <v>690</v>
      </c>
      <c r="AB44" s="203">
        <v>1980</v>
      </c>
      <c r="AC44" s="29"/>
      <c r="AD44" s="204">
        <f t="shared" si="7"/>
        <v>0.69</v>
      </c>
      <c r="AE44" s="203">
        <f t="shared" si="8"/>
        <v>1.98</v>
      </c>
      <c r="AF44" s="232">
        <f t="shared" si="9"/>
        <v>1.3661999999999999</v>
      </c>
      <c r="AG44" s="7" t="s">
        <v>61</v>
      </c>
      <c r="AH44" s="6"/>
    </row>
    <row r="45" spans="1:34" ht="14.45" customHeight="1" x14ac:dyDescent="0.25">
      <c r="A45" s="105"/>
      <c r="B45" s="105"/>
      <c r="C45" s="105"/>
      <c r="D45" s="105"/>
      <c r="E45" s="106"/>
      <c r="I45" s="201">
        <v>760</v>
      </c>
      <c r="J45" s="203">
        <v>1980</v>
      </c>
      <c r="K45" s="29"/>
      <c r="L45" s="204">
        <f t="shared" si="1"/>
        <v>0.76</v>
      </c>
      <c r="M45" s="203">
        <f t="shared" si="2"/>
        <v>1.98</v>
      </c>
      <c r="N45" s="232">
        <f t="shared" si="3"/>
        <v>1.5047999999999999</v>
      </c>
      <c r="O45" s="7" t="s">
        <v>61</v>
      </c>
      <c r="P45" s="6"/>
      <c r="R45" s="201">
        <v>760</v>
      </c>
      <c r="S45" s="203">
        <v>1980</v>
      </c>
      <c r="T45" s="29"/>
      <c r="U45" s="204">
        <f t="shared" si="4"/>
        <v>0.76</v>
      </c>
      <c r="V45" s="203">
        <f t="shared" si="5"/>
        <v>1.98</v>
      </c>
      <c r="W45" s="232">
        <f t="shared" si="6"/>
        <v>1.5047999999999999</v>
      </c>
      <c r="X45" s="7" t="s">
        <v>61</v>
      </c>
      <c r="Y45" s="6"/>
      <c r="AA45" s="201">
        <v>760</v>
      </c>
      <c r="AB45" s="203">
        <v>1980</v>
      </c>
      <c r="AC45" s="29"/>
      <c r="AD45" s="204">
        <f t="shared" si="7"/>
        <v>0.76</v>
      </c>
      <c r="AE45" s="203">
        <f t="shared" si="8"/>
        <v>1.98</v>
      </c>
      <c r="AF45" s="232">
        <f t="shared" si="9"/>
        <v>1.5047999999999999</v>
      </c>
      <c r="AG45" s="7" t="s">
        <v>61</v>
      </c>
      <c r="AH45" s="6"/>
    </row>
    <row r="46" spans="1:34" x14ac:dyDescent="0.25">
      <c r="A46" s="107"/>
      <c r="B46" s="29"/>
      <c r="C46" s="108"/>
      <c r="D46" s="108"/>
      <c r="I46" s="201">
        <v>760</v>
      </c>
      <c r="J46" s="203">
        <v>1980</v>
      </c>
      <c r="K46" s="29"/>
      <c r="L46" s="204">
        <f t="shared" si="1"/>
        <v>0.76</v>
      </c>
      <c r="M46" s="203">
        <f t="shared" si="2"/>
        <v>1.98</v>
      </c>
      <c r="N46" s="232">
        <f t="shared" si="3"/>
        <v>1.5047999999999999</v>
      </c>
      <c r="O46" s="7" t="s">
        <v>61</v>
      </c>
      <c r="P46" s="6"/>
      <c r="R46" s="201">
        <v>760</v>
      </c>
      <c r="S46" s="203">
        <v>1980</v>
      </c>
      <c r="T46" s="29"/>
      <c r="U46" s="204">
        <f t="shared" si="4"/>
        <v>0.76</v>
      </c>
      <c r="V46" s="203">
        <f t="shared" si="5"/>
        <v>1.98</v>
      </c>
      <c r="W46" s="232">
        <f t="shared" si="6"/>
        <v>1.5047999999999999</v>
      </c>
      <c r="X46" s="7" t="s">
        <v>61</v>
      </c>
      <c r="Y46" s="6"/>
      <c r="AA46" s="201">
        <v>760</v>
      </c>
      <c r="AB46" s="203">
        <v>1980</v>
      </c>
      <c r="AC46" s="29"/>
      <c r="AD46" s="204">
        <f t="shared" si="7"/>
        <v>0.76</v>
      </c>
      <c r="AE46" s="203">
        <f t="shared" si="8"/>
        <v>1.98</v>
      </c>
      <c r="AF46" s="232">
        <f t="shared" si="9"/>
        <v>1.5047999999999999</v>
      </c>
      <c r="AG46" s="7" t="s">
        <v>61</v>
      </c>
      <c r="AH46" s="6"/>
    </row>
    <row r="47" spans="1:34" x14ac:dyDescent="0.25">
      <c r="A47" s="107"/>
      <c r="B47" s="29"/>
      <c r="C47" s="108"/>
      <c r="D47" s="108"/>
      <c r="I47" s="201">
        <v>760</v>
      </c>
      <c r="J47" s="203">
        <v>1980</v>
      </c>
      <c r="K47" s="29"/>
      <c r="L47" s="204">
        <f t="shared" si="1"/>
        <v>0.76</v>
      </c>
      <c r="M47" s="203">
        <f t="shared" si="2"/>
        <v>1.98</v>
      </c>
      <c r="N47" s="232">
        <f t="shared" si="3"/>
        <v>1.5047999999999999</v>
      </c>
      <c r="O47" s="7" t="s">
        <v>61</v>
      </c>
      <c r="P47" s="6"/>
      <c r="R47" s="201">
        <v>760</v>
      </c>
      <c r="S47" s="203">
        <v>1980</v>
      </c>
      <c r="T47" s="29"/>
      <c r="U47" s="204">
        <f t="shared" si="4"/>
        <v>0.76</v>
      </c>
      <c r="V47" s="203">
        <f t="shared" si="5"/>
        <v>1.98</v>
      </c>
      <c r="W47" s="232">
        <f t="shared" si="6"/>
        <v>1.5047999999999999</v>
      </c>
      <c r="X47" s="7"/>
      <c r="Y47" s="202" t="s">
        <v>61</v>
      </c>
      <c r="AA47" s="201">
        <v>760</v>
      </c>
      <c r="AB47" s="203">
        <v>1980</v>
      </c>
      <c r="AC47" s="29"/>
      <c r="AD47" s="204">
        <f t="shared" si="7"/>
        <v>0.76</v>
      </c>
      <c r="AE47" s="203">
        <f t="shared" si="8"/>
        <v>1.98</v>
      </c>
      <c r="AF47" s="232">
        <f t="shared" si="9"/>
        <v>1.5047999999999999</v>
      </c>
      <c r="AG47" s="7" t="s">
        <v>61</v>
      </c>
      <c r="AH47" s="202"/>
    </row>
    <row r="48" spans="1:34" x14ac:dyDescent="0.25">
      <c r="A48" s="107"/>
      <c r="B48" s="29"/>
      <c r="C48" s="108"/>
      <c r="D48" s="108"/>
      <c r="I48" s="201">
        <v>760</v>
      </c>
      <c r="J48" s="203">
        <v>1980</v>
      </c>
      <c r="K48" s="29"/>
      <c r="L48" s="204">
        <f t="shared" si="1"/>
        <v>0.76</v>
      </c>
      <c r="M48" s="203">
        <f t="shared" si="2"/>
        <v>1.98</v>
      </c>
      <c r="N48" s="232">
        <f t="shared" si="3"/>
        <v>1.5047999999999999</v>
      </c>
      <c r="O48" s="7" t="s">
        <v>61</v>
      </c>
      <c r="P48" s="6"/>
      <c r="R48" s="201">
        <v>760</v>
      </c>
      <c r="S48" s="203">
        <v>1980</v>
      </c>
      <c r="T48" s="29"/>
      <c r="U48" s="204">
        <f t="shared" si="4"/>
        <v>0.76</v>
      </c>
      <c r="V48" s="203">
        <f t="shared" si="5"/>
        <v>1.98</v>
      </c>
      <c r="W48" s="232">
        <f t="shared" si="6"/>
        <v>1.5047999999999999</v>
      </c>
      <c r="X48" s="7"/>
      <c r="Y48" s="202" t="s">
        <v>61</v>
      </c>
      <c r="AA48" s="201">
        <v>760</v>
      </c>
      <c r="AB48" s="203">
        <v>1980</v>
      </c>
      <c r="AC48" s="29"/>
      <c r="AD48" s="204">
        <f t="shared" si="7"/>
        <v>0.76</v>
      </c>
      <c r="AE48" s="203">
        <f t="shared" si="8"/>
        <v>1.98</v>
      </c>
      <c r="AF48" s="232">
        <f t="shared" si="9"/>
        <v>1.5047999999999999</v>
      </c>
      <c r="AG48" s="7" t="s">
        <v>61</v>
      </c>
      <c r="AH48" s="202"/>
    </row>
    <row r="49" spans="1:34" x14ac:dyDescent="0.25">
      <c r="A49" s="107"/>
      <c r="B49" s="29"/>
      <c r="C49" s="108"/>
      <c r="D49" s="108"/>
      <c r="I49" s="201">
        <v>660</v>
      </c>
      <c r="J49" s="203">
        <v>1980</v>
      </c>
      <c r="K49" s="29"/>
      <c r="L49" s="204">
        <f t="shared" si="1"/>
        <v>0.66</v>
      </c>
      <c r="M49" s="203">
        <f t="shared" si="2"/>
        <v>1.98</v>
      </c>
      <c r="N49" s="232">
        <f t="shared" si="3"/>
        <v>1.3068</v>
      </c>
      <c r="O49" s="7"/>
      <c r="P49" s="202" t="s">
        <v>61</v>
      </c>
      <c r="R49" s="201">
        <v>660</v>
      </c>
      <c r="S49" s="203">
        <v>1980</v>
      </c>
      <c r="T49" s="29"/>
      <c r="U49" s="204">
        <f t="shared" si="4"/>
        <v>0.66</v>
      </c>
      <c r="V49" s="203">
        <f t="shared" si="5"/>
        <v>1.98</v>
      </c>
      <c r="W49" s="232">
        <f t="shared" si="6"/>
        <v>1.3068</v>
      </c>
      <c r="X49" s="7" t="s">
        <v>61</v>
      </c>
      <c r="Y49" s="202"/>
      <c r="AA49" s="201">
        <v>660</v>
      </c>
      <c r="AB49" s="203">
        <v>1980</v>
      </c>
      <c r="AC49" s="29"/>
      <c r="AD49" s="204">
        <f t="shared" si="7"/>
        <v>0.66</v>
      </c>
      <c r="AE49" s="203">
        <f t="shared" si="8"/>
        <v>1.98</v>
      </c>
      <c r="AF49" s="232">
        <f t="shared" si="9"/>
        <v>1.3068</v>
      </c>
      <c r="AG49" s="7"/>
      <c r="AH49" s="202" t="s">
        <v>61</v>
      </c>
    </row>
    <row r="50" spans="1:34" x14ac:dyDescent="0.25">
      <c r="A50" s="107"/>
      <c r="B50" s="29"/>
      <c r="C50" s="108"/>
      <c r="D50" s="108"/>
      <c r="I50" s="201">
        <v>760</v>
      </c>
      <c r="J50" s="203">
        <v>1980</v>
      </c>
      <c r="K50" s="29"/>
      <c r="L50" s="204">
        <f t="shared" si="1"/>
        <v>0.76</v>
      </c>
      <c r="M50" s="203">
        <f t="shared" si="2"/>
        <v>1.98</v>
      </c>
      <c r="N50" s="232">
        <f t="shared" si="3"/>
        <v>1.5047999999999999</v>
      </c>
      <c r="O50" s="7" t="s">
        <v>61</v>
      </c>
      <c r="P50" s="6"/>
      <c r="R50" s="201">
        <v>760</v>
      </c>
      <c r="S50" s="203">
        <v>1980</v>
      </c>
      <c r="T50" s="29"/>
      <c r="U50" s="204">
        <f t="shared" si="4"/>
        <v>0.76</v>
      </c>
      <c r="V50" s="203">
        <f t="shared" si="5"/>
        <v>1.98</v>
      </c>
      <c r="W50" s="232">
        <f t="shared" si="6"/>
        <v>1.5047999999999999</v>
      </c>
      <c r="X50" s="7" t="s">
        <v>61</v>
      </c>
      <c r="Y50" s="6"/>
      <c r="AA50" s="201">
        <v>760</v>
      </c>
      <c r="AB50" s="203">
        <v>1980</v>
      </c>
      <c r="AC50" s="29"/>
      <c r="AD50" s="204">
        <f t="shared" si="7"/>
        <v>0.76</v>
      </c>
      <c r="AE50" s="203">
        <f t="shared" si="8"/>
        <v>1.98</v>
      </c>
      <c r="AF50" s="232">
        <f t="shared" si="9"/>
        <v>1.5047999999999999</v>
      </c>
      <c r="AG50" s="7" t="s">
        <v>61</v>
      </c>
      <c r="AH50" s="6"/>
    </row>
    <row r="51" spans="1:34" x14ac:dyDescent="0.25">
      <c r="A51" s="107"/>
      <c r="B51" s="29"/>
      <c r="C51" s="108"/>
      <c r="D51" s="108"/>
      <c r="I51" s="201">
        <v>760</v>
      </c>
      <c r="J51" s="203">
        <v>1980</v>
      </c>
      <c r="K51" s="29"/>
      <c r="L51" s="204">
        <f t="shared" si="1"/>
        <v>0.76</v>
      </c>
      <c r="M51" s="203">
        <f t="shared" si="2"/>
        <v>1.98</v>
      </c>
      <c r="N51" s="232">
        <f t="shared" si="3"/>
        <v>1.5047999999999999</v>
      </c>
      <c r="O51" s="7" t="s">
        <v>61</v>
      </c>
      <c r="P51" s="6"/>
      <c r="R51" s="201">
        <v>760</v>
      </c>
      <c r="S51" s="203">
        <v>1980</v>
      </c>
      <c r="T51" s="29"/>
      <c r="U51" s="204">
        <f t="shared" si="4"/>
        <v>0.76</v>
      </c>
      <c r="V51" s="203">
        <f t="shared" si="5"/>
        <v>1.98</v>
      </c>
      <c r="W51" s="232">
        <f t="shared" si="6"/>
        <v>1.5047999999999999</v>
      </c>
      <c r="X51" s="7" t="s">
        <v>61</v>
      </c>
      <c r="Y51" s="6"/>
      <c r="AA51" s="201">
        <v>760</v>
      </c>
      <c r="AB51" s="203">
        <v>1980</v>
      </c>
      <c r="AC51" s="29"/>
      <c r="AD51" s="204">
        <f t="shared" si="7"/>
        <v>0.76</v>
      </c>
      <c r="AE51" s="203">
        <f t="shared" si="8"/>
        <v>1.98</v>
      </c>
      <c r="AF51" s="232">
        <f t="shared" si="9"/>
        <v>1.5047999999999999</v>
      </c>
      <c r="AG51" s="7" t="s">
        <v>61</v>
      </c>
      <c r="AH51" s="6"/>
    </row>
    <row r="52" spans="1:34" x14ac:dyDescent="0.25">
      <c r="A52" s="107"/>
      <c r="B52" s="29"/>
      <c r="C52" s="108"/>
      <c r="D52" s="108"/>
      <c r="I52" s="201">
        <v>760</v>
      </c>
      <c r="J52" s="203">
        <v>1980</v>
      </c>
      <c r="K52" s="29"/>
      <c r="L52" s="204">
        <f t="shared" si="1"/>
        <v>0.76</v>
      </c>
      <c r="M52" s="203">
        <f t="shared" si="2"/>
        <v>1.98</v>
      </c>
      <c r="N52" s="232">
        <f t="shared" si="3"/>
        <v>1.5047999999999999</v>
      </c>
      <c r="O52" s="7" t="s">
        <v>61</v>
      </c>
      <c r="P52" s="6"/>
      <c r="R52" s="201">
        <v>760</v>
      </c>
      <c r="S52" s="203">
        <v>1980</v>
      </c>
      <c r="T52" s="29"/>
      <c r="U52" s="204">
        <f t="shared" si="4"/>
        <v>0.76</v>
      </c>
      <c r="V52" s="203">
        <f t="shared" si="5"/>
        <v>1.98</v>
      </c>
      <c r="W52" s="232">
        <f t="shared" si="6"/>
        <v>1.5047999999999999</v>
      </c>
      <c r="X52" s="7" t="s">
        <v>61</v>
      </c>
      <c r="Y52" s="6"/>
      <c r="AA52" s="201">
        <v>760</v>
      </c>
      <c r="AB52" s="203">
        <v>1980</v>
      </c>
      <c r="AC52" s="29"/>
      <c r="AD52" s="204">
        <f t="shared" si="7"/>
        <v>0.76</v>
      </c>
      <c r="AE52" s="203">
        <f t="shared" si="8"/>
        <v>1.98</v>
      </c>
      <c r="AF52" s="232">
        <f t="shared" si="9"/>
        <v>1.5047999999999999</v>
      </c>
      <c r="AG52" s="7" t="s">
        <v>61</v>
      </c>
      <c r="AH52" s="6"/>
    </row>
    <row r="53" spans="1:34" x14ac:dyDescent="0.25">
      <c r="A53" s="107"/>
      <c r="B53" s="29"/>
      <c r="C53" s="108"/>
      <c r="D53" s="108"/>
      <c r="I53" s="201">
        <v>760</v>
      </c>
      <c r="J53" s="203">
        <v>1980</v>
      </c>
      <c r="K53" s="29"/>
      <c r="L53" s="204">
        <f t="shared" si="1"/>
        <v>0.76</v>
      </c>
      <c r="M53" s="203">
        <f t="shared" si="2"/>
        <v>1.98</v>
      </c>
      <c r="N53" s="232">
        <f t="shared" si="3"/>
        <v>1.5047999999999999</v>
      </c>
      <c r="O53" s="7" t="s">
        <v>61</v>
      </c>
      <c r="P53" s="6"/>
      <c r="R53" s="201">
        <v>760</v>
      </c>
      <c r="S53" s="203">
        <v>1980</v>
      </c>
      <c r="T53" s="29"/>
      <c r="U53" s="204">
        <f t="shared" si="4"/>
        <v>0.76</v>
      </c>
      <c r="V53" s="203">
        <f t="shared" si="5"/>
        <v>1.98</v>
      </c>
      <c r="W53" s="232">
        <f t="shared" si="6"/>
        <v>1.5047999999999999</v>
      </c>
      <c r="X53" s="7"/>
      <c r="Y53" s="202" t="s">
        <v>61</v>
      </c>
      <c r="AA53" s="201">
        <v>760</v>
      </c>
      <c r="AB53" s="203">
        <v>1980</v>
      </c>
      <c r="AC53" s="29"/>
      <c r="AD53" s="204">
        <f t="shared" si="7"/>
        <v>0.76</v>
      </c>
      <c r="AE53" s="203">
        <f t="shared" si="8"/>
        <v>1.98</v>
      </c>
      <c r="AF53" s="232">
        <f t="shared" si="9"/>
        <v>1.5047999999999999</v>
      </c>
      <c r="AG53" s="7" t="s">
        <v>61</v>
      </c>
      <c r="AH53" s="202"/>
    </row>
    <row r="54" spans="1:34" x14ac:dyDescent="0.25">
      <c r="A54" s="107"/>
      <c r="B54" s="29"/>
      <c r="C54" s="108"/>
      <c r="D54" s="108"/>
      <c r="I54" s="201">
        <v>760</v>
      </c>
      <c r="J54" s="203">
        <v>1980</v>
      </c>
      <c r="K54" s="29"/>
      <c r="L54" s="204">
        <f t="shared" si="1"/>
        <v>0.76</v>
      </c>
      <c r="M54" s="203">
        <f t="shared" si="2"/>
        <v>1.98</v>
      </c>
      <c r="N54" s="232">
        <f t="shared" si="3"/>
        <v>1.5047999999999999</v>
      </c>
      <c r="O54" s="7"/>
      <c r="P54" s="202" t="s">
        <v>61</v>
      </c>
      <c r="R54" s="201">
        <v>760</v>
      </c>
      <c r="S54" s="203">
        <v>1980</v>
      </c>
      <c r="T54" s="29"/>
      <c r="U54" s="204">
        <f t="shared" si="4"/>
        <v>0.76</v>
      </c>
      <c r="V54" s="203">
        <f t="shared" si="5"/>
        <v>1.98</v>
      </c>
      <c r="W54" s="232">
        <f t="shared" si="6"/>
        <v>1.5047999999999999</v>
      </c>
      <c r="X54" s="7" t="s">
        <v>61</v>
      </c>
      <c r="Y54" s="202"/>
      <c r="AA54" s="201">
        <v>760</v>
      </c>
      <c r="AB54" s="203">
        <v>1980</v>
      </c>
      <c r="AC54" s="29"/>
      <c r="AD54" s="204">
        <f t="shared" si="7"/>
        <v>0.76</v>
      </c>
      <c r="AE54" s="203">
        <f t="shared" si="8"/>
        <v>1.98</v>
      </c>
      <c r="AF54" s="232">
        <f t="shared" si="9"/>
        <v>1.5047999999999999</v>
      </c>
      <c r="AG54" s="7"/>
      <c r="AH54" s="202" t="s">
        <v>61</v>
      </c>
    </row>
    <row r="55" spans="1:34" x14ac:dyDescent="0.25">
      <c r="A55" s="107"/>
      <c r="B55" s="29"/>
      <c r="C55" s="108"/>
      <c r="D55" s="108"/>
      <c r="I55" s="201">
        <v>690</v>
      </c>
      <c r="J55" s="203">
        <v>1980</v>
      </c>
      <c r="K55" s="29"/>
      <c r="L55" s="204">
        <f t="shared" si="1"/>
        <v>0.69</v>
      </c>
      <c r="M55" s="203">
        <f t="shared" si="2"/>
        <v>1.98</v>
      </c>
      <c r="N55" s="232">
        <f t="shared" si="3"/>
        <v>1.3661999999999999</v>
      </c>
      <c r="O55" s="7" t="s">
        <v>61</v>
      </c>
      <c r="P55" s="6"/>
      <c r="R55" s="201">
        <v>690</v>
      </c>
      <c r="S55" s="203">
        <v>1980</v>
      </c>
      <c r="T55" s="29"/>
      <c r="U55" s="204">
        <f t="shared" si="4"/>
        <v>0.69</v>
      </c>
      <c r="V55" s="203">
        <f t="shared" si="5"/>
        <v>1.98</v>
      </c>
      <c r="W55" s="232">
        <f t="shared" si="6"/>
        <v>1.3661999999999999</v>
      </c>
      <c r="X55" s="7" t="s">
        <v>61</v>
      </c>
      <c r="Y55" s="6"/>
      <c r="AA55" s="201">
        <v>690</v>
      </c>
      <c r="AB55" s="203">
        <v>1980</v>
      </c>
      <c r="AC55" s="29"/>
      <c r="AD55" s="204">
        <f t="shared" si="7"/>
        <v>0.69</v>
      </c>
      <c r="AE55" s="203">
        <f t="shared" si="8"/>
        <v>1.98</v>
      </c>
      <c r="AF55" s="232">
        <f t="shared" si="9"/>
        <v>1.3661999999999999</v>
      </c>
      <c r="AG55" s="7" t="s">
        <v>61</v>
      </c>
      <c r="AH55" s="6"/>
    </row>
    <row r="56" spans="1:34" x14ac:dyDescent="0.25">
      <c r="A56" s="107"/>
      <c r="B56" s="29"/>
      <c r="C56" s="108"/>
      <c r="D56" s="108"/>
      <c r="I56" s="201">
        <v>760</v>
      </c>
      <c r="J56" s="203">
        <v>1980</v>
      </c>
      <c r="K56" s="29"/>
      <c r="L56" s="204">
        <f t="shared" si="1"/>
        <v>0.76</v>
      </c>
      <c r="M56" s="203">
        <f t="shared" si="2"/>
        <v>1.98</v>
      </c>
      <c r="N56" s="232">
        <f t="shared" si="3"/>
        <v>1.5047999999999999</v>
      </c>
      <c r="O56" s="7" t="s">
        <v>61</v>
      </c>
      <c r="P56" s="6"/>
      <c r="R56" s="201">
        <v>760</v>
      </c>
      <c r="S56" s="203">
        <v>1980</v>
      </c>
      <c r="T56" s="29"/>
      <c r="U56" s="204">
        <f t="shared" si="4"/>
        <v>0.76</v>
      </c>
      <c r="V56" s="203">
        <f t="shared" si="5"/>
        <v>1.98</v>
      </c>
      <c r="W56" s="232">
        <f t="shared" si="6"/>
        <v>1.5047999999999999</v>
      </c>
      <c r="X56" s="7" t="s">
        <v>61</v>
      </c>
      <c r="Y56" s="6"/>
      <c r="AA56" s="201">
        <v>760</v>
      </c>
      <c r="AB56" s="203">
        <v>1980</v>
      </c>
      <c r="AC56" s="29"/>
      <c r="AD56" s="204">
        <f t="shared" si="7"/>
        <v>0.76</v>
      </c>
      <c r="AE56" s="203">
        <f t="shared" si="8"/>
        <v>1.98</v>
      </c>
      <c r="AF56" s="232">
        <f t="shared" si="9"/>
        <v>1.5047999999999999</v>
      </c>
      <c r="AG56" s="7" t="s">
        <v>61</v>
      </c>
      <c r="AH56" s="6"/>
    </row>
    <row r="57" spans="1:34" x14ac:dyDescent="0.25">
      <c r="A57" s="107"/>
      <c r="B57" s="29"/>
      <c r="C57" s="108"/>
      <c r="D57" s="108"/>
      <c r="I57" s="201">
        <v>760</v>
      </c>
      <c r="J57" s="203">
        <v>1980</v>
      </c>
      <c r="K57" s="29"/>
      <c r="L57" s="204">
        <f t="shared" si="1"/>
        <v>0.76</v>
      </c>
      <c r="M57" s="203">
        <f t="shared" si="2"/>
        <v>1.98</v>
      </c>
      <c r="N57" s="232">
        <f t="shared" si="3"/>
        <v>1.5047999999999999</v>
      </c>
      <c r="O57" s="7" t="s">
        <v>61</v>
      </c>
      <c r="P57" s="6"/>
      <c r="R57" s="201">
        <v>760</v>
      </c>
      <c r="S57" s="203">
        <v>1980</v>
      </c>
      <c r="T57" s="29"/>
      <c r="U57" s="204">
        <f t="shared" si="4"/>
        <v>0.76</v>
      </c>
      <c r="V57" s="203">
        <f t="shared" si="5"/>
        <v>1.98</v>
      </c>
      <c r="W57" s="232">
        <f t="shared" si="6"/>
        <v>1.5047999999999999</v>
      </c>
      <c r="X57" s="7"/>
      <c r="Y57" s="202" t="s">
        <v>61</v>
      </c>
      <c r="AA57" s="201">
        <v>760</v>
      </c>
      <c r="AB57" s="203">
        <v>1980</v>
      </c>
      <c r="AC57" s="29"/>
      <c r="AD57" s="204">
        <f t="shared" si="7"/>
        <v>0.76</v>
      </c>
      <c r="AE57" s="203">
        <f t="shared" si="8"/>
        <v>1.98</v>
      </c>
      <c r="AF57" s="232">
        <f t="shared" si="9"/>
        <v>1.5047999999999999</v>
      </c>
      <c r="AG57" s="7" t="s">
        <v>61</v>
      </c>
      <c r="AH57" s="202"/>
    </row>
    <row r="58" spans="1:34" x14ac:dyDescent="0.25">
      <c r="A58" s="107"/>
      <c r="B58" s="29"/>
      <c r="C58" s="108"/>
      <c r="D58" s="108"/>
      <c r="I58" s="201">
        <v>760</v>
      </c>
      <c r="J58" s="203">
        <v>1980</v>
      </c>
      <c r="K58" s="29"/>
      <c r="L58" s="204">
        <f t="shared" si="1"/>
        <v>0.76</v>
      </c>
      <c r="M58" s="203">
        <f t="shared" si="2"/>
        <v>1.98</v>
      </c>
      <c r="N58" s="232">
        <f t="shared" si="3"/>
        <v>1.5047999999999999</v>
      </c>
      <c r="O58" s="7" t="s">
        <v>61</v>
      </c>
      <c r="P58" s="6"/>
      <c r="R58" s="201">
        <v>760</v>
      </c>
      <c r="S58" s="203">
        <v>1980</v>
      </c>
      <c r="T58" s="29"/>
      <c r="U58" s="204">
        <f t="shared" si="4"/>
        <v>0.76</v>
      </c>
      <c r="V58" s="203">
        <f t="shared" si="5"/>
        <v>1.98</v>
      </c>
      <c r="W58" s="232">
        <f t="shared" si="6"/>
        <v>1.5047999999999999</v>
      </c>
      <c r="X58" s="7"/>
      <c r="Y58" s="202" t="s">
        <v>61</v>
      </c>
      <c r="AA58" s="201">
        <v>760</v>
      </c>
      <c r="AB58" s="203">
        <v>1980</v>
      </c>
      <c r="AC58" s="29"/>
      <c r="AD58" s="204">
        <f t="shared" si="7"/>
        <v>0.76</v>
      </c>
      <c r="AE58" s="203">
        <f t="shared" si="8"/>
        <v>1.98</v>
      </c>
      <c r="AF58" s="232">
        <f t="shared" si="9"/>
        <v>1.5047999999999999</v>
      </c>
      <c r="AG58" s="7" t="s">
        <v>61</v>
      </c>
      <c r="AH58" s="202"/>
    </row>
    <row r="59" spans="1:34" x14ac:dyDescent="0.25">
      <c r="A59" s="29"/>
      <c r="B59" s="107"/>
      <c r="C59" s="29"/>
      <c r="D59" s="109"/>
      <c r="I59" s="201">
        <v>760</v>
      </c>
      <c r="J59" s="203">
        <v>1980</v>
      </c>
      <c r="K59" s="29"/>
      <c r="L59" s="204">
        <f t="shared" si="1"/>
        <v>0.76</v>
      </c>
      <c r="M59" s="203">
        <f t="shared" si="2"/>
        <v>1.98</v>
      </c>
      <c r="N59" s="232">
        <f t="shared" si="3"/>
        <v>1.5047999999999999</v>
      </c>
      <c r="O59" s="7" t="s">
        <v>61</v>
      </c>
      <c r="P59" s="6"/>
      <c r="R59" s="201">
        <v>760</v>
      </c>
      <c r="S59" s="203">
        <v>1980</v>
      </c>
      <c r="T59" s="29"/>
      <c r="U59" s="204">
        <f t="shared" si="4"/>
        <v>0.76</v>
      </c>
      <c r="V59" s="203">
        <f t="shared" si="5"/>
        <v>1.98</v>
      </c>
      <c r="W59" s="232">
        <f t="shared" si="6"/>
        <v>1.5047999999999999</v>
      </c>
      <c r="X59" s="7" t="s">
        <v>61</v>
      </c>
      <c r="Y59" s="6"/>
      <c r="AA59" s="201">
        <v>760</v>
      </c>
      <c r="AB59" s="203">
        <v>1980</v>
      </c>
      <c r="AC59" s="29"/>
      <c r="AD59" s="204">
        <f t="shared" si="7"/>
        <v>0.76</v>
      </c>
      <c r="AE59" s="203">
        <f t="shared" si="8"/>
        <v>1.98</v>
      </c>
      <c r="AF59" s="232">
        <f t="shared" si="9"/>
        <v>1.5047999999999999</v>
      </c>
      <c r="AG59" s="7" t="s">
        <v>61</v>
      </c>
      <c r="AH59" s="6"/>
    </row>
    <row r="60" spans="1:34" x14ac:dyDescent="0.25">
      <c r="I60" s="201">
        <v>660</v>
      </c>
      <c r="J60" s="203">
        <v>1980</v>
      </c>
      <c r="K60" s="29"/>
      <c r="L60" s="204">
        <f t="shared" si="1"/>
        <v>0.66</v>
      </c>
      <c r="M60" s="203">
        <f t="shared" si="2"/>
        <v>1.98</v>
      </c>
      <c r="N60" s="232">
        <f t="shared" si="3"/>
        <v>1.3068</v>
      </c>
      <c r="O60" s="7"/>
      <c r="P60" s="202" t="s">
        <v>61</v>
      </c>
      <c r="R60" s="201">
        <v>660</v>
      </c>
      <c r="S60" s="203">
        <v>1980</v>
      </c>
      <c r="T60" s="29"/>
      <c r="U60" s="204">
        <f t="shared" si="4"/>
        <v>0.66</v>
      </c>
      <c r="V60" s="203">
        <f t="shared" si="5"/>
        <v>1.98</v>
      </c>
      <c r="W60" s="232">
        <f t="shared" si="6"/>
        <v>1.3068</v>
      </c>
      <c r="X60" s="7" t="s">
        <v>61</v>
      </c>
      <c r="Y60" s="202"/>
      <c r="AA60" s="201">
        <v>660</v>
      </c>
      <c r="AB60" s="203">
        <v>1980</v>
      </c>
      <c r="AC60" s="29"/>
      <c r="AD60" s="204">
        <f t="shared" si="7"/>
        <v>0.66</v>
      </c>
      <c r="AE60" s="203">
        <f t="shared" si="8"/>
        <v>1.98</v>
      </c>
      <c r="AF60" s="232">
        <f t="shared" si="9"/>
        <v>1.3068</v>
      </c>
      <c r="AG60" s="7"/>
      <c r="AH60" s="202" t="s">
        <v>61</v>
      </c>
    </row>
    <row r="61" spans="1:34" x14ac:dyDescent="0.25">
      <c r="I61" s="201">
        <v>760</v>
      </c>
      <c r="J61" s="203">
        <v>1980</v>
      </c>
      <c r="K61" s="29"/>
      <c r="L61" s="204">
        <f t="shared" si="1"/>
        <v>0.76</v>
      </c>
      <c r="M61" s="203">
        <f t="shared" si="2"/>
        <v>1.98</v>
      </c>
      <c r="N61" s="232">
        <f t="shared" si="3"/>
        <v>1.5047999999999999</v>
      </c>
      <c r="O61" s="7" t="s">
        <v>61</v>
      </c>
      <c r="P61" s="6"/>
      <c r="R61" s="201">
        <v>760</v>
      </c>
      <c r="S61" s="203">
        <v>1980</v>
      </c>
      <c r="T61" s="29"/>
      <c r="U61" s="204">
        <f t="shared" si="4"/>
        <v>0.76</v>
      </c>
      <c r="V61" s="203">
        <f t="shared" si="5"/>
        <v>1.98</v>
      </c>
      <c r="W61" s="232">
        <f t="shared" si="6"/>
        <v>1.5047999999999999</v>
      </c>
      <c r="X61" s="7" t="s">
        <v>61</v>
      </c>
      <c r="Y61" s="6"/>
      <c r="AA61" s="201">
        <v>760</v>
      </c>
      <c r="AB61" s="203">
        <v>1980</v>
      </c>
      <c r="AC61" s="29"/>
      <c r="AD61" s="204">
        <f t="shared" si="7"/>
        <v>0.76</v>
      </c>
      <c r="AE61" s="203">
        <f t="shared" si="8"/>
        <v>1.98</v>
      </c>
      <c r="AF61" s="232">
        <f t="shared" si="9"/>
        <v>1.5047999999999999</v>
      </c>
      <c r="AG61" s="7" t="s">
        <v>61</v>
      </c>
      <c r="AH61" s="6"/>
    </row>
    <row r="62" spans="1:34" x14ac:dyDescent="0.25">
      <c r="I62" s="201">
        <v>760</v>
      </c>
      <c r="J62" s="203">
        <v>1980</v>
      </c>
      <c r="K62" s="29"/>
      <c r="L62" s="204">
        <f t="shared" si="1"/>
        <v>0.76</v>
      </c>
      <c r="M62" s="203">
        <f t="shared" si="2"/>
        <v>1.98</v>
      </c>
      <c r="N62" s="232">
        <f t="shared" si="3"/>
        <v>1.5047999999999999</v>
      </c>
      <c r="O62" s="7" t="s">
        <v>61</v>
      </c>
      <c r="P62" s="6"/>
      <c r="R62" s="201">
        <v>760</v>
      </c>
      <c r="S62" s="203">
        <v>1980</v>
      </c>
      <c r="T62" s="29"/>
      <c r="U62" s="204">
        <f t="shared" si="4"/>
        <v>0.76</v>
      </c>
      <c r="V62" s="203">
        <f t="shared" si="5"/>
        <v>1.98</v>
      </c>
      <c r="W62" s="232">
        <f t="shared" si="6"/>
        <v>1.5047999999999999</v>
      </c>
      <c r="X62" s="7" t="s">
        <v>61</v>
      </c>
      <c r="Y62" s="6"/>
      <c r="AA62" s="201">
        <v>760</v>
      </c>
      <c r="AB62" s="203">
        <v>1980</v>
      </c>
      <c r="AC62" s="29"/>
      <c r="AD62" s="204">
        <f t="shared" si="7"/>
        <v>0.76</v>
      </c>
      <c r="AE62" s="203">
        <f t="shared" si="8"/>
        <v>1.98</v>
      </c>
      <c r="AF62" s="232">
        <f t="shared" si="9"/>
        <v>1.5047999999999999</v>
      </c>
      <c r="AG62" s="7" t="s">
        <v>61</v>
      </c>
      <c r="AH62" s="6"/>
    </row>
    <row r="63" spans="1:34" x14ac:dyDescent="0.25">
      <c r="I63" s="201">
        <v>760</v>
      </c>
      <c r="J63" s="203">
        <v>1980</v>
      </c>
      <c r="K63" s="29"/>
      <c r="L63" s="204">
        <f t="shared" si="1"/>
        <v>0.76</v>
      </c>
      <c r="M63" s="203">
        <f t="shared" si="2"/>
        <v>1.98</v>
      </c>
      <c r="N63" s="232">
        <f t="shared" si="3"/>
        <v>1.5047999999999999</v>
      </c>
      <c r="O63" s="7" t="s">
        <v>61</v>
      </c>
      <c r="P63" s="6"/>
      <c r="R63" s="201">
        <v>760</v>
      </c>
      <c r="S63" s="203">
        <v>1980</v>
      </c>
      <c r="T63" s="29"/>
      <c r="U63" s="204">
        <f t="shared" si="4"/>
        <v>0.76</v>
      </c>
      <c r="V63" s="203">
        <f t="shared" si="5"/>
        <v>1.98</v>
      </c>
      <c r="W63" s="232">
        <f t="shared" si="6"/>
        <v>1.5047999999999999</v>
      </c>
      <c r="X63" s="7"/>
      <c r="Y63" s="6"/>
      <c r="AA63" s="201">
        <v>760</v>
      </c>
      <c r="AB63" s="203">
        <v>1980</v>
      </c>
      <c r="AC63" s="29"/>
      <c r="AD63" s="204">
        <f t="shared" si="7"/>
        <v>0.76</v>
      </c>
      <c r="AE63" s="203">
        <f t="shared" si="8"/>
        <v>1.98</v>
      </c>
      <c r="AF63" s="232">
        <f t="shared" si="9"/>
        <v>1.5047999999999999</v>
      </c>
      <c r="AG63" s="7" t="s">
        <v>61</v>
      </c>
      <c r="AH63" s="6"/>
    </row>
    <row r="64" spans="1:34" x14ac:dyDescent="0.25">
      <c r="I64" s="201">
        <v>760</v>
      </c>
      <c r="J64" s="203">
        <v>1980</v>
      </c>
      <c r="K64" s="29"/>
      <c r="L64" s="204">
        <f t="shared" si="1"/>
        <v>0.76</v>
      </c>
      <c r="M64" s="203">
        <f t="shared" si="2"/>
        <v>1.98</v>
      </c>
      <c r="N64" s="232">
        <f t="shared" si="3"/>
        <v>1.5047999999999999</v>
      </c>
      <c r="O64" s="7" t="s">
        <v>61</v>
      </c>
      <c r="P64" s="6"/>
      <c r="R64" s="201">
        <v>760</v>
      </c>
      <c r="S64" s="203">
        <v>1980</v>
      </c>
      <c r="T64" s="29"/>
      <c r="U64" s="204">
        <f t="shared" si="4"/>
        <v>0.76</v>
      </c>
      <c r="V64" s="203">
        <f t="shared" si="5"/>
        <v>1.98</v>
      </c>
      <c r="W64" s="232">
        <f t="shared" si="6"/>
        <v>1.5047999999999999</v>
      </c>
      <c r="X64" s="7" t="s">
        <v>61</v>
      </c>
      <c r="Y64" s="6"/>
      <c r="AA64" s="201">
        <v>760</v>
      </c>
      <c r="AB64" s="203">
        <v>1980</v>
      </c>
      <c r="AC64" s="29"/>
      <c r="AD64" s="204">
        <f t="shared" si="7"/>
        <v>0.76</v>
      </c>
      <c r="AE64" s="203">
        <f t="shared" si="8"/>
        <v>1.98</v>
      </c>
      <c r="AF64" s="232">
        <f t="shared" si="9"/>
        <v>1.5047999999999999</v>
      </c>
      <c r="AG64" s="7" t="s">
        <v>61</v>
      </c>
      <c r="AH64" s="6"/>
    </row>
    <row r="65" spans="9:34" x14ac:dyDescent="0.25">
      <c r="I65" s="201">
        <v>760</v>
      </c>
      <c r="J65" s="203">
        <v>1980</v>
      </c>
      <c r="K65" s="29"/>
      <c r="L65" s="204">
        <f t="shared" si="1"/>
        <v>0.76</v>
      </c>
      <c r="M65" s="203">
        <f t="shared" si="2"/>
        <v>1.98</v>
      </c>
      <c r="N65" s="232">
        <f t="shared" si="3"/>
        <v>1.5047999999999999</v>
      </c>
      <c r="O65" s="7"/>
      <c r="P65" s="202" t="s">
        <v>61</v>
      </c>
      <c r="R65" s="201">
        <v>760</v>
      </c>
      <c r="S65" s="203">
        <v>1980</v>
      </c>
      <c r="T65" s="29"/>
      <c r="U65" s="204">
        <f t="shared" si="4"/>
        <v>0.76</v>
      </c>
      <c r="V65" s="203">
        <f t="shared" si="5"/>
        <v>1.98</v>
      </c>
      <c r="W65" s="232">
        <f t="shared" si="6"/>
        <v>1.5047999999999999</v>
      </c>
      <c r="X65" s="7" t="s">
        <v>61</v>
      </c>
      <c r="Y65" s="202"/>
      <c r="AA65" s="201">
        <v>760</v>
      </c>
      <c r="AB65" s="203">
        <v>1980</v>
      </c>
      <c r="AC65" s="29"/>
      <c r="AD65" s="204">
        <f t="shared" si="7"/>
        <v>0.76</v>
      </c>
      <c r="AE65" s="203">
        <f t="shared" si="8"/>
        <v>1.98</v>
      </c>
      <c r="AF65" s="232">
        <f t="shared" si="9"/>
        <v>1.5047999999999999</v>
      </c>
      <c r="AG65" s="7"/>
      <c r="AH65" s="202" t="s">
        <v>61</v>
      </c>
    </row>
    <row r="66" spans="9:34" x14ac:dyDescent="0.25">
      <c r="I66" s="201">
        <v>690</v>
      </c>
      <c r="J66" s="203">
        <v>1980</v>
      </c>
      <c r="K66" s="29"/>
      <c r="L66" s="204">
        <f t="shared" si="1"/>
        <v>0.69</v>
      </c>
      <c r="M66" s="203">
        <f t="shared" si="2"/>
        <v>1.98</v>
      </c>
      <c r="N66" s="232">
        <f t="shared" si="3"/>
        <v>1.3661999999999999</v>
      </c>
      <c r="O66" s="7" t="s">
        <v>61</v>
      </c>
      <c r="P66" s="6"/>
      <c r="R66" s="201">
        <v>690</v>
      </c>
      <c r="S66" s="203">
        <v>1980</v>
      </c>
      <c r="T66" s="29"/>
      <c r="U66" s="204">
        <f t="shared" si="4"/>
        <v>0.69</v>
      </c>
      <c r="V66" s="203">
        <f t="shared" si="5"/>
        <v>1.98</v>
      </c>
      <c r="W66" s="232">
        <f t="shared" si="6"/>
        <v>1.3661999999999999</v>
      </c>
      <c r="X66" s="7" t="s">
        <v>61</v>
      </c>
      <c r="Y66" s="6"/>
      <c r="AA66" s="201">
        <v>690</v>
      </c>
      <c r="AB66" s="203">
        <v>1980</v>
      </c>
      <c r="AC66" s="29"/>
      <c r="AD66" s="204">
        <f t="shared" si="7"/>
        <v>0.69</v>
      </c>
      <c r="AE66" s="203">
        <f t="shared" si="8"/>
        <v>1.98</v>
      </c>
      <c r="AF66" s="232">
        <f t="shared" si="9"/>
        <v>1.3661999999999999</v>
      </c>
      <c r="AG66" s="7" t="s">
        <v>61</v>
      </c>
      <c r="AH66" s="6"/>
    </row>
    <row r="67" spans="9:34" x14ac:dyDescent="0.25">
      <c r="I67" s="201">
        <v>760</v>
      </c>
      <c r="J67" s="203">
        <v>1980</v>
      </c>
      <c r="K67" s="29"/>
      <c r="L67" s="204">
        <f t="shared" si="1"/>
        <v>0.76</v>
      </c>
      <c r="M67" s="203">
        <f t="shared" si="2"/>
        <v>1.98</v>
      </c>
      <c r="N67" s="232">
        <f t="shared" si="3"/>
        <v>1.5047999999999999</v>
      </c>
      <c r="O67" s="7" t="s">
        <v>61</v>
      </c>
      <c r="P67" s="6"/>
      <c r="R67" s="201">
        <v>760</v>
      </c>
      <c r="S67" s="203">
        <v>1980</v>
      </c>
      <c r="T67" s="29"/>
      <c r="U67" s="204">
        <f t="shared" si="4"/>
        <v>0.76</v>
      </c>
      <c r="V67" s="203">
        <f t="shared" si="5"/>
        <v>1.98</v>
      </c>
      <c r="W67" s="232">
        <f t="shared" si="6"/>
        <v>1.5047999999999999</v>
      </c>
      <c r="X67" s="7"/>
      <c r="Y67" s="202" t="s">
        <v>61</v>
      </c>
      <c r="AA67" s="201">
        <v>760</v>
      </c>
      <c r="AB67" s="203">
        <v>1980</v>
      </c>
      <c r="AC67" s="29"/>
      <c r="AD67" s="204">
        <f t="shared" si="7"/>
        <v>0.76</v>
      </c>
      <c r="AE67" s="203">
        <f t="shared" si="8"/>
        <v>1.98</v>
      </c>
      <c r="AF67" s="232">
        <f t="shared" si="9"/>
        <v>1.5047999999999999</v>
      </c>
      <c r="AG67" s="7" t="s">
        <v>61</v>
      </c>
      <c r="AH67" s="202"/>
    </row>
    <row r="68" spans="9:34" x14ac:dyDescent="0.25">
      <c r="I68" s="201">
        <v>760</v>
      </c>
      <c r="J68" s="203">
        <v>1980</v>
      </c>
      <c r="K68" s="29"/>
      <c r="L68" s="204">
        <f t="shared" si="1"/>
        <v>0.76</v>
      </c>
      <c r="M68" s="203">
        <f t="shared" si="2"/>
        <v>1.98</v>
      </c>
      <c r="N68" s="232">
        <f t="shared" si="3"/>
        <v>1.5047999999999999</v>
      </c>
      <c r="O68" s="7" t="s">
        <v>61</v>
      </c>
      <c r="P68" s="6"/>
      <c r="R68" s="201">
        <v>760</v>
      </c>
      <c r="S68" s="203">
        <v>1980</v>
      </c>
      <c r="T68" s="29"/>
      <c r="U68" s="204">
        <f t="shared" si="4"/>
        <v>0.76</v>
      </c>
      <c r="V68" s="203">
        <f t="shared" si="5"/>
        <v>1.98</v>
      </c>
      <c r="W68" s="232">
        <f t="shared" si="6"/>
        <v>1.5047999999999999</v>
      </c>
      <c r="X68" s="7"/>
      <c r="Y68" s="202" t="s">
        <v>61</v>
      </c>
      <c r="AA68" s="201">
        <v>760</v>
      </c>
      <c r="AB68" s="203">
        <v>1980</v>
      </c>
      <c r="AC68" s="29"/>
      <c r="AD68" s="204">
        <f t="shared" si="7"/>
        <v>0.76</v>
      </c>
      <c r="AE68" s="203">
        <f t="shared" si="8"/>
        <v>1.98</v>
      </c>
      <c r="AF68" s="232">
        <f t="shared" si="9"/>
        <v>1.5047999999999999</v>
      </c>
      <c r="AG68" s="7" t="s">
        <v>61</v>
      </c>
      <c r="AH68" s="202"/>
    </row>
    <row r="69" spans="9:34" x14ac:dyDescent="0.25">
      <c r="I69" s="201">
        <v>760</v>
      </c>
      <c r="J69" s="203">
        <v>1980</v>
      </c>
      <c r="K69" s="29"/>
      <c r="L69" s="204">
        <f t="shared" si="1"/>
        <v>0.76</v>
      </c>
      <c r="M69" s="203">
        <f t="shared" si="2"/>
        <v>1.98</v>
      </c>
      <c r="N69" s="232">
        <f t="shared" si="3"/>
        <v>1.5047999999999999</v>
      </c>
      <c r="O69" s="7" t="s">
        <v>61</v>
      </c>
      <c r="P69" s="6"/>
      <c r="R69" s="201">
        <v>760</v>
      </c>
      <c r="S69" s="203">
        <v>1980</v>
      </c>
      <c r="T69" s="29"/>
      <c r="U69" s="204">
        <f t="shared" si="4"/>
        <v>0.76</v>
      </c>
      <c r="V69" s="203">
        <f t="shared" si="5"/>
        <v>1.98</v>
      </c>
      <c r="W69" s="232">
        <f t="shared" si="6"/>
        <v>1.5047999999999999</v>
      </c>
      <c r="X69" s="7" t="s">
        <v>61</v>
      </c>
      <c r="Y69" s="6"/>
      <c r="AA69" s="201">
        <v>760</v>
      </c>
      <c r="AB69" s="203">
        <v>1980</v>
      </c>
      <c r="AC69" s="29"/>
      <c r="AD69" s="204">
        <f t="shared" si="7"/>
        <v>0.76</v>
      </c>
      <c r="AE69" s="203">
        <f t="shared" si="8"/>
        <v>1.98</v>
      </c>
      <c r="AF69" s="232">
        <f t="shared" si="9"/>
        <v>1.5047999999999999</v>
      </c>
      <c r="AG69" s="7" t="s">
        <v>61</v>
      </c>
      <c r="AH69" s="6"/>
    </row>
    <row r="70" spans="9:34" x14ac:dyDescent="0.25">
      <c r="I70" s="201">
        <v>760</v>
      </c>
      <c r="J70" s="203">
        <v>1980</v>
      </c>
      <c r="K70" s="29"/>
      <c r="L70" s="204">
        <f t="shared" si="1"/>
        <v>0.76</v>
      </c>
      <c r="M70" s="203">
        <f t="shared" si="2"/>
        <v>1.98</v>
      </c>
      <c r="N70" s="232">
        <f t="shared" si="3"/>
        <v>1.5047999999999999</v>
      </c>
      <c r="O70" s="7" t="s">
        <v>61</v>
      </c>
      <c r="P70" s="6"/>
      <c r="R70" s="201">
        <v>760</v>
      </c>
      <c r="S70" s="203">
        <v>1980</v>
      </c>
      <c r="T70" s="29"/>
      <c r="U70" s="204">
        <f t="shared" si="4"/>
        <v>0.76</v>
      </c>
      <c r="V70" s="203">
        <f t="shared" si="5"/>
        <v>1.98</v>
      </c>
      <c r="W70" s="232">
        <f t="shared" si="6"/>
        <v>1.5047999999999999</v>
      </c>
      <c r="X70" s="7" t="s">
        <v>61</v>
      </c>
      <c r="Y70" s="6"/>
      <c r="AA70" s="201">
        <v>760</v>
      </c>
      <c r="AB70" s="203">
        <v>1980</v>
      </c>
      <c r="AC70" s="29"/>
      <c r="AD70" s="204">
        <f t="shared" si="7"/>
        <v>0.76</v>
      </c>
      <c r="AE70" s="203">
        <f t="shared" si="8"/>
        <v>1.98</v>
      </c>
      <c r="AF70" s="232">
        <f t="shared" si="9"/>
        <v>1.5047999999999999</v>
      </c>
      <c r="AG70" s="7" t="s">
        <v>61</v>
      </c>
      <c r="AH70" s="6"/>
    </row>
    <row r="71" spans="9:34" x14ac:dyDescent="0.25">
      <c r="I71" s="201">
        <v>660</v>
      </c>
      <c r="J71" s="203">
        <v>1980</v>
      </c>
      <c r="K71" s="29"/>
      <c r="L71" s="204">
        <f t="shared" si="1"/>
        <v>0.66</v>
      </c>
      <c r="M71" s="203">
        <f t="shared" si="2"/>
        <v>1.98</v>
      </c>
      <c r="N71" s="232">
        <f t="shared" si="3"/>
        <v>1.3068</v>
      </c>
      <c r="O71" s="7"/>
      <c r="P71" s="202" t="s">
        <v>61</v>
      </c>
      <c r="R71" s="201"/>
      <c r="S71" s="203"/>
      <c r="T71" s="29"/>
      <c r="U71" s="204"/>
      <c r="V71" s="203"/>
      <c r="W71" s="213"/>
      <c r="X71" s="7"/>
      <c r="Y71" s="202"/>
      <c r="AA71" s="201">
        <v>660</v>
      </c>
      <c r="AB71" s="203">
        <v>1980</v>
      </c>
      <c r="AC71" s="29"/>
      <c r="AD71" s="204">
        <f t="shared" si="7"/>
        <v>0.66</v>
      </c>
      <c r="AE71" s="203">
        <f t="shared" si="8"/>
        <v>1.98</v>
      </c>
      <c r="AF71" s="232">
        <f t="shared" si="9"/>
        <v>1.3068</v>
      </c>
      <c r="AG71" s="7"/>
      <c r="AH71" s="202" t="s">
        <v>61</v>
      </c>
    </row>
    <row r="72" spans="9:34" x14ac:dyDescent="0.25">
      <c r="I72" s="201">
        <v>760</v>
      </c>
      <c r="J72" s="203">
        <v>1980</v>
      </c>
      <c r="K72" s="29"/>
      <c r="L72" s="204">
        <f t="shared" si="1"/>
        <v>0.76</v>
      </c>
      <c r="M72" s="203">
        <f t="shared" si="2"/>
        <v>1.98</v>
      </c>
      <c r="N72" s="232">
        <f t="shared" si="3"/>
        <v>1.5047999999999999</v>
      </c>
      <c r="O72" s="7" t="s">
        <v>61</v>
      </c>
      <c r="P72" s="6"/>
      <c r="R72" s="201"/>
      <c r="S72" s="203"/>
      <c r="T72" s="29"/>
      <c r="U72" s="204"/>
      <c r="V72" s="203"/>
      <c r="W72" s="213"/>
      <c r="X72" s="7"/>
      <c r="Y72" s="6"/>
      <c r="AA72" s="201">
        <v>760</v>
      </c>
      <c r="AB72" s="203">
        <v>1980</v>
      </c>
      <c r="AC72" s="29"/>
      <c r="AD72" s="204">
        <f t="shared" si="7"/>
        <v>0.76</v>
      </c>
      <c r="AE72" s="203">
        <f t="shared" si="8"/>
        <v>1.98</v>
      </c>
      <c r="AF72" s="232">
        <f t="shared" si="9"/>
        <v>1.5047999999999999</v>
      </c>
      <c r="AG72" s="7" t="s">
        <v>61</v>
      </c>
      <c r="AH72" s="6"/>
    </row>
    <row r="73" spans="9:34" ht="15.75" thickBot="1" x14ac:dyDescent="0.3">
      <c r="I73" s="209">
        <v>760</v>
      </c>
      <c r="J73" s="210">
        <v>1980</v>
      </c>
      <c r="K73" s="211"/>
      <c r="L73" s="104">
        <f t="shared" si="1"/>
        <v>0.76</v>
      </c>
      <c r="M73" s="210">
        <f t="shared" si="2"/>
        <v>1.98</v>
      </c>
      <c r="N73" s="233">
        <f t="shared" si="3"/>
        <v>1.5047999999999999</v>
      </c>
      <c r="O73" s="212" t="s">
        <v>61</v>
      </c>
      <c r="P73" s="18"/>
      <c r="R73" s="209"/>
      <c r="S73" s="210"/>
      <c r="T73" s="211"/>
      <c r="U73" s="104"/>
      <c r="V73" s="210"/>
      <c r="W73" s="12"/>
      <c r="X73" s="212"/>
      <c r="Y73" s="18"/>
      <c r="AA73" s="209">
        <v>760</v>
      </c>
      <c r="AB73" s="210">
        <v>1980</v>
      </c>
      <c r="AC73" s="211"/>
      <c r="AD73" s="104">
        <f t="shared" si="7"/>
        <v>0.76</v>
      </c>
      <c r="AE73" s="210">
        <f t="shared" si="8"/>
        <v>1.98</v>
      </c>
      <c r="AF73" s="233">
        <f t="shared" si="9"/>
        <v>1.5047999999999999</v>
      </c>
      <c r="AG73" s="212" t="s">
        <v>61</v>
      </c>
      <c r="AH73" s="18"/>
    </row>
    <row r="74" spans="9:34" ht="30.75" thickBot="1" x14ac:dyDescent="0.3">
      <c r="I74" s="16"/>
      <c r="J74" s="20"/>
      <c r="K74" s="17"/>
      <c r="L74" s="21"/>
      <c r="M74" s="17"/>
      <c r="N74" s="205" t="s">
        <v>62</v>
      </c>
      <c r="O74" s="31" t="s">
        <v>63</v>
      </c>
      <c r="P74" s="216" t="s">
        <v>64</v>
      </c>
      <c r="R74" s="16"/>
      <c r="S74" s="20"/>
      <c r="T74" s="17"/>
      <c r="U74" s="21"/>
      <c r="V74" s="17"/>
      <c r="W74" s="205" t="s">
        <v>62</v>
      </c>
      <c r="X74" s="31" t="s">
        <v>65</v>
      </c>
      <c r="Y74" s="216" t="s">
        <v>66</v>
      </c>
      <c r="AA74" s="16"/>
      <c r="AB74" s="20"/>
      <c r="AC74" s="17"/>
      <c r="AD74" s="196"/>
      <c r="AE74" s="5"/>
      <c r="AF74" s="200" t="s">
        <v>62</v>
      </c>
      <c r="AG74" s="31" t="s">
        <v>67</v>
      </c>
      <c r="AH74" s="216" t="s">
        <v>64</v>
      </c>
    </row>
    <row r="77" spans="9:34" ht="15.75" thickBot="1" x14ac:dyDescent="0.3"/>
    <row r="78" spans="9:34" ht="15.75" thickBot="1" x14ac:dyDescent="0.3">
      <c r="I78" s="260" t="s">
        <v>6</v>
      </c>
      <c r="J78" s="261"/>
      <c r="K78" s="261"/>
      <c r="L78" s="261"/>
      <c r="M78" s="261"/>
      <c r="N78" s="261"/>
      <c r="O78" s="261"/>
      <c r="P78" s="262"/>
      <c r="R78" s="260" t="s">
        <v>6</v>
      </c>
      <c r="S78" s="261"/>
      <c r="T78" s="261"/>
      <c r="U78" s="261"/>
      <c r="V78" s="261"/>
      <c r="W78" s="261"/>
      <c r="X78" s="261"/>
      <c r="Y78" s="262"/>
      <c r="AA78" s="260" t="s">
        <v>6</v>
      </c>
      <c r="AB78" s="261"/>
      <c r="AC78" s="261"/>
      <c r="AD78" s="261"/>
      <c r="AE78" s="261"/>
      <c r="AF78" s="261"/>
      <c r="AG78" s="261"/>
      <c r="AH78" s="262"/>
    </row>
    <row r="79" spans="9:34" ht="15.75" thickBot="1" x14ac:dyDescent="0.3">
      <c r="I79" s="16"/>
      <c r="J79" s="17"/>
      <c r="K79" s="17"/>
      <c r="L79" s="17"/>
      <c r="M79" s="17"/>
      <c r="N79" s="17"/>
      <c r="O79" s="17"/>
      <c r="P79" s="18"/>
      <c r="R79" s="16"/>
      <c r="S79" s="17"/>
      <c r="T79" s="17"/>
      <c r="U79" s="17"/>
      <c r="V79" s="17"/>
      <c r="W79" s="17"/>
      <c r="X79" s="17"/>
      <c r="Y79" s="18"/>
      <c r="AA79" s="16"/>
      <c r="AB79" s="17"/>
      <c r="AC79" s="17"/>
      <c r="AD79" s="17"/>
      <c r="AE79" s="17"/>
      <c r="AF79" s="17"/>
      <c r="AG79" s="17"/>
      <c r="AH79" s="18"/>
    </row>
    <row r="80" spans="9:34" ht="45.75" thickBot="1" x14ac:dyDescent="0.3">
      <c r="I80" s="272" t="s">
        <v>50</v>
      </c>
      <c r="J80" s="273"/>
      <c r="K80" s="4"/>
      <c r="L80" s="251" t="s">
        <v>51</v>
      </c>
      <c r="M80" s="253"/>
      <c r="N80" s="214" t="s">
        <v>52</v>
      </c>
      <c r="O80" s="236" t="s">
        <v>53</v>
      </c>
      <c r="P80" s="237" t="s">
        <v>54</v>
      </c>
      <c r="R80" s="272" t="s">
        <v>55</v>
      </c>
      <c r="S80" s="273"/>
      <c r="T80" s="4"/>
      <c r="U80" s="251" t="s">
        <v>56</v>
      </c>
      <c r="V80" s="253"/>
      <c r="W80" s="214" t="s">
        <v>52</v>
      </c>
      <c r="X80" s="236" t="s">
        <v>53</v>
      </c>
      <c r="Y80" s="237" t="s">
        <v>54</v>
      </c>
      <c r="AA80" s="272" t="s">
        <v>57</v>
      </c>
      <c r="AB80" s="273"/>
      <c r="AC80" s="4"/>
      <c r="AD80" s="251" t="s">
        <v>58</v>
      </c>
      <c r="AE80" s="253"/>
      <c r="AF80" s="214" t="s">
        <v>52</v>
      </c>
      <c r="AG80" s="236" t="s">
        <v>53</v>
      </c>
      <c r="AH80" s="237" t="s">
        <v>54</v>
      </c>
    </row>
    <row r="81" spans="9:34" ht="15.75" thickBot="1" x14ac:dyDescent="0.3">
      <c r="I81" s="8" t="s">
        <v>59</v>
      </c>
      <c r="J81" s="10" t="s">
        <v>60</v>
      </c>
      <c r="L81" s="209" t="s">
        <v>59</v>
      </c>
      <c r="M81" s="215" t="s">
        <v>60</v>
      </c>
      <c r="N81" s="274"/>
      <c r="O81" s="275"/>
      <c r="P81" s="276"/>
      <c r="R81" s="8" t="s">
        <v>59</v>
      </c>
      <c r="S81" s="10" t="s">
        <v>60</v>
      </c>
      <c r="U81" s="209" t="s">
        <v>59</v>
      </c>
      <c r="V81" s="215" t="s">
        <v>60</v>
      </c>
      <c r="W81" s="274"/>
      <c r="X81" s="275"/>
      <c r="Y81" s="276"/>
      <c r="AA81" s="8" t="s">
        <v>59</v>
      </c>
      <c r="AB81" s="10" t="s">
        <v>60</v>
      </c>
      <c r="AD81" s="209" t="s">
        <v>59</v>
      </c>
      <c r="AE81" s="215" t="s">
        <v>60</v>
      </c>
      <c r="AF81" s="274"/>
      <c r="AG81" s="275"/>
      <c r="AH81" s="276"/>
    </row>
    <row r="82" spans="9:34" x14ac:dyDescent="0.25">
      <c r="I82" s="14">
        <v>720</v>
      </c>
      <c r="J82" s="206">
        <v>1980</v>
      </c>
      <c r="K82" s="15"/>
      <c r="L82" s="207">
        <f t="shared" ref="L82:L90" si="10">I82/1000</f>
        <v>0.72</v>
      </c>
      <c r="M82" s="206">
        <f t="shared" ref="M82:M90" si="11">J82/1000</f>
        <v>1.98</v>
      </c>
      <c r="N82" s="234">
        <f t="shared" ref="N82:N90" si="12">L82*M82</f>
        <v>1.4256</v>
      </c>
      <c r="O82" s="7" t="s">
        <v>61</v>
      </c>
      <c r="P82" s="24"/>
      <c r="R82" s="14">
        <v>720</v>
      </c>
      <c r="S82" s="206">
        <v>1980</v>
      </c>
      <c r="T82" s="15"/>
      <c r="U82" s="207">
        <f t="shared" ref="U82:V87" si="13">R82/1000</f>
        <v>0.72</v>
      </c>
      <c r="V82" s="206">
        <f t="shared" si="13"/>
        <v>1.98</v>
      </c>
      <c r="W82" s="231">
        <f t="shared" ref="W82:W87" si="14">U82*V82</f>
        <v>1.4256</v>
      </c>
      <c r="X82" s="7" t="s">
        <v>61</v>
      </c>
      <c r="Y82" s="24"/>
      <c r="AA82" s="14">
        <v>720</v>
      </c>
      <c r="AB82" s="206">
        <v>1980</v>
      </c>
      <c r="AC82" s="15"/>
      <c r="AD82" s="207">
        <f>AA82/1000</f>
        <v>0.72</v>
      </c>
      <c r="AE82" s="206">
        <f>AB82/1000</f>
        <v>1.98</v>
      </c>
      <c r="AF82" s="231">
        <f>AD82*AE82</f>
        <v>1.4256</v>
      </c>
      <c r="AG82" s="7" t="s">
        <v>61</v>
      </c>
      <c r="AH82" s="24"/>
    </row>
    <row r="83" spans="9:34" x14ac:dyDescent="0.25">
      <c r="I83" s="201">
        <v>720</v>
      </c>
      <c r="J83" s="203">
        <v>1980</v>
      </c>
      <c r="K83" s="29"/>
      <c r="L83" s="204">
        <f t="shared" si="10"/>
        <v>0.72</v>
      </c>
      <c r="M83" s="203">
        <f t="shared" si="11"/>
        <v>1.98</v>
      </c>
      <c r="N83" s="235">
        <f t="shared" si="12"/>
        <v>1.4256</v>
      </c>
      <c r="O83" s="7" t="s">
        <v>61</v>
      </c>
      <c r="P83" s="6"/>
      <c r="R83" s="201">
        <v>720</v>
      </c>
      <c r="S83" s="203">
        <v>1980</v>
      </c>
      <c r="T83" s="29"/>
      <c r="U83" s="204">
        <f t="shared" si="13"/>
        <v>0.72</v>
      </c>
      <c r="V83" s="203">
        <f t="shared" si="13"/>
        <v>1.98</v>
      </c>
      <c r="W83" s="232">
        <f t="shared" si="14"/>
        <v>1.4256</v>
      </c>
      <c r="X83" s="7" t="s">
        <v>61</v>
      </c>
      <c r="Y83" s="6"/>
      <c r="AA83" s="201">
        <v>720</v>
      </c>
      <c r="AB83" s="203">
        <v>1980</v>
      </c>
      <c r="AC83" s="29"/>
      <c r="AD83" s="204">
        <f>AA83/1000</f>
        <v>0.72</v>
      </c>
      <c r="AE83" s="203">
        <f>AB83/1000</f>
        <v>1.98</v>
      </c>
      <c r="AF83" s="232">
        <f>AD83*AE83</f>
        <v>1.4256</v>
      </c>
      <c r="AG83" s="7" t="s">
        <v>61</v>
      </c>
      <c r="AH83" s="6"/>
    </row>
    <row r="84" spans="9:34" x14ac:dyDescent="0.25">
      <c r="I84" s="201">
        <v>760</v>
      </c>
      <c r="J84" s="203">
        <v>1980</v>
      </c>
      <c r="K84" s="29"/>
      <c r="L84" s="204">
        <f t="shared" si="10"/>
        <v>0.76</v>
      </c>
      <c r="M84" s="203">
        <f t="shared" si="11"/>
        <v>1.98</v>
      </c>
      <c r="N84" s="235">
        <f t="shared" si="12"/>
        <v>1.5047999999999999</v>
      </c>
      <c r="O84" s="7"/>
      <c r="P84" s="202" t="s">
        <v>61</v>
      </c>
      <c r="R84" s="201">
        <v>760</v>
      </c>
      <c r="S84" s="203">
        <v>1980</v>
      </c>
      <c r="T84" s="29"/>
      <c r="U84" s="204">
        <f t="shared" si="13"/>
        <v>0.76</v>
      </c>
      <c r="V84" s="203">
        <f t="shared" si="13"/>
        <v>1.98</v>
      </c>
      <c r="W84" s="232">
        <f t="shared" si="14"/>
        <v>1.5047999999999999</v>
      </c>
      <c r="X84" s="7"/>
      <c r="Y84" s="202" t="s">
        <v>61</v>
      </c>
      <c r="AA84" s="201">
        <v>760</v>
      </c>
      <c r="AB84" s="203">
        <v>1980</v>
      </c>
      <c r="AC84" s="29"/>
      <c r="AD84" s="204">
        <f t="shared" ref="AD84:AD103" si="15">AA84/1000</f>
        <v>0.76</v>
      </c>
      <c r="AE84" s="203">
        <f t="shared" ref="AE84:AE103" si="16">AB84/1000</f>
        <v>1.98</v>
      </c>
      <c r="AF84" s="232">
        <f t="shared" ref="AF84:AF103" si="17">AD84*AE84</f>
        <v>1.5047999999999999</v>
      </c>
      <c r="AG84" s="7"/>
      <c r="AH84" s="202" t="s">
        <v>61</v>
      </c>
    </row>
    <row r="85" spans="9:34" x14ac:dyDescent="0.25">
      <c r="I85" s="201">
        <v>690</v>
      </c>
      <c r="J85" s="203">
        <v>1980</v>
      </c>
      <c r="K85" s="29"/>
      <c r="L85" s="204">
        <f t="shared" si="10"/>
        <v>0.69</v>
      </c>
      <c r="M85" s="203">
        <f t="shared" si="11"/>
        <v>1.98</v>
      </c>
      <c r="N85" s="235">
        <f t="shared" si="12"/>
        <v>1.3661999999999999</v>
      </c>
      <c r="O85" s="7" t="s">
        <v>61</v>
      </c>
      <c r="P85" s="202"/>
      <c r="R85" s="201">
        <v>690</v>
      </c>
      <c r="S85" s="203">
        <v>1980</v>
      </c>
      <c r="T85" s="29"/>
      <c r="U85" s="204">
        <f t="shared" si="13"/>
        <v>0.69</v>
      </c>
      <c r="V85" s="203">
        <f t="shared" si="13"/>
        <v>1.98</v>
      </c>
      <c r="W85" s="232">
        <f t="shared" si="14"/>
        <v>1.3661999999999999</v>
      </c>
      <c r="X85" s="7" t="s">
        <v>61</v>
      </c>
      <c r="Y85" s="6"/>
      <c r="AA85" s="201">
        <v>790</v>
      </c>
      <c r="AB85" s="203">
        <v>1980</v>
      </c>
      <c r="AC85" s="29"/>
      <c r="AD85" s="204">
        <f t="shared" si="15"/>
        <v>0.79</v>
      </c>
      <c r="AE85" s="203">
        <f t="shared" si="16"/>
        <v>1.98</v>
      </c>
      <c r="AF85" s="232">
        <f t="shared" si="17"/>
        <v>1.5642</v>
      </c>
      <c r="AG85" s="7" t="s">
        <v>61</v>
      </c>
      <c r="AH85" s="6"/>
    </row>
    <row r="86" spans="9:34" x14ac:dyDescent="0.25">
      <c r="I86" s="201">
        <v>720</v>
      </c>
      <c r="J86" s="203">
        <v>1980</v>
      </c>
      <c r="K86" s="29"/>
      <c r="L86" s="204">
        <f t="shared" si="10"/>
        <v>0.72</v>
      </c>
      <c r="M86" s="203">
        <f t="shared" si="11"/>
        <v>1.98</v>
      </c>
      <c r="N86" s="232">
        <f t="shared" si="12"/>
        <v>1.4256</v>
      </c>
      <c r="O86" s="7" t="s">
        <v>61</v>
      </c>
      <c r="P86" s="6"/>
      <c r="R86" s="201">
        <v>760</v>
      </c>
      <c r="S86" s="203">
        <v>1980</v>
      </c>
      <c r="T86" s="29"/>
      <c r="U86" s="204">
        <f t="shared" si="13"/>
        <v>0.76</v>
      </c>
      <c r="V86" s="203">
        <f t="shared" si="13"/>
        <v>1.98</v>
      </c>
      <c r="W86" s="232">
        <f t="shared" si="14"/>
        <v>1.5047999999999999</v>
      </c>
      <c r="X86" s="7" t="s">
        <v>61</v>
      </c>
      <c r="Y86" s="6"/>
      <c r="AA86" s="201">
        <v>720</v>
      </c>
      <c r="AB86" s="203">
        <v>1980</v>
      </c>
      <c r="AC86" s="29"/>
      <c r="AD86" s="204">
        <f t="shared" si="15"/>
        <v>0.72</v>
      </c>
      <c r="AE86" s="203">
        <f t="shared" si="16"/>
        <v>1.98</v>
      </c>
      <c r="AF86" s="232">
        <f t="shared" si="17"/>
        <v>1.4256</v>
      </c>
      <c r="AG86" s="7" t="s">
        <v>61</v>
      </c>
      <c r="AH86" s="6"/>
    </row>
    <row r="87" spans="9:34" x14ac:dyDescent="0.25">
      <c r="I87" s="201">
        <v>760</v>
      </c>
      <c r="J87" s="203">
        <v>1980</v>
      </c>
      <c r="K87" s="29"/>
      <c r="L87" s="204">
        <f t="shared" si="10"/>
        <v>0.76</v>
      </c>
      <c r="M87" s="203">
        <f t="shared" si="11"/>
        <v>1.98</v>
      </c>
      <c r="N87" s="232">
        <f t="shared" si="12"/>
        <v>1.5047999999999999</v>
      </c>
      <c r="O87" s="7" t="s">
        <v>61</v>
      </c>
      <c r="P87" s="6"/>
      <c r="R87" s="201">
        <v>760</v>
      </c>
      <c r="S87" s="203">
        <v>1980</v>
      </c>
      <c r="T87" s="29"/>
      <c r="U87" s="204">
        <f t="shared" si="13"/>
        <v>0.76</v>
      </c>
      <c r="V87" s="203">
        <f t="shared" si="13"/>
        <v>1.98</v>
      </c>
      <c r="W87" s="232">
        <f t="shared" si="14"/>
        <v>1.5047999999999999</v>
      </c>
      <c r="X87" s="7" t="s">
        <v>61</v>
      </c>
      <c r="Y87" s="6"/>
      <c r="AA87" s="201">
        <v>760</v>
      </c>
      <c r="AB87" s="203">
        <v>1980</v>
      </c>
      <c r="AC87" s="29"/>
      <c r="AD87" s="204">
        <f t="shared" si="15"/>
        <v>0.76</v>
      </c>
      <c r="AE87" s="203">
        <f t="shared" si="16"/>
        <v>1.98</v>
      </c>
      <c r="AF87" s="232">
        <f t="shared" si="17"/>
        <v>1.5047999999999999</v>
      </c>
      <c r="AG87" s="7" t="s">
        <v>61</v>
      </c>
      <c r="AH87" s="6"/>
    </row>
    <row r="88" spans="9:34" x14ac:dyDescent="0.25">
      <c r="I88" s="201">
        <v>790</v>
      </c>
      <c r="J88" s="203">
        <v>1980</v>
      </c>
      <c r="K88" s="29"/>
      <c r="L88" s="204">
        <f t="shared" si="10"/>
        <v>0.79</v>
      </c>
      <c r="M88" s="203">
        <f t="shared" si="11"/>
        <v>1.98</v>
      </c>
      <c r="N88" s="232">
        <f t="shared" si="12"/>
        <v>1.5642</v>
      </c>
      <c r="O88" s="7"/>
      <c r="P88" s="202" t="s">
        <v>61</v>
      </c>
      <c r="R88" s="201">
        <v>760</v>
      </c>
      <c r="S88" s="203">
        <v>1980</v>
      </c>
      <c r="T88" s="29"/>
      <c r="U88" s="204">
        <f t="shared" ref="U88:U101" si="18">R88/1000</f>
        <v>0.76</v>
      </c>
      <c r="V88" s="203">
        <f t="shared" ref="V88:V101" si="19">S88/1000</f>
        <v>1.98</v>
      </c>
      <c r="W88" s="232">
        <f t="shared" ref="W88:W101" si="20">U88*V88</f>
        <v>1.5047999999999999</v>
      </c>
      <c r="X88" s="7"/>
      <c r="Y88" s="202" t="s">
        <v>61</v>
      </c>
      <c r="AA88" s="201">
        <v>720</v>
      </c>
      <c r="AB88" s="203">
        <v>1980</v>
      </c>
      <c r="AC88" s="29"/>
      <c r="AD88" s="204">
        <f t="shared" si="15"/>
        <v>0.72</v>
      </c>
      <c r="AE88" s="203">
        <f t="shared" si="16"/>
        <v>1.98</v>
      </c>
      <c r="AF88" s="232">
        <f t="shared" si="17"/>
        <v>1.4256</v>
      </c>
      <c r="AG88" s="7" t="s">
        <v>61</v>
      </c>
      <c r="AH88" s="202"/>
    </row>
    <row r="89" spans="9:34" x14ac:dyDescent="0.25">
      <c r="I89" s="201">
        <v>760</v>
      </c>
      <c r="J89" s="203">
        <v>1980</v>
      </c>
      <c r="K89" s="29"/>
      <c r="L89" s="204">
        <f t="shared" si="10"/>
        <v>0.76</v>
      </c>
      <c r="M89" s="203">
        <f t="shared" si="11"/>
        <v>1.98</v>
      </c>
      <c r="N89" s="232">
        <f t="shared" si="12"/>
        <v>1.5047999999999999</v>
      </c>
      <c r="O89" s="7" t="s">
        <v>61</v>
      </c>
      <c r="P89" s="6"/>
      <c r="R89" s="201">
        <v>760</v>
      </c>
      <c r="S89" s="203">
        <v>1980</v>
      </c>
      <c r="T89" s="29"/>
      <c r="U89" s="204">
        <f t="shared" si="18"/>
        <v>0.76</v>
      </c>
      <c r="V89" s="203">
        <f t="shared" si="19"/>
        <v>1.98</v>
      </c>
      <c r="W89" s="232">
        <f t="shared" si="20"/>
        <v>1.5047999999999999</v>
      </c>
      <c r="X89" s="7"/>
      <c r="Y89" s="202" t="s">
        <v>61</v>
      </c>
      <c r="AA89" s="201">
        <v>720</v>
      </c>
      <c r="AB89" s="203">
        <v>1980</v>
      </c>
      <c r="AC89" s="29"/>
      <c r="AD89" s="204">
        <f t="shared" si="15"/>
        <v>0.72</v>
      </c>
      <c r="AE89" s="203">
        <f t="shared" si="16"/>
        <v>1.98</v>
      </c>
      <c r="AF89" s="232">
        <f t="shared" si="17"/>
        <v>1.4256</v>
      </c>
      <c r="AG89" s="7"/>
      <c r="AH89" s="202" t="s">
        <v>61</v>
      </c>
    </row>
    <row r="90" spans="9:34" x14ac:dyDescent="0.25">
      <c r="I90" s="201">
        <v>660</v>
      </c>
      <c r="J90" s="203">
        <v>1980</v>
      </c>
      <c r="K90" s="29"/>
      <c r="L90" s="204">
        <f t="shared" si="10"/>
        <v>0.66</v>
      </c>
      <c r="M90" s="203">
        <f t="shared" si="11"/>
        <v>1.98</v>
      </c>
      <c r="N90" s="232">
        <f t="shared" si="12"/>
        <v>1.3068</v>
      </c>
      <c r="O90" s="7" t="s">
        <v>61</v>
      </c>
      <c r="P90" s="202"/>
      <c r="R90" s="201">
        <v>720</v>
      </c>
      <c r="S90" s="203">
        <v>1980</v>
      </c>
      <c r="T90" s="29"/>
      <c r="U90" s="204">
        <f t="shared" si="18"/>
        <v>0.72</v>
      </c>
      <c r="V90" s="203">
        <f t="shared" si="19"/>
        <v>1.98</v>
      </c>
      <c r="W90" s="232">
        <f t="shared" si="20"/>
        <v>1.4256</v>
      </c>
      <c r="X90" s="7" t="s">
        <v>61</v>
      </c>
      <c r="Y90" s="202"/>
      <c r="AA90" s="201">
        <v>660</v>
      </c>
      <c r="AB90" s="203">
        <v>1980</v>
      </c>
      <c r="AC90" s="29"/>
      <c r="AD90" s="204">
        <f t="shared" si="15"/>
        <v>0.66</v>
      </c>
      <c r="AE90" s="203">
        <f t="shared" si="16"/>
        <v>1.98</v>
      </c>
      <c r="AF90" s="232">
        <f t="shared" si="17"/>
        <v>1.3068</v>
      </c>
      <c r="AG90" s="7"/>
      <c r="AH90" s="202" t="s">
        <v>61</v>
      </c>
    </row>
    <row r="91" spans="9:34" x14ac:dyDescent="0.25">
      <c r="I91" s="201">
        <v>720</v>
      </c>
      <c r="J91" s="203">
        <v>1980</v>
      </c>
      <c r="K91" s="29"/>
      <c r="L91" s="204">
        <f>I91/1000</f>
        <v>0.72</v>
      </c>
      <c r="M91" s="203">
        <f t="shared" ref="M91:M105" si="21">J91/1000</f>
        <v>1.98</v>
      </c>
      <c r="N91" s="232">
        <f t="shared" ref="N91:N105" si="22">L91*M91</f>
        <v>1.4256</v>
      </c>
      <c r="O91" s="7" t="s">
        <v>61</v>
      </c>
      <c r="P91" s="6"/>
      <c r="R91" s="201">
        <v>720</v>
      </c>
      <c r="S91" s="203">
        <v>1980</v>
      </c>
      <c r="T91" s="29"/>
      <c r="U91" s="204">
        <f t="shared" si="18"/>
        <v>0.72</v>
      </c>
      <c r="V91" s="203">
        <f t="shared" si="19"/>
        <v>1.98</v>
      </c>
      <c r="W91" s="232">
        <f t="shared" si="20"/>
        <v>1.4256</v>
      </c>
      <c r="X91" s="7" t="s">
        <v>61</v>
      </c>
      <c r="Y91" s="6"/>
      <c r="AA91" s="201">
        <v>720</v>
      </c>
      <c r="AB91" s="203">
        <v>1980</v>
      </c>
      <c r="AC91" s="29"/>
      <c r="AD91" s="204">
        <f t="shared" si="15"/>
        <v>0.72</v>
      </c>
      <c r="AE91" s="203">
        <f t="shared" si="16"/>
        <v>1.98</v>
      </c>
      <c r="AF91" s="232">
        <f t="shared" si="17"/>
        <v>1.4256</v>
      </c>
      <c r="AG91" s="7" t="s">
        <v>61</v>
      </c>
      <c r="AH91" s="6"/>
    </row>
    <row r="92" spans="9:34" x14ac:dyDescent="0.25">
      <c r="I92" s="201">
        <v>720</v>
      </c>
      <c r="J92" s="203">
        <v>1980</v>
      </c>
      <c r="K92" s="29"/>
      <c r="L92" s="204">
        <f t="shared" ref="L92:L105" si="23">I92/1000</f>
        <v>0.72</v>
      </c>
      <c r="M92" s="203">
        <f t="shared" si="21"/>
        <v>1.98</v>
      </c>
      <c r="N92" s="232">
        <f t="shared" si="22"/>
        <v>1.4256</v>
      </c>
      <c r="O92" s="7" t="s">
        <v>61</v>
      </c>
      <c r="P92" s="6"/>
      <c r="R92" s="201">
        <v>760</v>
      </c>
      <c r="S92" s="203">
        <v>1980</v>
      </c>
      <c r="T92" s="29"/>
      <c r="U92" s="204">
        <f t="shared" si="18"/>
        <v>0.76</v>
      </c>
      <c r="V92" s="203">
        <f t="shared" si="19"/>
        <v>1.98</v>
      </c>
      <c r="W92" s="232">
        <f t="shared" si="20"/>
        <v>1.5047999999999999</v>
      </c>
      <c r="X92" s="7" t="s">
        <v>61</v>
      </c>
      <c r="Y92" s="6"/>
      <c r="AA92" s="201">
        <v>720</v>
      </c>
      <c r="AB92" s="203">
        <v>1980</v>
      </c>
      <c r="AC92" s="29"/>
      <c r="AD92" s="204">
        <f t="shared" si="15"/>
        <v>0.72</v>
      </c>
      <c r="AE92" s="203">
        <f t="shared" si="16"/>
        <v>1.98</v>
      </c>
      <c r="AF92" s="232">
        <f t="shared" si="17"/>
        <v>1.4256</v>
      </c>
      <c r="AG92" s="7" t="s">
        <v>61</v>
      </c>
      <c r="AH92" s="6"/>
    </row>
    <row r="93" spans="9:34" x14ac:dyDescent="0.25">
      <c r="I93" s="201">
        <v>720</v>
      </c>
      <c r="J93" s="203">
        <v>1980</v>
      </c>
      <c r="K93" s="29"/>
      <c r="L93" s="204">
        <f t="shared" si="23"/>
        <v>0.72</v>
      </c>
      <c r="M93" s="203">
        <f t="shared" si="21"/>
        <v>1.98</v>
      </c>
      <c r="N93" s="232">
        <f t="shared" si="22"/>
        <v>1.4256</v>
      </c>
      <c r="O93" s="7" t="s">
        <v>61</v>
      </c>
      <c r="P93" s="6"/>
      <c r="R93" s="201">
        <v>760</v>
      </c>
      <c r="S93" s="203">
        <v>1980</v>
      </c>
      <c r="T93" s="29"/>
      <c r="U93" s="204">
        <f t="shared" si="18"/>
        <v>0.76</v>
      </c>
      <c r="V93" s="203">
        <f t="shared" si="19"/>
        <v>1.98</v>
      </c>
      <c r="W93" s="232">
        <f t="shared" si="20"/>
        <v>1.5047999999999999</v>
      </c>
      <c r="X93" s="7" t="s">
        <v>61</v>
      </c>
      <c r="Y93" s="6"/>
      <c r="AA93" s="201">
        <v>760</v>
      </c>
      <c r="AB93" s="203">
        <v>1980</v>
      </c>
      <c r="AC93" s="29"/>
      <c r="AD93" s="204">
        <f t="shared" si="15"/>
        <v>0.76</v>
      </c>
      <c r="AE93" s="203">
        <f t="shared" si="16"/>
        <v>1.98</v>
      </c>
      <c r="AF93" s="232">
        <f t="shared" si="17"/>
        <v>1.5047999999999999</v>
      </c>
      <c r="AG93" s="7" t="s">
        <v>61</v>
      </c>
      <c r="AH93" s="6"/>
    </row>
    <row r="94" spans="9:34" x14ac:dyDescent="0.25">
      <c r="I94" s="201">
        <v>720</v>
      </c>
      <c r="J94" s="203">
        <v>1980</v>
      </c>
      <c r="K94" s="29"/>
      <c r="L94" s="204">
        <f t="shared" si="23"/>
        <v>0.72</v>
      </c>
      <c r="M94" s="203">
        <f t="shared" si="21"/>
        <v>1.98</v>
      </c>
      <c r="N94" s="232">
        <f t="shared" si="22"/>
        <v>1.4256</v>
      </c>
      <c r="O94" s="7"/>
      <c r="P94" s="202" t="s">
        <v>61</v>
      </c>
      <c r="R94" s="201">
        <v>760</v>
      </c>
      <c r="S94" s="203">
        <v>1980</v>
      </c>
      <c r="T94" s="29"/>
      <c r="U94" s="204">
        <f t="shared" si="18"/>
        <v>0.76</v>
      </c>
      <c r="V94" s="203">
        <f t="shared" si="19"/>
        <v>1.98</v>
      </c>
      <c r="W94" s="232">
        <f t="shared" si="20"/>
        <v>1.5047999999999999</v>
      </c>
      <c r="X94" s="7" t="s">
        <v>61</v>
      </c>
      <c r="Y94" s="6"/>
      <c r="AA94" s="201">
        <v>760</v>
      </c>
      <c r="AB94" s="203">
        <v>1980</v>
      </c>
      <c r="AC94" s="29"/>
      <c r="AD94" s="204">
        <f t="shared" si="15"/>
        <v>0.76</v>
      </c>
      <c r="AE94" s="203">
        <f t="shared" si="16"/>
        <v>1.98</v>
      </c>
      <c r="AF94" s="232">
        <f t="shared" si="17"/>
        <v>1.5047999999999999</v>
      </c>
      <c r="AG94" s="7" t="s">
        <v>61</v>
      </c>
      <c r="AH94" s="6"/>
    </row>
    <row r="95" spans="9:34" x14ac:dyDescent="0.25">
      <c r="I95" s="201">
        <v>860</v>
      </c>
      <c r="J95" s="203">
        <v>1980</v>
      </c>
      <c r="K95" s="29"/>
      <c r="L95" s="204">
        <f t="shared" si="23"/>
        <v>0.86</v>
      </c>
      <c r="M95" s="203">
        <f t="shared" si="21"/>
        <v>1.98</v>
      </c>
      <c r="N95" s="232">
        <f t="shared" si="22"/>
        <v>1.7027999999999999</v>
      </c>
      <c r="O95" s="7" t="s">
        <v>61</v>
      </c>
      <c r="P95" s="6"/>
      <c r="R95" s="201">
        <v>690</v>
      </c>
      <c r="S95" s="203">
        <v>1980</v>
      </c>
      <c r="T95" s="29"/>
      <c r="U95" s="204">
        <f t="shared" si="18"/>
        <v>0.69</v>
      </c>
      <c r="V95" s="203">
        <f t="shared" si="19"/>
        <v>1.98</v>
      </c>
      <c r="W95" s="232">
        <f t="shared" si="20"/>
        <v>1.3661999999999999</v>
      </c>
      <c r="X95" s="7"/>
      <c r="Y95" s="202" t="s">
        <v>61</v>
      </c>
      <c r="AA95" s="201">
        <v>760</v>
      </c>
      <c r="AB95" s="203">
        <v>1980</v>
      </c>
      <c r="AC95" s="29"/>
      <c r="AD95" s="204">
        <f t="shared" si="15"/>
        <v>0.76</v>
      </c>
      <c r="AE95" s="203">
        <f t="shared" si="16"/>
        <v>1.98</v>
      </c>
      <c r="AF95" s="232">
        <f t="shared" si="17"/>
        <v>1.5047999999999999</v>
      </c>
      <c r="AG95" s="7"/>
      <c r="AH95" s="202" t="s">
        <v>61</v>
      </c>
    </row>
    <row r="96" spans="9:34" x14ac:dyDescent="0.25">
      <c r="I96" s="201">
        <v>820</v>
      </c>
      <c r="J96" s="203">
        <v>1980</v>
      </c>
      <c r="K96" s="29"/>
      <c r="L96" s="204">
        <f t="shared" si="23"/>
        <v>0.82</v>
      </c>
      <c r="M96" s="203">
        <f t="shared" si="21"/>
        <v>1.98</v>
      </c>
      <c r="N96" s="232">
        <f t="shared" si="22"/>
        <v>1.6235999999999999</v>
      </c>
      <c r="O96" s="7" t="s">
        <v>61</v>
      </c>
      <c r="P96" s="202"/>
      <c r="R96" s="201">
        <v>760</v>
      </c>
      <c r="S96" s="203">
        <v>1980</v>
      </c>
      <c r="T96" s="29"/>
      <c r="U96" s="204">
        <f t="shared" si="18"/>
        <v>0.76</v>
      </c>
      <c r="V96" s="203">
        <f t="shared" si="19"/>
        <v>1.98</v>
      </c>
      <c r="W96" s="232">
        <f t="shared" si="20"/>
        <v>1.5047999999999999</v>
      </c>
      <c r="X96" s="7" t="s">
        <v>61</v>
      </c>
      <c r="Y96" s="202"/>
      <c r="AA96" s="201">
        <v>690</v>
      </c>
      <c r="AB96" s="203">
        <v>1980</v>
      </c>
      <c r="AC96" s="29"/>
      <c r="AD96" s="204">
        <f t="shared" si="15"/>
        <v>0.69</v>
      </c>
      <c r="AE96" s="203">
        <f t="shared" si="16"/>
        <v>1.98</v>
      </c>
      <c r="AF96" s="232">
        <f t="shared" si="17"/>
        <v>1.3661999999999999</v>
      </c>
      <c r="AG96" s="7" t="s">
        <v>61</v>
      </c>
      <c r="AH96" s="202"/>
    </row>
    <row r="97" spans="9:34" x14ac:dyDescent="0.25">
      <c r="I97" s="201">
        <v>760</v>
      </c>
      <c r="J97" s="203">
        <v>1980</v>
      </c>
      <c r="K97" s="29"/>
      <c r="L97" s="204">
        <f t="shared" si="23"/>
        <v>0.76</v>
      </c>
      <c r="M97" s="203">
        <f t="shared" si="21"/>
        <v>1.98</v>
      </c>
      <c r="N97" s="232">
        <f t="shared" si="22"/>
        <v>1.5047999999999999</v>
      </c>
      <c r="O97" s="7"/>
      <c r="P97" s="202" t="s">
        <v>61</v>
      </c>
      <c r="R97" s="201">
        <v>760</v>
      </c>
      <c r="S97" s="203">
        <v>1980</v>
      </c>
      <c r="T97" s="29"/>
      <c r="U97" s="204">
        <f t="shared" si="18"/>
        <v>0.76</v>
      </c>
      <c r="V97" s="203">
        <f t="shared" si="19"/>
        <v>1.98</v>
      </c>
      <c r="W97" s="232">
        <f t="shared" si="20"/>
        <v>1.5047999999999999</v>
      </c>
      <c r="X97" s="7" t="s">
        <v>61</v>
      </c>
      <c r="Y97" s="6"/>
      <c r="AA97" s="201">
        <v>720</v>
      </c>
      <c r="AB97" s="203">
        <v>1980</v>
      </c>
      <c r="AC97" s="29"/>
      <c r="AD97" s="204">
        <f t="shared" si="15"/>
        <v>0.72</v>
      </c>
      <c r="AE97" s="203">
        <f t="shared" si="16"/>
        <v>1.98</v>
      </c>
      <c r="AF97" s="232">
        <f t="shared" si="17"/>
        <v>1.4256</v>
      </c>
      <c r="AG97" s="7" t="s">
        <v>61</v>
      </c>
      <c r="AH97" s="6"/>
    </row>
    <row r="98" spans="9:34" x14ac:dyDescent="0.25">
      <c r="I98" s="201">
        <v>690</v>
      </c>
      <c r="J98" s="203">
        <v>1980</v>
      </c>
      <c r="K98" s="29"/>
      <c r="L98" s="204">
        <f t="shared" si="23"/>
        <v>0.69</v>
      </c>
      <c r="M98" s="203">
        <f t="shared" si="21"/>
        <v>1.98</v>
      </c>
      <c r="N98" s="232">
        <f t="shared" si="22"/>
        <v>1.3661999999999999</v>
      </c>
      <c r="O98" s="7" t="s">
        <v>61</v>
      </c>
      <c r="P98" s="6"/>
      <c r="R98" s="201">
        <v>760</v>
      </c>
      <c r="S98" s="203">
        <v>1980</v>
      </c>
      <c r="T98" s="29"/>
      <c r="U98" s="204">
        <f t="shared" si="18"/>
        <v>0.76</v>
      </c>
      <c r="V98" s="203">
        <f t="shared" si="19"/>
        <v>1.98</v>
      </c>
      <c r="W98" s="232">
        <f t="shared" si="20"/>
        <v>1.5047999999999999</v>
      </c>
      <c r="X98" s="7"/>
      <c r="Y98" s="202" t="s">
        <v>61</v>
      </c>
      <c r="AA98" s="201">
        <v>760</v>
      </c>
      <c r="AB98" s="203">
        <v>1980</v>
      </c>
      <c r="AC98" s="29"/>
      <c r="AD98" s="204">
        <f t="shared" si="15"/>
        <v>0.76</v>
      </c>
      <c r="AE98" s="203">
        <f t="shared" si="16"/>
        <v>1.98</v>
      </c>
      <c r="AF98" s="232">
        <f t="shared" si="17"/>
        <v>1.5047999999999999</v>
      </c>
      <c r="AG98" s="7" t="s">
        <v>61</v>
      </c>
      <c r="AH98" s="6"/>
    </row>
    <row r="99" spans="9:34" x14ac:dyDescent="0.25">
      <c r="I99" s="201">
        <v>760</v>
      </c>
      <c r="J99" s="203">
        <v>1980</v>
      </c>
      <c r="K99" s="29"/>
      <c r="L99" s="204">
        <f t="shared" si="23"/>
        <v>0.76</v>
      </c>
      <c r="M99" s="203">
        <f t="shared" si="21"/>
        <v>1.98</v>
      </c>
      <c r="N99" s="232">
        <f t="shared" si="22"/>
        <v>1.5047999999999999</v>
      </c>
      <c r="O99" s="7" t="s">
        <v>61</v>
      </c>
      <c r="P99" s="6"/>
      <c r="R99" s="201">
        <v>790</v>
      </c>
      <c r="S99" s="203">
        <v>1980</v>
      </c>
      <c r="T99" s="29"/>
      <c r="U99" s="204">
        <f t="shared" si="18"/>
        <v>0.79</v>
      </c>
      <c r="V99" s="203">
        <f t="shared" si="19"/>
        <v>1.98</v>
      </c>
      <c r="W99" s="232">
        <f t="shared" si="20"/>
        <v>1.5642</v>
      </c>
      <c r="X99" s="7"/>
      <c r="Y99" s="202" t="s">
        <v>61</v>
      </c>
      <c r="AA99" s="201">
        <v>720</v>
      </c>
      <c r="AB99" s="203">
        <v>1980</v>
      </c>
      <c r="AC99" s="29"/>
      <c r="AD99" s="204">
        <f t="shared" si="15"/>
        <v>0.72</v>
      </c>
      <c r="AE99" s="203">
        <f t="shared" si="16"/>
        <v>1.98</v>
      </c>
      <c r="AF99" s="232">
        <f t="shared" si="17"/>
        <v>1.4256</v>
      </c>
      <c r="AG99" s="7" t="s">
        <v>61</v>
      </c>
      <c r="AH99" s="202"/>
    </row>
    <row r="100" spans="9:34" x14ac:dyDescent="0.25">
      <c r="I100" s="201">
        <v>860</v>
      </c>
      <c r="J100" s="203">
        <v>1980</v>
      </c>
      <c r="K100" s="29"/>
      <c r="L100" s="204">
        <f t="shared" si="23"/>
        <v>0.86</v>
      </c>
      <c r="M100" s="203">
        <f t="shared" si="21"/>
        <v>1.98</v>
      </c>
      <c r="N100" s="232">
        <f t="shared" si="22"/>
        <v>1.7027999999999999</v>
      </c>
      <c r="O100" s="7" t="s">
        <v>61</v>
      </c>
      <c r="P100" s="6"/>
      <c r="R100" s="201">
        <v>760</v>
      </c>
      <c r="S100" s="203">
        <v>1980</v>
      </c>
      <c r="T100" s="29"/>
      <c r="U100" s="204">
        <f t="shared" si="18"/>
        <v>0.76</v>
      </c>
      <c r="V100" s="203">
        <f t="shared" si="19"/>
        <v>1.98</v>
      </c>
      <c r="W100" s="232">
        <f t="shared" si="20"/>
        <v>1.5047999999999999</v>
      </c>
      <c r="X100" s="7" t="s">
        <v>61</v>
      </c>
      <c r="Y100" s="202"/>
      <c r="AA100" s="201">
        <v>720</v>
      </c>
      <c r="AB100" s="203">
        <v>1980</v>
      </c>
      <c r="AC100" s="29"/>
      <c r="AD100" s="204">
        <f t="shared" si="15"/>
        <v>0.72</v>
      </c>
      <c r="AE100" s="203">
        <f t="shared" si="16"/>
        <v>1.98</v>
      </c>
      <c r="AF100" s="232">
        <f t="shared" si="17"/>
        <v>1.4256</v>
      </c>
      <c r="AG100" s="7"/>
      <c r="AH100" s="202" t="s">
        <v>61</v>
      </c>
    </row>
    <row r="101" spans="9:34" x14ac:dyDescent="0.25">
      <c r="I101" s="201">
        <v>760</v>
      </c>
      <c r="J101" s="203">
        <v>1980</v>
      </c>
      <c r="K101" s="29"/>
      <c r="L101" s="204">
        <f t="shared" si="23"/>
        <v>0.76</v>
      </c>
      <c r="M101" s="203">
        <f t="shared" si="21"/>
        <v>1.98</v>
      </c>
      <c r="N101" s="232">
        <f t="shared" si="22"/>
        <v>1.5047999999999999</v>
      </c>
      <c r="O101" s="7" t="s">
        <v>61</v>
      </c>
      <c r="P101" s="6"/>
      <c r="R101" s="201">
        <v>760</v>
      </c>
      <c r="S101" s="203">
        <v>1980</v>
      </c>
      <c r="T101" s="29"/>
      <c r="U101" s="204">
        <f t="shared" si="18"/>
        <v>0.76</v>
      </c>
      <c r="V101" s="203">
        <f t="shared" si="19"/>
        <v>1.98</v>
      </c>
      <c r="W101" s="232">
        <f t="shared" si="20"/>
        <v>1.5047999999999999</v>
      </c>
      <c r="X101" s="7" t="s">
        <v>61</v>
      </c>
      <c r="Y101" s="6"/>
      <c r="AA101" s="201">
        <v>660</v>
      </c>
      <c r="AB101" s="203">
        <v>1980</v>
      </c>
      <c r="AC101" s="29"/>
      <c r="AD101" s="204">
        <f t="shared" si="15"/>
        <v>0.66</v>
      </c>
      <c r="AE101" s="203">
        <f t="shared" si="16"/>
        <v>1.98</v>
      </c>
      <c r="AF101" s="232">
        <f t="shared" si="17"/>
        <v>1.3068</v>
      </c>
      <c r="AG101" s="7"/>
      <c r="AH101" s="202" t="s">
        <v>61</v>
      </c>
    </row>
    <row r="102" spans="9:34" x14ac:dyDescent="0.25">
      <c r="I102" s="201">
        <v>760</v>
      </c>
      <c r="J102" s="203">
        <v>1980</v>
      </c>
      <c r="K102" s="29"/>
      <c r="L102" s="204">
        <f t="shared" si="23"/>
        <v>0.76</v>
      </c>
      <c r="M102" s="203">
        <f t="shared" si="21"/>
        <v>1.98</v>
      </c>
      <c r="N102" s="232">
        <f t="shared" si="22"/>
        <v>1.5047999999999999</v>
      </c>
      <c r="O102" s="7" t="s">
        <v>61</v>
      </c>
      <c r="P102" s="202"/>
      <c r="R102" s="201"/>
      <c r="S102" s="203"/>
      <c r="T102" s="29"/>
      <c r="U102" s="204"/>
      <c r="V102" s="203"/>
      <c r="W102" s="213"/>
      <c r="X102" s="7"/>
      <c r="Y102" s="202"/>
      <c r="AA102" s="201">
        <v>760</v>
      </c>
      <c r="AB102" s="203">
        <v>1980</v>
      </c>
      <c r="AC102" s="29"/>
      <c r="AD102" s="204">
        <f t="shared" si="15"/>
        <v>0.76</v>
      </c>
      <c r="AE102" s="203">
        <f t="shared" si="16"/>
        <v>1.98</v>
      </c>
      <c r="AF102" s="232">
        <f t="shared" si="17"/>
        <v>1.5047999999999999</v>
      </c>
      <c r="AG102" s="7" t="s">
        <v>61</v>
      </c>
      <c r="AH102" s="202"/>
    </row>
    <row r="103" spans="9:34" x14ac:dyDescent="0.25">
      <c r="I103" s="201">
        <v>690</v>
      </c>
      <c r="J103" s="203">
        <v>1980</v>
      </c>
      <c r="K103" s="29"/>
      <c r="L103" s="204">
        <f t="shared" si="23"/>
        <v>0.69</v>
      </c>
      <c r="M103" s="203">
        <f t="shared" si="21"/>
        <v>1.98</v>
      </c>
      <c r="N103" s="232">
        <f t="shared" si="22"/>
        <v>1.3661999999999999</v>
      </c>
      <c r="O103" s="7"/>
      <c r="P103" s="202" t="s">
        <v>61</v>
      </c>
      <c r="R103" s="201"/>
      <c r="S103" s="203"/>
      <c r="T103" s="29"/>
      <c r="U103" s="204"/>
      <c r="V103" s="203"/>
      <c r="W103" s="213"/>
      <c r="X103" s="7"/>
      <c r="Y103" s="6"/>
      <c r="AA103" s="201">
        <v>760</v>
      </c>
      <c r="AB103" s="203">
        <v>1980</v>
      </c>
      <c r="AC103" s="29"/>
      <c r="AD103" s="204">
        <f t="shared" si="15"/>
        <v>0.76</v>
      </c>
      <c r="AE103" s="203">
        <f t="shared" si="16"/>
        <v>1.98</v>
      </c>
      <c r="AF103" s="232">
        <f t="shared" si="17"/>
        <v>1.5047999999999999</v>
      </c>
      <c r="AG103" s="7" t="s">
        <v>61</v>
      </c>
      <c r="AH103" s="6"/>
    </row>
    <row r="104" spans="9:34" x14ac:dyDescent="0.25">
      <c r="I104" s="201">
        <v>760</v>
      </c>
      <c r="J104" s="203">
        <v>1980</v>
      </c>
      <c r="K104" s="29"/>
      <c r="L104" s="204">
        <f t="shared" si="23"/>
        <v>0.76</v>
      </c>
      <c r="M104" s="203">
        <f t="shared" si="21"/>
        <v>1.98</v>
      </c>
      <c r="N104" s="232">
        <f t="shared" si="22"/>
        <v>1.5047999999999999</v>
      </c>
      <c r="O104" s="7" t="s">
        <v>61</v>
      </c>
      <c r="P104" s="6"/>
      <c r="R104" s="201"/>
      <c r="S104" s="203"/>
      <c r="T104" s="29"/>
      <c r="U104" s="204"/>
      <c r="V104" s="203"/>
      <c r="W104" s="213"/>
      <c r="X104" s="7"/>
      <c r="Y104" s="6"/>
      <c r="AA104" s="201"/>
      <c r="AB104" s="203"/>
      <c r="AC104" s="29"/>
      <c r="AD104" s="204"/>
      <c r="AE104" s="203"/>
      <c r="AF104" s="213"/>
      <c r="AG104" s="7"/>
      <c r="AH104" s="6"/>
    </row>
    <row r="105" spans="9:34" x14ac:dyDescent="0.25">
      <c r="I105" s="201">
        <v>760</v>
      </c>
      <c r="J105" s="203">
        <v>1980</v>
      </c>
      <c r="K105" s="29"/>
      <c r="L105" s="204">
        <f t="shared" si="23"/>
        <v>0.76</v>
      </c>
      <c r="M105" s="203">
        <f t="shared" si="21"/>
        <v>1.98</v>
      </c>
      <c r="N105" s="232">
        <f t="shared" si="22"/>
        <v>1.5047999999999999</v>
      </c>
      <c r="O105" s="7" t="s">
        <v>61</v>
      </c>
      <c r="P105" s="6"/>
      <c r="R105" s="201"/>
      <c r="S105" s="203"/>
      <c r="T105" s="29"/>
      <c r="U105" s="204"/>
      <c r="V105" s="203"/>
      <c r="W105" s="213"/>
      <c r="X105" s="7"/>
      <c r="Y105" s="6"/>
      <c r="AA105" s="201"/>
      <c r="AB105" s="203"/>
      <c r="AC105" s="29"/>
      <c r="AD105" s="204"/>
      <c r="AE105" s="203"/>
      <c r="AF105" s="213"/>
      <c r="AG105" s="7"/>
      <c r="AH105" s="6"/>
    </row>
    <row r="106" spans="9:34" x14ac:dyDescent="0.25">
      <c r="I106" s="201"/>
      <c r="J106" s="203"/>
      <c r="K106" s="29"/>
      <c r="L106" s="204"/>
      <c r="M106" s="203"/>
      <c r="N106" s="213"/>
      <c r="O106" s="7"/>
      <c r="P106" s="6"/>
      <c r="R106" s="201"/>
      <c r="S106" s="203"/>
      <c r="T106" s="29"/>
      <c r="U106" s="204"/>
      <c r="V106" s="203"/>
      <c r="W106" s="213"/>
      <c r="X106" s="7"/>
      <c r="Y106" s="6"/>
      <c r="AA106" s="201"/>
      <c r="AB106" s="203"/>
      <c r="AC106" s="29"/>
      <c r="AD106" s="204"/>
      <c r="AE106" s="203"/>
      <c r="AF106" s="213"/>
      <c r="AG106" s="7"/>
      <c r="AH106" s="6"/>
    </row>
    <row r="107" spans="9:34" x14ac:dyDescent="0.25">
      <c r="I107" s="201"/>
      <c r="J107" s="203"/>
      <c r="K107" s="29"/>
      <c r="L107" s="204"/>
      <c r="M107" s="203"/>
      <c r="N107" s="213"/>
      <c r="O107" s="7"/>
      <c r="P107" s="202"/>
      <c r="R107" s="201"/>
      <c r="S107" s="203"/>
      <c r="T107" s="29"/>
      <c r="U107" s="204"/>
      <c r="V107" s="203"/>
      <c r="W107" s="213"/>
      <c r="X107" s="7"/>
      <c r="Y107" s="202"/>
      <c r="AA107" s="201"/>
      <c r="AB107" s="203"/>
      <c r="AC107" s="29"/>
      <c r="AD107" s="204"/>
      <c r="AE107" s="203"/>
      <c r="AF107" s="213"/>
      <c r="AG107" s="7"/>
      <c r="AH107" s="202"/>
    </row>
    <row r="108" spans="9:34" x14ac:dyDescent="0.25">
      <c r="I108" s="201"/>
      <c r="J108" s="203"/>
      <c r="K108" s="29"/>
      <c r="L108" s="204"/>
      <c r="M108" s="203"/>
      <c r="N108" s="213"/>
      <c r="O108" s="7"/>
      <c r="P108" s="6"/>
      <c r="R108" s="201"/>
      <c r="S108" s="203"/>
      <c r="T108" s="29"/>
      <c r="U108" s="204"/>
      <c r="V108" s="203"/>
      <c r="W108" s="213"/>
      <c r="X108" s="7"/>
      <c r="Y108" s="6"/>
      <c r="AA108" s="201"/>
      <c r="AB108" s="203"/>
      <c r="AC108" s="29"/>
      <c r="AD108" s="204"/>
      <c r="AE108" s="203"/>
      <c r="AF108" s="213"/>
      <c r="AG108" s="7"/>
      <c r="AH108" s="6"/>
    </row>
    <row r="109" spans="9:34" x14ac:dyDescent="0.25">
      <c r="I109" s="201"/>
      <c r="J109" s="203"/>
      <c r="K109" s="29"/>
      <c r="L109" s="204"/>
      <c r="M109" s="203"/>
      <c r="N109" s="213"/>
      <c r="O109" s="7"/>
      <c r="P109" s="6"/>
      <c r="R109" s="201"/>
      <c r="S109" s="203"/>
      <c r="T109" s="29"/>
      <c r="U109" s="204"/>
      <c r="V109" s="203"/>
      <c r="W109" s="213"/>
      <c r="X109" s="7"/>
      <c r="Y109" s="202"/>
      <c r="AA109" s="201"/>
      <c r="AB109" s="203"/>
      <c r="AC109" s="29"/>
      <c r="AD109" s="204"/>
      <c r="AE109" s="203"/>
      <c r="AF109" s="213"/>
      <c r="AG109" s="7"/>
      <c r="AH109" s="202"/>
    </row>
    <row r="110" spans="9:34" x14ac:dyDescent="0.25">
      <c r="I110" s="201"/>
      <c r="J110" s="203"/>
      <c r="K110" s="29"/>
      <c r="L110" s="204"/>
      <c r="M110" s="203"/>
      <c r="N110" s="213"/>
      <c r="O110" s="7"/>
      <c r="P110" s="6"/>
      <c r="R110" s="201"/>
      <c r="S110" s="203"/>
      <c r="T110" s="29"/>
      <c r="U110" s="204"/>
      <c r="V110" s="203"/>
      <c r="W110" s="213"/>
      <c r="X110" s="7"/>
      <c r="Y110" s="202"/>
      <c r="AA110" s="201"/>
      <c r="AB110" s="203"/>
      <c r="AC110" s="29"/>
      <c r="AD110" s="204"/>
      <c r="AE110" s="203"/>
      <c r="AF110" s="213"/>
      <c r="AG110" s="7"/>
      <c r="AH110" s="202"/>
    </row>
    <row r="111" spans="9:34" x14ac:dyDescent="0.25">
      <c r="I111" s="201"/>
      <c r="J111" s="203"/>
      <c r="K111" s="29"/>
      <c r="L111" s="204"/>
      <c r="M111" s="203"/>
      <c r="N111" s="213"/>
      <c r="O111" s="7"/>
      <c r="P111" s="6"/>
      <c r="R111" s="201"/>
      <c r="S111" s="203"/>
      <c r="T111" s="29"/>
      <c r="U111" s="204"/>
      <c r="V111" s="203"/>
      <c r="W111" s="213"/>
      <c r="X111" s="7"/>
      <c r="Y111" s="6"/>
      <c r="AA111" s="201"/>
      <c r="AB111" s="203"/>
      <c r="AC111" s="29"/>
      <c r="AD111" s="204"/>
      <c r="AE111" s="203"/>
      <c r="AF111" s="213"/>
      <c r="AG111" s="7"/>
      <c r="AH111" s="6"/>
    </row>
    <row r="112" spans="9:34" x14ac:dyDescent="0.25">
      <c r="I112" s="201"/>
      <c r="J112" s="203"/>
      <c r="K112" s="29"/>
      <c r="L112" s="204"/>
      <c r="M112" s="203"/>
      <c r="N112" s="213"/>
      <c r="O112" s="7"/>
      <c r="P112" s="6"/>
      <c r="R112" s="201"/>
      <c r="S112" s="203"/>
      <c r="T112" s="29"/>
      <c r="U112" s="204"/>
      <c r="V112" s="203"/>
      <c r="W112" s="213"/>
      <c r="X112" s="7"/>
      <c r="Y112" s="6"/>
      <c r="AA112" s="201"/>
      <c r="AB112" s="203"/>
      <c r="AC112" s="29"/>
      <c r="AD112" s="204"/>
      <c r="AE112" s="203"/>
      <c r="AF112" s="213"/>
      <c r="AG112" s="7"/>
      <c r="AH112" s="6"/>
    </row>
    <row r="113" spans="9:34" x14ac:dyDescent="0.25">
      <c r="I113" s="201"/>
      <c r="J113" s="203"/>
      <c r="K113" s="29"/>
      <c r="L113" s="204"/>
      <c r="M113" s="203"/>
      <c r="N113" s="213"/>
      <c r="O113" s="7"/>
      <c r="P113" s="202"/>
      <c r="R113" s="201"/>
      <c r="S113" s="203"/>
      <c r="T113" s="29"/>
      <c r="U113" s="204"/>
      <c r="V113" s="203"/>
      <c r="W113" s="213"/>
      <c r="X113" s="7"/>
      <c r="Y113" s="202"/>
      <c r="AA113" s="201"/>
      <c r="AB113" s="203"/>
      <c r="AC113" s="29"/>
      <c r="AD113" s="204"/>
      <c r="AE113" s="203"/>
      <c r="AF113" s="213"/>
      <c r="AG113" s="7"/>
      <c r="AH113" s="202"/>
    </row>
    <row r="114" spans="9:34" x14ac:dyDescent="0.25">
      <c r="I114" s="201"/>
      <c r="J114" s="203"/>
      <c r="K114" s="29"/>
      <c r="L114" s="204"/>
      <c r="M114" s="203"/>
      <c r="N114" s="213"/>
      <c r="O114" s="7"/>
      <c r="P114" s="6"/>
      <c r="R114" s="201"/>
      <c r="S114" s="203"/>
      <c r="T114" s="29"/>
      <c r="U114" s="204"/>
      <c r="V114" s="203"/>
      <c r="W114" s="213"/>
      <c r="X114" s="7"/>
      <c r="Y114" s="6"/>
      <c r="AA114" s="201"/>
      <c r="AB114" s="203"/>
      <c r="AC114" s="29"/>
      <c r="AD114" s="204"/>
      <c r="AE114" s="203"/>
      <c r="AF114" s="213"/>
      <c r="AG114" s="7"/>
      <c r="AH114" s="6"/>
    </row>
    <row r="115" spans="9:34" ht="15.75" thickBot="1" x14ac:dyDescent="0.3">
      <c r="I115" s="209"/>
      <c r="J115" s="210"/>
      <c r="K115" s="211"/>
      <c r="L115" s="104"/>
      <c r="M115" s="210"/>
      <c r="N115" s="12"/>
      <c r="O115" s="212"/>
      <c r="P115" s="18"/>
      <c r="R115" s="209"/>
      <c r="S115" s="210"/>
      <c r="T115" s="211"/>
      <c r="U115" s="104"/>
      <c r="V115" s="210"/>
      <c r="W115" s="12"/>
      <c r="X115" s="212"/>
      <c r="Y115" s="18"/>
      <c r="AA115" s="209"/>
      <c r="AB115" s="210"/>
      <c r="AC115" s="211"/>
      <c r="AD115" s="104"/>
      <c r="AE115" s="210"/>
      <c r="AF115" s="12"/>
      <c r="AG115" s="212"/>
      <c r="AH115" s="18"/>
    </row>
    <row r="116" spans="9:34" ht="30.75" thickBot="1" x14ac:dyDescent="0.3">
      <c r="I116" s="16"/>
      <c r="J116" s="20"/>
      <c r="K116" s="17"/>
      <c r="L116" s="21"/>
      <c r="M116" s="17"/>
      <c r="N116" s="205" t="s">
        <v>62</v>
      </c>
      <c r="O116" s="30" t="s">
        <v>68</v>
      </c>
      <c r="P116" s="217" t="s">
        <v>69</v>
      </c>
      <c r="R116" s="16"/>
      <c r="S116" s="20"/>
      <c r="T116" s="17"/>
      <c r="U116" s="21"/>
      <c r="V116" s="17"/>
      <c r="W116" s="205" t="s">
        <v>62</v>
      </c>
      <c r="X116" s="30" t="s">
        <v>70</v>
      </c>
      <c r="Y116" s="217" t="s">
        <v>71</v>
      </c>
      <c r="AA116" s="16"/>
      <c r="AB116" s="20"/>
      <c r="AC116" s="17"/>
      <c r="AD116" s="196"/>
      <c r="AE116" s="5"/>
      <c r="AF116" s="200" t="s">
        <v>62</v>
      </c>
      <c r="AG116" s="30" t="s">
        <v>72</v>
      </c>
      <c r="AH116" s="217" t="s">
        <v>73</v>
      </c>
    </row>
  </sheetData>
  <mergeCells count="37">
    <mergeCell ref="N81:P81"/>
    <mergeCell ref="W81:Y81"/>
    <mergeCell ref="AF81:AH81"/>
    <mergeCell ref="I80:J80"/>
    <mergeCell ref="L80:M80"/>
    <mergeCell ref="R80:S80"/>
    <mergeCell ref="U80:V80"/>
    <mergeCell ref="AA80:AB80"/>
    <mergeCell ref="AD80:AE80"/>
    <mergeCell ref="AF40:AH40"/>
    <mergeCell ref="I78:P78"/>
    <mergeCell ref="R78:Y78"/>
    <mergeCell ref="AA78:AH78"/>
    <mergeCell ref="L39:M39"/>
    <mergeCell ref="N40:P40"/>
    <mergeCell ref="R39:S39"/>
    <mergeCell ref="U39:V39"/>
    <mergeCell ref="W40:Y40"/>
    <mergeCell ref="S8:Y8"/>
    <mergeCell ref="AA8:AD8"/>
    <mergeCell ref="F8:I8"/>
    <mergeCell ref="I39:J39"/>
    <mergeCell ref="AA37:AH37"/>
    <mergeCell ref="AA39:AB39"/>
    <mergeCell ref="AD39:AE39"/>
    <mergeCell ref="I37:P37"/>
    <mergeCell ref="R37:Y37"/>
    <mergeCell ref="A37:D37"/>
    <mergeCell ref="K8:Q8"/>
    <mergeCell ref="A8:D8"/>
    <mergeCell ref="A13:D13"/>
    <mergeCell ref="A14:D14"/>
    <mergeCell ref="A7:D7"/>
    <mergeCell ref="A22:C22"/>
    <mergeCell ref="A27:D27"/>
    <mergeCell ref="A28:D28"/>
    <mergeCell ref="A36:D36"/>
  </mergeCells>
  <hyperlinks>
    <hyperlink ref="H4" r:id="rId1" xr:uid="{9475D4A4-12D4-4726-8F47-8BB6DB7EFCC4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3e87d2-f86c-45d5-a2f8-bedb4d1ae000" xsi:nil="true"/>
    <lcf76f155ced4ddcb4097134ff3c332f xmlns="0b4c0f18-ca53-4e76-9306-4dab6fe1af0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81F5F0DA3021409B0C07ED26AB2548" ma:contentTypeVersion="17" ma:contentTypeDescription="Create a new document." ma:contentTypeScope="" ma:versionID="54dc514b87c01bd1337ec9027480be9d">
  <xsd:schema xmlns:xsd="http://www.w3.org/2001/XMLSchema" xmlns:xs="http://www.w3.org/2001/XMLSchema" xmlns:p="http://schemas.microsoft.com/office/2006/metadata/properties" xmlns:ns2="0b4c0f18-ca53-4e76-9306-4dab6fe1af0e" xmlns:ns3="b53e87d2-f86c-45d5-a2f8-bedb4d1ae000" targetNamespace="http://schemas.microsoft.com/office/2006/metadata/properties" ma:root="true" ma:fieldsID="2ff0506090c8eda136a98756aada9480" ns2:_="" ns3:_="">
    <xsd:import namespace="0b4c0f18-ca53-4e76-9306-4dab6fe1af0e"/>
    <xsd:import namespace="b53e87d2-f86c-45d5-a2f8-bedb4d1ae0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c0f18-ca53-4e76-9306-4dab6fe1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f6220c5-7d7d-41c5-8f7a-4df8eaf28b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e87d2-f86c-45d5-a2f8-bedb4d1ae00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53777b-480b-4fc4-8a8b-94687afa186c}" ma:internalName="TaxCatchAll" ma:showField="CatchAllData" ma:web="b53e87d2-f86c-45d5-a2f8-bedb4d1ae0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8407C1-4230-45E9-9182-2067AF70B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316527-5BA4-4025-95F5-314AEB23771F}">
  <ds:schemaRefs>
    <ds:schemaRef ds:uri="http://schemas.microsoft.com/office/2006/metadata/properties"/>
    <ds:schemaRef ds:uri="http://schemas.microsoft.com/office/infopath/2007/PartnerControls"/>
    <ds:schemaRef ds:uri="b53e87d2-f86c-45d5-a2f8-bedb4d1ae000"/>
    <ds:schemaRef ds:uri="0b4c0f18-ca53-4e76-9306-4dab6fe1af0e"/>
  </ds:schemaRefs>
</ds:datastoreItem>
</file>

<file path=customXml/itemProps3.xml><?xml version="1.0" encoding="utf-8"?>
<ds:datastoreItem xmlns:ds="http://schemas.openxmlformats.org/officeDocument/2006/customXml" ds:itemID="{245F9C3F-46A9-462C-934A-923F9135A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4c0f18-ca53-4e76-9306-4dab6fe1af0e"/>
    <ds:schemaRef ds:uri="b53e87d2-f86c-45d5-a2f8-bedb4d1ae0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Rakesh Patel</dc:creator>
  <cp:keywords/>
  <dc:description/>
  <cp:lastModifiedBy>Eustace, Mark</cp:lastModifiedBy>
  <cp:revision/>
  <dcterms:created xsi:type="dcterms:W3CDTF">2023-12-07T11:48:56Z</dcterms:created>
  <dcterms:modified xsi:type="dcterms:W3CDTF">2023-12-13T17:43:03Z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0x0101007881F5F0DA3021409B0C07ED26AB2548</vt:lpwstr>
  </property>
  <property fmtid="{D5CDD505-2E9C-101B-9397-08002B2CF9AE}" pid="3" name="MediaServiceImageTags">
    <vt:lpwstr/>
  </property>
</Properties>
</file>