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70" yWindow="60" windowWidth="14415" windowHeight="11235" tabRatio="691"/>
  </bookViews>
  <sheets>
    <sheet name="Instructions" sheetId="2" r:id="rId1"/>
    <sheet name="Assessment Summary" sheetId="1" r:id="rId2"/>
    <sheet name="Fee Percentage" sheetId="3" r:id="rId3"/>
    <sheet name="Staff Rate Breakdown" sheetId="10" r:id="rId4"/>
    <sheet name="Management Charge" sheetId="8" r:id="rId5"/>
    <sheet name="Equipment Charge" sheetId="5" r:id="rId6"/>
    <sheet name="Consumables Schedule" sheetId="12" r:id="rId7"/>
    <sheet name="Spares Schedule" sheetId="7" r:id="rId8"/>
    <sheet name="Decommissioning of Kit" sheetId="27" r:id="rId9"/>
    <sheet name="Removal and Return to NTLC" sheetId="14" r:id="rId10"/>
    <sheet name="Removal and Return to NDC (2)" sheetId="25" state="hidden" r:id="rId11"/>
    <sheet name="Installation &amp; Commissioning" sheetId="16" r:id="rId12"/>
    <sheet name="Training" sheetId="11" r:id="rId13"/>
    <sheet name="Additional Charges" sheetId="26" r:id="rId14"/>
    <sheet name="Future Upgrades" sheetId="13" r:id="rId15"/>
    <sheet name="Energy Costs" sheetId="24" r:id="rId16"/>
    <sheet name="Milestone Schedule" sheetId="6" state="hidden" r:id="rId17"/>
    <sheet name="Indexing" sheetId="4" state="hidden" r:id="rId18"/>
    <sheet name="Lists" sheetId="21" state="hidden" r:id="rId19"/>
  </sheets>
  <externalReferences>
    <externalReference r:id="rId20"/>
  </externalReferences>
  <definedNames>
    <definedName name="_xlnm._FilterDatabase" localSheetId="0" hidden="1">Instructions!$B$22:$B$24</definedName>
    <definedName name="Category">'Staff Rate Breakdown'!$B$34:$B$57</definedName>
    <definedName name="DROPCAT1">'Staff Rate Breakdown'!$B$34:$B$57</definedName>
    <definedName name="E_Item_Code">'Equipment Charge'!$A$23:$B$32</definedName>
    <definedName name="Equipment_Item_Code">'Equipment Charge'!$A$23:$B$32</definedName>
    <definedName name="MgmtFee" localSheetId="10">#REF!</definedName>
    <definedName name="_xlnm.Print_Area" localSheetId="13">'Additional Charges'!$A$1:$I$86</definedName>
    <definedName name="_xlnm.Print_Area" localSheetId="1">'Assessment Summary'!$A$1:$G$70</definedName>
    <definedName name="_xlnm.Print_Area" localSheetId="6">'Consumables Schedule'!$A$1:$N$69</definedName>
    <definedName name="_xlnm.Print_Area" localSheetId="8">'Decommissioning of Kit'!$A$1:$H$337</definedName>
    <definedName name="_xlnm.Print_Area" localSheetId="5">'Equipment Charge'!$A$1:$L$151</definedName>
    <definedName name="_xlnm.Print_Area" localSheetId="2">'Fee Percentage'!$A$1:$M$67</definedName>
    <definedName name="_xlnm.Print_Area" localSheetId="14">'Future Upgrades'!$A$1:$M$144</definedName>
    <definedName name="_xlnm.Print_Area" localSheetId="0">Instructions!$A$1:$E$41</definedName>
    <definedName name="_xlnm.Print_Area" localSheetId="4">'Management Charge'!$A$1:$O$73</definedName>
    <definedName name="_xlnm.Print_Area" localSheetId="7">'Spares Schedule'!$A$1:$G$70</definedName>
    <definedName name="_xlnm.Print_Area" localSheetId="3">'Staff Rate Breakdown'!$A$1:$M$59</definedName>
    <definedName name="_xlnm.Print_Area" localSheetId="12">Training!$A$1:$N$60</definedName>
    <definedName name="Profit" localSheetId="10">#REF!</definedName>
  </definedNames>
  <calcPr calcId="145621"/>
</workbook>
</file>

<file path=xl/calcChain.xml><?xml version="1.0" encoding="utf-8"?>
<calcChain xmlns="http://schemas.openxmlformats.org/spreadsheetml/2006/main">
  <c r="H27" i="3" l="1"/>
  <c r="H26" i="3"/>
  <c r="H25" i="3"/>
  <c r="H24" i="3"/>
  <c r="M19" i="3" l="1"/>
  <c r="H29" i="3"/>
  <c r="I25" i="5" l="1"/>
  <c r="C7" i="26"/>
  <c r="G130" i="27" l="1"/>
  <c r="G336" i="27"/>
  <c r="G230" i="27"/>
  <c r="A6" i="21"/>
  <c r="A7" i="21"/>
  <c r="A8" i="21"/>
  <c r="A9" i="21"/>
  <c r="A10" i="21"/>
  <c r="A11" i="21"/>
  <c r="A12" i="21"/>
  <c r="A13" i="21"/>
  <c r="A14" i="21"/>
  <c r="A17" i="21"/>
  <c r="A18" i="21"/>
  <c r="A19" i="21"/>
  <c r="A20" i="21"/>
  <c r="A21" i="21"/>
  <c r="A22" i="21"/>
  <c r="A23" i="21"/>
  <c r="A24" i="21"/>
  <c r="A25" i="21"/>
  <c r="A26" i="21"/>
  <c r="A27" i="21"/>
  <c r="A28" i="21"/>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0" i="21"/>
  <c r="A61" i="21"/>
  <c r="A62" i="21"/>
  <c r="A63" i="21"/>
  <c r="A64" i="21"/>
  <c r="A65" i="21"/>
  <c r="A71" i="21"/>
  <c r="A72" i="21"/>
  <c r="A73" i="21"/>
  <c r="A74" i="21"/>
  <c r="A75" i="21"/>
  <c r="A76" i="21"/>
  <c r="A77" i="21"/>
  <c r="A78" i="21"/>
  <c r="A79" i="21"/>
  <c r="A80" i="21"/>
  <c r="A84" i="21"/>
  <c r="A86" i="21"/>
  <c r="A87" i="21"/>
  <c r="A88" i="21"/>
  <c r="A89" i="21"/>
  <c r="A90" i="21"/>
  <c r="A91" i="21"/>
  <c r="A92" i="21"/>
  <c r="A93" i="21"/>
  <c r="A94" i="21"/>
  <c r="A95" i="21"/>
  <c r="A101" i="21"/>
  <c r="A102" i="21"/>
  <c r="A103" i="21"/>
  <c r="A104" i="21"/>
  <c r="A105" i="21"/>
  <c r="A106" i="21"/>
  <c r="A107" i="21"/>
  <c r="A108" i="21"/>
  <c r="A109" i="21"/>
  <c r="A110" i="21"/>
  <c r="A116" i="21"/>
  <c r="A117" i="21"/>
  <c r="A118" i="21"/>
  <c r="A119" i="21"/>
  <c r="A120" i="21"/>
  <c r="A121" i="21"/>
  <c r="A122" i="21"/>
  <c r="A123" i="21"/>
  <c r="A124" i="21"/>
  <c r="A125" i="21"/>
  <c r="A5" i="21"/>
  <c r="M31" i="12"/>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40" i="5"/>
  <c r="E40" i="1" l="1"/>
  <c r="G335" i="27" l="1"/>
  <c r="G334" i="27"/>
  <c r="G333" i="27"/>
  <c r="G332" i="27"/>
  <c r="G331" i="27"/>
  <c r="G330" i="27"/>
  <c r="G329" i="27"/>
  <c r="G328" i="27"/>
  <c r="G327" i="27"/>
  <c r="G326" i="27"/>
  <c r="G325" i="27"/>
  <c r="G324" i="27"/>
  <c r="G323" i="27"/>
  <c r="G322" i="27"/>
  <c r="G321" i="27"/>
  <c r="G320" i="27"/>
  <c r="G319" i="27"/>
  <c r="G318" i="27"/>
  <c r="G317" i="27"/>
  <c r="G316" i="27"/>
  <c r="G315" i="27"/>
  <c r="G314" i="27"/>
  <c r="G313" i="27"/>
  <c r="G312" i="27"/>
  <c r="G311" i="27"/>
  <c r="G310" i="27"/>
  <c r="G309" i="27"/>
  <c r="G308" i="27"/>
  <c r="G307" i="27"/>
  <c r="G306" i="27"/>
  <c r="G305" i="27"/>
  <c r="G304" i="27"/>
  <c r="G303" i="27"/>
  <c r="G302" i="27"/>
  <c r="G301" i="27"/>
  <c r="G300" i="27"/>
  <c r="G299" i="27"/>
  <c r="G298" i="27"/>
  <c r="G297" i="27"/>
  <c r="G296" i="27"/>
  <c r="G295" i="27"/>
  <c r="G294" i="27"/>
  <c r="G293" i="27"/>
  <c r="G292" i="27"/>
  <c r="G291" i="27"/>
  <c r="G290" i="27"/>
  <c r="G289" i="27"/>
  <c r="G288" i="27"/>
  <c r="G287" i="27"/>
  <c r="G286" i="27"/>
  <c r="G285" i="27"/>
  <c r="G284" i="27"/>
  <c r="G283" i="27"/>
  <c r="G282" i="27"/>
  <c r="G281" i="27"/>
  <c r="G280" i="27"/>
  <c r="G279" i="27"/>
  <c r="G278" i="27"/>
  <c r="G277" i="27"/>
  <c r="G276" i="27"/>
  <c r="G275" i="27"/>
  <c r="G274" i="27"/>
  <c r="G273" i="27"/>
  <c r="G272" i="27"/>
  <c r="G271" i="27"/>
  <c r="G270" i="27"/>
  <c r="G269" i="27"/>
  <c r="G268" i="27"/>
  <c r="G267" i="27"/>
  <c r="G266" i="27"/>
  <c r="G265" i="27"/>
  <c r="G264" i="27"/>
  <c r="G263" i="27"/>
  <c r="G262" i="27"/>
  <c r="G261" i="27"/>
  <c r="G260" i="27"/>
  <c r="G259" i="27"/>
  <c r="G258" i="27"/>
  <c r="G257" i="27"/>
  <c r="G256" i="27"/>
  <c r="G255" i="27"/>
  <c r="G254" i="27"/>
  <c r="G253" i="27"/>
  <c r="G252" i="27"/>
  <c r="G251" i="27"/>
  <c r="G250" i="27"/>
  <c r="G249" i="27"/>
  <c r="G248" i="27"/>
  <c r="G247" i="27"/>
  <c r="G246" i="27"/>
  <c r="G245" i="27"/>
  <c r="G244" i="27"/>
  <c r="G243" i="27"/>
  <c r="G242" i="27"/>
  <c r="G241" i="27"/>
  <c r="G240" i="27"/>
  <c r="G239" i="27"/>
  <c r="G238" i="27"/>
  <c r="G237" i="27"/>
  <c r="G236" i="27"/>
  <c r="G229" i="27"/>
  <c r="G228" i="27"/>
  <c r="G227" i="27"/>
  <c r="G226" i="27"/>
  <c r="G225" i="27"/>
  <c r="G224" i="27"/>
  <c r="G223" i="27"/>
  <c r="G222" i="27"/>
  <c r="G221" i="27"/>
  <c r="G220" i="27"/>
  <c r="G219" i="27"/>
  <c r="G218" i="27"/>
  <c r="G217" i="27"/>
  <c r="G216" i="27"/>
  <c r="G215" i="27"/>
  <c r="G214" i="27"/>
  <c r="G213" i="27"/>
  <c r="G212" i="27"/>
  <c r="G211" i="27"/>
  <c r="G210" i="27"/>
  <c r="G209" i="27"/>
  <c r="G208" i="27"/>
  <c r="G207" i="27"/>
  <c r="G206" i="27"/>
  <c r="G205" i="27"/>
  <c r="G204" i="27"/>
  <c r="G203" i="27"/>
  <c r="G202" i="27"/>
  <c r="G201" i="27"/>
  <c r="G200" i="27"/>
  <c r="G199" i="27"/>
  <c r="G198" i="27"/>
  <c r="G197" i="27"/>
  <c r="G196" i="27"/>
  <c r="G195" i="27"/>
  <c r="G194" i="27"/>
  <c r="G193" i="27"/>
  <c r="G192" i="27"/>
  <c r="G191" i="27"/>
  <c r="G190" i="27"/>
  <c r="G189" i="27"/>
  <c r="G188" i="27"/>
  <c r="G187" i="27"/>
  <c r="G186" i="27"/>
  <c r="G185" i="27"/>
  <c r="G184" i="27"/>
  <c r="G183" i="27"/>
  <c r="G182" i="27"/>
  <c r="G181" i="27"/>
  <c r="G180" i="27"/>
  <c r="G179" i="27"/>
  <c r="G178" i="27"/>
  <c r="G177" i="27"/>
  <c r="G176" i="27"/>
  <c r="G175" i="27"/>
  <c r="G174" i="27"/>
  <c r="G173" i="27"/>
  <c r="G172" i="27"/>
  <c r="G171" i="27"/>
  <c r="G170" i="27"/>
  <c r="E39" i="1" s="1"/>
  <c r="G169" i="27"/>
  <c r="G168" i="27"/>
  <c r="G167" i="27"/>
  <c r="G166" i="27"/>
  <c r="G165" i="27"/>
  <c r="G164" i="27"/>
  <c r="G163" i="27"/>
  <c r="G162" i="27"/>
  <c r="G161" i="27"/>
  <c r="G160" i="27"/>
  <c r="G159" i="27"/>
  <c r="G158" i="27"/>
  <c r="G157" i="27"/>
  <c r="G156" i="27"/>
  <c r="G155" i="27"/>
  <c r="G154" i="27"/>
  <c r="G153" i="27"/>
  <c r="G152" i="27"/>
  <c r="G151" i="27"/>
  <c r="G150" i="27"/>
  <c r="G149" i="27"/>
  <c r="G148" i="27"/>
  <c r="G147" i="27"/>
  <c r="G146" i="27"/>
  <c r="G145" i="27"/>
  <c r="G144" i="27"/>
  <c r="G143" i="27"/>
  <c r="G142" i="27"/>
  <c r="G141" i="27"/>
  <c r="G140" i="27"/>
  <c r="G139" i="27"/>
  <c r="G138" i="27"/>
  <c r="G137" i="27"/>
  <c r="G136" i="27"/>
  <c r="G135" i="27"/>
  <c r="G134" i="27"/>
  <c r="G133" i="27"/>
  <c r="G132" i="27"/>
  <c r="G131" i="27"/>
  <c r="G123" i="27"/>
  <c r="G122" i="27"/>
  <c r="G121" i="27"/>
  <c r="G120" i="27"/>
  <c r="G119" i="27"/>
  <c r="G118" i="27"/>
  <c r="G117" i="27"/>
  <c r="G116" i="27"/>
  <c r="G115" i="27"/>
  <c r="G114" i="27"/>
  <c r="G113" i="27"/>
  <c r="G112" i="27"/>
  <c r="G111" i="27"/>
  <c r="G110" i="27"/>
  <c r="G109" i="27"/>
  <c r="G108" i="27"/>
  <c r="G107" i="27"/>
  <c r="G106" i="27"/>
  <c r="G105" i="27"/>
  <c r="G104" i="27"/>
  <c r="G103" i="27"/>
  <c r="G102" i="27"/>
  <c r="G101" i="27"/>
  <c r="G100" i="27"/>
  <c r="G99" i="27"/>
  <c r="G98" i="27"/>
  <c r="G97" i="27"/>
  <c r="G96" i="27"/>
  <c r="G95" i="27"/>
  <c r="G94" i="27"/>
  <c r="G93" i="27"/>
  <c r="G92" i="27"/>
  <c r="G91" i="27"/>
  <c r="G90" i="27"/>
  <c r="G89" i="27"/>
  <c r="G88" i="27"/>
  <c r="G87" i="27"/>
  <c r="G86" i="27"/>
  <c r="G85" i="27"/>
  <c r="G84" i="27"/>
  <c r="G83" i="27"/>
  <c r="G82" i="27"/>
  <c r="G81" i="27"/>
  <c r="G80" i="27"/>
  <c r="G79" i="27"/>
  <c r="G78" i="27"/>
  <c r="G77" i="27"/>
  <c r="G76" i="27"/>
  <c r="G75" i="27"/>
  <c r="G74" i="27"/>
  <c r="G73" i="27"/>
  <c r="G72" i="27"/>
  <c r="G71" i="27"/>
  <c r="G70" i="27"/>
  <c r="G69" i="27"/>
  <c r="G68" i="27"/>
  <c r="G67" i="27"/>
  <c r="G66" i="27"/>
  <c r="G65" i="27"/>
  <c r="G64" i="27"/>
  <c r="G63" i="27"/>
  <c r="G62" i="27"/>
  <c r="G61" i="27"/>
  <c r="G60" i="27"/>
  <c r="G59" i="27"/>
  <c r="G58" i="27"/>
  <c r="G57" i="27"/>
  <c r="G56" i="27"/>
  <c r="G55" i="27"/>
  <c r="G54" i="27"/>
  <c r="G53" i="27"/>
  <c r="G52" i="27"/>
  <c r="G51" i="27"/>
  <c r="G50" i="27"/>
  <c r="G49" i="27"/>
  <c r="G48" i="27"/>
  <c r="G47" i="27"/>
  <c r="G46" i="27"/>
  <c r="G45" i="27"/>
  <c r="G44" i="27"/>
  <c r="G43" i="27"/>
  <c r="G42" i="27"/>
  <c r="G41" i="27"/>
  <c r="G40" i="27"/>
  <c r="G39" i="27"/>
  <c r="G38" i="27"/>
  <c r="G37" i="27"/>
  <c r="G36" i="27"/>
  <c r="G35" i="27"/>
  <c r="G34" i="27"/>
  <c r="G33" i="27"/>
  <c r="G32" i="27"/>
  <c r="G31" i="27"/>
  <c r="G30" i="27"/>
  <c r="G29" i="27"/>
  <c r="G28" i="27"/>
  <c r="G27" i="27"/>
  <c r="G26" i="27"/>
  <c r="G25" i="27"/>
  <c r="G24" i="27"/>
  <c r="G124" i="27" s="1"/>
  <c r="E38" i="1" s="1"/>
  <c r="B9" i="27"/>
  <c r="B7" i="27"/>
  <c r="H29" i="26" l="1"/>
  <c r="H30" i="26"/>
  <c r="C9" i="5"/>
  <c r="C9" i="26"/>
  <c r="C25" i="24" l="1"/>
  <c r="C28" i="24" s="1"/>
  <c r="C29" i="24" s="1"/>
  <c r="C7" i="8" l="1"/>
  <c r="J24" i="5" l="1"/>
  <c r="J25" i="5"/>
  <c r="J26" i="5"/>
  <c r="J27" i="5"/>
  <c r="J28" i="5"/>
  <c r="J29" i="5"/>
  <c r="J30" i="5"/>
  <c r="J31" i="5"/>
  <c r="J32" i="5"/>
  <c r="J23" i="5"/>
  <c r="L66" i="8" l="1"/>
  <c r="L50" i="8"/>
  <c r="H133" i="5"/>
  <c r="H132" i="5"/>
  <c r="H131" i="5"/>
  <c r="H130" i="5"/>
  <c r="H129" i="5"/>
  <c r="H128" i="5"/>
  <c r="H127" i="5"/>
  <c r="H126" i="5"/>
  <c r="H125" i="5"/>
  <c r="H124" i="5"/>
  <c r="H118" i="5"/>
  <c r="I32" i="5" s="1"/>
  <c r="H117" i="5"/>
  <c r="I31" i="5" s="1"/>
  <c r="H116" i="5"/>
  <c r="I30" i="5" s="1"/>
  <c r="H115" i="5"/>
  <c r="I29" i="5" s="1"/>
  <c r="H114" i="5"/>
  <c r="I28" i="5" s="1"/>
  <c r="H113" i="5"/>
  <c r="I27" i="5" s="1"/>
  <c r="H112" i="5"/>
  <c r="I26" i="5" s="1"/>
  <c r="H111" i="5"/>
  <c r="H110" i="5"/>
  <c r="I24" i="5" s="1"/>
  <c r="H109" i="5"/>
  <c r="I23" i="5" s="1"/>
  <c r="H103" i="5"/>
  <c r="H102" i="5"/>
  <c r="H101" i="5"/>
  <c r="H100" i="5"/>
  <c r="H99" i="5"/>
  <c r="H98" i="5"/>
  <c r="H97" i="5"/>
  <c r="H96" i="5"/>
  <c r="H95" i="5"/>
  <c r="H94" i="5"/>
  <c r="H119" i="5" l="1"/>
  <c r="E24" i="1" s="1"/>
  <c r="H89" i="5"/>
  <c r="H104" i="5"/>
  <c r="H134" i="5"/>
  <c r="J33" i="5"/>
  <c r="J34" i="5" s="1"/>
  <c r="J30" i="8"/>
  <c r="J35" i="5" l="1"/>
  <c r="J48" i="14"/>
  <c r="K48" i="14" s="1"/>
  <c r="J49" i="14"/>
  <c r="K49" i="14" s="1"/>
  <c r="J50" i="14"/>
  <c r="K50" i="14" s="1"/>
  <c r="J51" i="14"/>
  <c r="K51" i="14" s="1"/>
  <c r="J52" i="14"/>
  <c r="K52" i="14" s="1"/>
  <c r="J53" i="14"/>
  <c r="K53" i="14" s="1"/>
  <c r="F51" i="26" l="1"/>
  <c r="F52" i="26"/>
  <c r="F53" i="26"/>
  <c r="F54" i="26"/>
  <c r="F55" i="26"/>
  <c r="F56" i="26"/>
  <c r="F57" i="26"/>
  <c r="F58" i="26"/>
  <c r="F59" i="26"/>
  <c r="F50" i="26"/>
  <c r="H37" i="26"/>
  <c r="H36" i="26"/>
  <c r="H35" i="26"/>
  <c r="H34" i="26"/>
  <c r="H33" i="26"/>
  <c r="H32" i="26"/>
  <c r="H31" i="26"/>
  <c r="H28" i="26"/>
  <c r="F60" i="26" l="1"/>
  <c r="E66" i="1" s="1"/>
  <c r="H38" i="26"/>
  <c r="E65" i="1" s="1"/>
  <c r="B7" i="24" l="1"/>
  <c r="B25" i="24"/>
  <c r="B9" i="24"/>
  <c r="B28" i="24" l="1"/>
  <c r="B29" i="24" s="1"/>
  <c r="B30" i="24" s="1"/>
  <c r="B31" i="24" s="1"/>
  <c r="B32" i="24" l="1"/>
  <c r="B33" i="24" s="1"/>
  <c r="B34" i="24" s="1"/>
  <c r="B35" i="24" s="1"/>
  <c r="B36" i="24" s="1"/>
  <c r="B37" i="24" s="1"/>
  <c r="B38" i="24" s="1"/>
  <c r="B39" i="24" s="1"/>
  <c r="B40" i="24" s="1"/>
  <c r="B41" i="24" s="1"/>
  <c r="B42" i="24" s="1"/>
  <c r="B43" i="24" s="1"/>
  <c r="B44" i="24" s="1"/>
  <c r="B45" i="24" s="1"/>
  <c r="B47" i="24" l="1"/>
  <c r="B49" i="24" s="1"/>
  <c r="B50" i="24" s="1"/>
  <c r="E68" i="1" s="1"/>
  <c r="K142" i="13"/>
  <c r="L142" i="13" s="1"/>
  <c r="K141" i="13"/>
  <c r="L141" i="13" s="1"/>
  <c r="K140" i="13"/>
  <c r="L140" i="13" s="1"/>
  <c r="K139" i="13"/>
  <c r="L139" i="13" s="1"/>
  <c r="K138" i="13"/>
  <c r="L138" i="13" s="1"/>
  <c r="K137" i="13"/>
  <c r="L137" i="13" s="1"/>
  <c r="K136" i="13"/>
  <c r="L136" i="13" s="1"/>
  <c r="K135" i="13"/>
  <c r="L135" i="13" s="1"/>
  <c r="K134" i="13"/>
  <c r="L134" i="13" s="1"/>
  <c r="K133" i="13"/>
  <c r="L133" i="13" s="1"/>
  <c r="K132" i="13"/>
  <c r="L132" i="13" s="1"/>
  <c r="K131" i="13"/>
  <c r="L131" i="13" s="1"/>
  <c r="K130" i="13"/>
  <c r="L130" i="13" s="1"/>
  <c r="K129" i="13"/>
  <c r="L129" i="13" s="1"/>
  <c r="K128" i="13"/>
  <c r="L128" i="13" s="1"/>
  <c r="K127" i="13"/>
  <c r="L127" i="13" s="1"/>
  <c r="K126" i="13"/>
  <c r="L126" i="13" s="1"/>
  <c r="K125" i="13"/>
  <c r="L125" i="13" s="1"/>
  <c r="K124" i="13"/>
  <c r="L124" i="13" s="1"/>
  <c r="K123" i="13"/>
  <c r="L123" i="13" s="1"/>
  <c r="L143" i="13" l="1"/>
  <c r="E63" i="1" s="1"/>
  <c r="N142" i="25" l="1"/>
  <c r="K142" i="25"/>
  <c r="L142" i="25" s="1"/>
  <c r="N141" i="25"/>
  <c r="K141" i="25"/>
  <c r="L141" i="25" s="1"/>
  <c r="N140" i="25"/>
  <c r="K140" i="25"/>
  <c r="L140" i="25" s="1"/>
  <c r="N139" i="25"/>
  <c r="L139" i="25"/>
  <c r="K139" i="25"/>
  <c r="N138" i="25"/>
  <c r="K138" i="25"/>
  <c r="L138" i="25" s="1"/>
  <c r="N137" i="25"/>
  <c r="K137" i="25"/>
  <c r="L137" i="25" s="1"/>
  <c r="N136" i="25"/>
  <c r="L136" i="25"/>
  <c r="K136" i="25"/>
  <c r="N135" i="25"/>
  <c r="K135" i="25"/>
  <c r="L135" i="25" s="1"/>
  <c r="N134" i="25"/>
  <c r="L134" i="25"/>
  <c r="K134" i="25"/>
  <c r="N133" i="25"/>
  <c r="K133" i="25"/>
  <c r="L133" i="25" s="1"/>
  <c r="N132" i="25"/>
  <c r="K132" i="25"/>
  <c r="L132" i="25" s="1"/>
  <c r="N131" i="25"/>
  <c r="K131" i="25"/>
  <c r="L131" i="25" s="1"/>
  <c r="N130" i="25"/>
  <c r="L130" i="25"/>
  <c r="K130" i="25"/>
  <c r="N129" i="25"/>
  <c r="K129" i="25"/>
  <c r="L129" i="25" s="1"/>
  <c r="N128" i="25"/>
  <c r="K128" i="25"/>
  <c r="L128" i="25" s="1"/>
  <c r="N127" i="25"/>
  <c r="K127" i="25"/>
  <c r="L127" i="25" s="1"/>
  <c r="N126" i="25"/>
  <c r="L126" i="25"/>
  <c r="K126" i="25"/>
  <c r="N125" i="25"/>
  <c r="K125" i="25"/>
  <c r="L125" i="25" s="1"/>
  <c r="N124" i="25"/>
  <c r="O124" i="25" s="1"/>
  <c r="P124" i="25" s="1"/>
  <c r="K124" i="25"/>
  <c r="L124" i="25" s="1"/>
  <c r="N123" i="25"/>
  <c r="K123" i="25"/>
  <c r="L123" i="25" s="1"/>
  <c r="K142" i="14"/>
  <c r="L142" i="14" s="1"/>
  <c r="K141" i="14"/>
  <c r="L141" i="14" s="1"/>
  <c r="K140" i="14"/>
  <c r="L140" i="14" s="1"/>
  <c r="K139" i="14"/>
  <c r="L139" i="14" s="1"/>
  <c r="K138" i="14"/>
  <c r="L138" i="14" s="1"/>
  <c r="K137" i="14"/>
  <c r="L137" i="14" s="1"/>
  <c r="K136" i="14"/>
  <c r="L136" i="14" s="1"/>
  <c r="K135" i="14"/>
  <c r="L135" i="14" s="1"/>
  <c r="K134" i="14"/>
  <c r="L134" i="14" s="1"/>
  <c r="K133" i="14"/>
  <c r="L133" i="14" s="1"/>
  <c r="K132" i="14"/>
  <c r="L132" i="14" s="1"/>
  <c r="K131" i="14"/>
  <c r="L131" i="14" s="1"/>
  <c r="K130" i="14"/>
  <c r="L130" i="14" s="1"/>
  <c r="K129" i="14"/>
  <c r="L129" i="14" s="1"/>
  <c r="K128" i="14"/>
  <c r="L128" i="14" s="1"/>
  <c r="K127" i="14"/>
  <c r="L127" i="14" s="1"/>
  <c r="K126" i="14"/>
  <c r="L126" i="14" s="1"/>
  <c r="K125" i="14"/>
  <c r="L125" i="14" s="1"/>
  <c r="K124" i="14"/>
  <c r="L124" i="14" s="1"/>
  <c r="K123" i="14"/>
  <c r="L123" i="14" s="1"/>
  <c r="K142" i="16"/>
  <c r="L142" i="16" s="1"/>
  <c r="K141" i="16"/>
  <c r="L141" i="16" s="1"/>
  <c r="K140" i="16"/>
  <c r="L140" i="16" s="1"/>
  <c r="K139" i="16"/>
  <c r="L139" i="16" s="1"/>
  <c r="K138" i="16"/>
  <c r="L138" i="16" s="1"/>
  <c r="K137" i="16"/>
  <c r="L137" i="16" s="1"/>
  <c r="K136" i="16"/>
  <c r="L136" i="16" s="1"/>
  <c r="K135" i="16"/>
  <c r="L135" i="16" s="1"/>
  <c r="K134" i="16"/>
  <c r="L134" i="16" s="1"/>
  <c r="K133" i="16"/>
  <c r="L133" i="16" s="1"/>
  <c r="L132" i="16"/>
  <c r="K132" i="16"/>
  <c r="K131" i="16"/>
  <c r="L131" i="16" s="1"/>
  <c r="K130" i="16"/>
  <c r="L130" i="16" s="1"/>
  <c r="K129" i="16"/>
  <c r="L129" i="16" s="1"/>
  <c r="K128" i="16"/>
  <c r="L128" i="16" s="1"/>
  <c r="K127" i="16"/>
  <c r="L127" i="16" s="1"/>
  <c r="K126" i="16"/>
  <c r="L126" i="16" s="1"/>
  <c r="K125" i="16"/>
  <c r="L125" i="16" s="1"/>
  <c r="K124" i="16"/>
  <c r="L124" i="16" s="1"/>
  <c r="K123" i="16"/>
  <c r="L123" i="16" s="1"/>
  <c r="O130" i="25" l="1"/>
  <c r="P130" i="25" s="1"/>
  <c r="O139" i="25"/>
  <c r="P139" i="25" s="1"/>
  <c r="O123" i="25"/>
  <c r="P123" i="25" s="1"/>
  <c r="O131" i="25"/>
  <c r="P131" i="25" s="1"/>
  <c r="L143" i="14"/>
  <c r="E46" i="1" s="1"/>
  <c r="O127" i="25"/>
  <c r="P127" i="25" s="1"/>
  <c r="O135" i="25"/>
  <c r="P135" i="25" s="1"/>
  <c r="O138" i="25"/>
  <c r="P138" i="25" s="1"/>
  <c r="O126" i="25"/>
  <c r="P126" i="25" s="1"/>
  <c r="O134" i="25"/>
  <c r="P134" i="25" s="1"/>
  <c r="O125" i="25"/>
  <c r="P125" i="25" s="1"/>
  <c r="O128" i="25"/>
  <c r="P128" i="25" s="1"/>
  <c r="O129" i="25"/>
  <c r="P129" i="25" s="1"/>
  <c r="O132" i="25"/>
  <c r="P132" i="25" s="1"/>
  <c r="O133" i="25"/>
  <c r="P133" i="25" s="1"/>
  <c r="O136" i="25"/>
  <c r="P136" i="25" s="1"/>
  <c r="O140" i="25"/>
  <c r="P140" i="25" s="1"/>
  <c r="O142" i="25"/>
  <c r="P142" i="25" s="1"/>
  <c r="O137" i="25"/>
  <c r="P137" i="25" s="1"/>
  <c r="O141" i="25"/>
  <c r="P141" i="25" s="1"/>
  <c r="L143" i="25"/>
  <c r="L143" i="16"/>
  <c r="E53" i="1" s="1"/>
  <c r="H55" i="3"/>
  <c r="H42" i="3"/>
  <c r="A55" i="3"/>
  <c r="A42" i="3"/>
  <c r="A29" i="3"/>
  <c r="P143" i="25" l="1"/>
  <c r="K116" i="13"/>
  <c r="L116" i="13" s="1"/>
  <c r="K115" i="13"/>
  <c r="L115" i="13" s="1"/>
  <c r="K114" i="13"/>
  <c r="L114" i="13" s="1"/>
  <c r="K113" i="13"/>
  <c r="L113" i="13" s="1"/>
  <c r="K112" i="13"/>
  <c r="L112" i="13" s="1"/>
  <c r="K111" i="13"/>
  <c r="L111" i="13" s="1"/>
  <c r="K110" i="13"/>
  <c r="L110" i="13" s="1"/>
  <c r="K109" i="13"/>
  <c r="L109" i="13" s="1"/>
  <c r="K108" i="13"/>
  <c r="L108" i="13" s="1"/>
  <c r="K107" i="13"/>
  <c r="L107" i="13" s="1"/>
  <c r="K106" i="13"/>
  <c r="L106" i="13" s="1"/>
  <c r="K105" i="13"/>
  <c r="L105" i="13" s="1"/>
  <c r="K104" i="13"/>
  <c r="L104" i="13" s="1"/>
  <c r="K103" i="13"/>
  <c r="L103" i="13" s="1"/>
  <c r="K102" i="13"/>
  <c r="L102" i="13" s="1"/>
  <c r="K101" i="13"/>
  <c r="L101" i="13" s="1"/>
  <c r="K100" i="13"/>
  <c r="L100" i="13" s="1"/>
  <c r="K99" i="13"/>
  <c r="L99" i="13" s="1"/>
  <c r="K98" i="13"/>
  <c r="L98" i="13" s="1"/>
  <c r="K97" i="13"/>
  <c r="L97" i="13" s="1"/>
  <c r="K91" i="13"/>
  <c r="L91" i="13" s="1"/>
  <c r="K90" i="13"/>
  <c r="L90" i="13" s="1"/>
  <c r="K89" i="13"/>
  <c r="L89" i="13" s="1"/>
  <c r="K88" i="13"/>
  <c r="L88" i="13" s="1"/>
  <c r="K87" i="13"/>
  <c r="L87" i="13" s="1"/>
  <c r="K86" i="13"/>
  <c r="L86" i="13" s="1"/>
  <c r="K85" i="13"/>
  <c r="L85" i="13" s="1"/>
  <c r="K84" i="13"/>
  <c r="L84" i="13" s="1"/>
  <c r="K83" i="13"/>
  <c r="L83" i="13" s="1"/>
  <c r="K82" i="13"/>
  <c r="L82" i="13" s="1"/>
  <c r="K81" i="13"/>
  <c r="L81" i="13" s="1"/>
  <c r="K80" i="13"/>
  <c r="L80" i="13" s="1"/>
  <c r="K79" i="13"/>
  <c r="L79" i="13" s="1"/>
  <c r="K78" i="13"/>
  <c r="L78" i="13" s="1"/>
  <c r="K77" i="13"/>
  <c r="L77" i="13" s="1"/>
  <c r="K76" i="13"/>
  <c r="L76" i="13" s="1"/>
  <c r="K75" i="13"/>
  <c r="L75" i="13" s="1"/>
  <c r="K74" i="13"/>
  <c r="L74" i="13" s="1"/>
  <c r="K73" i="13"/>
  <c r="L73" i="13" s="1"/>
  <c r="K72" i="13"/>
  <c r="L72" i="13" s="1"/>
  <c r="J66" i="13"/>
  <c r="K66" i="13" s="1"/>
  <c r="J65" i="13"/>
  <c r="K65" i="13" s="1"/>
  <c r="J64" i="13"/>
  <c r="K64" i="13" s="1"/>
  <c r="J63" i="13"/>
  <c r="K63" i="13" s="1"/>
  <c r="J62" i="13"/>
  <c r="K62" i="13" s="1"/>
  <c r="J61" i="13"/>
  <c r="K61" i="13" s="1"/>
  <c r="J60" i="13"/>
  <c r="K60" i="13" s="1"/>
  <c r="J59" i="13"/>
  <c r="K59" i="13" s="1"/>
  <c r="J58" i="13"/>
  <c r="K58" i="13" s="1"/>
  <c r="J57" i="13"/>
  <c r="K57" i="13" s="1"/>
  <c r="J56" i="13"/>
  <c r="K56" i="13" s="1"/>
  <c r="J55" i="13"/>
  <c r="K55" i="13" s="1"/>
  <c r="J54" i="13"/>
  <c r="K54" i="13" s="1"/>
  <c r="J53" i="13"/>
  <c r="K53" i="13" s="1"/>
  <c r="J52" i="13"/>
  <c r="K52" i="13" s="1"/>
  <c r="J51" i="13"/>
  <c r="K51" i="13" s="1"/>
  <c r="J50" i="13"/>
  <c r="K50" i="13" s="1"/>
  <c r="J49" i="13"/>
  <c r="K49" i="13" s="1"/>
  <c r="J48" i="13"/>
  <c r="K48" i="13" s="1"/>
  <c r="J47" i="13"/>
  <c r="K47" i="13" s="1"/>
  <c r="H41" i="13"/>
  <c r="J41" i="13" s="1"/>
  <c r="K41" i="13" s="1"/>
  <c r="H40" i="13"/>
  <c r="J40" i="13" s="1"/>
  <c r="K40" i="13" s="1"/>
  <c r="H39" i="13"/>
  <c r="J39" i="13" s="1"/>
  <c r="K39" i="13" s="1"/>
  <c r="H38" i="13"/>
  <c r="J38" i="13" s="1"/>
  <c r="K38" i="13" s="1"/>
  <c r="H37" i="13"/>
  <c r="J37" i="13" s="1"/>
  <c r="K37" i="13" s="1"/>
  <c r="H36" i="13"/>
  <c r="J36" i="13" s="1"/>
  <c r="K36" i="13" s="1"/>
  <c r="H35" i="13"/>
  <c r="J35" i="13" s="1"/>
  <c r="K35" i="13" s="1"/>
  <c r="H34" i="13"/>
  <c r="J34" i="13" s="1"/>
  <c r="K34" i="13" s="1"/>
  <c r="H33" i="13"/>
  <c r="J33" i="13" s="1"/>
  <c r="K33" i="13" s="1"/>
  <c r="H32" i="13"/>
  <c r="J32" i="13" s="1"/>
  <c r="K32" i="13" s="1"/>
  <c r="H31" i="13"/>
  <c r="J31" i="13" s="1"/>
  <c r="K31" i="13" s="1"/>
  <c r="H30" i="13"/>
  <c r="J30" i="13" s="1"/>
  <c r="K30" i="13" s="1"/>
  <c r="H29" i="13"/>
  <c r="J29" i="13" s="1"/>
  <c r="K29" i="13" s="1"/>
  <c r="H28" i="13"/>
  <c r="J28" i="13" s="1"/>
  <c r="K28" i="13" s="1"/>
  <c r="H27" i="13"/>
  <c r="J27" i="13" s="1"/>
  <c r="K27" i="13" s="1"/>
  <c r="H26" i="13"/>
  <c r="J26" i="13" s="1"/>
  <c r="K26" i="13" s="1"/>
  <c r="H25" i="13"/>
  <c r="J25" i="13" s="1"/>
  <c r="K25" i="13" s="1"/>
  <c r="H24" i="13"/>
  <c r="J24" i="13" s="1"/>
  <c r="K24" i="13" s="1"/>
  <c r="H23" i="13"/>
  <c r="J23" i="13" s="1"/>
  <c r="K23" i="13" s="1"/>
  <c r="K117" i="16"/>
  <c r="L117" i="16" s="1"/>
  <c r="K116" i="16"/>
  <c r="L116" i="16" s="1"/>
  <c r="K115" i="16"/>
  <c r="L115" i="16" s="1"/>
  <c r="K114" i="16"/>
  <c r="L114" i="16" s="1"/>
  <c r="K113" i="16"/>
  <c r="L113" i="16" s="1"/>
  <c r="K112" i="16"/>
  <c r="L112" i="16" s="1"/>
  <c r="K111" i="16"/>
  <c r="L111" i="16" s="1"/>
  <c r="K110" i="16"/>
  <c r="L110" i="16" s="1"/>
  <c r="K109" i="16"/>
  <c r="L109" i="16" s="1"/>
  <c r="K108" i="16"/>
  <c r="L108" i="16" s="1"/>
  <c r="K107" i="16"/>
  <c r="L107" i="16" s="1"/>
  <c r="K106" i="16"/>
  <c r="L106" i="16" s="1"/>
  <c r="K105" i="16"/>
  <c r="L105" i="16" s="1"/>
  <c r="K104" i="16"/>
  <c r="L104" i="16" s="1"/>
  <c r="K103" i="16"/>
  <c r="L103" i="16" s="1"/>
  <c r="K102" i="16"/>
  <c r="L102" i="16" s="1"/>
  <c r="K101" i="16"/>
  <c r="L101" i="16" s="1"/>
  <c r="K100" i="16"/>
  <c r="L100" i="16" s="1"/>
  <c r="K99" i="16"/>
  <c r="L99" i="16" s="1"/>
  <c r="K98" i="16"/>
  <c r="L98" i="16" s="1"/>
  <c r="K92" i="16"/>
  <c r="L92" i="16" s="1"/>
  <c r="K91" i="16"/>
  <c r="L91" i="16" s="1"/>
  <c r="K90" i="16"/>
  <c r="L90" i="16" s="1"/>
  <c r="K89" i="16"/>
  <c r="L89" i="16" s="1"/>
  <c r="K88" i="16"/>
  <c r="L88" i="16" s="1"/>
  <c r="K87" i="16"/>
  <c r="L87" i="16" s="1"/>
  <c r="K86" i="16"/>
  <c r="L86" i="16" s="1"/>
  <c r="K85" i="16"/>
  <c r="L85" i="16" s="1"/>
  <c r="K84" i="16"/>
  <c r="L84" i="16" s="1"/>
  <c r="K83" i="16"/>
  <c r="L83" i="16" s="1"/>
  <c r="K82" i="16"/>
  <c r="L82" i="16" s="1"/>
  <c r="K81" i="16"/>
  <c r="L81" i="16" s="1"/>
  <c r="K80" i="16"/>
  <c r="L80" i="16" s="1"/>
  <c r="K79" i="16"/>
  <c r="L79" i="16" s="1"/>
  <c r="K78" i="16"/>
  <c r="L78" i="16" s="1"/>
  <c r="K77" i="16"/>
  <c r="L77" i="16" s="1"/>
  <c r="K76" i="16"/>
  <c r="L76" i="16" s="1"/>
  <c r="K75" i="16"/>
  <c r="L75" i="16" s="1"/>
  <c r="K74" i="16"/>
  <c r="L74" i="16" s="1"/>
  <c r="K73" i="16"/>
  <c r="L73" i="16" s="1"/>
  <c r="K117" i="14"/>
  <c r="L117" i="14" s="1"/>
  <c r="K116" i="14"/>
  <c r="L116" i="14" s="1"/>
  <c r="K115" i="14"/>
  <c r="L115" i="14" s="1"/>
  <c r="K114" i="14"/>
  <c r="L114" i="14" s="1"/>
  <c r="K113" i="14"/>
  <c r="L113" i="14" s="1"/>
  <c r="K112" i="14"/>
  <c r="L112" i="14" s="1"/>
  <c r="K111" i="14"/>
  <c r="L111" i="14" s="1"/>
  <c r="K110" i="14"/>
  <c r="L110" i="14" s="1"/>
  <c r="K109" i="14"/>
  <c r="L109" i="14" s="1"/>
  <c r="K108" i="14"/>
  <c r="L108" i="14" s="1"/>
  <c r="K107" i="14"/>
  <c r="L107" i="14" s="1"/>
  <c r="K106" i="14"/>
  <c r="L106" i="14" s="1"/>
  <c r="K105" i="14"/>
  <c r="L105" i="14" s="1"/>
  <c r="K104" i="14"/>
  <c r="L104" i="14" s="1"/>
  <c r="K103" i="14"/>
  <c r="L103" i="14" s="1"/>
  <c r="K102" i="14"/>
  <c r="L102" i="14" s="1"/>
  <c r="K101" i="14"/>
  <c r="L101" i="14" s="1"/>
  <c r="K100" i="14"/>
  <c r="L100" i="14" s="1"/>
  <c r="K99" i="14"/>
  <c r="L99" i="14" s="1"/>
  <c r="K98" i="14"/>
  <c r="L98" i="14" s="1"/>
  <c r="K92" i="14"/>
  <c r="L92" i="14" s="1"/>
  <c r="K91" i="14"/>
  <c r="L91" i="14" s="1"/>
  <c r="K90" i="14"/>
  <c r="L90" i="14" s="1"/>
  <c r="K89" i="14"/>
  <c r="L89" i="14" s="1"/>
  <c r="K88" i="14"/>
  <c r="L88" i="14" s="1"/>
  <c r="K87" i="14"/>
  <c r="L87" i="14" s="1"/>
  <c r="K86" i="14"/>
  <c r="L86" i="14" s="1"/>
  <c r="K85" i="14"/>
  <c r="L85" i="14" s="1"/>
  <c r="K84" i="14"/>
  <c r="L84" i="14" s="1"/>
  <c r="K83" i="14"/>
  <c r="L83" i="14" s="1"/>
  <c r="K82" i="14"/>
  <c r="L82" i="14" s="1"/>
  <c r="K81" i="14"/>
  <c r="L81" i="14" s="1"/>
  <c r="K80" i="14"/>
  <c r="L80" i="14" s="1"/>
  <c r="K79" i="14"/>
  <c r="L79" i="14" s="1"/>
  <c r="K78" i="14"/>
  <c r="L78" i="14" s="1"/>
  <c r="K77" i="14"/>
  <c r="L77" i="14" s="1"/>
  <c r="K76" i="14"/>
  <c r="L76" i="14" s="1"/>
  <c r="K75" i="14"/>
  <c r="L75" i="14" s="1"/>
  <c r="K74" i="14"/>
  <c r="K73" i="14"/>
  <c r="L73" i="14" s="1"/>
  <c r="F49" i="7"/>
  <c r="F50" i="7"/>
  <c r="F51" i="7"/>
  <c r="F52" i="7"/>
  <c r="F53" i="7"/>
  <c r="F54" i="7"/>
  <c r="F55" i="7"/>
  <c r="F56" i="7"/>
  <c r="F57" i="7"/>
  <c r="F58" i="7"/>
  <c r="F59" i="7"/>
  <c r="F60" i="7"/>
  <c r="F61" i="7"/>
  <c r="F62" i="7"/>
  <c r="F63" i="7"/>
  <c r="F64" i="7"/>
  <c r="F65" i="7"/>
  <c r="F66" i="7"/>
  <c r="F67" i="7"/>
  <c r="F68" i="7"/>
  <c r="M67" i="12"/>
  <c r="M66" i="12"/>
  <c r="M65" i="12"/>
  <c r="M64" i="12"/>
  <c r="M63" i="12"/>
  <c r="M62" i="12"/>
  <c r="M61" i="12"/>
  <c r="M60" i="12"/>
  <c r="M59" i="12"/>
  <c r="M58" i="12"/>
  <c r="M57" i="12"/>
  <c r="M56" i="12"/>
  <c r="M55" i="12"/>
  <c r="M54" i="12"/>
  <c r="M53" i="12"/>
  <c r="M52" i="12"/>
  <c r="M51" i="12"/>
  <c r="M50" i="12"/>
  <c r="M49" i="12"/>
  <c r="M48" i="12"/>
  <c r="M23" i="12"/>
  <c r="L51" i="8"/>
  <c r="L52" i="8"/>
  <c r="L53" i="8"/>
  <c r="L54" i="8"/>
  <c r="H27" i="5" s="1"/>
  <c r="K27" i="5" s="1"/>
  <c r="L117" i="25"/>
  <c r="I117" i="25"/>
  <c r="J117" i="25" s="1"/>
  <c r="L116" i="25"/>
  <c r="I116" i="25"/>
  <c r="J116" i="25" s="1"/>
  <c r="L115" i="25"/>
  <c r="J115" i="25"/>
  <c r="I115" i="25"/>
  <c r="L114" i="25"/>
  <c r="M114" i="25" s="1"/>
  <c r="N114" i="25" s="1"/>
  <c r="I114" i="25"/>
  <c r="J114" i="25" s="1"/>
  <c r="L113" i="25"/>
  <c r="I113" i="25"/>
  <c r="J113" i="25" s="1"/>
  <c r="L112" i="25"/>
  <c r="I112" i="25"/>
  <c r="J112" i="25" s="1"/>
  <c r="L111" i="25"/>
  <c r="J111" i="25"/>
  <c r="I111" i="25"/>
  <c r="L110" i="25"/>
  <c r="I110" i="25"/>
  <c r="J110" i="25" s="1"/>
  <c r="L109" i="25"/>
  <c r="I109" i="25"/>
  <c r="J109" i="25" s="1"/>
  <c r="L108" i="25"/>
  <c r="I108" i="25"/>
  <c r="J108" i="25" s="1"/>
  <c r="L107" i="25"/>
  <c r="I107" i="25"/>
  <c r="J107" i="25" s="1"/>
  <c r="L106" i="25"/>
  <c r="M106" i="25" s="1"/>
  <c r="N106" i="25" s="1"/>
  <c r="I106" i="25"/>
  <c r="J106" i="25" s="1"/>
  <c r="L105" i="25"/>
  <c r="I105" i="25"/>
  <c r="J105" i="25" s="1"/>
  <c r="L104" i="25"/>
  <c r="I104" i="25"/>
  <c r="J104" i="25" s="1"/>
  <c r="L103" i="25"/>
  <c r="I103" i="25"/>
  <c r="J103" i="25" s="1"/>
  <c r="L102" i="25"/>
  <c r="I102" i="25"/>
  <c r="J102" i="25" s="1"/>
  <c r="L101" i="25"/>
  <c r="I101" i="25"/>
  <c r="J101" i="25" s="1"/>
  <c r="L100" i="25"/>
  <c r="I100" i="25"/>
  <c r="J100" i="25" s="1"/>
  <c r="L99" i="25"/>
  <c r="I99" i="25"/>
  <c r="J99" i="25" s="1"/>
  <c r="L98" i="25"/>
  <c r="M98" i="25" s="1"/>
  <c r="N98" i="25" s="1"/>
  <c r="I98" i="25"/>
  <c r="J98" i="25" s="1"/>
  <c r="M92" i="25"/>
  <c r="K92" i="25"/>
  <c r="M91" i="25"/>
  <c r="N91" i="25" s="1"/>
  <c r="O91" i="25" s="1"/>
  <c r="K91" i="25"/>
  <c r="M90" i="25"/>
  <c r="K90" i="25"/>
  <c r="M89" i="25"/>
  <c r="K89" i="25"/>
  <c r="M88" i="25"/>
  <c r="K88" i="25"/>
  <c r="M87" i="25"/>
  <c r="K87" i="25"/>
  <c r="M86" i="25"/>
  <c r="N86" i="25" s="1"/>
  <c r="O86" i="25" s="1"/>
  <c r="K86" i="25"/>
  <c r="M85" i="25"/>
  <c r="K85" i="25"/>
  <c r="M84" i="25"/>
  <c r="N84" i="25" s="1"/>
  <c r="O84" i="25" s="1"/>
  <c r="K84" i="25"/>
  <c r="M83" i="25"/>
  <c r="K83" i="25"/>
  <c r="M82" i="25"/>
  <c r="K82" i="25"/>
  <c r="M81" i="25"/>
  <c r="K81" i="25"/>
  <c r="M80" i="25"/>
  <c r="K80" i="25"/>
  <c r="N79" i="25"/>
  <c r="O79" i="25" s="1"/>
  <c r="M79" i="25"/>
  <c r="K79" i="25"/>
  <c r="M78" i="25"/>
  <c r="K78" i="25"/>
  <c r="M77" i="25"/>
  <c r="N77" i="25" s="1"/>
  <c r="O77" i="25" s="1"/>
  <c r="K77" i="25"/>
  <c r="M76" i="25"/>
  <c r="K76" i="25"/>
  <c r="M75" i="25"/>
  <c r="N75" i="25" s="1"/>
  <c r="O75" i="25" s="1"/>
  <c r="K75" i="25"/>
  <c r="M74" i="25"/>
  <c r="K74" i="25"/>
  <c r="M73" i="25"/>
  <c r="K73" i="25"/>
  <c r="M67" i="25"/>
  <c r="J67" i="25"/>
  <c r="K67" i="25" s="1"/>
  <c r="M66" i="25"/>
  <c r="J66" i="25"/>
  <c r="K66" i="25" s="1"/>
  <c r="M65" i="25"/>
  <c r="K65" i="25"/>
  <c r="J65" i="25"/>
  <c r="M64" i="25"/>
  <c r="N64" i="25" s="1"/>
  <c r="O64" i="25" s="1"/>
  <c r="J64" i="25"/>
  <c r="K64" i="25" s="1"/>
  <c r="M63" i="25"/>
  <c r="J63" i="25"/>
  <c r="K63" i="25" s="1"/>
  <c r="M62" i="25"/>
  <c r="J62" i="25"/>
  <c r="K62" i="25" s="1"/>
  <c r="M61" i="25"/>
  <c r="J61" i="25"/>
  <c r="K61" i="25" s="1"/>
  <c r="M60" i="25"/>
  <c r="N60" i="25" s="1"/>
  <c r="O60" i="25" s="1"/>
  <c r="J60" i="25"/>
  <c r="K60" i="25" s="1"/>
  <c r="M59" i="25"/>
  <c r="J59" i="25"/>
  <c r="K59" i="25" s="1"/>
  <c r="M58" i="25"/>
  <c r="J58" i="25"/>
  <c r="K58" i="25" s="1"/>
  <c r="M57" i="25"/>
  <c r="J57" i="25"/>
  <c r="K57" i="25" s="1"/>
  <c r="M56" i="25"/>
  <c r="N56" i="25" s="1"/>
  <c r="O56" i="25" s="1"/>
  <c r="J56" i="25"/>
  <c r="K56" i="25" s="1"/>
  <c r="M55" i="25"/>
  <c r="K55" i="25"/>
  <c r="N55" i="25" s="1"/>
  <c r="O55" i="25" s="1"/>
  <c r="J55" i="25"/>
  <c r="M54" i="25"/>
  <c r="J54" i="25"/>
  <c r="K54" i="25" s="1"/>
  <c r="M53" i="25"/>
  <c r="J53" i="25"/>
  <c r="K53" i="25" s="1"/>
  <c r="M52" i="25"/>
  <c r="N52" i="25" s="1"/>
  <c r="O52" i="25" s="1"/>
  <c r="J52" i="25"/>
  <c r="K52" i="25" s="1"/>
  <c r="M51" i="25"/>
  <c r="J51" i="25"/>
  <c r="K51" i="25" s="1"/>
  <c r="M50" i="25"/>
  <c r="J50" i="25"/>
  <c r="K50" i="25" s="1"/>
  <c r="M49" i="25"/>
  <c r="J49" i="25"/>
  <c r="K49" i="25" s="1"/>
  <c r="M48" i="25"/>
  <c r="N48" i="25" s="1"/>
  <c r="O48" i="25" s="1"/>
  <c r="J48" i="25"/>
  <c r="K48" i="25" s="1"/>
  <c r="P42" i="25"/>
  <c r="M42" i="25"/>
  <c r="H42" i="25"/>
  <c r="J42" i="25" s="1"/>
  <c r="K42" i="25" s="1"/>
  <c r="P41" i="25"/>
  <c r="M41" i="25"/>
  <c r="H41" i="25"/>
  <c r="J41" i="25" s="1"/>
  <c r="K41" i="25" s="1"/>
  <c r="P40" i="25"/>
  <c r="M40" i="25"/>
  <c r="H40" i="25"/>
  <c r="J40" i="25" s="1"/>
  <c r="K40" i="25" s="1"/>
  <c r="P39" i="25"/>
  <c r="M39" i="25"/>
  <c r="H39" i="25"/>
  <c r="J39" i="25" s="1"/>
  <c r="K39" i="25" s="1"/>
  <c r="P38" i="25"/>
  <c r="M38" i="25"/>
  <c r="H38" i="25"/>
  <c r="J38" i="25" s="1"/>
  <c r="K38" i="25" s="1"/>
  <c r="P37" i="25"/>
  <c r="M37" i="25"/>
  <c r="H37" i="25"/>
  <c r="J37" i="25" s="1"/>
  <c r="K37" i="25" s="1"/>
  <c r="P36" i="25"/>
  <c r="M36" i="25"/>
  <c r="H36" i="25"/>
  <c r="J36" i="25" s="1"/>
  <c r="K36" i="25" s="1"/>
  <c r="P35" i="25"/>
  <c r="M35" i="25"/>
  <c r="H35" i="25"/>
  <c r="J35" i="25" s="1"/>
  <c r="K35" i="25" s="1"/>
  <c r="P34" i="25"/>
  <c r="M34" i="25"/>
  <c r="H34" i="25"/>
  <c r="J34" i="25" s="1"/>
  <c r="K34" i="25" s="1"/>
  <c r="P33" i="25"/>
  <c r="M33" i="25"/>
  <c r="H33" i="25"/>
  <c r="J33" i="25" s="1"/>
  <c r="K33" i="25" s="1"/>
  <c r="P32" i="25"/>
  <c r="M32" i="25"/>
  <c r="H32" i="25"/>
  <c r="J32" i="25" s="1"/>
  <c r="K32" i="25" s="1"/>
  <c r="P31" i="25"/>
  <c r="M31" i="25"/>
  <c r="H31" i="25"/>
  <c r="J31" i="25" s="1"/>
  <c r="K31" i="25" s="1"/>
  <c r="P30" i="25"/>
  <c r="M30" i="25"/>
  <c r="H30" i="25"/>
  <c r="J30" i="25" s="1"/>
  <c r="K30" i="25" s="1"/>
  <c r="P29" i="25"/>
  <c r="M29" i="25"/>
  <c r="H29" i="25"/>
  <c r="J29" i="25" s="1"/>
  <c r="K29" i="25" s="1"/>
  <c r="P28" i="25"/>
  <c r="M28" i="25"/>
  <c r="H28" i="25"/>
  <c r="J28" i="25" s="1"/>
  <c r="K28" i="25" s="1"/>
  <c r="P27" i="25"/>
  <c r="M27" i="25"/>
  <c r="H27" i="25"/>
  <c r="J27" i="25" s="1"/>
  <c r="K27" i="25" s="1"/>
  <c r="P26" i="25"/>
  <c r="M26" i="25"/>
  <c r="H26" i="25"/>
  <c r="J26" i="25" s="1"/>
  <c r="K26" i="25" s="1"/>
  <c r="P25" i="25"/>
  <c r="M25" i="25"/>
  <c r="H25" i="25"/>
  <c r="J25" i="25" s="1"/>
  <c r="K25" i="25" s="1"/>
  <c r="P24" i="25"/>
  <c r="M24" i="25"/>
  <c r="H24" i="25"/>
  <c r="J24" i="25" s="1"/>
  <c r="K24" i="25" s="1"/>
  <c r="P23" i="25"/>
  <c r="M23" i="25"/>
  <c r="C9" i="25"/>
  <c r="C7" i="25"/>
  <c r="D31" i="10"/>
  <c r="H31" i="10"/>
  <c r="I31" i="10" s="1"/>
  <c r="J31" i="10" s="1"/>
  <c r="K31" i="10" s="1"/>
  <c r="L31" i="10" s="1"/>
  <c r="N24" i="25" l="1"/>
  <c r="N28" i="25"/>
  <c r="N32" i="25"/>
  <c r="N36" i="25"/>
  <c r="N40" i="25"/>
  <c r="N65" i="25"/>
  <c r="O65" i="25" s="1"/>
  <c r="N49" i="25"/>
  <c r="O49" i="25" s="1"/>
  <c r="N57" i="25"/>
  <c r="O57" i="25" s="1"/>
  <c r="N63" i="25"/>
  <c r="O63" i="25" s="1"/>
  <c r="N53" i="25"/>
  <c r="O53" i="25" s="1"/>
  <c r="N61" i="25"/>
  <c r="O61" i="25" s="1"/>
  <c r="M113" i="25"/>
  <c r="N113" i="25" s="1"/>
  <c r="M109" i="25"/>
  <c r="N109" i="25" s="1"/>
  <c r="L74" i="14"/>
  <c r="L93" i="14" s="1"/>
  <c r="E44" i="1" s="1"/>
  <c r="N27" i="25"/>
  <c r="N31" i="25"/>
  <c r="N35" i="25"/>
  <c r="N39" i="25"/>
  <c r="N51" i="25"/>
  <c r="O51" i="25" s="1"/>
  <c r="N59" i="25"/>
  <c r="O59" i="25" s="1"/>
  <c r="N67" i="25"/>
  <c r="O67" i="25" s="1"/>
  <c r="N83" i="25"/>
  <c r="O83" i="25" s="1"/>
  <c r="N87" i="25"/>
  <c r="O87" i="25" s="1"/>
  <c r="M101" i="25"/>
  <c r="N101" i="25" s="1"/>
  <c r="M105" i="25"/>
  <c r="N105" i="25" s="1"/>
  <c r="N26" i="25"/>
  <c r="N30" i="25"/>
  <c r="N34" i="25"/>
  <c r="N38" i="25"/>
  <c r="N42" i="25"/>
  <c r="M117" i="25"/>
  <c r="N117" i="25" s="1"/>
  <c r="M102" i="25"/>
  <c r="N102" i="25" s="1"/>
  <c r="M110" i="25"/>
  <c r="N110" i="25" s="1"/>
  <c r="N74" i="25"/>
  <c r="O74" i="25" s="1"/>
  <c r="N81" i="25"/>
  <c r="O81" i="25" s="1"/>
  <c r="N88" i="25"/>
  <c r="O88" i="25" s="1"/>
  <c r="N90" i="25"/>
  <c r="O90" i="25" s="1"/>
  <c r="K93" i="25"/>
  <c r="N76" i="25"/>
  <c r="O76" i="25" s="1"/>
  <c r="N78" i="25"/>
  <c r="O78" i="25" s="1"/>
  <c r="N85" i="25"/>
  <c r="O85" i="25" s="1"/>
  <c r="N92" i="25"/>
  <c r="O92" i="25" s="1"/>
  <c r="N73" i="25"/>
  <c r="O73" i="25" s="1"/>
  <c r="N80" i="25"/>
  <c r="O80" i="25" s="1"/>
  <c r="N82" i="25"/>
  <c r="O82" i="25" s="1"/>
  <c r="N89" i="25"/>
  <c r="O89" i="25" s="1"/>
  <c r="E30" i="1"/>
  <c r="F69" i="7"/>
  <c r="L92" i="13"/>
  <c r="E61" i="1" s="1"/>
  <c r="L117" i="13"/>
  <c r="E62" i="1" s="1"/>
  <c r="K67" i="13"/>
  <c r="E60" i="1" s="1"/>
  <c r="L118" i="14"/>
  <c r="E45" i="1" s="1"/>
  <c r="L118" i="16"/>
  <c r="E52" i="1" s="1"/>
  <c r="L93" i="16"/>
  <c r="E51" i="1" s="1"/>
  <c r="Q34" i="25"/>
  <c r="Q39" i="25"/>
  <c r="Q24" i="25"/>
  <c r="R24" i="25" s="1"/>
  <c r="Q40" i="25"/>
  <c r="Q27" i="25"/>
  <c r="Q28" i="25"/>
  <c r="R28" i="25" s="1"/>
  <c r="Q38" i="25"/>
  <c r="R38" i="25" s="1"/>
  <c r="N37" i="25"/>
  <c r="Q37" i="25"/>
  <c r="N25" i="25"/>
  <c r="Q25" i="25"/>
  <c r="N41" i="25"/>
  <c r="Q41" i="25"/>
  <c r="Q26" i="25"/>
  <c r="N29" i="25"/>
  <c r="Q29" i="25"/>
  <c r="Q31" i="25"/>
  <c r="Q32" i="25"/>
  <c r="Q42" i="25"/>
  <c r="Q30" i="25"/>
  <c r="N33" i="25"/>
  <c r="Q33" i="25"/>
  <c r="Q35" i="25"/>
  <c r="Q36" i="25"/>
  <c r="R36" i="25" s="1"/>
  <c r="K68" i="25"/>
  <c r="J118" i="25"/>
  <c r="M100" i="25"/>
  <c r="N100" i="25" s="1"/>
  <c r="M108" i="25"/>
  <c r="N108" i="25" s="1"/>
  <c r="M116" i="25"/>
  <c r="N116" i="25" s="1"/>
  <c r="N50" i="25"/>
  <c r="O50" i="25" s="1"/>
  <c r="N66" i="25"/>
  <c r="O66" i="25" s="1"/>
  <c r="M104" i="25"/>
  <c r="N104" i="25" s="1"/>
  <c r="M112" i="25"/>
  <c r="N112" i="25" s="1"/>
  <c r="N54" i="25"/>
  <c r="O54" i="25" s="1"/>
  <c r="M103" i="25"/>
  <c r="N103" i="25" s="1"/>
  <c r="M111" i="25"/>
  <c r="N111" i="25" s="1"/>
  <c r="N58" i="25"/>
  <c r="O58" i="25" s="1"/>
  <c r="N62" i="25"/>
  <c r="O62" i="25" s="1"/>
  <c r="M99" i="25"/>
  <c r="N99" i="25" s="1"/>
  <c r="M107" i="25"/>
  <c r="N107" i="25" s="1"/>
  <c r="M115" i="25"/>
  <c r="N115" i="25" s="1"/>
  <c r="B52" i="21"/>
  <c r="M25" i="12"/>
  <c r="M26" i="12"/>
  <c r="M27" i="12"/>
  <c r="M28" i="12"/>
  <c r="M29" i="12"/>
  <c r="M30" i="12"/>
  <c r="M32" i="12"/>
  <c r="M33" i="12"/>
  <c r="M34" i="12"/>
  <c r="M35" i="12"/>
  <c r="M36" i="12"/>
  <c r="M37" i="12"/>
  <c r="M38" i="12"/>
  <c r="M39" i="12"/>
  <c r="M40" i="12"/>
  <c r="M41" i="12"/>
  <c r="M42" i="12"/>
  <c r="M24" i="12"/>
  <c r="R40" i="25" l="1"/>
  <c r="R32" i="25"/>
  <c r="N118" i="25"/>
  <c r="R30" i="25"/>
  <c r="R35" i="25"/>
  <c r="R42" i="25"/>
  <c r="R39" i="25"/>
  <c r="R27" i="25"/>
  <c r="R34" i="25"/>
  <c r="O68" i="25"/>
  <c r="R26" i="25"/>
  <c r="R31" i="25"/>
  <c r="O93" i="25"/>
  <c r="R41" i="25"/>
  <c r="R37" i="25"/>
  <c r="R33" i="25"/>
  <c r="R29" i="25"/>
  <c r="R25" i="25"/>
  <c r="M49" i="11" l="1"/>
  <c r="L67" i="8"/>
  <c r="L68" i="8"/>
  <c r="J24" i="8" l="1"/>
  <c r="M24" i="8" s="1"/>
  <c r="J25" i="8"/>
  <c r="M25" i="8" s="1"/>
  <c r="J26" i="8"/>
  <c r="M26" i="8" s="1"/>
  <c r="J27" i="8"/>
  <c r="M27" i="8" s="1"/>
  <c r="J28" i="8"/>
  <c r="M28" i="8" s="1"/>
  <c r="J29" i="8"/>
  <c r="M29" i="8" s="1"/>
  <c r="M30" i="8"/>
  <c r="J31" i="8"/>
  <c r="M31" i="8" s="1"/>
  <c r="J43" i="8"/>
  <c r="J42" i="8"/>
  <c r="J41" i="8"/>
  <c r="J40" i="8"/>
  <c r="M40" i="8" s="1"/>
  <c r="J39" i="8"/>
  <c r="M39" i="8" s="1"/>
  <c r="J38" i="8"/>
  <c r="M38" i="8" s="1"/>
  <c r="J37" i="8"/>
  <c r="M37" i="8" s="1"/>
  <c r="J36" i="8"/>
  <c r="M36" i="8" s="1"/>
  <c r="H42" i="16"/>
  <c r="H41" i="16"/>
  <c r="H40" i="16"/>
  <c r="H39" i="16"/>
  <c r="H38" i="16"/>
  <c r="H37" i="16"/>
  <c r="H36" i="16"/>
  <c r="H35" i="16"/>
  <c r="H34" i="16"/>
  <c r="H33" i="16"/>
  <c r="H32" i="16"/>
  <c r="H31" i="16"/>
  <c r="H30" i="16"/>
  <c r="H29" i="16"/>
  <c r="H28" i="16"/>
  <c r="H27" i="16"/>
  <c r="H26" i="16"/>
  <c r="H25" i="16"/>
  <c r="H24" i="16"/>
  <c r="H26" i="14"/>
  <c r="J26" i="14" s="1"/>
  <c r="K26" i="14" s="1"/>
  <c r="H27" i="14"/>
  <c r="J27" i="14" s="1"/>
  <c r="K27" i="14" s="1"/>
  <c r="H28" i="14"/>
  <c r="J28" i="14" s="1"/>
  <c r="K28" i="14" s="1"/>
  <c r="H29" i="14"/>
  <c r="J29" i="14" s="1"/>
  <c r="K29" i="14" s="1"/>
  <c r="H30" i="14"/>
  <c r="J30" i="14" s="1"/>
  <c r="K30" i="14" s="1"/>
  <c r="H31" i="14"/>
  <c r="J31" i="14" s="1"/>
  <c r="K31" i="14" s="1"/>
  <c r="H32" i="14"/>
  <c r="J32" i="14" s="1"/>
  <c r="K32" i="14" s="1"/>
  <c r="H33" i="14"/>
  <c r="J33" i="14" s="1"/>
  <c r="K33" i="14" s="1"/>
  <c r="H34" i="14"/>
  <c r="J34" i="14" s="1"/>
  <c r="K34" i="14" s="1"/>
  <c r="H35" i="14"/>
  <c r="J35" i="14" s="1"/>
  <c r="K35" i="14" s="1"/>
  <c r="H36" i="14"/>
  <c r="J36" i="14" s="1"/>
  <c r="K36" i="14" s="1"/>
  <c r="H37" i="14"/>
  <c r="J37" i="14" s="1"/>
  <c r="K37" i="14" s="1"/>
  <c r="H38" i="14"/>
  <c r="J38" i="14" s="1"/>
  <c r="K38" i="14" s="1"/>
  <c r="H39" i="14"/>
  <c r="J39" i="14" s="1"/>
  <c r="K39" i="14" s="1"/>
  <c r="H40" i="14"/>
  <c r="J40" i="14" s="1"/>
  <c r="K40" i="14" s="1"/>
  <c r="H41" i="14"/>
  <c r="J41" i="14" s="1"/>
  <c r="K41" i="14" s="1"/>
  <c r="H42" i="14"/>
  <c r="J42" i="14" s="1"/>
  <c r="K42" i="14" s="1"/>
  <c r="J67" i="14"/>
  <c r="K67" i="14" s="1"/>
  <c r="J66" i="14"/>
  <c r="K66" i="14" s="1"/>
  <c r="J65" i="14"/>
  <c r="K65" i="14" s="1"/>
  <c r="J64" i="14"/>
  <c r="K64" i="14" s="1"/>
  <c r="J63" i="14"/>
  <c r="K63" i="14" s="1"/>
  <c r="J62" i="14"/>
  <c r="K62" i="14" s="1"/>
  <c r="J61" i="14"/>
  <c r="K61" i="14" s="1"/>
  <c r="J60" i="14"/>
  <c r="K60" i="14" s="1"/>
  <c r="J59" i="14"/>
  <c r="K59" i="14" s="1"/>
  <c r="J58" i="14"/>
  <c r="K58" i="14" s="1"/>
  <c r="J57" i="14"/>
  <c r="K57" i="14" s="1"/>
  <c r="J56" i="14"/>
  <c r="K56" i="14" s="1"/>
  <c r="J55" i="14"/>
  <c r="K55" i="14" s="1"/>
  <c r="J54" i="14"/>
  <c r="K54" i="14" s="1"/>
  <c r="K68" i="14" l="1"/>
  <c r="E43" i="1" s="1"/>
  <c r="J58" i="10" l="1"/>
  <c r="F58" i="10"/>
  <c r="C9" i="13" l="1"/>
  <c r="C7" i="13"/>
  <c r="M50" i="11" l="1"/>
  <c r="M51" i="11"/>
  <c r="M52" i="11"/>
  <c r="M53" i="11"/>
  <c r="M54" i="11"/>
  <c r="M55" i="11"/>
  <c r="M56" i="11"/>
  <c r="M48" i="11"/>
  <c r="L42" i="11"/>
  <c r="M42" i="11" s="1"/>
  <c r="L41" i="11"/>
  <c r="M41" i="11" s="1"/>
  <c r="L40" i="11"/>
  <c r="M40" i="11" s="1"/>
  <c r="L39" i="11"/>
  <c r="M39" i="11" s="1"/>
  <c r="L38" i="11"/>
  <c r="M38" i="11" s="1"/>
  <c r="L37" i="11"/>
  <c r="M37" i="11" s="1"/>
  <c r="L36" i="11"/>
  <c r="M36" i="11" s="1"/>
  <c r="L35" i="11"/>
  <c r="M35" i="11" s="1"/>
  <c r="L34" i="11"/>
  <c r="M34" i="11" s="1"/>
  <c r="L33" i="11"/>
  <c r="M33" i="11" s="1"/>
  <c r="L32" i="11"/>
  <c r="M32" i="11" s="1"/>
  <c r="L31" i="11"/>
  <c r="M31" i="11" s="1"/>
  <c r="L30" i="11"/>
  <c r="M30" i="11" s="1"/>
  <c r="L29" i="11"/>
  <c r="M29" i="11" s="1"/>
  <c r="L28" i="11"/>
  <c r="M28" i="11" s="1"/>
  <c r="L27" i="11"/>
  <c r="M27" i="11" s="1"/>
  <c r="L26" i="11"/>
  <c r="M26" i="11" s="1"/>
  <c r="L25" i="11"/>
  <c r="M25" i="11" s="1"/>
  <c r="L24" i="11"/>
  <c r="M24" i="11" s="1"/>
  <c r="L23" i="11"/>
  <c r="M23" i="11" s="1"/>
  <c r="C9" i="11"/>
  <c r="C7" i="11"/>
  <c r="M43" i="11" l="1"/>
  <c r="E56" i="1" s="1"/>
  <c r="M57" i="11"/>
  <c r="E57" i="1" s="1"/>
  <c r="J67" i="16" l="1"/>
  <c r="K67" i="16" s="1"/>
  <c r="J66" i="16"/>
  <c r="K66" i="16" s="1"/>
  <c r="J65" i="16"/>
  <c r="K65" i="16" s="1"/>
  <c r="J64" i="16"/>
  <c r="K64" i="16" s="1"/>
  <c r="J63" i="16"/>
  <c r="K63" i="16" s="1"/>
  <c r="J62" i="16"/>
  <c r="K62" i="16" s="1"/>
  <c r="J61" i="16"/>
  <c r="K61" i="16" s="1"/>
  <c r="J60" i="16"/>
  <c r="K60" i="16" s="1"/>
  <c r="J59" i="16"/>
  <c r="K59" i="16" s="1"/>
  <c r="J58" i="16"/>
  <c r="K58" i="16" s="1"/>
  <c r="J57" i="16"/>
  <c r="K57" i="16" s="1"/>
  <c r="J56" i="16"/>
  <c r="K56" i="16" s="1"/>
  <c r="J55" i="16"/>
  <c r="K55" i="16" s="1"/>
  <c r="J54" i="16"/>
  <c r="K54" i="16" s="1"/>
  <c r="J53" i="16"/>
  <c r="K53" i="16" s="1"/>
  <c r="J52" i="16"/>
  <c r="K52" i="16" s="1"/>
  <c r="J51" i="16"/>
  <c r="K51" i="16" s="1"/>
  <c r="J50" i="16"/>
  <c r="K50" i="16" s="1"/>
  <c r="J49" i="16"/>
  <c r="K49" i="16" s="1"/>
  <c r="J48" i="16"/>
  <c r="K48" i="16" s="1"/>
  <c r="J24" i="16"/>
  <c r="K24" i="16" s="1"/>
  <c r="C9" i="16"/>
  <c r="C7" i="16"/>
  <c r="F38" i="10"/>
  <c r="J38" i="10"/>
  <c r="F39" i="10"/>
  <c r="J39" i="10"/>
  <c r="F40" i="10"/>
  <c r="L40" i="10" s="1"/>
  <c r="J40" i="10"/>
  <c r="F41" i="10"/>
  <c r="J41" i="10"/>
  <c r="F42" i="10"/>
  <c r="L42" i="10" s="1"/>
  <c r="J42" i="10"/>
  <c r="F43" i="10"/>
  <c r="J43" i="10"/>
  <c r="F44" i="10"/>
  <c r="L44" i="10" s="1"/>
  <c r="J44" i="10"/>
  <c r="F45" i="10"/>
  <c r="J45" i="10"/>
  <c r="F46" i="10"/>
  <c r="L46" i="10" s="1"/>
  <c r="J46" i="10"/>
  <c r="F47" i="10"/>
  <c r="J47" i="10"/>
  <c r="F48" i="10"/>
  <c r="L48" i="10" s="1"/>
  <c r="J48" i="10"/>
  <c r="J36" i="10"/>
  <c r="J37" i="10"/>
  <c r="J49" i="10"/>
  <c r="J50" i="10"/>
  <c r="J51" i="10"/>
  <c r="J52" i="10"/>
  <c r="J53" i="10"/>
  <c r="F36" i="10"/>
  <c r="F37" i="10"/>
  <c r="F49" i="10"/>
  <c r="L49" i="10" s="1"/>
  <c r="F50" i="10"/>
  <c r="L50" i="10" s="1"/>
  <c r="F51" i="10"/>
  <c r="F52" i="10"/>
  <c r="F53" i="10"/>
  <c r="L53" i="10" s="1"/>
  <c r="J57" i="10"/>
  <c r="F57" i="10"/>
  <c r="J56" i="10"/>
  <c r="F56" i="10"/>
  <c r="L56" i="10" s="1"/>
  <c r="J55" i="10"/>
  <c r="F55" i="10"/>
  <c r="J54" i="10"/>
  <c r="F54" i="10"/>
  <c r="L54" i="10" s="1"/>
  <c r="J35" i="10"/>
  <c r="F35" i="10"/>
  <c r="J34" i="10"/>
  <c r="F34" i="10"/>
  <c r="L37" i="10" l="1"/>
  <c r="L47" i="10"/>
  <c r="L45" i="10"/>
  <c r="L43" i="10"/>
  <c r="L41" i="10"/>
  <c r="L39" i="10"/>
  <c r="L52" i="10"/>
  <c r="L35" i="10"/>
  <c r="L55" i="10"/>
  <c r="L57" i="10"/>
  <c r="L51" i="10"/>
  <c r="L38" i="10"/>
  <c r="L36" i="10"/>
  <c r="H25" i="14" s="1"/>
  <c r="J25" i="14" s="1"/>
  <c r="K25" i="14" s="1"/>
  <c r="L34" i="10"/>
  <c r="K68" i="16"/>
  <c r="E50" i="1" s="1"/>
  <c r="H24" i="14" l="1"/>
  <c r="J24" i="14" s="1"/>
  <c r="K24" i="14" s="1"/>
  <c r="J35" i="8"/>
  <c r="H23" i="14"/>
  <c r="J23" i="14" s="1"/>
  <c r="K23" i="14" s="1"/>
  <c r="K43" i="14" s="1"/>
  <c r="H22" i="13"/>
  <c r="J22" i="13" s="1"/>
  <c r="K22" i="13" s="1"/>
  <c r="H23" i="25"/>
  <c r="J23" i="25" s="1"/>
  <c r="K23" i="25" s="1"/>
  <c r="J34" i="8"/>
  <c r="M34" i="8" s="1"/>
  <c r="J23" i="8"/>
  <c r="M23" i="8" s="1"/>
  <c r="J22" i="8"/>
  <c r="M22" i="8" s="1"/>
  <c r="H23" i="16"/>
  <c r="J23" i="16" s="1"/>
  <c r="K23" i="16" s="1"/>
  <c r="J25" i="16"/>
  <c r="K25" i="16" s="1"/>
  <c r="J29" i="16"/>
  <c r="K29" i="16" s="1"/>
  <c r="J33" i="16"/>
  <c r="K33" i="16" s="1"/>
  <c r="J37" i="16"/>
  <c r="K37" i="16" s="1"/>
  <c r="J41" i="16"/>
  <c r="K41" i="16" s="1"/>
  <c r="J26" i="16"/>
  <c r="K26" i="16" s="1"/>
  <c r="J30" i="16"/>
  <c r="K30" i="16" s="1"/>
  <c r="J34" i="16"/>
  <c r="K34" i="16" s="1"/>
  <c r="J38" i="16"/>
  <c r="K38" i="16" s="1"/>
  <c r="J42" i="16"/>
  <c r="K42" i="16" s="1"/>
  <c r="J27" i="16"/>
  <c r="K27" i="16" s="1"/>
  <c r="J31" i="16"/>
  <c r="K31" i="16" s="1"/>
  <c r="J35" i="16"/>
  <c r="K35" i="16" s="1"/>
  <c r="J39" i="16"/>
  <c r="K39" i="16" s="1"/>
  <c r="J28" i="16"/>
  <c r="K28" i="16" s="1"/>
  <c r="J32" i="16"/>
  <c r="K32" i="16" s="1"/>
  <c r="J36" i="16"/>
  <c r="K36" i="16" s="1"/>
  <c r="J40" i="16"/>
  <c r="K40" i="16" s="1"/>
  <c r="C9" i="10"/>
  <c r="C7" i="10"/>
  <c r="M32" i="8" l="1"/>
  <c r="K42" i="13"/>
  <c r="E59" i="1" s="1"/>
  <c r="K43" i="25"/>
  <c r="Q23" i="25"/>
  <c r="N23" i="25"/>
  <c r="E42" i="1"/>
  <c r="E47" i="1" s="1"/>
  <c r="K43" i="16"/>
  <c r="E49" i="1" s="1"/>
  <c r="E54" i="1" l="1"/>
  <c r="R23" i="25"/>
  <c r="R43" i="25" s="1"/>
  <c r="C9" i="14"/>
  <c r="C7" i="14"/>
  <c r="F25" i="7" l="1"/>
  <c r="F26" i="7"/>
  <c r="F27" i="7"/>
  <c r="F28" i="7"/>
  <c r="F29" i="7"/>
  <c r="F30" i="7"/>
  <c r="F31" i="7"/>
  <c r="F32" i="7"/>
  <c r="F33" i="7"/>
  <c r="F34" i="7"/>
  <c r="F35" i="7"/>
  <c r="F36" i="7"/>
  <c r="F37" i="7"/>
  <c r="F38" i="7"/>
  <c r="F39" i="7"/>
  <c r="F40" i="7"/>
  <c r="F41" i="7"/>
  <c r="F42" i="7"/>
  <c r="F43" i="7"/>
  <c r="F24" i="7"/>
  <c r="M68" i="12"/>
  <c r="E33" i="1" s="1"/>
  <c r="M43" i="12"/>
  <c r="E32" i="1" s="1"/>
  <c r="L63" i="8"/>
  <c r="L64" i="8"/>
  <c r="H25" i="5" s="1"/>
  <c r="K25" i="5" s="1"/>
  <c r="L65" i="8"/>
  <c r="H26" i="5" s="1"/>
  <c r="K26" i="5" s="1"/>
  <c r="L69" i="8"/>
  <c r="L70" i="8"/>
  <c r="L71" i="8"/>
  <c r="L62" i="8"/>
  <c r="H23" i="5" s="1"/>
  <c r="K23" i="5" s="1"/>
  <c r="L55" i="8"/>
  <c r="H28" i="5" s="1"/>
  <c r="K28" i="5" s="1"/>
  <c r="L56" i="8"/>
  <c r="H29" i="5" s="1"/>
  <c r="K29" i="5" s="1"/>
  <c r="L57" i="8"/>
  <c r="H30" i="5" s="1"/>
  <c r="K30" i="5" s="1"/>
  <c r="L58" i="8"/>
  <c r="L59" i="8"/>
  <c r="M35" i="8"/>
  <c r="M41" i="8"/>
  <c r="M42" i="8"/>
  <c r="M43" i="8"/>
  <c r="H24" i="5" l="1"/>
  <c r="K24" i="5" s="1"/>
  <c r="H32" i="5"/>
  <c r="K32" i="5" s="1"/>
  <c r="L60" i="8"/>
  <c r="E21" i="1" s="1"/>
  <c r="H31" i="5"/>
  <c r="K31" i="5" s="1"/>
  <c r="M44" i="8"/>
  <c r="L72" i="8"/>
  <c r="E23" i="1" s="1"/>
  <c r="F44" i="7"/>
  <c r="K33" i="5" l="1"/>
  <c r="K34" i="5" s="1"/>
  <c r="K35" i="5" s="1"/>
  <c r="E22" i="1"/>
  <c r="E26" i="1" l="1"/>
  <c r="E27" i="1"/>
  <c r="E36" i="1"/>
  <c r="C9" i="12"/>
  <c r="C7" i="12"/>
  <c r="B9" i="7" l="1"/>
  <c r="C9" i="8"/>
  <c r="E35" i="1"/>
  <c r="E20" i="1" l="1"/>
  <c r="B7" i="7" l="1"/>
  <c r="E28" i="1"/>
  <c r="E29" i="1"/>
  <c r="C4" i="6"/>
  <c r="C2" i="6"/>
  <c r="F27" i="3"/>
  <c r="C4" i="4"/>
  <c r="C9" i="3"/>
  <c r="C2" i="4"/>
  <c r="C7" i="3"/>
  <c r="C7" i="1"/>
  <c r="E69" i="1" l="1"/>
</calcChain>
</file>

<file path=xl/sharedStrings.xml><?xml version="1.0" encoding="utf-8"?>
<sst xmlns="http://schemas.openxmlformats.org/spreadsheetml/2006/main" count="1293" uniqueCount="257">
  <si>
    <t>Tenderers Name</t>
  </si>
  <si>
    <t xml:space="preserve">Contract </t>
  </si>
  <si>
    <t>Fee Percentage</t>
  </si>
  <si>
    <t>Profit</t>
  </si>
  <si>
    <t>Head Office Charges (Overheads)</t>
  </si>
  <si>
    <t>Corporation Tax</t>
  </si>
  <si>
    <t>Insurance Premiums (e.g. employers liability)</t>
  </si>
  <si>
    <t>Total Fee %</t>
  </si>
  <si>
    <t>Cost of giving Sureties and Guarantees</t>
  </si>
  <si>
    <t>Personnel Overhead costs (e.g pensions)</t>
  </si>
  <si>
    <t>Indexing</t>
  </si>
  <si>
    <t>Milestone Schedule</t>
  </si>
  <si>
    <t>Guidance</t>
  </si>
  <si>
    <t>Milestone</t>
  </si>
  <si>
    <t>Milestone Description</t>
  </si>
  <si>
    <t>Charge</t>
  </si>
  <si>
    <t>Supply of 200 nr MIDAS OUTSTATIONS</t>
  </si>
  <si>
    <t>Year</t>
  </si>
  <si>
    <t>The milestone schedule is for tender assessment purposes only and is to be used where the contract duration is likely to exceed one year from the effective date of the contract. Upon award of contract to the successful bidder and if schedule 2-3 is inlcuded within the contract, this schedule will be based upon the agreed implementation plan. Please manually insert the charge amount applicable to the relevant milestone description.</t>
  </si>
  <si>
    <t>Equipment Charges</t>
  </si>
  <si>
    <t>Summary of Charges</t>
  </si>
  <si>
    <t>Item Code</t>
  </si>
  <si>
    <t>Description</t>
  </si>
  <si>
    <t xml:space="preserve">Quantity </t>
  </si>
  <si>
    <t xml:space="preserve">Rate </t>
  </si>
  <si>
    <t>Total</t>
  </si>
  <si>
    <t>Warranty Charge</t>
  </si>
  <si>
    <t>Sub - Total</t>
  </si>
  <si>
    <t>Spares Schedule</t>
  </si>
  <si>
    <t>Tenderer</t>
  </si>
  <si>
    <t>Management Charge</t>
  </si>
  <si>
    <t>Hourly Charge (£)</t>
  </si>
  <si>
    <t>Number of hours per week</t>
  </si>
  <si>
    <t xml:space="preserve">During Delivery Phase of Contract </t>
  </si>
  <si>
    <t>During Warranty Period</t>
  </si>
  <si>
    <t>Total (£)</t>
  </si>
  <si>
    <t>Subcontract</t>
  </si>
  <si>
    <t>Equipment Charge</t>
  </si>
  <si>
    <t>Warranties</t>
  </si>
  <si>
    <t xml:space="preserve">Energy Costs </t>
  </si>
  <si>
    <t>Sum</t>
  </si>
  <si>
    <t>Charge Heading</t>
  </si>
  <si>
    <t>Total Charge for the Financial Assessment</t>
  </si>
  <si>
    <t>Guidance:</t>
  </si>
  <si>
    <t>Equipment</t>
  </si>
  <si>
    <t>Consumables Schedule</t>
  </si>
  <si>
    <t>Spares (excluding delivery)</t>
  </si>
  <si>
    <t>Delivery Costs</t>
  </si>
  <si>
    <t xml:space="preserve">Location </t>
  </si>
  <si>
    <t>Consumables (excluding delivery)</t>
  </si>
  <si>
    <t xml:space="preserve">Cabling and Ancillaries </t>
  </si>
  <si>
    <t>Annual Supply</t>
  </si>
  <si>
    <t>Total Year</t>
  </si>
  <si>
    <t>x Duration (weeks)</t>
  </si>
  <si>
    <t>Storage Charges</t>
  </si>
  <si>
    <t>Consumables</t>
  </si>
  <si>
    <t>Item Ref</t>
  </si>
  <si>
    <t>Direct Costs</t>
  </si>
  <si>
    <t>Cabling and Ancillaries</t>
  </si>
  <si>
    <t>Discount %</t>
  </si>
  <si>
    <t>Volume Discount (if applicable)</t>
  </si>
  <si>
    <t>MIDAS outstation with 3 loop detector cards</t>
  </si>
  <si>
    <t>Equipment Volume Discount (if applicable)</t>
  </si>
  <si>
    <t xml:space="preserve">Unit Charge </t>
  </si>
  <si>
    <t xml:space="preserve">Labour </t>
  </si>
  <si>
    <t>Removal and Return to NDC</t>
  </si>
  <si>
    <t>Item Description</t>
  </si>
  <si>
    <t>Nr</t>
  </si>
  <si>
    <t>Total Hours (per unit)</t>
  </si>
  <si>
    <t>Hr Rate (£)</t>
  </si>
  <si>
    <t>£ per unit</t>
  </si>
  <si>
    <t>Ext £</t>
  </si>
  <si>
    <t>Plant</t>
  </si>
  <si>
    <t>Description / Grade of Staff</t>
  </si>
  <si>
    <t>Materials</t>
  </si>
  <si>
    <t>Sub - Contract</t>
  </si>
  <si>
    <t>Plant Description</t>
  </si>
  <si>
    <t>Materials Description</t>
  </si>
  <si>
    <t>Rate</t>
  </si>
  <si>
    <t>Labour</t>
  </si>
  <si>
    <t xml:space="preserve">Materials </t>
  </si>
  <si>
    <t>Role Description</t>
  </si>
  <si>
    <t>Base salary (gross annual excluding overhead costs included in Fee% )</t>
  </si>
  <si>
    <t>Annual Travel Cost</t>
  </si>
  <si>
    <t>Annual Cost of Staff = 1+2+3</t>
  </si>
  <si>
    <t>Total annual hours of employment (hrs)</t>
  </si>
  <si>
    <t>Annual leave (hrs)</t>
  </si>
  <si>
    <t>Regular overtime worked (hrs)</t>
  </si>
  <si>
    <t>Annual hours available (hrs) = columns 5 + 7 - 6</t>
  </si>
  <si>
    <t>Utilisation factor</t>
  </si>
  <si>
    <t>Hourly cost of people = columns 4 / (8 x 9)</t>
  </si>
  <si>
    <t>People Rate Breakdown</t>
  </si>
  <si>
    <t xml:space="preserve">Plant </t>
  </si>
  <si>
    <t>Storage Charge</t>
  </si>
  <si>
    <t>Delivery Charge</t>
  </si>
  <si>
    <t>Training Description</t>
  </si>
  <si>
    <t>Total Hours (per session)</t>
  </si>
  <si>
    <t>Other Training Charges</t>
  </si>
  <si>
    <t xml:space="preserve">Unit </t>
  </si>
  <si>
    <t>Training Costs</t>
  </si>
  <si>
    <t xml:space="preserve">Personnel </t>
  </si>
  <si>
    <t xml:space="preserve">Training </t>
  </si>
  <si>
    <t>Other Training Costs</t>
  </si>
  <si>
    <t xml:space="preserve">Future Upgrade Costs </t>
  </si>
  <si>
    <t>Upgrade Costs</t>
  </si>
  <si>
    <t>Category</t>
  </si>
  <si>
    <t>Installation &amp; Commissioning</t>
  </si>
  <si>
    <t xml:space="preserve">Installation and Commissioning </t>
  </si>
  <si>
    <t>NW</t>
  </si>
  <si>
    <t>Adjustment %</t>
  </si>
  <si>
    <t>Location Uplift %</t>
  </si>
  <si>
    <t>Location</t>
  </si>
  <si>
    <t>£ Ext</t>
  </si>
  <si>
    <t>Uplift £</t>
  </si>
  <si>
    <t>NONE</t>
  </si>
  <si>
    <t>Equipment &amp; Ancillaries Combined</t>
  </si>
  <si>
    <t>Unit</t>
  </si>
  <si>
    <t>Supervisor</t>
  </si>
  <si>
    <t>Life of Unit (years)</t>
  </si>
  <si>
    <t>Total Charge</t>
  </si>
  <si>
    <t>Uplift %</t>
  </si>
  <si>
    <t>Stand Down</t>
  </si>
  <si>
    <t>Working Hours Adjustment</t>
  </si>
  <si>
    <t>Non Standard Time Adjustment</t>
  </si>
  <si>
    <t>Remote Working</t>
  </si>
  <si>
    <t>Non- Standard Time</t>
  </si>
  <si>
    <t>None</t>
  </si>
  <si>
    <t>TOTAL</t>
  </si>
  <si>
    <t>The hourly rates as per the rates submitted within your "Staff Rate Breakdown."
Plant rates to include for delivery and removal costs as required and include for out of hours worked.
Where the specification requires non - standard working hours, please select the relevant uplift % (carried from Staff Rate breakdown).
Adjustment can be made by location where required.</t>
  </si>
  <si>
    <t>Staff Rate Table</t>
  </si>
  <si>
    <t>Annual Subsidence Cost</t>
  </si>
  <si>
    <t>Rate Ref</t>
  </si>
  <si>
    <t>m3</t>
  </si>
  <si>
    <t>Quant per unit</t>
  </si>
  <si>
    <t>Assessment for Non - Standard Working Hours</t>
  </si>
  <si>
    <t xml:space="preserve">Comment / Calculation </t>
  </si>
  <si>
    <t>%</t>
  </si>
  <si>
    <t>Please include any employed drivers of operated plant within the Staff Rate Breakdown sheet stating a description of the plant they are operating. Sections of the workbook that contain plant costs should include for plant cost only.  Driver costs should be contained within the labour cost sections.</t>
  </si>
  <si>
    <t xml:space="preserve">Additional Item Description </t>
  </si>
  <si>
    <t xml:space="preserve">Description </t>
  </si>
  <si>
    <t xml:space="preserve">Other </t>
  </si>
  <si>
    <t>Additional Charges</t>
  </si>
  <si>
    <t>Additional Storage Charges</t>
  </si>
  <si>
    <t>For Financial Evaluation purposes only,  the charge to be used is for 3 months</t>
  </si>
  <si>
    <t>No Months</t>
  </si>
  <si>
    <t>Other</t>
  </si>
  <si>
    <t xml:space="preserve">Additional Charges </t>
  </si>
  <si>
    <t xml:space="preserve">IP Address Plug Programming </t>
  </si>
  <si>
    <t>Please enter you charge to undertake IP address plug programming for 10 number of plugs.</t>
  </si>
  <si>
    <t>No Plugs</t>
  </si>
  <si>
    <t xml:space="preserve">Energy Cost Assessment </t>
  </si>
  <si>
    <t>RPIX</t>
  </si>
  <si>
    <t>Value of kWh</t>
  </si>
  <si>
    <t>Price per unit *</t>
  </si>
  <si>
    <t>Cost per unit kWh</t>
  </si>
  <si>
    <t>Estimated minutes per hour used**</t>
  </si>
  <si>
    <t>Estimated proportion per hour used</t>
  </si>
  <si>
    <t>Cost per hour</t>
  </si>
  <si>
    <t>Cost per day</t>
  </si>
  <si>
    <t>Cost for Year 1***</t>
  </si>
  <si>
    <t>Cost for Year 2***</t>
  </si>
  <si>
    <t>Cost for Year 3***</t>
  </si>
  <si>
    <t>Cost for Year 4***</t>
  </si>
  <si>
    <t>Cost for Year 5***</t>
  </si>
  <si>
    <t>Cost for Year 6***</t>
  </si>
  <si>
    <t>Cost for Year 7***</t>
  </si>
  <si>
    <t>Cost for Year 8***</t>
  </si>
  <si>
    <t>Cost for Year 9***</t>
  </si>
  <si>
    <t>Cost for Year 10***</t>
  </si>
  <si>
    <t>Cost for Year 11***</t>
  </si>
  <si>
    <t>Cost for Year 12***</t>
  </si>
  <si>
    <t>Cost for Year 13***</t>
  </si>
  <si>
    <t>Cost for Year 14***</t>
  </si>
  <si>
    <t>Cost for Year 15***</t>
  </si>
  <si>
    <t>Total Cost for 1 unit</t>
  </si>
  <si>
    <t>Associated Spare</t>
  </si>
  <si>
    <t xml:space="preserve">Associated Equipment </t>
  </si>
  <si>
    <t>No Units</t>
  </si>
  <si>
    <t>Rate Month</t>
  </si>
  <si>
    <t>3 Months</t>
  </si>
  <si>
    <t>Energy Charges are not part of this contract but are used for financial assessment only (Pink tab)</t>
  </si>
  <si>
    <t>Management Charge per unit</t>
  </si>
  <si>
    <t>Direct or subcontract management</t>
  </si>
  <si>
    <t>Warranty Charge per Unit</t>
  </si>
  <si>
    <t>Total with management and warranty</t>
  </si>
  <si>
    <t>Total without management and warranty</t>
  </si>
  <si>
    <t>Rate per unit</t>
  </si>
  <si>
    <t>Only boxes in white can be populated, all other boxes will autocomplete.</t>
  </si>
  <si>
    <t>TMTii 53</t>
  </si>
  <si>
    <t>The charges inserted in the Price List shall deem to include all of the work contained within the Service Information including any work reasonably implied.</t>
  </si>
  <si>
    <t>The Assessment Summary Worksheet in this Price List will be used to determine the lowest tenderer for the financial assessment scoring.</t>
  </si>
  <si>
    <t>For tender award purposes only, the Charges will be determined based upon the quantities and charges inserted in the Price List.</t>
  </si>
  <si>
    <t>Tender Assessment takes into account out of hours working rates by adding the staff rate uplift for non standard working hours to 40% of the Removal to NTLC and Installation Labour Charges and the average of the remote working and stand - down adjustments to 10% of the same charges.</t>
  </si>
  <si>
    <t>Contractor</t>
  </si>
  <si>
    <t>Removal and Return to NTLC</t>
  </si>
  <si>
    <t>Overall Cost for 15 years</t>
  </si>
  <si>
    <t>Normal Mode Heater off</t>
  </si>
  <si>
    <t>Normal Mode Heater on</t>
  </si>
  <si>
    <t>Total Cost per day</t>
  </si>
  <si>
    <t>Total Cost for all 290 units</t>
  </si>
  <si>
    <r>
      <t xml:space="preserve">The payment for the Charges for the Ordered Traffic Management Technology shall be the product of the unit charges for the ordered goods and services multiplied by the actual quantity provided by the </t>
    </r>
    <r>
      <rPr>
        <b/>
        <sz val="12"/>
        <rFont val="Arial"/>
        <family val="2"/>
      </rPr>
      <t>Contractor</t>
    </r>
  </si>
  <si>
    <r>
      <t xml:space="preserve">The </t>
    </r>
    <r>
      <rPr>
        <b/>
        <sz val="12"/>
        <rFont val="Arial"/>
        <family val="2"/>
      </rPr>
      <t>Contractor</t>
    </r>
    <r>
      <rPr>
        <sz val="12"/>
        <rFont val="Arial"/>
        <family val="2"/>
      </rPr>
      <t xml:space="preserve"> will only be reimbursed for actual work executed in accordance with this Price List</t>
    </r>
  </si>
  <si>
    <r>
      <t>Contractor</t>
    </r>
    <r>
      <rPr>
        <sz val="12"/>
        <rFont val="Arial"/>
        <family val="2"/>
      </rPr>
      <t xml:space="preserve"> is to price this Price List based upon information contained within the Service Information</t>
    </r>
  </si>
  <si>
    <t>Personnel</t>
  </si>
  <si>
    <t>IP Address Plug Programming</t>
  </si>
  <si>
    <t>Delivery</t>
  </si>
  <si>
    <t>Spares</t>
  </si>
  <si>
    <t>Warranty Phase - Subcontract</t>
  </si>
  <si>
    <t>Warranty Phase - Direct</t>
  </si>
  <si>
    <t>Delivery Phase - Subcontract</t>
  </si>
  <si>
    <t>Delivery Phase - Direct</t>
  </si>
  <si>
    <t>Indirect Overheads</t>
  </si>
  <si>
    <t>Please Type Company Name</t>
  </si>
  <si>
    <t>Site No.</t>
  </si>
  <si>
    <t>Decommissioning Schedule</t>
  </si>
  <si>
    <t>TO BE INSERTED "ONCE DETAILS HAVE BEEN EST"</t>
  </si>
  <si>
    <t>Taking down of kit</t>
  </si>
  <si>
    <t>Site</t>
  </si>
  <si>
    <t>Refurbishment</t>
  </si>
  <si>
    <t>Decommissioning of Kit</t>
  </si>
  <si>
    <t>Reinstatement</t>
  </si>
  <si>
    <t>The Level of validation (review / testing) the supplier will be required to go through will vary based on whether the supplier has passed through the process before; and whether anything has changed with their product. The time / cost of going through this process must not be factored into the tender assessment process to ensure a supplier that has previously been validated; does not gain advantage over suppliers with new products; or that the tender process prevents supplier-product improvements or innnovation.</t>
  </si>
  <si>
    <t>D</t>
  </si>
  <si>
    <t>S</t>
  </si>
  <si>
    <t xml:space="preserve">Sub - Total Before Discount </t>
  </si>
  <si>
    <r>
      <rPr>
        <b/>
        <sz val="16"/>
        <rFont val="Arial"/>
        <family val="2"/>
      </rPr>
      <t>&gt;</t>
    </r>
    <r>
      <rPr>
        <sz val="12"/>
        <rFont val="Arial"/>
        <family val="2"/>
      </rPr>
      <t xml:space="preserve"> Please input a breakdown of management resources needed to administer to the requirements of the Service Information.
</t>
    </r>
    <r>
      <rPr>
        <b/>
        <sz val="16"/>
        <rFont val="Arial"/>
        <family val="2"/>
      </rPr>
      <t>&gt;</t>
    </r>
    <r>
      <rPr>
        <sz val="12"/>
        <rFont val="Arial"/>
        <family val="2"/>
      </rPr>
      <t xml:space="preserve"> The hourly rate is as per the rates submitted within your "Staff Rate Breakdown" for direct costs. 
</t>
    </r>
    <r>
      <rPr>
        <b/>
        <sz val="16"/>
        <rFont val="Arial"/>
        <family val="2"/>
      </rPr>
      <t>&gt;</t>
    </r>
    <r>
      <rPr>
        <sz val="12"/>
        <rFont val="Arial"/>
        <family val="2"/>
      </rPr>
      <t xml:space="preserve"> Please complete the estimated number of hours needed and duration (as per the requirements of the Service Information).</t>
    </r>
  </si>
  <si>
    <r>
      <rPr>
        <b/>
        <sz val="16"/>
        <rFont val="Arial"/>
        <family val="2"/>
      </rPr>
      <t>&gt;</t>
    </r>
    <r>
      <rPr>
        <sz val="12"/>
        <rFont val="Arial"/>
        <family val="2"/>
      </rPr>
      <t xml:space="preserve"> Please complete the Staff rate breakdown below rows 0 - 3, 5- 7, 9.  Rates to be based upon normal daytime working.
</t>
    </r>
    <r>
      <rPr>
        <b/>
        <sz val="16"/>
        <rFont val="Arial"/>
        <family val="2"/>
      </rPr>
      <t>&gt;</t>
    </r>
    <r>
      <rPr>
        <b/>
        <sz val="12"/>
        <rFont val="Arial"/>
        <family val="2"/>
      </rPr>
      <t xml:space="preserve"> </t>
    </r>
    <r>
      <rPr>
        <sz val="12"/>
        <rFont val="Arial"/>
        <family val="2"/>
      </rPr>
      <t xml:space="preserve">Rates to exclude allowances included within the Fee %.
</t>
    </r>
    <r>
      <rPr>
        <b/>
        <sz val="16"/>
        <rFont val="Arial"/>
        <family val="2"/>
      </rPr>
      <t>&gt;</t>
    </r>
    <r>
      <rPr>
        <b/>
        <sz val="12"/>
        <rFont val="Arial"/>
        <family val="2"/>
      </rPr>
      <t xml:space="preserve"> </t>
    </r>
    <r>
      <rPr>
        <sz val="12"/>
        <rFont val="Arial"/>
        <family val="2"/>
      </rPr>
      <t xml:space="preserve">Please include uplift % required for out of hours working in the time adjustment table.
</t>
    </r>
    <r>
      <rPr>
        <b/>
        <sz val="16"/>
        <rFont val="Arial"/>
        <family val="2"/>
      </rPr>
      <t>&gt;</t>
    </r>
    <r>
      <rPr>
        <b/>
        <sz val="12"/>
        <rFont val="Arial"/>
        <family val="2"/>
      </rPr>
      <t xml:space="preserve"> </t>
    </r>
    <r>
      <rPr>
        <sz val="12"/>
        <rFont val="Arial"/>
        <family val="2"/>
      </rPr>
      <t xml:space="preserve">The rates below will be used to assess changes to the charges once the Call Off is awarded.
</t>
    </r>
    <r>
      <rPr>
        <b/>
        <sz val="16"/>
        <rFont val="Arial"/>
        <family val="2"/>
      </rPr>
      <t xml:space="preserve">&gt; </t>
    </r>
    <r>
      <rPr>
        <sz val="12"/>
        <rFont val="Arial"/>
        <family val="2"/>
      </rPr>
      <t>Rates below to be used when populating your charges within the workbook.</t>
    </r>
  </si>
  <si>
    <t>Direct or Subcontract management</t>
  </si>
  <si>
    <t>Select</t>
  </si>
  <si>
    <t>Please Select</t>
  </si>
  <si>
    <r>
      <t>*</t>
    </r>
    <r>
      <rPr>
        <b/>
        <u/>
        <sz val="11"/>
        <color theme="1"/>
        <rFont val="Calibri"/>
        <family val="2"/>
        <scheme val="minor"/>
      </rPr>
      <t>Equipment</t>
    </r>
    <r>
      <rPr>
        <sz val="11"/>
        <color theme="1"/>
        <rFont val="Calibri"/>
        <family val="2"/>
        <scheme val="minor"/>
      </rPr>
      <t>*</t>
    </r>
  </si>
  <si>
    <r>
      <t>*</t>
    </r>
    <r>
      <rPr>
        <b/>
        <u/>
        <sz val="11"/>
        <color theme="1"/>
        <rFont val="Calibri"/>
        <family val="2"/>
        <scheme val="minor"/>
      </rPr>
      <t>Cabling and Ancillaries</t>
    </r>
    <r>
      <rPr>
        <sz val="11"/>
        <color theme="1"/>
        <rFont val="Calibri"/>
        <family val="2"/>
        <scheme val="minor"/>
      </rPr>
      <t>*</t>
    </r>
  </si>
  <si>
    <r>
      <rPr>
        <b/>
        <sz val="16"/>
        <rFont val="Arial"/>
        <family val="2"/>
      </rPr>
      <t>&gt;</t>
    </r>
    <r>
      <rPr>
        <sz val="16"/>
        <rFont val="Arial"/>
        <family val="2"/>
      </rPr>
      <t xml:space="preserve"> </t>
    </r>
    <r>
      <rPr>
        <sz val="12"/>
        <rFont val="Arial"/>
        <family val="2"/>
      </rPr>
      <t xml:space="preserve">The hourly rates as per the rates submitted within your "Staff Rate Breakdown."
</t>
    </r>
    <r>
      <rPr>
        <b/>
        <sz val="16"/>
        <rFont val="Arial"/>
        <family val="2"/>
      </rPr>
      <t>&gt;</t>
    </r>
    <r>
      <rPr>
        <sz val="16"/>
        <rFont val="Arial"/>
        <family val="2"/>
      </rPr>
      <t xml:space="preserve"> </t>
    </r>
    <r>
      <rPr>
        <sz val="12"/>
        <rFont val="Arial"/>
        <family val="2"/>
      </rPr>
      <t xml:space="preserve">Plant rates to include for delivery and removal costs as required and include for non standard hours worked.
</t>
    </r>
    <r>
      <rPr>
        <b/>
        <sz val="16"/>
        <rFont val="Arial"/>
        <family val="2"/>
      </rPr>
      <t xml:space="preserve">&gt; </t>
    </r>
    <r>
      <rPr>
        <sz val="12"/>
        <rFont val="Arial"/>
        <family val="2"/>
      </rPr>
      <t>Adjustment can be made by location where required.</t>
    </r>
  </si>
  <si>
    <r>
      <rPr>
        <b/>
        <sz val="16"/>
        <rFont val="Arial"/>
        <family val="2"/>
      </rPr>
      <t xml:space="preserve">&gt; </t>
    </r>
    <r>
      <rPr>
        <sz val="12"/>
        <rFont val="Arial"/>
        <family val="2"/>
      </rPr>
      <t xml:space="preserve">The hourly rate is as per the rates submitted within your "Staff Rate Breakdown."
</t>
    </r>
    <r>
      <rPr>
        <b/>
        <sz val="16"/>
        <rFont val="Arial"/>
        <family val="2"/>
      </rPr>
      <t>&gt;</t>
    </r>
    <r>
      <rPr>
        <sz val="12"/>
        <rFont val="Arial"/>
        <family val="2"/>
      </rPr>
      <t xml:space="preserve"> Plant rates to include for delivery and removal costs as required and include for out of hours working.
</t>
    </r>
    <r>
      <rPr>
        <b/>
        <sz val="16"/>
        <rFont val="Arial"/>
        <family val="2"/>
      </rPr>
      <t xml:space="preserve">&gt; </t>
    </r>
    <r>
      <rPr>
        <sz val="12"/>
        <rFont val="Arial"/>
        <family val="2"/>
      </rPr>
      <t xml:space="preserve">Rates based upon normal working hours.
</t>
    </r>
    <r>
      <rPr>
        <b/>
        <sz val="16"/>
        <rFont val="Arial"/>
        <family val="2"/>
      </rPr>
      <t>&gt;</t>
    </r>
    <r>
      <rPr>
        <sz val="12"/>
        <rFont val="Arial"/>
        <family val="2"/>
      </rPr>
      <t xml:space="preserve"> Material costs exclude costs included within the "equipment charge" tab, please insert charges for materials associated with the installation.</t>
    </r>
  </si>
  <si>
    <t>Quantity per unit</t>
  </si>
  <si>
    <r>
      <rPr>
        <b/>
        <sz val="16"/>
        <rFont val="Arial"/>
        <family val="2"/>
      </rPr>
      <t xml:space="preserve">&gt; </t>
    </r>
    <r>
      <rPr>
        <sz val="12"/>
        <rFont val="Arial"/>
        <family val="2"/>
      </rPr>
      <t xml:space="preserve">List all spares required to maintain the availability of the equipment (whole life)
</t>
    </r>
    <r>
      <rPr>
        <b/>
        <sz val="16"/>
        <rFont val="Arial"/>
        <family val="2"/>
      </rPr>
      <t xml:space="preserve">&gt; </t>
    </r>
    <r>
      <rPr>
        <sz val="12"/>
        <rFont val="Arial"/>
        <family val="2"/>
      </rPr>
      <t xml:space="preserve">Input the unit charge for each spare below which includes delivery costs to the location listed within the specification.
</t>
    </r>
    <r>
      <rPr>
        <b/>
        <sz val="16"/>
        <rFont val="Arial"/>
        <family val="2"/>
      </rPr>
      <t>&gt;</t>
    </r>
    <r>
      <rPr>
        <sz val="12"/>
        <rFont val="Arial"/>
        <family val="2"/>
      </rPr>
      <t xml:space="preserve"> Highways England will decide the number of spares to purchase following award of the Call Off.
</t>
    </r>
    <r>
      <rPr>
        <b/>
        <sz val="16"/>
        <rFont val="Arial"/>
        <family val="2"/>
      </rPr>
      <t>&gt;</t>
    </r>
    <r>
      <rPr>
        <sz val="12"/>
        <rFont val="Arial"/>
        <family val="2"/>
      </rPr>
      <t xml:space="preserve"> The</t>
    </r>
    <r>
      <rPr>
        <sz val="12"/>
        <color rgb="FFFF0000"/>
        <rFont val="Arial"/>
        <family val="2"/>
      </rPr>
      <t xml:space="preserve"> item codes</t>
    </r>
    <r>
      <rPr>
        <sz val="12"/>
        <rFont val="Arial"/>
        <family val="2"/>
      </rPr>
      <t xml:space="preserve"> must be the</t>
    </r>
    <r>
      <rPr>
        <sz val="12"/>
        <color rgb="FFFF0000"/>
        <rFont val="Arial"/>
        <family val="2"/>
      </rPr>
      <t xml:space="preserve"> Highways England Oracle code</t>
    </r>
    <r>
      <rPr>
        <sz val="12"/>
        <rFont val="Arial"/>
        <family val="2"/>
      </rPr>
      <t>. Please contact us should you require a new code for your product.</t>
    </r>
  </si>
  <si>
    <r>
      <rPr>
        <b/>
        <sz val="16"/>
        <rFont val="Arial"/>
        <family val="2"/>
      </rPr>
      <t>&gt;</t>
    </r>
    <r>
      <rPr>
        <b/>
        <sz val="12"/>
        <rFont val="Arial"/>
        <family val="2"/>
      </rPr>
      <t xml:space="preserve"> </t>
    </r>
    <r>
      <rPr>
        <sz val="12"/>
        <rFont val="Arial"/>
        <family val="2"/>
      </rPr>
      <t xml:space="preserve">Please input the relevant equipment charges below in accordance with the Service Information.
</t>
    </r>
    <r>
      <rPr>
        <b/>
        <sz val="16"/>
        <rFont val="Arial"/>
        <family val="2"/>
      </rPr>
      <t>&gt;</t>
    </r>
    <r>
      <rPr>
        <b/>
        <sz val="12"/>
        <rFont val="Arial"/>
        <family val="2"/>
      </rPr>
      <t xml:space="preserve"> </t>
    </r>
    <r>
      <rPr>
        <sz val="12"/>
        <rFont val="Arial"/>
        <family val="2"/>
      </rPr>
      <t xml:space="preserve">The </t>
    </r>
    <r>
      <rPr>
        <sz val="12"/>
        <color rgb="FFFF0000"/>
        <rFont val="Arial"/>
        <family val="2"/>
      </rPr>
      <t>item codes</t>
    </r>
    <r>
      <rPr>
        <sz val="12"/>
        <rFont val="Arial"/>
        <family val="2"/>
      </rPr>
      <t xml:space="preserve"> must be the</t>
    </r>
    <r>
      <rPr>
        <sz val="12"/>
        <color rgb="FFFF0000"/>
        <rFont val="Arial"/>
        <family val="2"/>
      </rPr>
      <t xml:space="preserve"> Highways England Oracle code</t>
    </r>
    <r>
      <rPr>
        <sz val="12"/>
        <rFont val="Arial"/>
        <family val="2"/>
      </rPr>
      <t xml:space="preserve"> (if assigned). Please contact us should you require a new code for your product.
</t>
    </r>
    <r>
      <rPr>
        <b/>
        <sz val="16"/>
        <rFont val="Arial"/>
        <family val="2"/>
      </rPr>
      <t>&gt;</t>
    </r>
    <r>
      <rPr>
        <b/>
        <sz val="12"/>
        <rFont val="Arial"/>
        <family val="2"/>
      </rPr>
      <t xml:space="preserve"> </t>
    </r>
    <r>
      <rPr>
        <sz val="12"/>
        <rFont val="Arial"/>
        <family val="2"/>
      </rPr>
      <t xml:space="preserve">Equipment charges exclude consumables and spares.
</t>
    </r>
    <r>
      <rPr>
        <b/>
        <sz val="16"/>
        <rFont val="Arial"/>
        <family val="2"/>
      </rPr>
      <t>&gt;</t>
    </r>
    <r>
      <rPr>
        <b/>
        <sz val="12"/>
        <rFont val="Arial"/>
        <family val="2"/>
      </rPr>
      <t xml:space="preserve"> </t>
    </r>
    <r>
      <rPr>
        <sz val="12"/>
        <rFont val="Arial"/>
        <family val="2"/>
      </rPr>
      <t xml:space="preserve">Please indicate any volume discounts applicable by entering the discount % in the box provided. 
</t>
    </r>
    <r>
      <rPr>
        <b/>
        <sz val="16"/>
        <rFont val="Arial"/>
        <family val="2"/>
      </rPr>
      <t>&gt;</t>
    </r>
    <r>
      <rPr>
        <b/>
        <sz val="12"/>
        <rFont val="Arial"/>
        <family val="2"/>
      </rPr>
      <t xml:space="preserve"> </t>
    </r>
    <r>
      <rPr>
        <sz val="12"/>
        <rFont val="Arial"/>
        <family val="2"/>
      </rPr>
      <t xml:space="preserve">Please price any storage charges as required by the specification within the storage charges box.
</t>
    </r>
    <r>
      <rPr>
        <b/>
        <sz val="16"/>
        <rFont val="Arial"/>
        <family val="2"/>
      </rPr>
      <t>&gt;</t>
    </r>
    <r>
      <rPr>
        <b/>
        <sz val="12"/>
        <rFont val="Arial"/>
        <family val="2"/>
      </rPr>
      <t xml:space="preserve"> </t>
    </r>
    <r>
      <rPr>
        <sz val="12"/>
        <rFont val="Arial"/>
        <family val="2"/>
      </rPr>
      <t xml:space="preserve">The costs entered will be used to value change once the Call Off is awarded.
</t>
    </r>
    <r>
      <rPr>
        <b/>
        <sz val="16"/>
        <rFont val="Arial"/>
        <family val="2"/>
      </rPr>
      <t>&gt;</t>
    </r>
    <r>
      <rPr>
        <b/>
        <sz val="12"/>
        <rFont val="Arial"/>
        <family val="2"/>
      </rPr>
      <t xml:space="preserve"> </t>
    </r>
    <r>
      <rPr>
        <sz val="12"/>
        <rFont val="Arial"/>
        <family val="2"/>
      </rPr>
      <t>The below items entered for Equipment, Cabling and Ancillaries are used to populate a list which is carried through this workbook. If you wish to allocate costs to another item description in later tabs, please add the description to the bottom of the sheet.</t>
    </r>
  </si>
  <si>
    <r>
      <t xml:space="preserve">Please input either a </t>
    </r>
    <r>
      <rPr>
        <sz val="11"/>
        <color rgb="FFFF0000"/>
        <rFont val="Arial"/>
        <family val="2"/>
      </rPr>
      <t>D</t>
    </r>
    <r>
      <rPr>
        <sz val="11"/>
        <rFont val="Arial"/>
        <family val="2"/>
      </rPr>
      <t xml:space="preserve"> for </t>
    </r>
    <r>
      <rPr>
        <u/>
        <sz val="11"/>
        <rFont val="Arial"/>
        <family val="2"/>
      </rPr>
      <t>Direct</t>
    </r>
    <r>
      <rPr>
        <sz val="11"/>
        <rFont val="Arial"/>
        <family val="2"/>
      </rPr>
      <t xml:space="preserve"> or </t>
    </r>
    <r>
      <rPr>
        <sz val="11"/>
        <color rgb="FFFF0000"/>
        <rFont val="Arial"/>
        <family val="2"/>
      </rPr>
      <t>S</t>
    </r>
    <r>
      <rPr>
        <sz val="11"/>
        <rFont val="Arial"/>
        <family val="2"/>
      </rPr>
      <t xml:space="preserve"> for </t>
    </r>
    <r>
      <rPr>
        <u/>
        <sz val="11"/>
        <rFont val="Arial"/>
        <family val="2"/>
      </rPr>
      <t>Subcontract</t>
    </r>
    <r>
      <rPr>
        <sz val="11"/>
        <rFont val="Arial"/>
        <family val="2"/>
      </rPr>
      <t xml:space="preserve"> to determine where management charges are originating.</t>
    </r>
  </si>
  <si>
    <r>
      <rPr>
        <b/>
        <sz val="16"/>
        <rFont val="Arial"/>
        <family val="2"/>
      </rPr>
      <t>&gt;</t>
    </r>
    <r>
      <rPr>
        <sz val="12"/>
        <rFont val="Arial"/>
        <family val="2"/>
      </rPr>
      <t xml:space="preserve"> Please insert a breakdown of the training costs for one training session below. </t>
    </r>
  </si>
  <si>
    <t>£ Per Unit</t>
  </si>
  <si>
    <t>£ Per Session</t>
  </si>
  <si>
    <r>
      <rPr>
        <b/>
        <sz val="16"/>
        <rFont val="Arial"/>
        <family val="2"/>
      </rPr>
      <t>&gt;</t>
    </r>
    <r>
      <rPr>
        <sz val="12"/>
        <rFont val="Arial"/>
        <family val="2"/>
      </rPr>
      <t xml:space="preserve"> The </t>
    </r>
    <r>
      <rPr>
        <sz val="12"/>
        <color rgb="FFFF0000"/>
        <rFont val="Arial"/>
        <family val="2"/>
      </rPr>
      <t>item codes</t>
    </r>
    <r>
      <rPr>
        <sz val="12"/>
        <rFont val="Arial"/>
        <family val="2"/>
      </rPr>
      <t xml:space="preserve"> must be the</t>
    </r>
    <r>
      <rPr>
        <sz val="12"/>
        <color rgb="FFFF0000"/>
        <rFont val="Arial"/>
        <family val="2"/>
      </rPr>
      <t xml:space="preserve"> Highways England Oracle code</t>
    </r>
    <r>
      <rPr>
        <sz val="12"/>
        <rFont val="Arial"/>
        <family val="2"/>
      </rPr>
      <t xml:space="preserve">. Please contact us should you require a new code for your product.
</t>
    </r>
    <r>
      <rPr>
        <b/>
        <sz val="16"/>
        <rFont val="Arial"/>
        <family val="2"/>
      </rPr>
      <t>&gt;</t>
    </r>
    <r>
      <rPr>
        <sz val="12"/>
        <rFont val="Arial"/>
        <family val="2"/>
      </rPr>
      <t xml:space="preserve"> Equipment charges exclude consumables and spares.
</t>
    </r>
    <r>
      <rPr>
        <b/>
        <sz val="16"/>
        <rFont val="Arial"/>
        <family val="2"/>
      </rPr>
      <t>&gt;</t>
    </r>
    <r>
      <rPr>
        <b/>
        <sz val="12"/>
        <rFont val="Arial"/>
        <family val="2"/>
      </rPr>
      <t xml:space="preserve"> </t>
    </r>
    <r>
      <rPr>
        <sz val="12"/>
        <rFont val="Arial"/>
        <family val="2"/>
      </rPr>
      <t>The costs entered will be used as part of the tender assssment and used to value change once the Call Off is awarded.</t>
    </r>
  </si>
  <si>
    <r>
      <t>Please enter the monthly charge per unit for storing the equipment listed below, as detailed in</t>
    </r>
    <r>
      <rPr>
        <sz val="12"/>
        <color rgb="FFFF0000"/>
        <rFont val="Arial"/>
        <family val="2"/>
      </rPr>
      <t xml:space="preserve"> section 11 of the contract specification.</t>
    </r>
  </si>
  <si>
    <r>
      <rPr>
        <b/>
        <sz val="16"/>
        <rFont val="Arial"/>
        <family val="2"/>
      </rPr>
      <t xml:space="preserve">&gt; </t>
    </r>
    <r>
      <rPr>
        <sz val="12"/>
        <rFont val="Arial"/>
        <family val="2"/>
      </rPr>
      <t>Please submit your charges for upgrading the equipment provided within this Call Off in accordance with the Service Information</t>
    </r>
  </si>
  <si>
    <r>
      <t xml:space="preserve">N.B </t>
    </r>
    <r>
      <rPr>
        <sz val="12"/>
        <rFont val="Arial"/>
        <family val="2"/>
      </rPr>
      <t>This is for the financial assessment only.</t>
    </r>
  </si>
  <si>
    <r>
      <rPr>
        <b/>
        <sz val="16"/>
        <rFont val="Arial"/>
        <family val="2"/>
      </rPr>
      <t>&gt;</t>
    </r>
    <r>
      <rPr>
        <sz val="12"/>
        <rFont val="Arial"/>
        <family val="2"/>
      </rPr>
      <t xml:space="preserve"> Please input your energy costs below.
</t>
    </r>
    <r>
      <rPr>
        <b/>
        <sz val="16"/>
        <rFont val="Arial"/>
        <family val="2"/>
      </rPr>
      <t>&gt;</t>
    </r>
    <r>
      <rPr>
        <sz val="12"/>
        <rFont val="Arial"/>
        <family val="2"/>
      </rPr>
      <t xml:space="preserve"> * Cost per Unit kWh is 15.6p taken from New Electricity Trading Arrangements - Balancing Mechanism Reporting System
</t>
    </r>
    <r>
      <rPr>
        <b/>
        <sz val="16"/>
        <rFont val="Arial"/>
        <family val="2"/>
      </rPr>
      <t>&gt;</t>
    </r>
    <r>
      <rPr>
        <sz val="12"/>
        <rFont val="Arial"/>
        <family val="2"/>
      </rPr>
      <t xml:space="preserve"> ** Estimated time per hour in LED active mode is 60 minutes per hour, estimated time Outstation is operational  is 12 months per year.
</t>
    </r>
    <r>
      <rPr>
        <b/>
        <sz val="16"/>
        <rFont val="Arial"/>
        <family val="2"/>
      </rPr>
      <t>&gt;</t>
    </r>
    <r>
      <rPr>
        <sz val="12"/>
        <rFont val="Arial"/>
        <family val="2"/>
      </rPr>
      <t xml:space="preserve"> *** RPI is 3.3%  - the “retail prices index excluding mortgage interest rates“ is 3.3% per year taken from October 2018 Office of National Statistics, and are for the financial assessment purposes only.</t>
    </r>
  </si>
  <si>
    <t>Notes for this Price List:</t>
  </si>
  <si>
    <r>
      <rPr>
        <b/>
        <sz val="16"/>
        <rFont val="Arial"/>
        <family val="2"/>
      </rPr>
      <t>&gt;</t>
    </r>
    <r>
      <rPr>
        <b/>
        <sz val="11"/>
        <rFont val="Arial"/>
        <family val="2"/>
      </rPr>
      <t xml:space="preserve"> </t>
    </r>
    <r>
      <rPr>
        <sz val="12"/>
        <rFont val="Arial"/>
        <family val="2"/>
      </rPr>
      <t>Please input your fee percentage rates below:</t>
    </r>
    <r>
      <rPr>
        <sz val="11"/>
        <rFont val="Arial"/>
        <family val="2"/>
      </rPr>
      <t xml:space="preserve">
</t>
    </r>
    <r>
      <rPr>
        <b/>
        <sz val="16"/>
        <rFont val="Arial"/>
        <family val="2"/>
      </rPr>
      <t>&gt;</t>
    </r>
    <r>
      <rPr>
        <b/>
        <sz val="11"/>
        <rFont val="Arial"/>
        <family val="2"/>
      </rPr>
      <t xml:space="preserve"> </t>
    </r>
    <r>
      <rPr>
        <sz val="12"/>
        <rFont val="Arial"/>
        <family val="2"/>
      </rPr>
      <t>If any element of the fee breakdown exceeds 10% (excluding profit) it will highlight red</t>
    </r>
    <r>
      <rPr>
        <sz val="11"/>
        <rFont val="Arial"/>
        <family val="2"/>
      </rPr>
      <t xml:space="preserve">.
</t>
    </r>
    <r>
      <rPr>
        <b/>
        <sz val="16"/>
        <rFont val="Arial"/>
        <family val="2"/>
      </rPr>
      <t>&gt;</t>
    </r>
    <r>
      <rPr>
        <sz val="11"/>
        <rFont val="Arial"/>
        <family val="2"/>
      </rPr>
      <t xml:space="preserve"> </t>
    </r>
    <r>
      <rPr>
        <sz val="12"/>
        <rFont val="Arial"/>
        <family val="2"/>
      </rPr>
      <t>All red cells please provide a breakdown calc detailing how the percentage has been calculated.</t>
    </r>
  </si>
  <si>
    <r>
      <rPr>
        <b/>
        <sz val="16"/>
        <rFont val="Arial"/>
        <family val="2"/>
      </rPr>
      <t>&gt;</t>
    </r>
    <r>
      <rPr>
        <sz val="11"/>
        <rFont val="Arial"/>
        <family val="2"/>
      </rPr>
      <t xml:space="preserve"> </t>
    </r>
    <r>
      <rPr>
        <sz val="12"/>
        <rFont val="Arial"/>
        <family val="2"/>
      </rPr>
      <t>Please input your company name above:</t>
    </r>
  </si>
  <si>
    <r>
      <rPr>
        <b/>
        <sz val="16"/>
        <rFont val="Arial"/>
        <family val="2"/>
      </rPr>
      <t>&gt;</t>
    </r>
    <r>
      <rPr>
        <sz val="16"/>
        <rFont val="Arial"/>
        <family val="2"/>
      </rPr>
      <t xml:space="preserve"> </t>
    </r>
    <r>
      <rPr>
        <sz val="12"/>
        <rFont val="Arial"/>
        <family val="2"/>
      </rPr>
      <t xml:space="preserve">List all consumables required to maintain the availability of the equipment (whole life).
</t>
    </r>
    <r>
      <rPr>
        <b/>
        <sz val="16"/>
        <rFont val="Arial"/>
        <family val="2"/>
      </rPr>
      <t>&gt;</t>
    </r>
    <r>
      <rPr>
        <b/>
        <sz val="12"/>
        <rFont val="Arial"/>
        <family val="2"/>
      </rPr>
      <t xml:space="preserve"> </t>
    </r>
    <r>
      <rPr>
        <sz val="12"/>
        <rFont val="Arial"/>
        <family val="2"/>
      </rPr>
      <t xml:space="preserve">Input the unit charge for each spare, the number of spares required per year and the expected life of the unit in years.
</t>
    </r>
    <r>
      <rPr>
        <b/>
        <sz val="16"/>
        <rFont val="Arial"/>
        <family val="2"/>
      </rPr>
      <t>&gt;</t>
    </r>
    <r>
      <rPr>
        <b/>
        <sz val="12"/>
        <rFont val="Arial"/>
        <family val="2"/>
      </rPr>
      <t xml:space="preserve"> </t>
    </r>
    <r>
      <rPr>
        <sz val="12"/>
        <rFont val="Arial"/>
        <family val="2"/>
      </rPr>
      <t xml:space="preserve">Highways England will decide the number of consumables to purchase following award of the Call Off.
</t>
    </r>
    <r>
      <rPr>
        <b/>
        <sz val="16"/>
        <rFont val="Arial"/>
        <family val="2"/>
      </rPr>
      <t>&gt;</t>
    </r>
    <r>
      <rPr>
        <b/>
        <sz val="12"/>
        <rFont val="Arial"/>
        <family val="2"/>
      </rPr>
      <t xml:space="preserve"> </t>
    </r>
    <r>
      <rPr>
        <sz val="12"/>
        <rFont val="Arial"/>
        <family val="2"/>
      </rPr>
      <t xml:space="preserve">The </t>
    </r>
    <r>
      <rPr>
        <sz val="12"/>
        <color rgb="FFFF0000"/>
        <rFont val="Arial"/>
        <family val="2"/>
      </rPr>
      <t>item codes</t>
    </r>
    <r>
      <rPr>
        <sz val="12"/>
        <rFont val="Arial"/>
        <family val="2"/>
      </rPr>
      <t xml:space="preserve"> must be the</t>
    </r>
    <r>
      <rPr>
        <sz val="12"/>
        <color rgb="FFFF0000"/>
        <rFont val="Arial"/>
        <family val="2"/>
      </rPr>
      <t xml:space="preserve"> Highways England Oracle code</t>
    </r>
    <r>
      <rPr>
        <sz val="12"/>
        <rFont val="Arial"/>
        <family val="2"/>
      </rPr>
      <t>. Please contact us should you require a new code for your product.</t>
    </r>
  </si>
  <si>
    <t>Version 2.1</t>
  </si>
  <si>
    <r>
      <t xml:space="preserve">All Rates will have the </t>
    </r>
    <r>
      <rPr>
        <b/>
        <u/>
        <sz val="12"/>
        <color rgb="FFFF0000"/>
        <rFont val="Arial"/>
        <family val="2"/>
      </rPr>
      <t>direct fee percentage</t>
    </r>
    <r>
      <rPr>
        <b/>
        <sz val="12"/>
        <rFont val="Arial"/>
        <family val="2"/>
      </rPr>
      <t xml:space="preserve"> or </t>
    </r>
    <r>
      <rPr>
        <b/>
        <u/>
        <sz val="12"/>
        <color rgb="FFFF0000"/>
        <rFont val="Arial"/>
        <family val="2"/>
      </rPr>
      <t>subcontracted fee percentage</t>
    </r>
    <r>
      <rPr>
        <b/>
        <sz val="12"/>
        <rFont val="Arial"/>
        <family val="2"/>
      </rPr>
      <t xml:space="preserve"> applied to it depending on rate type. Please refer to Contract Data Part two - Data provided by the Contractor.</t>
    </r>
  </si>
  <si>
    <r>
      <t xml:space="preserve">Part two - Data provided by the </t>
    </r>
    <r>
      <rPr>
        <b/>
        <i/>
        <sz val="12"/>
        <color theme="1"/>
        <rFont val="Arial"/>
        <family val="2"/>
      </rPr>
      <t>Contractor</t>
    </r>
  </si>
  <si>
    <t xml:space="preserve">Direct Fee Percentage </t>
  </si>
  <si>
    <t>Subcontracted Fee Percentage</t>
  </si>
  <si>
    <t>Build up of Overheads &amp; Profit on Supplier's Work</t>
  </si>
  <si>
    <t>Build up of Overheads &amp; Profit on Subcontractor's Work</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</si>
</sst>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_-[$£-809]* #,##0.00_-;\-[$£-809]* #,##0.00_-;_-[$£-809]* &quot;-&quot;??_-;_-@_-"/>
    <numFmt numFmtId="166" formatCode="&quot;£&quot;#,##0.00"/>
    <numFmt numFmtId="167" formatCode="&quot;£&quot;#,##0.000"/>
    <numFmt numFmtId="168" formatCode="&quot;£&quot;#,##0.00000"/>
    <numFmt numFmtId="169" formatCode="#,##0.0"/>
  </numFmts>
  <fonts count="48" x14ac:knownFonts="1">
    <font>
      <sz val="11"/>
      <color theme="1"/>
      <name val="Calibri"/>
      <family val="2"/>
      <scheme val="minor"/>
    </font>
    <font>
      <b/>
      <sz val="11"/>
      <color theme="1"/>
      <name val="Calibri"/>
      <family val="2"/>
      <scheme val="minor"/>
    </font>
    <font>
      <sz val="12"/>
      <name val="Arial"/>
      <family val="2"/>
    </font>
    <font>
      <b/>
      <sz val="12"/>
      <name val="Arial"/>
      <family val="2"/>
    </font>
    <font>
      <u/>
      <sz val="12"/>
      <color indexed="12"/>
      <name val="Arial"/>
      <family val="2"/>
    </font>
    <font>
      <sz val="12"/>
      <name val="Times New Roman"/>
      <family val="1"/>
    </font>
    <font>
      <b/>
      <sz val="12"/>
      <color indexed="10"/>
      <name val="Arial"/>
      <family val="2"/>
    </font>
    <font>
      <b/>
      <u/>
      <sz val="12"/>
      <name val="Arial"/>
      <family val="2"/>
    </font>
    <font>
      <b/>
      <u/>
      <sz val="12"/>
      <color theme="1"/>
      <name val="Calibri"/>
      <family val="2"/>
      <scheme val="minor"/>
    </font>
    <font>
      <u/>
      <sz val="12"/>
      <color theme="1"/>
      <name val="Calibri"/>
      <family val="2"/>
      <scheme val="minor"/>
    </font>
    <font>
      <sz val="10"/>
      <color theme="1"/>
      <name val="Calibri"/>
      <family val="2"/>
      <scheme val="minor"/>
    </font>
    <font>
      <b/>
      <sz val="11"/>
      <color indexed="10"/>
      <name val="Arial"/>
      <family val="2"/>
    </font>
    <font>
      <sz val="11"/>
      <name val="Calibri"/>
      <family val="2"/>
      <scheme val="minor"/>
    </font>
    <font>
      <u/>
      <sz val="12"/>
      <color theme="1"/>
      <name val="Arial"/>
      <family val="2"/>
    </font>
    <font>
      <sz val="11"/>
      <color theme="1"/>
      <name val="Arial"/>
      <family val="2"/>
    </font>
    <font>
      <b/>
      <u/>
      <sz val="11"/>
      <color theme="1"/>
      <name val="Arial"/>
      <family val="2"/>
    </font>
    <font>
      <u/>
      <sz val="11"/>
      <color theme="1"/>
      <name val="Arial"/>
      <family val="2"/>
    </font>
    <font>
      <b/>
      <u/>
      <sz val="11"/>
      <name val="Arial"/>
      <family val="2"/>
    </font>
    <font>
      <sz val="10"/>
      <color theme="1"/>
      <name val="Arial"/>
      <family val="2"/>
    </font>
    <font>
      <b/>
      <sz val="11"/>
      <color theme="1"/>
      <name val="Arial"/>
      <family val="2"/>
    </font>
    <font>
      <b/>
      <sz val="10"/>
      <name val="Arial"/>
      <family val="2"/>
    </font>
    <font>
      <sz val="10"/>
      <name val="Arial"/>
      <family val="2"/>
    </font>
    <font>
      <b/>
      <sz val="10"/>
      <color theme="1"/>
      <name val="Arial"/>
      <family val="2"/>
    </font>
    <font>
      <b/>
      <sz val="10"/>
      <color indexed="10"/>
      <name val="Arial"/>
      <family val="2"/>
    </font>
    <font>
      <b/>
      <sz val="11"/>
      <color rgb="FFFF0000"/>
      <name val="Arial"/>
      <family val="2"/>
    </font>
    <font>
      <b/>
      <u/>
      <sz val="11"/>
      <color theme="1"/>
      <name val="Calibri"/>
      <family val="2"/>
      <scheme val="minor"/>
    </font>
    <font>
      <sz val="11"/>
      <color theme="1"/>
      <name val="Calibri"/>
      <family val="2"/>
      <scheme val="minor"/>
    </font>
    <font>
      <b/>
      <sz val="11"/>
      <name val="Arial"/>
      <family val="2"/>
    </font>
    <font>
      <sz val="11"/>
      <name val="Arial"/>
      <family val="2"/>
    </font>
    <font>
      <sz val="11"/>
      <color rgb="FFFF0000"/>
      <name val="Calibri"/>
      <family val="2"/>
      <scheme val="minor"/>
    </font>
    <font>
      <sz val="11"/>
      <color indexed="10"/>
      <name val="Arial"/>
      <family val="2"/>
    </font>
    <font>
      <b/>
      <u/>
      <sz val="18"/>
      <name val="Arial"/>
      <family val="2"/>
    </font>
    <font>
      <sz val="12"/>
      <color theme="1"/>
      <name val="Calibri"/>
      <family val="2"/>
      <scheme val="minor"/>
    </font>
    <font>
      <b/>
      <sz val="12"/>
      <color theme="1"/>
      <name val="Arial"/>
      <family val="2"/>
    </font>
    <font>
      <b/>
      <sz val="12"/>
      <color theme="1"/>
      <name val="Calibri"/>
      <family val="2"/>
      <scheme val="minor"/>
    </font>
    <font>
      <b/>
      <sz val="16"/>
      <color rgb="FFFF0000"/>
      <name val="Arial"/>
      <family val="2"/>
    </font>
    <font>
      <sz val="12"/>
      <color theme="1"/>
      <name val="Arial"/>
      <family val="2"/>
    </font>
    <font>
      <sz val="12"/>
      <name val="Calibri"/>
      <family val="2"/>
      <scheme val="minor"/>
    </font>
    <font>
      <b/>
      <sz val="16"/>
      <name val="Arial"/>
      <family val="2"/>
    </font>
    <font>
      <sz val="16"/>
      <name val="Arial"/>
      <family val="2"/>
    </font>
    <font>
      <sz val="11"/>
      <color theme="0"/>
      <name val="Arial"/>
      <family val="2"/>
    </font>
    <font>
      <sz val="11"/>
      <color rgb="FFFF0000"/>
      <name val="Arial"/>
      <family val="2"/>
    </font>
    <font>
      <b/>
      <u/>
      <sz val="12"/>
      <color theme="1"/>
      <name val="Arial"/>
      <family val="2"/>
    </font>
    <font>
      <sz val="12"/>
      <color rgb="FFFF0000"/>
      <name val="Arial"/>
      <family val="2"/>
    </font>
    <font>
      <u/>
      <sz val="11"/>
      <name val="Arial"/>
      <family val="2"/>
    </font>
    <font>
      <sz val="8"/>
      <name val="Arial"/>
      <family val="2"/>
    </font>
    <font>
      <b/>
      <u/>
      <sz val="12"/>
      <color rgb="FFFF0000"/>
      <name val="Arial"/>
      <family val="2"/>
    </font>
    <font>
      <b/>
      <i/>
      <sz val="12"/>
      <color theme="1"/>
      <name val="Arial"/>
      <family val="2"/>
    </font>
  </fonts>
  <fills count="1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bgColor indexed="64"/>
      </patternFill>
    </fill>
    <fill>
      <patternFill patternType="solid">
        <fgColor theme="2"/>
        <bgColor indexed="64"/>
      </patternFill>
    </fill>
    <fill>
      <patternFill patternType="solid">
        <fgColor rgb="FF92D05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EAEAEA"/>
        <bgColor indexed="64"/>
      </patternFill>
    </fill>
    <fill>
      <patternFill patternType="solid">
        <fgColor rgb="FFFFFF99"/>
        <bgColor indexed="64"/>
      </patternFill>
    </fill>
    <fill>
      <patternFill patternType="solid">
        <fgColor rgb="FF00B0F0"/>
        <bgColor indexed="64"/>
      </patternFill>
    </fill>
  </fills>
  <borders count="145">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0"/>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medium">
        <color auto="1"/>
      </left>
      <right style="medium">
        <color auto="1"/>
      </right>
      <top style="medium">
        <color auto="1"/>
      </top>
      <bottom style="medium">
        <color auto="1"/>
      </bottom>
      <diagonal/>
    </border>
    <border>
      <left/>
      <right style="medium">
        <color auto="1"/>
      </right>
      <top style="thin">
        <color theme="0"/>
      </top>
      <bottom style="thin">
        <color theme="0"/>
      </bottom>
      <diagonal/>
    </border>
    <border>
      <left/>
      <right style="medium">
        <color auto="1"/>
      </right>
      <top/>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indexed="64"/>
      </left>
      <right style="thin">
        <color indexed="64"/>
      </right>
      <top/>
      <bottom style="thin">
        <color indexed="64"/>
      </bottom>
      <diagonal/>
    </border>
    <border>
      <left/>
      <right style="thin">
        <color indexed="64"/>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medium">
        <color indexed="64"/>
      </left>
      <right style="thin">
        <color theme="1"/>
      </right>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top style="thin">
        <color theme="1"/>
      </top>
      <bottom/>
      <diagonal/>
    </border>
    <border>
      <left style="thin">
        <color theme="1"/>
      </left>
      <right style="medium">
        <color indexed="64"/>
      </right>
      <top style="thin">
        <color theme="1"/>
      </top>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medium">
        <color indexed="64"/>
      </bottom>
      <diagonal/>
    </border>
    <border>
      <left style="medium">
        <color indexed="64"/>
      </left>
      <right style="medium">
        <color indexed="64"/>
      </right>
      <top style="thin">
        <color theme="1"/>
      </top>
      <bottom/>
      <diagonal/>
    </border>
    <border>
      <left style="medium">
        <color indexed="64"/>
      </left>
      <right style="thin">
        <color theme="1"/>
      </right>
      <top style="thin">
        <color theme="1"/>
      </top>
      <bottom/>
      <diagonal/>
    </border>
    <border>
      <left style="thin">
        <color indexed="64"/>
      </left>
      <right/>
      <top style="thin">
        <color indexed="64"/>
      </top>
      <bottom style="medium">
        <color indexed="64"/>
      </bottom>
      <diagonal/>
    </border>
    <border>
      <left style="thin">
        <color indexed="64"/>
      </left>
      <right/>
      <top style="medium">
        <color auto="1"/>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theme="0"/>
      </top>
      <bottom style="medium">
        <color indexed="64"/>
      </bottom>
      <diagonal/>
    </border>
    <border>
      <left/>
      <right style="thin">
        <color theme="0"/>
      </right>
      <top style="thin">
        <color theme="0"/>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medium">
        <color auto="1"/>
      </left>
      <right style="medium">
        <color auto="1"/>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medium">
        <color indexed="64"/>
      </top>
      <bottom style="medium">
        <color indexed="64"/>
      </bottom>
      <diagonal/>
    </border>
    <border>
      <left style="thin">
        <color theme="1"/>
      </left>
      <right/>
      <top style="medium">
        <color indexed="64"/>
      </top>
      <bottom style="medium">
        <color indexed="64"/>
      </bottom>
      <diagonal/>
    </border>
    <border>
      <left style="thin">
        <color theme="1"/>
      </left>
      <right/>
      <top style="medium">
        <color indexed="64"/>
      </top>
      <bottom style="thin">
        <color theme="1"/>
      </bottom>
      <diagonal/>
    </border>
    <border>
      <left style="medium">
        <color indexed="64"/>
      </left>
      <right style="medium">
        <color indexed="64"/>
      </right>
      <top/>
      <bottom style="thin">
        <color theme="1"/>
      </bottom>
      <diagonal/>
    </border>
    <border>
      <left style="medium">
        <color indexed="64"/>
      </left>
      <right style="thin">
        <color indexed="64"/>
      </right>
      <top style="medium">
        <color indexed="64"/>
      </top>
      <bottom/>
      <diagonal/>
    </border>
    <border>
      <left style="thin">
        <color auto="1"/>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theme="1"/>
      </top>
      <bottom style="thin">
        <color theme="1"/>
      </bottom>
      <diagonal/>
    </border>
    <border>
      <left style="medium">
        <color indexed="64"/>
      </left>
      <right style="thin">
        <color theme="1"/>
      </right>
      <top style="medium">
        <color indexed="64"/>
      </top>
      <bottom/>
      <diagonal/>
    </border>
    <border>
      <left style="thin">
        <color theme="1"/>
      </left>
      <right/>
      <top style="medium">
        <color indexed="64"/>
      </top>
      <bottom/>
      <diagonal/>
    </border>
    <border>
      <left style="thin">
        <color theme="1"/>
      </left>
      <right style="thin">
        <color theme="1"/>
      </right>
      <top style="medium">
        <color indexed="64"/>
      </top>
      <bottom/>
      <diagonal/>
    </border>
    <border>
      <left/>
      <right style="medium">
        <color indexed="64"/>
      </right>
      <top style="thin">
        <color theme="1"/>
      </top>
      <bottom/>
      <diagonal/>
    </border>
    <border>
      <left style="thin">
        <color theme="0"/>
      </left>
      <right/>
      <top style="thin">
        <color theme="0"/>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theme="1"/>
      </top>
      <bottom style="thin">
        <color theme="1"/>
      </bottom>
      <diagonal/>
    </border>
    <border>
      <left style="medium">
        <color indexed="64"/>
      </left>
      <right/>
      <top/>
      <bottom style="thin">
        <color theme="1"/>
      </bottom>
      <diagonal/>
    </border>
    <border>
      <left style="thin">
        <color theme="0"/>
      </left>
      <right/>
      <top/>
      <bottom/>
      <diagonal/>
    </border>
    <border>
      <left style="thin">
        <color theme="0"/>
      </left>
      <right/>
      <top/>
      <bottom style="thin">
        <color theme="0"/>
      </bottom>
      <diagonal/>
    </border>
    <border>
      <left style="thin">
        <color theme="0"/>
      </left>
      <right/>
      <top style="medium">
        <color indexed="64"/>
      </top>
      <bottom/>
      <diagonal/>
    </border>
    <border>
      <left/>
      <right style="thin">
        <color theme="0"/>
      </right>
      <top style="medium">
        <color indexed="64"/>
      </top>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thick">
        <color auto="1"/>
      </bottom>
      <diagonal/>
    </border>
    <border>
      <left/>
      <right style="medium">
        <color indexed="64"/>
      </right>
      <top/>
      <bottom style="thin">
        <color theme="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rgb="FFFFFF00"/>
      </right>
      <top style="medium">
        <color indexed="64"/>
      </top>
      <bottom style="medium">
        <color indexed="64"/>
      </bottom>
      <diagonal/>
    </border>
    <border>
      <left style="medium">
        <color rgb="FFFFFF00"/>
      </left>
      <right style="medium">
        <color rgb="FFFFFF00"/>
      </right>
      <top style="medium">
        <color auto="1"/>
      </top>
      <bottom style="medium">
        <color auto="1"/>
      </bottom>
      <diagonal/>
    </border>
    <border>
      <left style="medium">
        <color rgb="FFFFFF00"/>
      </left>
      <right style="medium">
        <color auto="1"/>
      </right>
      <top style="medium">
        <color auto="1"/>
      </top>
      <bottom style="medium">
        <color auto="1"/>
      </bottom>
      <diagonal/>
    </border>
  </borders>
  <cellStyleXfs count="9">
    <xf numFmtId="0" fontId="0" fillId="0" borderId="0"/>
    <xf numFmtId="0" fontId="2"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164" fontId="26" fillId="0" borderId="0" applyFont="0" applyFill="0" applyBorder="0" applyAlignment="0" applyProtection="0"/>
    <xf numFmtId="0" fontId="2" fillId="0" borderId="0"/>
    <xf numFmtId="0" fontId="26" fillId="0" borderId="0"/>
  </cellStyleXfs>
  <cellXfs count="1072">
    <xf numFmtId="0" fontId="0" fillId="0" borderId="0" xfId="0"/>
    <xf numFmtId="0" fontId="2" fillId="0" borderId="0" xfId="1" applyProtection="1"/>
    <xf numFmtId="0" fontId="3" fillId="0" borderId="0" xfId="1" applyFont="1"/>
    <xf numFmtId="0" fontId="2" fillId="0" borderId="0" xfId="1"/>
    <xf numFmtId="0" fontId="2" fillId="0" borderId="0" xfId="1" applyFont="1" applyAlignment="1">
      <alignment wrapText="1"/>
    </xf>
    <xf numFmtId="0" fontId="2" fillId="0" borderId="0" xfId="2" applyFont="1" applyAlignment="1" applyProtection="1">
      <alignment wrapText="1"/>
    </xf>
    <xf numFmtId="0" fontId="5" fillId="0" borderId="0" xfId="1" applyFont="1" applyAlignment="1">
      <alignment wrapText="1"/>
    </xf>
    <xf numFmtId="0" fontId="1" fillId="0" borderId="0" xfId="0" applyFont="1"/>
    <xf numFmtId="0" fontId="0" fillId="2" borderId="1" xfId="0" applyFill="1" applyBorder="1"/>
    <xf numFmtId="0" fontId="0" fillId="2" borderId="2" xfId="0" applyFill="1" applyBorder="1"/>
    <xf numFmtId="0" fontId="0" fillId="2" borderId="3" xfId="0" applyFill="1" applyBorder="1"/>
    <xf numFmtId="0" fontId="0" fillId="0" borderId="2" xfId="0" applyFill="1" applyBorder="1"/>
    <xf numFmtId="0" fontId="6" fillId="0" borderId="0" xfId="4" applyFont="1" applyProtection="1"/>
    <xf numFmtId="0" fontId="7" fillId="0" borderId="0" xfId="3" applyFont="1" applyProtection="1"/>
    <xf numFmtId="0" fontId="8" fillId="0" borderId="0" xfId="0" applyFont="1"/>
    <xf numFmtId="0" fontId="9" fillId="0" borderId="0" xfId="0" applyFont="1"/>
    <xf numFmtId="0" fontId="0" fillId="0" borderId="0" xfId="0" applyBorder="1"/>
    <xf numFmtId="0" fontId="0" fillId="0" borderId="0" xfId="0" applyAlignment="1">
      <alignment vertical="top"/>
    </xf>
    <xf numFmtId="0" fontId="0" fillId="0" borderId="0" xfId="0" applyFont="1"/>
    <xf numFmtId="0" fontId="0" fillId="0" borderId="0" xfId="0" applyFont="1" applyAlignment="1"/>
    <xf numFmtId="0" fontId="11" fillId="0" borderId="0" xfId="4" applyFont="1" applyProtection="1"/>
    <xf numFmtId="0" fontId="14" fillId="0" borderId="0" xfId="0" applyFont="1"/>
    <xf numFmtId="0" fontId="15" fillId="0" borderId="0" xfId="0" applyFont="1"/>
    <xf numFmtId="0" fontId="16" fillId="0" borderId="0" xfId="0" applyFont="1"/>
    <xf numFmtId="0" fontId="17" fillId="0" borderId="0" xfId="3" applyFont="1" applyProtection="1"/>
    <xf numFmtId="0" fontId="18" fillId="0" borderId="0" xfId="0" applyFont="1"/>
    <xf numFmtId="0" fontId="18" fillId="0" borderId="2" xfId="0" applyFont="1" applyFill="1" applyBorder="1"/>
    <xf numFmtId="0" fontId="14" fillId="0" borderId="1" xfId="0" applyFont="1" applyFill="1" applyBorder="1"/>
    <xf numFmtId="165" fontId="14" fillId="0" borderId="0" xfId="0" applyNumberFormat="1" applyFont="1" applyFill="1" applyBorder="1"/>
    <xf numFmtId="0" fontId="11" fillId="0" borderId="0" xfId="5" applyFont="1" applyProtection="1"/>
    <xf numFmtId="0" fontId="24" fillId="0" borderId="0" xfId="0" applyFont="1" applyFill="1" applyProtection="1"/>
    <xf numFmtId="0" fontId="2" fillId="0" borderId="0" xfId="3" applyFont="1" applyProtection="1"/>
    <xf numFmtId="0" fontId="20" fillId="0" borderId="0" xfId="4" applyFont="1" applyProtection="1"/>
    <xf numFmtId="0" fontId="25" fillId="0" borderId="0" xfId="0" applyFont="1"/>
    <xf numFmtId="0" fontId="3" fillId="4" borderId="0" xfId="3" applyFont="1" applyFill="1" applyProtection="1"/>
    <xf numFmtId="0" fontId="2" fillId="4" borderId="0" xfId="3" applyFont="1" applyFill="1" applyProtection="1"/>
    <xf numFmtId="0" fontId="6" fillId="4" borderId="0" xfId="4" applyFont="1" applyFill="1" applyProtection="1"/>
    <xf numFmtId="0" fontId="23" fillId="4" borderId="0" xfId="4" applyFont="1" applyFill="1" applyProtection="1"/>
    <xf numFmtId="165" fontId="0" fillId="0" borderId="6" xfId="0" applyNumberFormat="1" applyBorder="1"/>
    <xf numFmtId="0" fontId="0" fillId="0" borderId="16" xfId="0" applyFill="1" applyBorder="1"/>
    <xf numFmtId="0" fontId="0" fillId="0" borderId="0" xfId="0" applyFill="1"/>
    <xf numFmtId="0" fontId="21" fillId="0" borderId="0" xfId="1" applyFont="1"/>
    <xf numFmtId="0" fontId="21" fillId="0" borderId="0" xfId="1" applyFont="1" applyAlignment="1">
      <alignment wrapText="1"/>
    </xf>
    <xf numFmtId="0" fontId="0" fillId="0" borderId="0" xfId="0" applyAlignment="1">
      <alignment horizontal="left"/>
    </xf>
    <xf numFmtId="165" fontId="0" fillId="0" borderId="6" xfId="0" applyNumberFormat="1" applyFill="1" applyBorder="1"/>
    <xf numFmtId="0" fontId="0" fillId="5" borderId="6" xfId="0" applyFill="1" applyBorder="1"/>
    <xf numFmtId="0" fontId="0" fillId="5" borderId="6" xfId="0" applyFill="1" applyBorder="1" applyAlignment="1">
      <alignment horizontal="center"/>
    </xf>
    <xf numFmtId="0" fontId="1" fillId="0" borderId="0" xfId="0" applyFont="1" applyAlignment="1">
      <alignment horizontal="left"/>
    </xf>
    <xf numFmtId="10" fontId="0" fillId="5" borderId="6" xfId="0" applyNumberFormat="1" applyFill="1" applyBorder="1"/>
    <xf numFmtId="0" fontId="1" fillId="9" borderId="6" xfId="0" applyFont="1" applyFill="1" applyBorder="1"/>
    <xf numFmtId="0" fontId="1" fillId="9" borderId="6" xfId="0" applyFont="1" applyFill="1" applyBorder="1" applyAlignment="1">
      <alignment wrapText="1"/>
    </xf>
    <xf numFmtId="165" fontId="14" fillId="9" borderId="6" xfId="0" applyNumberFormat="1" applyFont="1" applyFill="1" applyBorder="1"/>
    <xf numFmtId="165" fontId="0" fillId="5" borderId="6" xfId="0" applyNumberFormat="1" applyFill="1" applyBorder="1"/>
    <xf numFmtId="0" fontId="1" fillId="9" borderId="6" xfId="0" applyFont="1" applyFill="1" applyBorder="1" applyAlignment="1">
      <alignment horizontal="center" wrapText="1"/>
    </xf>
    <xf numFmtId="0" fontId="0" fillId="7" borderId="6" xfId="0" applyFill="1" applyBorder="1"/>
    <xf numFmtId="165" fontId="0" fillId="7" borderId="6" xfId="0" applyNumberFormat="1" applyFill="1" applyBorder="1"/>
    <xf numFmtId="0" fontId="1" fillId="9" borderId="6" xfId="0" applyFont="1" applyFill="1" applyBorder="1" applyAlignment="1">
      <alignment horizontal="center"/>
    </xf>
    <xf numFmtId="0" fontId="12" fillId="0" borderId="0" xfId="0" applyFont="1" applyBorder="1" applyAlignment="1">
      <alignment vertical="top" wrapText="1"/>
    </xf>
    <xf numFmtId="0" fontId="12" fillId="0" borderId="0" xfId="0" applyFont="1" applyBorder="1" applyAlignment="1">
      <alignment wrapText="1"/>
    </xf>
    <xf numFmtId="0" fontId="0" fillId="0" borderId="0" xfId="0" applyBorder="1" applyAlignment="1">
      <alignment wrapText="1"/>
    </xf>
    <xf numFmtId="0" fontId="0" fillId="7" borderId="4" xfId="0" applyFill="1" applyBorder="1" applyAlignment="1"/>
    <xf numFmtId="0" fontId="0" fillId="7" borderId="5" xfId="0" applyFill="1" applyBorder="1" applyAlignment="1"/>
    <xf numFmtId="0" fontId="1" fillId="9" borderId="5" xfId="0" applyFont="1" applyFill="1" applyBorder="1" applyAlignment="1">
      <alignment horizontal="right"/>
    </xf>
    <xf numFmtId="0" fontId="0" fillId="5" borderId="6" xfId="0" applyFill="1" applyBorder="1" applyAlignment="1"/>
    <xf numFmtId="0" fontId="22" fillId="9" borderId="6" xfId="0" applyFont="1" applyFill="1" applyBorder="1" applyAlignment="1"/>
    <xf numFmtId="165" fontId="0" fillId="0" borderId="0" xfId="0" applyNumberFormat="1"/>
    <xf numFmtId="165" fontId="0" fillId="0" borderId="0" xfId="0" applyNumberFormat="1" applyBorder="1"/>
    <xf numFmtId="0" fontId="1" fillId="0" borderId="0" xfId="0" applyFont="1" applyFill="1" applyBorder="1"/>
    <xf numFmtId="165" fontId="0" fillId="0" borderId="0" xfId="0" applyNumberFormat="1" applyFill="1" applyBorder="1"/>
    <xf numFmtId="0" fontId="0" fillId="0" borderId="17" xfId="0" applyBorder="1"/>
    <xf numFmtId="0" fontId="11" fillId="0" borderId="17" xfId="4" applyFont="1" applyBorder="1" applyProtection="1"/>
    <xf numFmtId="0" fontId="17" fillId="0" borderId="17" xfId="3" applyFont="1" applyBorder="1" applyProtection="1"/>
    <xf numFmtId="0" fontId="25" fillId="0" borderId="17" xfId="0" applyFont="1" applyBorder="1"/>
    <xf numFmtId="0" fontId="0" fillId="0" borderId="21" xfId="0" applyBorder="1"/>
    <xf numFmtId="0" fontId="17" fillId="0" borderId="21" xfId="3" applyFont="1" applyBorder="1" applyProtection="1"/>
    <xf numFmtId="0" fontId="17" fillId="0" borderId="20" xfId="3" applyFont="1" applyBorder="1" applyProtection="1"/>
    <xf numFmtId="0" fontId="11" fillId="0" borderId="21" xfId="4" applyFont="1" applyBorder="1" applyProtection="1"/>
    <xf numFmtId="0" fontId="17" fillId="0" borderId="22" xfId="3" applyFont="1" applyBorder="1" applyProtection="1"/>
    <xf numFmtId="0" fontId="20" fillId="0" borderId="22" xfId="4" applyFont="1" applyFill="1" applyBorder="1" applyAlignment="1" applyProtection="1">
      <alignment horizontal="right"/>
    </xf>
    <xf numFmtId="0" fontId="11" fillId="0" borderId="17" xfId="5" applyFont="1" applyBorder="1" applyProtection="1"/>
    <xf numFmtId="0" fontId="24" fillId="0" borderId="17" xfId="0" applyFont="1" applyFill="1" applyBorder="1" applyProtection="1"/>
    <xf numFmtId="0" fontId="0" fillId="4" borderId="6" xfId="0" applyFill="1" applyBorder="1"/>
    <xf numFmtId="0" fontId="0" fillId="0" borderId="6" xfId="0" applyFill="1" applyBorder="1"/>
    <xf numFmtId="165" fontId="19" fillId="9" borderId="6" xfId="0" applyNumberFormat="1" applyFont="1" applyFill="1" applyBorder="1" applyAlignment="1"/>
    <xf numFmtId="165" fontId="19" fillId="9" borderId="6" xfId="0" applyNumberFormat="1" applyFont="1" applyFill="1" applyBorder="1"/>
    <xf numFmtId="0" fontId="12" fillId="4" borderId="6" xfId="0" applyFont="1" applyFill="1" applyBorder="1"/>
    <xf numFmtId="0" fontId="0" fillId="0" borderId="17" xfId="0" applyBorder="1" applyProtection="1"/>
    <xf numFmtId="0" fontId="0" fillId="0" borderId="20" xfId="0" applyBorder="1" applyProtection="1"/>
    <xf numFmtId="0" fontId="0" fillId="0" borderId="21" xfId="0" applyBorder="1" applyProtection="1"/>
    <xf numFmtId="0" fontId="1" fillId="9" borderId="6" xfId="0" applyFont="1" applyFill="1" applyBorder="1" applyAlignment="1"/>
    <xf numFmtId="0" fontId="0" fillId="0" borderId="6" xfId="0" applyFill="1" applyBorder="1" applyAlignment="1"/>
    <xf numFmtId="0" fontId="2" fillId="0" borderId="17" xfId="5" applyFont="1" applyBorder="1" applyProtection="1"/>
    <xf numFmtId="0" fontId="13" fillId="4" borderId="0" xfId="0" applyFont="1" applyFill="1" applyProtection="1"/>
    <xf numFmtId="0" fontId="16" fillId="4" borderId="0" xfId="0" applyFont="1" applyFill="1" applyProtection="1"/>
    <xf numFmtId="0" fontId="14" fillId="4" borderId="0" xfId="0" applyFont="1" applyFill="1" applyProtection="1"/>
    <xf numFmtId="0" fontId="14" fillId="0" borderId="6" xfId="0" applyFont="1" applyFill="1" applyBorder="1" applyProtection="1">
      <protection locked="0"/>
    </xf>
    <xf numFmtId="165" fontId="14" fillId="0" borderId="6" xfId="0" applyNumberFormat="1" applyFont="1" applyFill="1" applyBorder="1" applyProtection="1">
      <protection locked="0"/>
    </xf>
    <xf numFmtId="0" fontId="0" fillId="0" borderId="20" xfId="0" applyFill="1" applyBorder="1" applyProtection="1"/>
    <xf numFmtId="0" fontId="0" fillId="0" borderId="17" xfId="0" applyFill="1" applyBorder="1" applyProtection="1"/>
    <xf numFmtId="0" fontId="16" fillId="0" borderId="17" xfId="0" applyFont="1" applyBorder="1" applyProtection="1"/>
    <xf numFmtId="0" fontId="14" fillId="0" borderId="22" xfId="0" applyFont="1" applyBorder="1" applyProtection="1"/>
    <xf numFmtId="0" fontId="18" fillId="0" borderId="22" xfId="0" applyFont="1" applyBorder="1" applyProtection="1"/>
    <xf numFmtId="0" fontId="0" fillId="0" borderId="22" xfId="0" applyBorder="1" applyProtection="1"/>
    <xf numFmtId="0" fontId="14" fillId="0" borderId="25" xfId="0" applyFont="1" applyBorder="1" applyProtection="1"/>
    <xf numFmtId="0" fontId="18" fillId="0" borderId="25" xfId="0" applyFont="1" applyBorder="1" applyProtection="1"/>
    <xf numFmtId="0" fontId="0" fillId="0" borderId="25" xfId="0" applyBorder="1" applyProtection="1"/>
    <xf numFmtId="0" fontId="14" fillId="0" borderId="20" xfId="0" applyFont="1" applyBorder="1" applyProtection="1"/>
    <xf numFmtId="0" fontId="18" fillId="0" borderId="20" xfId="0" applyFont="1" applyBorder="1" applyProtection="1"/>
    <xf numFmtId="0" fontId="14" fillId="4" borderId="18" xfId="0" applyFont="1" applyFill="1" applyBorder="1" applyProtection="1">
      <protection locked="0"/>
    </xf>
    <xf numFmtId="0" fontId="14" fillId="0" borderId="21" xfId="0" applyFont="1" applyBorder="1" applyProtection="1"/>
    <xf numFmtId="0" fontId="21" fillId="0" borderId="22" xfId="0" applyFont="1" applyFill="1" applyBorder="1" applyAlignment="1" applyProtection="1">
      <alignment horizontal="right"/>
    </xf>
    <xf numFmtId="165" fontId="14" fillId="0" borderId="22" xfId="0" applyNumberFormat="1" applyFont="1" applyFill="1" applyBorder="1" applyProtection="1"/>
    <xf numFmtId="0" fontId="14" fillId="0" borderId="18" xfId="0" applyFont="1" applyFill="1" applyBorder="1" applyProtection="1">
      <protection locked="0"/>
    </xf>
    <xf numFmtId="0" fontId="28" fillId="4" borderId="4" xfId="4" applyFont="1" applyFill="1" applyBorder="1" applyAlignment="1" applyProtection="1">
      <protection locked="0"/>
    </xf>
    <xf numFmtId="0" fontId="28" fillId="4" borderId="4" xfId="0" applyFont="1" applyFill="1" applyBorder="1" applyAlignment="1" applyProtection="1">
      <protection locked="0"/>
    </xf>
    <xf numFmtId="0" fontId="28" fillId="4" borderId="6" xfId="0" applyFont="1" applyFill="1" applyBorder="1" applyProtection="1">
      <protection locked="0"/>
    </xf>
    <xf numFmtId="0" fontId="14" fillId="4" borderId="17" xfId="0" applyFont="1" applyFill="1" applyBorder="1" applyProtection="1"/>
    <xf numFmtId="0" fontId="14" fillId="4" borderId="20" xfId="0" applyFont="1" applyFill="1" applyBorder="1" applyProtection="1"/>
    <xf numFmtId="0" fontId="0" fillId="4" borderId="0" xfId="0" applyFill="1" applyProtection="1"/>
    <xf numFmtId="0" fontId="14" fillId="0" borderId="17" xfId="0" applyFont="1" applyBorder="1" applyProtection="1"/>
    <xf numFmtId="0" fontId="2" fillId="0" borderId="0" xfId="1" applyFont="1" applyAlignment="1">
      <alignment horizontal="left" vertical="top" wrapText="1"/>
    </xf>
    <xf numFmtId="0" fontId="2" fillId="0" borderId="0" xfId="1" applyFont="1" applyFill="1" applyAlignment="1">
      <alignment horizontal="left" vertical="top" wrapText="1"/>
    </xf>
    <xf numFmtId="0" fontId="3" fillId="0" borderId="0" xfId="1" applyFont="1" applyAlignment="1">
      <alignment horizontal="left" vertical="top" wrapText="1"/>
    </xf>
    <xf numFmtId="0" fontId="16" fillId="0" borderId="17" xfId="0" applyFont="1" applyBorder="1" applyAlignment="1" applyProtection="1">
      <alignment horizontal="right"/>
    </xf>
    <xf numFmtId="0" fontId="0" fillId="0" borderId="17" xfId="0" applyBorder="1" applyAlignment="1" applyProtection="1">
      <alignment horizontal="right"/>
    </xf>
    <xf numFmtId="0" fontId="11" fillId="0" borderId="20" xfId="4" applyFont="1" applyBorder="1" applyProtection="1"/>
    <xf numFmtId="0" fontId="24" fillId="0" borderId="20" xfId="0" applyFont="1" applyFill="1" applyBorder="1" applyProtection="1"/>
    <xf numFmtId="0" fontId="19" fillId="4" borderId="29" xfId="0" applyFont="1" applyFill="1" applyBorder="1" applyAlignment="1" applyProtection="1"/>
    <xf numFmtId="0" fontId="19" fillId="4" borderId="20" xfId="0" applyFont="1" applyFill="1" applyBorder="1" applyAlignment="1" applyProtection="1"/>
    <xf numFmtId="0" fontId="11" fillId="4" borderId="17" xfId="4" applyFont="1" applyFill="1" applyBorder="1" applyProtection="1"/>
    <xf numFmtId="0" fontId="28" fillId="4" borderId="5" xfId="4" applyFont="1" applyFill="1" applyBorder="1" applyAlignment="1" applyProtection="1">
      <protection locked="0"/>
    </xf>
    <xf numFmtId="0" fontId="20" fillId="4" borderId="0" xfId="4" applyFont="1" applyFill="1" applyBorder="1" applyAlignment="1" applyProtection="1"/>
    <xf numFmtId="0" fontId="21" fillId="4" borderId="0" xfId="0" applyFont="1" applyFill="1" applyBorder="1" applyAlignment="1" applyProtection="1"/>
    <xf numFmtId="165" fontId="14" fillId="4" borderId="0" xfId="0" applyNumberFormat="1" applyFont="1" applyFill="1" applyBorder="1" applyProtection="1"/>
    <xf numFmtId="0" fontId="12" fillId="0" borderId="0" xfId="0" applyFont="1" applyFill="1" applyAlignment="1">
      <alignment horizontal="center" vertical="center"/>
    </xf>
    <xf numFmtId="0" fontId="28" fillId="0" borderId="17" xfId="0" applyFont="1" applyBorder="1" applyAlignment="1" applyProtection="1">
      <alignment vertical="top" wrapText="1"/>
    </xf>
    <xf numFmtId="0" fontId="28" fillId="0" borderId="17" xfId="0" applyFont="1" applyBorder="1" applyAlignment="1" applyProtection="1">
      <alignment wrapText="1"/>
    </xf>
    <xf numFmtId="0" fontId="14" fillId="0" borderId="17" xfId="0" applyFont="1" applyBorder="1" applyAlignment="1" applyProtection="1">
      <alignment wrapText="1"/>
    </xf>
    <xf numFmtId="0" fontId="14" fillId="4" borderId="46" xfId="0" applyFont="1" applyFill="1" applyBorder="1" applyProtection="1">
      <protection locked="0"/>
    </xf>
    <xf numFmtId="0" fontId="14" fillId="0" borderId="20" xfId="0" applyFont="1" applyFill="1" applyBorder="1" applyProtection="1"/>
    <xf numFmtId="0" fontId="14" fillId="0" borderId="17" xfId="0" applyFont="1" applyFill="1" applyBorder="1" applyProtection="1"/>
    <xf numFmtId="0" fontId="28" fillId="0" borderId="17" xfId="0" applyFont="1" applyBorder="1" applyAlignment="1" applyProtection="1"/>
    <xf numFmtId="0" fontId="2" fillId="4" borderId="0" xfId="3" applyFont="1" applyFill="1" applyBorder="1" applyProtection="1"/>
    <xf numFmtId="10" fontId="14" fillId="0" borderId="71" xfId="0" applyNumberFormat="1" applyFont="1" applyFill="1" applyBorder="1" applyAlignment="1" applyProtection="1">
      <alignment horizontal="center"/>
      <protection locked="0"/>
    </xf>
    <xf numFmtId="10" fontId="14" fillId="0" borderId="42" xfId="0" applyNumberFormat="1" applyFont="1" applyFill="1" applyBorder="1" applyAlignment="1" applyProtection="1">
      <alignment horizontal="center"/>
      <protection locked="0"/>
    </xf>
    <xf numFmtId="10" fontId="14" fillId="0" borderId="72" xfId="0" applyNumberFormat="1" applyFont="1" applyFill="1" applyBorder="1" applyAlignment="1" applyProtection="1">
      <alignment horizontal="center"/>
      <protection locked="0"/>
    </xf>
    <xf numFmtId="10" fontId="0" fillId="4" borderId="71" xfId="0" applyNumberFormat="1" applyFill="1" applyBorder="1" applyAlignment="1" applyProtection="1">
      <alignment horizontal="center"/>
      <protection locked="0"/>
    </xf>
    <xf numFmtId="10" fontId="0" fillId="4" borderId="42" xfId="0" applyNumberFormat="1" applyFill="1" applyBorder="1" applyAlignment="1" applyProtection="1">
      <alignment horizontal="center"/>
      <protection locked="0"/>
    </xf>
    <xf numFmtId="10" fontId="0" fillId="4" borderId="65" xfId="0" applyNumberFormat="1" applyFill="1" applyBorder="1" applyAlignment="1" applyProtection="1">
      <alignment horizontal="center"/>
      <protection locked="0"/>
    </xf>
    <xf numFmtId="10" fontId="0" fillId="4" borderId="40" xfId="0" applyNumberFormat="1" applyFill="1" applyBorder="1" applyAlignment="1" applyProtection="1">
      <alignment horizontal="center"/>
      <protection locked="0"/>
    </xf>
    <xf numFmtId="10" fontId="0" fillId="4" borderId="41" xfId="0" applyNumberFormat="1" applyFill="1" applyBorder="1" applyAlignment="1" applyProtection="1">
      <alignment horizontal="center"/>
      <protection locked="0"/>
    </xf>
    <xf numFmtId="0" fontId="22" fillId="8" borderId="3" xfId="0" applyFont="1" applyFill="1" applyBorder="1" applyAlignment="1" applyProtection="1">
      <alignment horizontal="center" vertical="center" wrapText="1"/>
    </xf>
    <xf numFmtId="10" fontId="14" fillId="0" borderId="71" xfId="0" applyNumberFormat="1" applyFont="1" applyFill="1" applyBorder="1" applyAlignment="1" applyProtection="1">
      <protection locked="0"/>
    </xf>
    <xf numFmtId="10" fontId="14" fillId="0" borderId="42" xfId="0" applyNumberFormat="1" applyFont="1" applyFill="1" applyBorder="1" applyAlignment="1" applyProtection="1">
      <protection locked="0"/>
    </xf>
    <xf numFmtId="10" fontId="14" fillId="5" borderId="65" xfId="0" applyNumberFormat="1" applyFont="1" applyFill="1" applyBorder="1" applyAlignment="1" applyProtection="1"/>
    <xf numFmtId="0" fontId="20" fillId="8" borderId="33" xfId="4" applyFont="1" applyFill="1" applyBorder="1" applyAlignment="1" applyProtection="1">
      <alignment horizontal="center" vertical="center"/>
    </xf>
    <xf numFmtId="0" fontId="27" fillId="5" borderId="82" xfId="4" applyFont="1" applyFill="1" applyBorder="1" applyAlignment="1" applyProtection="1">
      <alignment horizontal="right"/>
    </xf>
    <xf numFmtId="0" fontId="27" fillId="5" borderId="40" xfId="4" applyFont="1" applyFill="1" applyBorder="1" applyAlignment="1" applyProtection="1">
      <alignment horizontal="right"/>
    </xf>
    <xf numFmtId="0" fontId="27" fillId="5" borderId="41" xfId="4" applyFont="1" applyFill="1" applyBorder="1" applyAlignment="1" applyProtection="1">
      <alignment horizontal="center"/>
    </xf>
    <xf numFmtId="0" fontId="20" fillId="8" borderId="80" xfId="0" applyFont="1" applyFill="1" applyBorder="1" applyAlignment="1" applyProtection="1">
      <alignment horizontal="center" vertical="center" wrapText="1"/>
    </xf>
    <xf numFmtId="0" fontId="20" fillId="8" borderId="83" xfId="0" applyFont="1" applyFill="1" applyBorder="1" applyAlignment="1" applyProtection="1">
      <alignment horizontal="center" vertical="center" wrapText="1"/>
    </xf>
    <xf numFmtId="0" fontId="20" fillId="8" borderId="83" xfId="0" applyFont="1" applyFill="1" applyBorder="1" applyAlignment="1" applyProtection="1">
      <alignment horizontal="center" vertical="center"/>
    </xf>
    <xf numFmtId="0" fontId="20" fillId="8" borderId="81" xfId="0" applyFont="1" applyFill="1" applyBorder="1" applyAlignment="1" applyProtection="1">
      <alignment horizontal="center" vertical="center"/>
    </xf>
    <xf numFmtId="0" fontId="27" fillId="8" borderId="80" xfId="0" applyFont="1" applyFill="1" applyBorder="1" applyAlignment="1" applyProtection="1">
      <alignment horizontal="left" vertical="center"/>
    </xf>
    <xf numFmtId="0" fontId="27" fillId="8" borderId="83" xfId="0" applyFont="1" applyFill="1" applyBorder="1" applyAlignment="1" applyProtection="1">
      <alignment horizontal="left" vertical="center"/>
    </xf>
    <xf numFmtId="0" fontId="20" fillId="8" borderId="81" xfId="0" applyFont="1" applyFill="1" applyBorder="1" applyAlignment="1" applyProtection="1">
      <alignment horizontal="right" vertical="center"/>
    </xf>
    <xf numFmtId="0" fontId="2" fillId="5" borderId="49" xfId="0" applyFont="1" applyFill="1" applyBorder="1" applyAlignment="1" applyProtection="1">
      <alignment horizontal="center" vertical="center"/>
    </xf>
    <xf numFmtId="0" fontId="3" fillId="5" borderId="40" xfId="0" applyFont="1" applyFill="1" applyBorder="1" applyAlignment="1" applyProtection="1">
      <alignment horizontal="center" vertical="center"/>
    </xf>
    <xf numFmtId="0" fontId="3" fillId="5" borderId="41" xfId="0" applyFont="1" applyFill="1" applyBorder="1" applyAlignment="1" applyProtection="1">
      <alignment horizontal="center" vertical="center"/>
    </xf>
    <xf numFmtId="165" fontId="14" fillId="5" borderId="49" xfId="6" applyNumberFormat="1" applyFont="1" applyFill="1" applyBorder="1" applyAlignment="1" applyProtection="1">
      <alignment horizontal="center" vertical="center"/>
    </xf>
    <xf numFmtId="2" fontId="14" fillId="5" borderId="49" xfId="6" applyNumberFormat="1" applyFont="1" applyFill="1" applyBorder="1" applyAlignment="1" applyProtection="1">
      <alignment horizontal="center" vertical="center"/>
    </xf>
    <xf numFmtId="0" fontId="3" fillId="5" borderId="82" xfId="0" applyFont="1" applyFill="1" applyBorder="1" applyAlignment="1" applyProtection="1">
      <alignment horizontal="center" vertical="center"/>
    </xf>
    <xf numFmtId="0" fontId="20" fillId="8" borderId="33" xfId="0" applyFont="1" applyFill="1" applyBorder="1" applyAlignment="1" applyProtection="1">
      <alignment horizontal="center" vertical="center" wrapText="1"/>
    </xf>
    <xf numFmtId="0" fontId="20" fillId="8" borderId="81" xfId="0" applyFont="1" applyFill="1" applyBorder="1" applyAlignment="1" applyProtection="1">
      <alignment horizontal="center" vertical="center" wrapText="1"/>
    </xf>
    <xf numFmtId="0" fontId="20" fillId="8" borderId="2" xfId="0" applyFont="1" applyFill="1" applyBorder="1" applyAlignment="1" applyProtection="1">
      <alignment horizontal="center" vertical="center" wrapText="1"/>
    </xf>
    <xf numFmtId="0" fontId="28" fillId="0" borderId="20" xfId="0" applyFont="1" applyBorder="1" applyAlignment="1" applyProtection="1"/>
    <xf numFmtId="0" fontId="6" fillId="0" borderId="21" xfId="4" applyFont="1" applyBorder="1" applyProtection="1"/>
    <xf numFmtId="0" fontId="2" fillId="0" borderId="21" xfId="3" applyFont="1" applyBorder="1" applyProtection="1"/>
    <xf numFmtId="0" fontId="7" fillId="4" borderId="0" xfId="3" applyFont="1" applyFill="1" applyBorder="1" applyAlignment="1" applyProtection="1"/>
    <xf numFmtId="0" fontId="0" fillId="12" borderId="0" xfId="0" applyFill="1" applyProtection="1"/>
    <xf numFmtId="0" fontId="0" fillId="0" borderId="0" xfId="0" applyFill="1" applyProtection="1"/>
    <xf numFmtId="2" fontId="14" fillId="5" borderId="14" xfId="6" applyNumberFormat="1" applyFont="1" applyFill="1" applyBorder="1" applyAlignment="1" applyProtection="1">
      <alignment horizontal="center" vertical="center"/>
    </xf>
    <xf numFmtId="2" fontId="14" fillId="5" borderId="7" xfId="6" applyNumberFormat="1" applyFont="1" applyFill="1" applyBorder="1" applyAlignment="1" applyProtection="1">
      <alignment horizontal="center" vertical="center"/>
    </xf>
    <xf numFmtId="2" fontId="14" fillId="5" borderId="59" xfId="6" applyNumberFormat="1" applyFont="1" applyFill="1" applyBorder="1" applyAlignment="1" applyProtection="1">
      <alignment horizontal="center" vertical="center"/>
    </xf>
    <xf numFmtId="165" fontId="14" fillId="5" borderId="71" xfId="6" applyNumberFormat="1" applyFont="1" applyFill="1" applyBorder="1" applyAlignment="1" applyProtection="1">
      <alignment horizontal="center" vertical="center"/>
    </xf>
    <xf numFmtId="165" fontId="14" fillId="5" borderId="42" xfId="6" applyNumberFormat="1" applyFont="1" applyFill="1" applyBorder="1" applyAlignment="1" applyProtection="1">
      <alignment horizontal="center" vertical="center"/>
    </xf>
    <xf numFmtId="165" fontId="14" fillId="5" borderId="65" xfId="6" applyNumberFormat="1" applyFont="1" applyFill="1" applyBorder="1" applyAlignment="1" applyProtection="1">
      <alignment horizontal="center" vertical="center"/>
    </xf>
    <xf numFmtId="165" fontId="14" fillId="5" borderId="91" xfId="0" applyNumberFormat="1" applyFont="1" applyFill="1" applyBorder="1" applyProtection="1"/>
    <xf numFmtId="165" fontId="14" fillId="5" borderId="93" xfId="0" applyNumberFormat="1" applyFont="1" applyFill="1" applyBorder="1" applyProtection="1"/>
    <xf numFmtId="0" fontId="33" fillId="2" borderId="80" xfId="0" applyFont="1" applyFill="1" applyBorder="1" applyAlignment="1" applyProtection="1">
      <alignment horizontal="center" vertical="center" wrapText="1" shrinkToFit="1"/>
    </xf>
    <xf numFmtId="0" fontId="33" fillId="2" borderId="84" xfId="0" applyFont="1" applyFill="1" applyBorder="1" applyAlignment="1" applyProtection="1">
      <alignment horizontal="center" vertical="center" wrapText="1" shrinkToFit="1"/>
    </xf>
    <xf numFmtId="0" fontId="33" fillId="2" borderId="84" xfId="0" applyFont="1" applyFill="1" applyBorder="1" applyAlignment="1" applyProtection="1">
      <alignment horizontal="center" vertical="center" wrapText="1"/>
    </xf>
    <xf numFmtId="0" fontId="33" fillId="2" borderId="83" xfId="0" applyFont="1" applyFill="1" applyBorder="1" applyAlignment="1" applyProtection="1">
      <alignment horizontal="center" vertical="center" wrapText="1" shrinkToFit="1"/>
    </xf>
    <xf numFmtId="0" fontId="33" fillId="2" borderId="83" xfId="0" applyFont="1" applyFill="1" applyBorder="1" applyAlignment="1" applyProtection="1">
      <alignment horizontal="center" vertical="center" wrapText="1"/>
    </xf>
    <xf numFmtId="0" fontId="33" fillId="2" borderId="81" xfId="0" applyFont="1" applyFill="1" applyBorder="1" applyAlignment="1" applyProtection="1">
      <alignment horizontal="center" vertical="center"/>
    </xf>
    <xf numFmtId="0" fontId="14" fillId="0" borderId="4" xfId="0" applyFont="1" applyFill="1" applyBorder="1" applyProtection="1">
      <protection locked="0"/>
    </xf>
    <xf numFmtId="165" fontId="14" fillId="5" borderId="82" xfId="0" applyNumberFormat="1" applyFont="1" applyFill="1" applyBorder="1" applyProtection="1"/>
    <xf numFmtId="165" fontId="14" fillId="5" borderId="40" xfId="0" applyNumberFormat="1" applyFont="1" applyFill="1" applyBorder="1" applyProtection="1"/>
    <xf numFmtId="165" fontId="14" fillId="5" borderId="41" xfId="0" applyNumberFormat="1" applyFont="1" applyFill="1" applyBorder="1" applyProtection="1"/>
    <xf numFmtId="165" fontId="19" fillId="2" borderId="33" xfId="0" applyNumberFormat="1" applyFont="1" applyFill="1" applyBorder="1" applyProtection="1"/>
    <xf numFmtId="165" fontId="19" fillId="2" borderId="71" xfId="0" applyNumberFormat="1" applyFont="1" applyFill="1" applyBorder="1" applyProtection="1"/>
    <xf numFmtId="165" fontId="19" fillId="2" borderId="98" xfId="0" applyNumberFormat="1" applyFont="1" applyFill="1" applyBorder="1" applyProtection="1"/>
    <xf numFmtId="165" fontId="19" fillId="2" borderId="33" xfId="0" applyNumberFormat="1" applyFont="1" applyFill="1" applyBorder="1" applyAlignment="1" applyProtection="1"/>
    <xf numFmtId="10" fontId="33" fillId="8" borderId="33" xfId="0" applyNumberFormat="1" applyFont="1" applyFill="1" applyBorder="1" applyAlignment="1" applyProtection="1">
      <alignment horizontal="center"/>
    </xf>
    <xf numFmtId="0" fontId="33" fillId="8" borderId="33" xfId="0" applyFont="1" applyFill="1" applyBorder="1" applyAlignment="1" applyProtection="1">
      <alignment horizontal="center"/>
    </xf>
    <xf numFmtId="0" fontId="33" fillId="2" borderId="99" xfId="0" applyFont="1" applyFill="1" applyBorder="1" applyAlignment="1" applyProtection="1">
      <alignment horizontal="center" vertical="center" wrapText="1"/>
    </xf>
    <xf numFmtId="0" fontId="19" fillId="0" borderId="67"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19" fillId="0" borderId="70" xfId="0" applyFont="1" applyFill="1" applyBorder="1" applyAlignment="1" applyProtection="1">
      <alignment horizontal="center" vertical="center"/>
      <protection locked="0"/>
    </xf>
    <xf numFmtId="0" fontId="33" fillId="2" borderId="33" xfId="0" applyFont="1" applyFill="1" applyBorder="1" applyAlignment="1" applyProtection="1">
      <alignment horizontal="center" vertical="center" wrapText="1"/>
    </xf>
    <xf numFmtId="0" fontId="33" fillId="2" borderId="50" xfId="0" applyFont="1" applyFill="1" applyBorder="1" applyAlignment="1" applyProtection="1">
      <alignment horizontal="center" vertical="center" wrapText="1"/>
    </xf>
    <xf numFmtId="165" fontId="14" fillId="5" borderId="73" xfId="0" applyNumberFormat="1" applyFont="1" applyFill="1" applyBorder="1" applyProtection="1"/>
    <xf numFmtId="165" fontId="14" fillId="5" borderId="57" xfId="0" applyNumberFormat="1" applyFont="1" applyFill="1" applyBorder="1" applyProtection="1"/>
    <xf numFmtId="0" fontId="28" fillId="0" borderId="21" xfId="0" applyFont="1" applyBorder="1" applyAlignment="1" applyProtection="1">
      <alignment vertical="top" wrapText="1"/>
    </xf>
    <xf numFmtId="0" fontId="14" fillId="0" borderId="20" xfId="0" applyFont="1" applyBorder="1" applyAlignment="1" applyProtection="1">
      <alignment wrapText="1"/>
    </xf>
    <xf numFmtId="0" fontId="14" fillId="0" borderId="38" xfId="0" applyFont="1" applyFill="1" applyBorder="1" applyProtection="1">
      <protection locked="0"/>
    </xf>
    <xf numFmtId="165" fontId="14" fillId="0" borderId="38" xfId="0" applyNumberFormat="1" applyFont="1" applyFill="1" applyBorder="1" applyProtection="1">
      <protection locked="0"/>
    </xf>
    <xf numFmtId="165" fontId="19" fillId="2" borderId="81" xfId="0" applyNumberFormat="1" applyFont="1" applyFill="1" applyBorder="1" applyProtection="1"/>
    <xf numFmtId="0" fontId="14" fillId="0" borderId="49" xfId="0" applyFont="1" applyFill="1" applyBorder="1" applyProtection="1">
      <protection locked="0"/>
    </xf>
    <xf numFmtId="165" fontId="14" fillId="0" borderId="49" xfId="0" applyNumberFormat="1" applyFont="1" applyFill="1" applyBorder="1" applyProtection="1">
      <protection locked="0"/>
    </xf>
    <xf numFmtId="0" fontId="14" fillId="0" borderId="67" xfId="0" applyFont="1" applyFill="1" applyBorder="1" applyAlignment="1" applyProtection="1">
      <alignment horizontal="center" vertical="center"/>
      <protection locked="0"/>
    </xf>
    <xf numFmtId="0" fontId="14" fillId="0" borderId="70" xfId="0" applyFont="1" applyFill="1" applyBorder="1" applyAlignment="1" applyProtection="1">
      <alignment horizontal="center" vertical="center"/>
      <protection locked="0"/>
    </xf>
    <xf numFmtId="0" fontId="30" fillId="0" borderId="54" xfId="4" applyFont="1" applyFill="1" applyBorder="1" applyAlignment="1" applyProtection="1">
      <alignment horizontal="center"/>
      <protection locked="0"/>
    </xf>
    <xf numFmtId="0" fontId="30" fillId="0" borderId="60" xfId="4" applyFont="1" applyFill="1" applyBorder="1" applyAlignment="1" applyProtection="1">
      <alignment horizontal="center"/>
      <protection locked="0"/>
    </xf>
    <xf numFmtId="0" fontId="30" fillId="0" borderId="52" xfId="4" applyFont="1" applyFill="1" applyBorder="1" applyAlignment="1" applyProtection="1">
      <alignment horizontal="center"/>
      <protection locked="0"/>
    </xf>
    <xf numFmtId="0" fontId="19" fillId="0" borderId="49" xfId="0" applyFont="1" applyFill="1" applyBorder="1" applyAlignment="1" applyProtection="1">
      <alignment horizontal="center" vertical="center"/>
      <protection locked="0"/>
    </xf>
    <xf numFmtId="0" fontId="19" fillId="0" borderId="38"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protection locked="0"/>
    </xf>
    <xf numFmtId="0" fontId="2" fillId="0" borderId="82" xfId="0" applyFont="1" applyFill="1" applyBorder="1" applyAlignment="1" applyProtection="1">
      <alignment horizontal="center" vertical="center"/>
      <protection locked="0"/>
    </xf>
    <xf numFmtId="0" fontId="2" fillId="0" borderId="40"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165" fontId="14" fillId="0" borderId="51" xfId="6" applyNumberFormat="1" applyFont="1" applyFill="1" applyBorder="1" applyAlignment="1" applyProtection="1">
      <alignment horizontal="center" vertical="center"/>
      <protection locked="0"/>
    </xf>
    <xf numFmtId="165" fontId="14" fillId="0" borderId="49" xfId="6" applyNumberFormat="1" applyFont="1" applyFill="1" applyBorder="1" applyAlignment="1" applyProtection="1">
      <alignment horizontal="center" vertical="center"/>
      <protection locked="0"/>
    </xf>
    <xf numFmtId="165" fontId="14" fillId="0" borderId="52" xfId="6" applyNumberFormat="1" applyFont="1" applyFill="1" applyBorder="1" applyAlignment="1" applyProtection="1">
      <alignment horizontal="center" vertical="center"/>
      <protection locked="0"/>
    </xf>
    <xf numFmtId="165" fontId="14" fillId="5" borderId="14" xfId="6" applyNumberFormat="1" applyFont="1" applyFill="1" applyBorder="1" applyAlignment="1" applyProtection="1">
      <alignment horizontal="center" vertical="center"/>
    </xf>
    <xf numFmtId="2" fontId="14" fillId="4" borderId="51" xfId="6" applyNumberFormat="1" applyFont="1" applyFill="1" applyBorder="1" applyAlignment="1" applyProtection="1">
      <alignment horizontal="center" vertical="center"/>
      <protection locked="0"/>
    </xf>
    <xf numFmtId="2" fontId="14" fillId="4" borderId="49" xfId="6" applyNumberFormat="1" applyFont="1" applyFill="1" applyBorder="1" applyAlignment="1" applyProtection="1">
      <alignment horizontal="center" vertical="center"/>
      <protection locked="0"/>
    </xf>
    <xf numFmtId="2" fontId="14" fillId="4" borderId="52" xfId="6" applyNumberFormat="1" applyFont="1" applyFill="1" applyBorder="1" applyAlignment="1" applyProtection="1">
      <alignment horizontal="center" vertical="center"/>
      <protection locked="0"/>
    </xf>
    <xf numFmtId="2" fontId="14" fillId="4" borderId="82" xfId="6" applyNumberFormat="1" applyFont="1" applyFill="1" applyBorder="1" applyAlignment="1" applyProtection="1">
      <alignment horizontal="center" vertical="center"/>
      <protection locked="0"/>
    </xf>
    <xf numFmtId="165" fontId="14" fillId="0" borderId="53" xfId="6" applyNumberFormat="1" applyFont="1" applyFill="1" applyBorder="1" applyAlignment="1" applyProtection="1">
      <alignment horizontal="center" vertical="center"/>
      <protection locked="0"/>
    </xf>
    <xf numFmtId="165" fontId="14" fillId="0" borderId="6" xfId="6" applyNumberFormat="1" applyFont="1" applyFill="1" applyBorder="1" applyAlignment="1" applyProtection="1">
      <alignment horizontal="center" vertical="center"/>
      <protection locked="0"/>
    </xf>
    <xf numFmtId="165" fontId="14" fillId="0" borderId="54" xfId="6" applyNumberFormat="1" applyFont="1" applyFill="1" applyBorder="1" applyAlignment="1" applyProtection="1">
      <alignment horizontal="center" vertical="center"/>
      <protection locked="0"/>
    </xf>
    <xf numFmtId="165" fontId="14" fillId="5" borderId="7" xfId="6" applyNumberFormat="1" applyFont="1" applyFill="1" applyBorder="1" applyAlignment="1" applyProtection="1">
      <alignment horizontal="center" vertical="center"/>
    </xf>
    <xf numFmtId="2" fontId="14" fillId="4" borderId="53" xfId="6" applyNumberFormat="1" applyFont="1" applyFill="1" applyBorder="1" applyAlignment="1" applyProtection="1">
      <alignment horizontal="center" vertical="center"/>
      <protection locked="0"/>
    </xf>
    <xf numFmtId="2" fontId="14" fillId="4" borderId="6" xfId="6" applyNumberFormat="1" applyFont="1" applyFill="1" applyBorder="1" applyAlignment="1" applyProtection="1">
      <alignment horizontal="center" vertical="center"/>
      <protection locked="0"/>
    </xf>
    <xf numFmtId="2" fontId="14" fillId="4" borderId="54" xfId="6" applyNumberFormat="1" applyFont="1" applyFill="1" applyBorder="1" applyAlignment="1" applyProtection="1">
      <alignment horizontal="center" vertical="center"/>
      <protection locked="0"/>
    </xf>
    <xf numFmtId="2" fontId="14" fillId="4" borderId="40" xfId="6" applyNumberFormat="1" applyFont="1" applyFill="1" applyBorder="1" applyAlignment="1" applyProtection="1">
      <alignment horizontal="center" vertical="center"/>
      <protection locked="0"/>
    </xf>
    <xf numFmtId="165" fontId="14" fillId="0" borderId="69" xfId="6" applyNumberFormat="1" applyFont="1" applyFill="1" applyBorder="1" applyAlignment="1" applyProtection="1">
      <alignment horizontal="center" vertical="center"/>
      <protection locked="0"/>
    </xf>
    <xf numFmtId="165" fontId="14" fillId="0" borderId="70" xfId="6" applyNumberFormat="1" applyFont="1" applyFill="1" applyBorder="1" applyAlignment="1" applyProtection="1">
      <alignment horizontal="center" vertical="center"/>
      <protection locked="0"/>
    </xf>
    <xf numFmtId="165" fontId="14" fillId="0" borderId="60" xfId="6" applyNumberFormat="1" applyFont="1" applyFill="1" applyBorder="1" applyAlignment="1" applyProtection="1">
      <alignment horizontal="center" vertical="center"/>
      <protection locked="0"/>
    </xf>
    <xf numFmtId="165" fontId="14" fillId="5" borderId="59" xfId="6" applyNumberFormat="1" applyFont="1" applyFill="1" applyBorder="1" applyAlignment="1" applyProtection="1">
      <alignment horizontal="center" vertical="center"/>
    </xf>
    <xf numFmtId="2" fontId="14" fillId="4" borderId="69" xfId="6" applyNumberFormat="1" applyFont="1" applyFill="1" applyBorder="1" applyAlignment="1" applyProtection="1">
      <alignment horizontal="center" vertical="center"/>
      <protection locked="0"/>
    </xf>
    <xf numFmtId="2" fontId="14" fillId="4" borderId="70" xfId="6" applyNumberFormat="1" applyFont="1" applyFill="1" applyBorder="1" applyAlignment="1" applyProtection="1">
      <alignment horizontal="center" vertical="center"/>
      <protection locked="0"/>
    </xf>
    <xf numFmtId="2" fontId="14" fillId="4" borderId="60" xfId="6" applyNumberFormat="1" applyFont="1" applyFill="1" applyBorder="1" applyAlignment="1" applyProtection="1">
      <alignment horizontal="center" vertical="center"/>
      <protection locked="0"/>
    </xf>
    <xf numFmtId="2" fontId="14" fillId="4" borderId="41" xfId="6" applyNumberFormat="1" applyFont="1" applyFill="1" applyBorder="1" applyAlignment="1" applyProtection="1">
      <alignment horizontal="center" vertical="center"/>
      <protection locked="0"/>
    </xf>
    <xf numFmtId="0" fontId="14" fillId="0" borderId="23" xfId="0" applyFont="1" applyFill="1" applyBorder="1" applyAlignment="1" applyProtection="1">
      <alignment horizontal="center"/>
      <protection locked="0"/>
    </xf>
    <xf numFmtId="0" fontId="14" fillId="0" borderId="23" xfId="0" applyFont="1" applyFill="1" applyBorder="1" applyAlignment="1" applyProtection="1">
      <alignment horizontal="center" vertical="center"/>
      <protection locked="0"/>
    </xf>
    <xf numFmtId="0" fontId="14" fillId="0" borderId="36" xfId="0" applyFont="1" applyFill="1" applyBorder="1" applyAlignment="1" applyProtection="1">
      <alignment horizontal="center"/>
      <protection locked="0"/>
    </xf>
    <xf numFmtId="0" fontId="14" fillId="0" borderId="36" xfId="0" applyFont="1" applyFill="1" applyBorder="1" applyAlignment="1" applyProtection="1">
      <alignment horizontal="center" vertical="center"/>
      <protection locked="0"/>
    </xf>
    <xf numFmtId="0" fontId="20" fillId="8" borderId="106" xfId="0" applyFont="1" applyFill="1" applyBorder="1" applyAlignment="1" applyProtection="1">
      <alignment horizontal="center" vertical="center" wrapText="1"/>
    </xf>
    <xf numFmtId="0" fontId="20" fillId="8" borderId="107" xfId="0" applyFont="1" applyFill="1" applyBorder="1" applyAlignment="1" applyProtection="1">
      <alignment horizontal="center" vertical="center" wrapText="1"/>
    </xf>
    <xf numFmtId="0" fontId="20" fillId="8" borderId="108" xfId="0" applyFont="1" applyFill="1" applyBorder="1" applyAlignment="1" applyProtection="1">
      <alignment horizontal="center" vertical="center" wrapText="1"/>
    </xf>
    <xf numFmtId="0" fontId="20" fillId="8" borderId="109" xfId="0" applyFont="1" applyFill="1" applyBorder="1" applyAlignment="1" applyProtection="1">
      <alignment horizontal="center" vertical="center" wrapText="1"/>
    </xf>
    <xf numFmtId="0" fontId="20" fillId="8" borderId="0" xfId="0" applyFont="1" applyFill="1" applyBorder="1" applyAlignment="1" applyProtection="1">
      <alignment horizontal="center" vertical="center" wrapText="1"/>
    </xf>
    <xf numFmtId="0" fontId="20" fillId="8" borderId="35" xfId="0" applyFont="1" applyFill="1" applyBorder="1" applyAlignment="1" applyProtection="1">
      <alignment horizontal="center" vertical="center" wrapText="1"/>
    </xf>
    <xf numFmtId="0" fontId="33" fillId="5" borderId="90" xfId="0" applyFont="1" applyFill="1" applyBorder="1" applyAlignment="1" applyProtection="1">
      <alignment horizontal="center"/>
    </xf>
    <xf numFmtId="0" fontId="33" fillId="5" borderId="91" xfId="0" applyFont="1" applyFill="1" applyBorder="1" applyAlignment="1" applyProtection="1">
      <alignment horizontal="center"/>
    </xf>
    <xf numFmtId="0" fontId="33" fillId="5" borderId="92" xfId="0" applyFont="1" applyFill="1" applyBorder="1" applyAlignment="1" applyProtection="1">
      <alignment horizontal="center"/>
    </xf>
    <xf numFmtId="0" fontId="19" fillId="5" borderId="82" xfId="0" applyFont="1" applyFill="1" applyBorder="1" applyAlignment="1" applyProtection="1">
      <alignment horizontal="center"/>
    </xf>
    <xf numFmtId="0" fontId="19" fillId="5" borderId="40" xfId="0" applyFont="1" applyFill="1" applyBorder="1" applyAlignment="1" applyProtection="1">
      <alignment horizontal="center"/>
    </xf>
    <xf numFmtId="0" fontId="19" fillId="5" borderId="97" xfId="0" applyFont="1" applyFill="1" applyBorder="1" applyAlignment="1" applyProtection="1">
      <alignment horizontal="center"/>
    </xf>
    <xf numFmtId="0" fontId="19" fillId="5" borderId="39" xfId="0" applyFont="1" applyFill="1" applyBorder="1" applyAlignment="1" applyProtection="1">
      <alignment horizontal="center"/>
    </xf>
    <xf numFmtId="0" fontId="19" fillId="5" borderId="41" xfId="0" applyFont="1" applyFill="1" applyBorder="1" applyAlignment="1" applyProtection="1">
      <alignment horizontal="center"/>
    </xf>
    <xf numFmtId="0" fontId="14" fillId="4" borderId="37" xfId="0" applyFont="1" applyFill="1" applyBorder="1" applyAlignment="1" applyProtection="1">
      <alignment horizontal="center"/>
      <protection locked="0"/>
    </xf>
    <xf numFmtId="0" fontId="14" fillId="4" borderId="36" xfId="0" applyFont="1" applyFill="1" applyBorder="1" applyAlignment="1" applyProtection="1">
      <alignment horizontal="center"/>
      <protection locked="0"/>
    </xf>
    <xf numFmtId="0" fontId="14" fillId="4" borderId="24" xfId="0" applyFont="1" applyFill="1" applyBorder="1" applyAlignment="1" applyProtection="1">
      <alignment horizontal="center"/>
      <protection locked="0"/>
    </xf>
    <xf numFmtId="0" fontId="14" fillId="4" borderId="23" xfId="0" applyFont="1" applyFill="1" applyBorder="1" applyAlignment="1" applyProtection="1">
      <alignment horizontal="center"/>
      <protection locked="0"/>
    </xf>
    <xf numFmtId="0" fontId="14" fillId="4" borderId="48" xfId="0" applyFont="1" applyFill="1" applyBorder="1" applyAlignment="1" applyProtection="1">
      <alignment horizontal="center"/>
      <protection locked="0"/>
    </xf>
    <xf numFmtId="0" fontId="14" fillId="4" borderId="47" xfId="0" applyFont="1" applyFill="1" applyBorder="1" applyAlignment="1" applyProtection="1">
      <alignment horizontal="center"/>
      <protection locked="0"/>
    </xf>
    <xf numFmtId="165" fontId="14" fillId="4" borderId="6" xfId="0" applyNumberFormat="1" applyFont="1" applyFill="1" applyBorder="1" applyAlignment="1" applyProtection="1">
      <alignment horizontal="center"/>
      <protection locked="0"/>
    </xf>
    <xf numFmtId="0" fontId="16" fillId="0" borderId="17" xfId="0" applyFont="1" applyBorder="1" applyAlignment="1" applyProtection="1">
      <alignment horizontal="center" vertical="center"/>
    </xf>
    <xf numFmtId="0" fontId="0" fillId="0" borderId="20" xfId="0" applyBorder="1" applyAlignment="1" applyProtection="1">
      <alignment vertical="top"/>
    </xf>
    <xf numFmtId="0" fontId="0" fillId="0" borderId="22" xfId="0" applyBorder="1" applyAlignment="1" applyProtection="1">
      <alignment vertical="top" wrapText="1"/>
    </xf>
    <xf numFmtId="0" fontId="0" fillId="0" borderId="17" xfId="0" applyBorder="1" applyAlignment="1" applyProtection="1">
      <alignment vertical="top"/>
    </xf>
    <xf numFmtId="0" fontId="33" fillId="3" borderId="33" xfId="0" applyFont="1" applyFill="1" applyBorder="1" applyAlignment="1" applyProtection="1">
      <alignment horizontal="center" vertical="center"/>
    </xf>
    <xf numFmtId="165" fontId="14" fillId="5" borderId="71" xfId="0" applyNumberFormat="1" applyFont="1" applyFill="1" applyBorder="1" applyAlignment="1" applyProtection="1">
      <alignment vertical="top"/>
    </xf>
    <xf numFmtId="165" fontId="14" fillId="5" borderId="42" xfId="0" applyNumberFormat="1" applyFont="1" applyFill="1" applyBorder="1" applyAlignment="1" applyProtection="1">
      <alignment vertical="top"/>
    </xf>
    <xf numFmtId="165" fontId="14" fillId="5" borderId="72" xfId="0" applyNumberFormat="1" applyFont="1" applyFill="1" applyBorder="1" applyAlignment="1" applyProtection="1">
      <alignment vertical="top"/>
    </xf>
    <xf numFmtId="165" fontId="19" fillId="3" borderId="33" xfId="0" applyNumberFormat="1" applyFont="1" applyFill="1" applyBorder="1" applyAlignment="1" applyProtection="1">
      <alignment vertical="top"/>
    </xf>
    <xf numFmtId="165" fontId="14" fillId="5" borderId="90" xfId="0" applyNumberFormat="1" applyFont="1" applyFill="1" applyBorder="1" applyAlignment="1" applyProtection="1">
      <alignment horizontal="center"/>
    </xf>
    <xf numFmtId="165" fontId="14" fillId="5" borderId="91" xfId="0" applyNumberFormat="1" applyFont="1" applyFill="1" applyBorder="1" applyAlignment="1" applyProtection="1">
      <alignment horizontal="center"/>
    </xf>
    <xf numFmtId="165" fontId="14" fillId="5" borderId="92" xfId="0" applyNumberFormat="1" applyFont="1" applyFill="1" applyBorder="1" applyAlignment="1" applyProtection="1">
      <alignment horizontal="center"/>
    </xf>
    <xf numFmtId="165" fontId="14" fillId="4" borderId="49" xfId="0" applyNumberFormat="1"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165" fontId="14" fillId="4" borderId="6" xfId="0" applyNumberFormat="1" applyFont="1" applyFill="1" applyBorder="1" applyAlignment="1" applyProtection="1">
      <alignment horizontal="center" vertical="center"/>
      <protection locked="0"/>
    </xf>
    <xf numFmtId="165" fontId="14" fillId="4" borderId="38" xfId="0" applyNumberFormat="1" applyFont="1" applyFill="1" applyBorder="1" applyAlignment="1" applyProtection="1">
      <alignment horizontal="center" vertical="center"/>
      <protection locked="0"/>
    </xf>
    <xf numFmtId="165" fontId="14" fillId="5" borderId="82" xfId="0" applyNumberFormat="1" applyFont="1" applyFill="1" applyBorder="1" applyAlignment="1" applyProtection="1">
      <alignment horizontal="center"/>
    </xf>
    <xf numFmtId="165" fontId="14" fillId="5" borderId="40" xfId="0" applyNumberFormat="1" applyFont="1" applyFill="1" applyBorder="1" applyAlignment="1" applyProtection="1">
      <alignment horizontal="center"/>
    </xf>
    <xf numFmtId="165" fontId="14" fillId="5" borderId="41" xfId="0" applyNumberFormat="1" applyFont="1" applyFill="1" applyBorder="1" applyAlignment="1" applyProtection="1">
      <alignment horizontal="center"/>
    </xf>
    <xf numFmtId="165" fontId="14" fillId="5" borderId="39" xfId="0" applyNumberFormat="1" applyFont="1" applyFill="1" applyBorder="1" applyAlignment="1" applyProtection="1">
      <alignment horizontal="center"/>
    </xf>
    <xf numFmtId="165" fontId="14" fillId="0" borderId="49" xfId="0" applyNumberFormat="1" applyFont="1" applyFill="1" applyBorder="1" applyAlignment="1" applyProtection="1">
      <alignment horizontal="center" vertical="center"/>
      <protection locked="0"/>
    </xf>
    <xf numFmtId="165" fontId="14" fillId="5" borderId="52" xfId="0" applyNumberFormat="1" applyFont="1" applyFill="1" applyBorder="1" applyAlignment="1" applyProtection="1">
      <alignment vertical="center"/>
    </xf>
    <xf numFmtId="165" fontId="14" fillId="0" borderId="6" xfId="0" applyNumberFormat="1" applyFont="1" applyFill="1" applyBorder="1" applyAlignment="1" applyProtection="1">
      <alignment horizontal="center" vertical="center"/>
      <protection locked="0"/>
    </xf>
    <xf numFmtId="165" fontId="14" fillId="5" borderId="54" xfId="0" applyNumberFormat="1" applyFont="1" applyFill="1" applyBorder="1" applyAlignment="1" applyProtection="1">
      <alignment vertical="center"/>
    </xf>
    <xf numFmtId="165" fontId="14" fillId="0" borderId="38" xfId="0" applyNumberFormat="1" applyFont="1" applyFill="1" applyBorder="1" applyAlignment="1" applyProtection="1">
      <alignment horizontal="center" vertical="center"/>
      <protection locked="0"/>
    </xf>
    <xf numFmtId="165" fontId="14" fillId="5" borderId="56" xfId="0" applyNumberFormat="1" applyFont="1" applyFill="1" applyBorder="1" applyAlignment="1" applyProtection="1">
      <alignment vertical="center"/>
    </xf>
    <xf numFmtId="165" fontId="14" fillId="5" borderId="52" xfId="0" applyNumberFormat="1" applyFont="1" applyFill="1" applyBorder="1" applyAlignment="1" applyProtection="1">
      <alignment horizontal="center" vertical="center"/>
    </xf>
    <xf numFmtId="165" fontId="14" fillId="5" borderId="54" xfId="0" applyNumberFormat="1" applyFont="1" applyFill="1" applyBorder="1" applyAlignment="1" applyProtection="1">
      <alignment horizontal="center" vertical="center"/>
    </xf>
    <xf numFmtId="165" fontId="14" fillId="5" borderId="56" xfId="0" applyNumberFormat="1" applyFont="1" applyFill="1" applyBorder="1" applyAlignment="1" applyProtection="1">
      <alignment horizontal="center" vertical="center"/>
    </xf>
    <xf numFmtId="165" fontId="19" fillId="2" borderId="33" xfId="0" applyNumberFormat="1" applyFont="1" applyFill="1" applyBorder="1" applyAlignment="1" applyProtection="1">
      <alignment horizontal="center" vertical="center"/>
    </xf>
    <xf numFmtId="0" fontId="14" fillId="0" borderId="96" xfId="0" applyFont="1" applyFill="1" applyBorder="1" applyAlignment="1" applyProtection="1">
      <alignment horizontal="center" vertical="center"/>
      <protection locked="0"/>
    </xf>
    <xf numFmtId="165" fontId="14" fillId="0" borderId="105" xfId="0" applyNumberFormat="1" applyFont="1" applyFill="1" applyBorder="1" applyAlignment="1" applyProtection="1">
      <alignment horizontal="center" vertical="center"/>
    </xf>
    <xf numFmtId="165" fontId="14" fillId="5" borderId="73" xfId="0" applyNumberFormat="1" applyFont="1" applyFill="1" applyBorder="1" applyAlignment="1" applyProtection="1">
      <alignment horizontal="center" vertical="center"/>
    </xf>
    <xf numFmtId="165" fontId="14" fillId="5" borderId="39" xfId="0" applyNumberFormat="1" applyFont="1" applyFill="1" applyBorder="1" applyAlignment="1" applyProtection="1">
      <alignment horizontal="center" vertical="center"/>
    </xf>
    <xf numFmtId="0" fontId="14" fillId="0" borderId="4" xfId="0" applyFont="1" applyFill="1" applyBorder="1" applyAlignment="1" applyProtection="1">
      <alignment horizontal="center" vertical="center"/>
      <protection locked="0"/>
    </xf>
    <xf numFmtId="165" fontId="14" fillId="0" borderId="103" xfId="0" applyNumberFormat="1" applyFont="1" applyFill="1" applyBorder="1" applyAlignment="1" applyProtection="1">
      <alignment horizontal="center" vertical="center"/>
    </xf>
    <xf numFmtId="165" fontId="14" fillId="0" borderId="7" xfId="0" applyNumberFormat="1" applyFont="1" applyFill="1" applyBorder="1" applyAlignment="1" applyProtection="1">
      <alignment horizontal="center" vertical="center"/>
    </xf>
    <xf numFmtId="165" fontId="14" fillId="5" borderId="57" xfId="0" applyNumberFormat="1" applyFont="1" applyFill="1" applyBorder="1" applyAlignment="1" applyProtection="1">
      <alignment horizontal="center" vertical="center"/>
    </xf>
    <xf numFmtId="165" fontId="14" fillId="5" borderId="40" xfId="0" applyNumberFormat="1" applyFont="1" applyFill="1" applyBorder="1" applyAlignment="1" applyProtection="1">
      <alignment horizontal="center" vertical="center"/>
    </xf>
    <xf numFmtId="0" fontId="14" fillId="0" borderId="95" xfId="0" applyFont="1" applyFill="1" applyBorder="1" applyAlignment="1" applyProtection="1">
      <alignment horizontal="center" vertical="center"/>
      <protection locked="0"/>
    </xf>
    <xf numFmtId="165" fontId="14" fillId="0" borderId="104" xfId="0" applyNumberFormat="1" applyFont="1" applyFill="1" applyBorder="1" applyAlignment="1" applyProtection="1">
      <alignment horizontal="center" vertical="center"/>
    </xf>
    <xf numFmtId="165" fontId="14" fillId="0" borderId="59" xfId="0" applyNumberFormat="1" applyFont="1" applyFill="1" applyBorder="1" applyAlignment="1" applyProtection="1">
      <alignment horizontal="center" vertical="center"/>
    </xf>
    <xf numFmtId="165" fontId="14" fillId="5" borderId="58" xfId="0" applyNumberFormat="1" applyFont="1" applyFill="1" applyBorder="1" applyAlignment="1" applyProtection="1">
      <alignment horizontal="center" vertical="center"/>
    </xf>
    <xf numFmtId="165" fontId="14" fillId="5" borderId="41" xfId="0" applyNumberFormat="1" applyFont="1" applyFill="1" applyBorder="1" applyAlignment="1" applyProtection="1">
      <alignment horizontal="center" vertical="center"/>
    </xf>
    <xf numFmtId="165" fontId="19" fillId="2" borderId="81" xfId="0" applyNumberFormat="1" applyFont="1" applyFill="1" applyBorder="1" applyAlignment="1" applyProtection="1">
      <alignment horizontal="center"/>
    </xf>
    <xf numFmtId="0" fontId="14" fillId="0" borderId="46" xfId="0" applyFont="1" applyFill="1" applyBorder="1" applyProtection="1">
      <protection locked="0"/>
    </xf>
    <xf numFmtId="0" fontId="14" fillId="0" borderId="45" xfId="0" applyFont="1" applyFill="1" applyBorder="1" applyProtection="1">
      <protection locked="0"/>
    </xf>
    <xf numFmtId="165" fontId="14" fillId="0" borderId="46" xfId="0" applyNumberFormat="1" applyFont="1" applyFill="1" applyBorder="1" applyAlignment="1" applyProtection="1">
      <alignment horizontal="center"/>
      <protection locked="0"/>
    </xf>
    <xf numFmtId="165" fontId="14" fillId="0" borderId="18" xfId="0" applyNumberFormat="1" applyFont="1" applyFill="1" applyBorder="1" applyAlignment="1" applyProtection="1">
      <alignment horizontal="center"/>
      <protection locked="0"/>
    </xf>
    <xf numFmtId="165" fontId="14" fillId="0" borderId="45" xfId="0" applyNumberFormat="1" applyFont="1" applyFill="1" applyBorder="1" applyAlignment="1" applyProtection="1">
      <alignment horizontal="center"/>
      <protection locked="0"/>
    </xf>
    <xf numFmtId="165" fontId="14" fillId="0" borderId="46" xfId="0" applyNumberFormat="1" applyFont="1" applyFill="1" applyBorder="1" applyAlignment="1" applyProtection="1">
      <alignment horizontal="center" vertical="center"/>
      <protection locked="0"/>
    </xf>
    <xf numFmtId="165" fontId="14" fillId="0" borderId="18" xfId="0" applyNumberFormat="1" applyFont="1" applyFill="1" applyBorder="1" applyAlignment="1" applyProtection="1">
      <alignment horizontal="center" vertical="center"/>
      <protection locked="0"/>
    </xf>
    <xf numFmtId="165" fontId="14" fillId="0" borderId="45" xfId="0" applyNumberFormat="1" applyFont="1" applyFill="1" applyBorder="1" applyAlignment="1" applyProtection="1">
      <alignment horizontal="center" vertical="center"/>
      <protection locked="0"/>
    </xf>
    <xf numFmtId="0" fontId="28" fillId="0" borderId="22" xfId="0" applyFont="1" applyBorder="1" applyAlignment="1" applyProtection="1">
      <alignment vertical="top" wrapText="1"/>
    </xf>
    <xf numFmtId="0" fontId="28" fillId="0" borderId="22" xfId="0" applyFont="1" applyBorder="1" applyAlignment="1" applyProtection="1">
      <alignment wrapText="1"/>
    </xf>
    <xf numFmtId="0" fontId="14" fillId="0" borderId="47" xfId="0" applyFont="1" applyFill="1" applyBorder="1" applyAlignment="1" applyProtection="1">
      <alignment horizontal="center" vertical="center"/>
      <protection locked="0"/>
    </xf>
    <xf numFmtId="165" fontId="14" fillId="5" borderId="90" xfId="0" applyNumberFormat="1" applyFont="1" applyFill="1" applyBorder="1" applyAlignment="1" applyProtection="1">
      <alignment horizontal="center" vertical="center"/>
    </xf>
    <xf numFmtId="165" fontId="14" fillId="5" borderId="91" xfId="0" applyNumberFormat="1" applyFont="1" applyFill="1" applyBorder="1" applyAlignment="1" applyProtection="1">
      <alignment horizontal="center" vertical="center"/>
    </xf>
    <xf numFmtId="165" fontId="14" fillId="5" borderId="93" xfId="0" applyNumberFormat="1" applyFont="1" applyFill="1" applyBorder="1" applyAlignment="1" applyProtection="1">
      <alignment horizontal="center" vertical="center"/>
    </xf>
    <xf numFmtId="165" fontId="27" fillId="2" borderId="33" xfId="0" applyNumberFormat="1" applyFont="1" applyFill="1" applyBorder="1" applyAlignment="1" applyProtection="1">
      <alignment horizontal="right"/>
    </xf>
    <xf numFmtId="0" fontId="33" fillId="2" borderId="114" xfId="0" applyFont="1" applyFill="1" applyBorder="1" applyAlignment="1" applyProtection="1">
      <alignment horizontal="center" vertical="center" wrapText="1"/>
    </xf>
    <xf numFmtId="0" fontId="33" fillId="2" borderId="33" xfId="0" applyFont="1" applyFill="1" applyBorder="1" applyAlignment="1" applyProtection="1">
      <alignment horizontal="center" vertical="center"/>
    </xf>
    <xf numFmtId="0" fontId="14" fillId="0" borderId="23" xfId="0" applyFont="1" applyFill="1" applyBorder="1" applyProtection="1">
      <protection locked="0"/>
    </xf>
    <xf numFmtId="0" fontId="14" fillId="0" borderId="36" xfId="0" applyFont="1" applyFill="1" applyBorder="1" applyProtection="1">
      <protection locked="0"/>
    </xf>
    <xf numFmtId="165" fontId="14" fillId="5" borderId="116" xfId="0" applyNumberFormat="1" applyFont="1" applyFill="1" applyBorder="1" applyProtection="1"/>
    <xf numFmtId="0" fontId="14" fillId="0" borderId="47" xfId="0" applyFont="1" applyFill="1" applyBorder="1" applyProtection="1">
      <protection locked="0"/>
    </xf>
    <xf numFmtId="165" fontId="14" fillId="5" borderId="116" xfId="0" applyNumberFormat="1" applyFont="1" applyFill="1" applyBorder="1" applyAlignment="1" applyProtection="1">
      <alignment horizontal="center"/>
    </xf>
    <xf numFmtId="0" fontId="14" fillId="0" borderId="47" xfId="0" applyFont="1" applyFill="1" applyBorder="1" applyAlignment="1" applyProtection="1">
      <alignment horizontal="center"/>
      <protection locked="0"/>
    </xf>
    <xf numFmtId="165" fontId="14" fillId="5" borderId="93" xfId="0" applyNumberFormat="1" applyFont="1" applyFill="1" applyBorder="1" applyAlignment="1" applyProtection="1">
      <alignment horizontal="center"/>
    </xf>
    <xf numFmtId="165" fontId="27" fillId="2" borderId="33" xfId="0" applyNumberFormat="1" applyFont="1" applyFill="1" applyBorder="1" applyAlignment="1" applyProtection="1">
      <alignment horizontal="center"/>
    </xf>
    <xf numFmtId="0" fontId="33" fillId="0" borderId="17" xfId="0" applyFont="1" applyBorder="1" applyAlignment="1" applyProtection="1">
      <alignment horizontal="center"/>
    </xf>
    <xf numFmtId="0" fontId="7" fillId="0" borderId="17" xfId="3" applyFont="1" applyBorder="1" applyAlignment="1" applyProtection="1">
      <alignment horizontal="center"/>
    </xf>
    <xf numFmtId="0" fontId="14" fillId="0" borderId="22" xfId="0" applyFont="1" applyBorder="1" applyAlignment="1" applyProtection="1">
      <alignment wrapText="1"/>
    </xf>
    <xf numFmtId="0" fontId="3" fillId="2" borderId="117" xfId="4" applyFont="1" applyFill="1" applyBorder="1" applyAlignment="1" applyProtection="1">
      <alignment horizontal="center" vertical="center"/>
    </xf>
    <xf numFmtId="0" fontId="3" fillId="2" borderId="118" xfId="4" applyFont="1" applyFill="1" applyBorder="1" applyAlignment="1" applyProtection="1">
      <alignment horizontal="center" vertical="center"/>
    </xf>
    <xf numFmtId="0" fontId="33" fillId="2" borderId="118" xfId="0" applyFont="1" applyFill="1" applyBorder="1" applyAlignment="1" applyProtection="1">
      <alignment horizontal="center" vertical="center"/>
    </xf>
    <xf numFmtId="0" fontId="33" fillId="2" borderId="119" xfId="0" applyFont="1" applyFill="1" applyBorder="1" applyAlignment="1" applyProtection="1">
      <alignment horizontal="center" vertical="center"/>
    </xf>
    <xf numFmtId="0" fontId="33" fillId="2" borderId="120" xfId="0" applyFont="1" applyFill="1" applyBorder="1" applyAlignment="1" applyProtection="1">
      <alignment horizontal="center" vertical="center"/>
    </xf>
    <xf numFmtId="0" fontId="28" fillId="4" borderId="4" xfId="0" applyFont="1" applyFill="1" applyBorder="1" applyAlignment="1" applyProtection="1">
      <alignment horizontal="center"/>
      <protection locked="0"/>
    </xf>
    <xf numFmtId="0" fontId="28" fillId="4" borderId="66" xfId="4" applyFont="1" applyFill="1" applyBorder="1" applyAlignment="1" applyProtection="1">
      <alignment horizontal="center" vertical="center"/>
      <protection locked="0"/>
    </xf>
    <xf numFmtId="0" fontId="28" fillId="4" borderId="96" xfId="0" applyFont="1" applyFill="1" applyBorder="1" applyAlignment="1" applyProtection="1">
      <alignment horizontal="center" vertical="center"/>
      <protection locked="0"/>
    </xf>
    <xf numFmtId="0" fontId="28" fillId="4" borderId="67" xfId="0" applyFont="1" applyFill="1" applyBorder="1" applyAlignment="1" applyProtection="1">
      <alignment horizontal="center" vertical="center"/>
      <protection locked="0"/>
    </xf>
    <xf numFmtId="165" fontId="28" fillId="4" borderId="68" xfId="0" applyNumberFormat="1" applyFont="1" applyFill="1" applyBorder="1" applyAlignment="1" applyProtection="1">
      <alignment horizontal="center" vertical="center"/>
      <protection locked="0"/>
    </xf>
    <xf numFmtId="165" fontId="28" fillId="5" borderId="42" xfId="0" applyNumberFormat="1" applyFont="1" applyFill="1" applyBorder="1" applyAlignment="1" applyProtection="1">
      <alignment horizontal="center" vertical="center"/>
    </xf>
    <xf numFmtId="0" fontId="28" fillId="4" borderId="53" xfId="4" applyFont="1" applyFill="1" applyBorder="1" applyAlignment="1" applyProtection="1">
      <alignment horizontal="center" vertical="center"/>
      <protection locked="0"/>
    </xf>
    <xf numFmtId="0" fontId="28" fillId="4" borderId="4" xfId="0" applyFont="1" applyFill="1" applyBorder="1" applyAlignment="1" applyProtection="1">
      <alignment horizontal="center" vertical="center"/>
      <protection locked="0"/>
    </xf>
    <xf numFmtId="165" fontId="28" fillId="4" borderId="54" xfId="0" applyNumberFormat="1" applyFont="1" applyFill="1" applyBorder="1" applyAlignment="1" applyProtection="1">
      <alignment horizontal="center" vertical="center"/>
      <protection locked="0"/>
    </xf>
    <xf numFmtId="0" fontId="28" fillId="4" borderId="69" xfId="4" applyFont="1" applyFill="1" applyBorder="1" applyAlignment="1" applyProtection="1">
      <alignment horizontal="center" vertical="center"/>
      <protection locked="0"/>
    </xf>
    <xf numFmtId="0" fontId="28" fillId="4" borderId="95" xfId="0" applyFont="1" applyFill="1" applyBorder="1" applyAlignment="1" applyProtection="1">
      <alignment horizontal="center" vertical="center"/>
      <protection locked="0"/>
    </xf>
    <xf numFmtId="0" fontId="28" fillId="4" borderId="70" xfId="0" applyFont="1" applyFill="1" applyBorder="1" applyAlignment="1" applyProtection="1">
      <alignment horizontal="center" vertical="center"/>
      <protection locked="0"/>
    </xf>
    <xf numFmtId="165" fontId="28" fillId="4" borderId="60" xfId="0" applyNumberFormat="1" applyFont="1" applyFill="1" applyBorder="1" applyAlignment="1" applyProtection="1">
      <alignment horizontal="center" vertical="center"/>
      <protection locked="0"/>
    </xf>
    <xf numFmtId="165" fontId="28" fillId="5" borderId="72" xfId="0" applyNumberFormat="1" applyFont="1" applyFill="1" applyBorder="1" applyAlignment="1" applyProtection="1">
      <alignment horizontal="center" vertical="center"/>
    </xf>
    <xf numFmtId="165" fontId="28" fillId="5" borderId="121" xfId="0" applyNumberFormat="1" applyFont="1" applyFill="1" applyBorder="1" applyAlignment="1" applyProtection="1">
      <alignment horizontal="center" vertical="center"/>
    </xf>
    <xf numFmtId="165" fontId="28" fillId="5" borderId="125" xfId="0" applyNumberFormat="1" applyFont="1" applyFill="1" applyBorder="1" applyAlignment="1" applyProtection="1">
      <alignment horizontal="center" vertical="center"/>
    </xf>
    <xf numFmtId="165" fontId="19" fillId="2" borderId="3" xfId="0" applyNumberFormat="1" applyFont="1" applyFill="1" applyBorder="1" applyAlignment="1" applyProtection="1">
      <alignment horizontal="center" vertical="center"/>
    </xf>
    <xf numFmtId="0" fontId="3" fillId="2" borderId="122" xfId="4" applyFont="1" applyFill="1" applyBorder="1" applyAlignment="1" applyProtection="1">
      <alignment horizontal="center" vertical="center"/>
    </xf>
    <xf numFmtId="0" fontId="33" fillId="2" borderId="123" xfId="0" applyFont="1" applyFill="1" applyBorder="1" applyAlignment="1" applyProtection="1">
      <alignment horizontal="center" vertical="center"/>
    </xf>
    <xf numFmtId="0" fontId="33" fillId="2" borderId="124" xfId="0" applyFont="1" applyFill="1" applyBorder="1" applyAlignment="1" applyProtection="1">
      <alignment horizontal="center" vertical="center"/>
    </xf>
    <xf numFmtId="0" fontId="28" fillId="4" borderId="15" xfId="4" applyFont="1" applyFill="1" applyBorder="1" applyAlignment="1" applyProtection="1">
      <protection locked="0"/>
    </xf>
    <xf numFmtId="0" fontId="28" fillId="4" borderId="13" xfId="4" applyFont="1" applyFill="1" applyBorder="1" applyAlignment="1" applyProtection="1">
      <protection locked="0"/>
    </xf>
    <xf numFmtId="0" fontId="28" fillId="4" borderId="13" xfId="0" applyFont="1" applyFill="1" applyBorder="1" applyAlignment="1" applyProtection="1">
      <protection locked="0"/>
    </xf>
    <xf numFmtId="0" fontId="3" fillId="2" borderId="99" xfId="4" applyFont="1" applyFill="1" applyBorder="1" applyAlignment="1" applyProtection="1">
      <alignment horizontal="center" vertical="center"/>
    </xf>
    <xf numFmtId="0" fontId="33" fillId="2" borderId="99" xfId="0" applyFont="1" applyFill="1" applyBorder="1" applyAlignment="1" applyProtection="1">
      <alignment horizontal="center" vertical="center"/>
    </xf>
    <xf numFmtId="0" fontId="28" fillId="4" borderId="10" xfId="4" applyFont="1" applyFill="1" applyBorder="1" applyAlignment="1" applyProtection="1">
      <protection locked="0"/>
    </xf>
    <xf numFmtId="0" fontId="28" fillId="4" borderId="8" xfId="4" applyFont="1" applyFill="1" applyBorder="1" applyAlignment="1" applyProtection="1">
      <protection locked="0"/>
    </xf>
    <xf numFmtId="0" fontId="28" fillId="4" borderId="8" xfId="0" applyFont="1" applyFill="1" applyBorder="1" applyAlignment="1" applyProtection="1">
      <protection locked="0"/>
    </xf>
    <xf numFmtId="165" fontId="28" fillId="4" borderId="13" xfId="0" applyNumberFormat="1" applyFont="1" applyFill="1" applyBorder="1" applyAlignment="1" applyProtection="1">
      <alignment horizontal="center" vertical="center"/>
      <protection locked="0"/>
    </xf>
    <xf numFmtId="165" fontId="28" fillId="4" borderId="4" xfId="0" applyNumberFormat="1" applyFont="1" applyFill="1" applyBorder="1" applyAlignment="1" applyProtection="1">
      <alignment horizontal="center" vertical="center"/>
      <protection locked="0"/>
    </xf>
    <xf numFmtId="165" fontId="28" fillId="4" borderId="8" xfId="0" applyNumberFormat="1" applyFont="1" applyFill="1" applyBorder="1" applyAlignment="1" applyProtection="1">
      <alignment horizontal="center" vertical="center"/>
      <protection locked="0"/>
    </xf>
    <xf numFmtId="0" fontId="28" fillId="4" borderId="13" xfId="4" applyFont="1" applyFill="1" applyBorder="1" applyAlignment="1" applyProtection="1">
      <alignment horizontal="center" vertical="center"/>
      <protection locked="0"/>
    </xf>
    <xf numFmtId="0" fontId="27" fillId="4" borderId="13" xfId="4" applyFont="1" applyFill="1" applyBorder="1" applyAlignment="1" applyProtection="1">
      <alignment horizontal="center" vertical="center"/>
      <protection locked="0"/>
    </xf>
    <xf numFmtId="0" fontId="28" fillId="4" borderId="15" xfId="4" applyFont="1" applyFill="1" applyBorder="1" applyAlignment="1" applyProtection="1">
      <alignment horizontal="center"/>
      <protection locked="0"/>
    </xf>
    <xf numFmtId="0" fontId="28" fillId="4" borderId="13" xfId="0" applyFont="1" applyFill="1" applyBorder="1" applyAlignment="1" applyProtection="1">
      <alignment horizontal="center"/>
      <protection locked="0"/>
    </xf>
    <xf numFmtId="0" fontId="28" fillId="4" borderId="5" xfId="4" applyFont="1" applyFill="1" applyBorder="1" applyAlignment="1" applyProtection="1">
      <alignment horizontal="center"/>
      <protection locked="0"/>
    </xf>
    <xf numFmtId="0" fontId="28" fillId="4" borderId="10" xfId="4" applyFont="1" applyFill="1" applyBorder="1" applyAlignment="1" applyProtection="1">
      <alignment horizontal="center"/>
      <protection locked="0"/>
    </xf>
    <xf numFmtId="0" fontId="28" fillId="4" borderId="8" xfId="0" applyFont="1" applyFill="1" applyBorder="1" applyAlignment="1" applyProtection="1">
      <alignment horizontal="center"/>
      <protection locked="0"/>
    </xf>
    <xf numFmtId="0" fontId="15" fillId="0" borderId="20" xfId="0" applyFont="1" applyBorder="1" applyAlignment="1" applyProtection="1">
      <alignment vertical="center"/>
    </xf>
    <xf numFmtId="0" fontId="15" fillId="0" borderId="19" xfId="0" applyFont="1" applyBorder="1" applyAlignment="1" applyProtection="1">
      <alignment horizontal="center" vertical="center"/>
    </xf>
    <xf numFmtId="0" fontId="28" fillId="0" borderId="20" xfId="0" applyFont="1" applyBorder="1" applyAlignment="1" applyProtection="1">
      <alignment wrapText="1"/>
    </xf>
    <xf numFmtId="0" fontId="33" fillId="9" borderId="83" xfId="0" applyFont="1" applyFill="1" applyBorder="1" applyAlignment="1" applyProtection="1">
      <alignment horizontal="center" vertical="center" wrapText="1"/>
    </xf>
    <xf numFmtId="165" fontId="14" fillId="5" borderId="71" xfId="0" applyNumberFormat="1" applyFont="1" applyFill="1" applyBorder="1" applyProtection="1"/>
    <xf numFmtId="165" fontId="14" fillId="5" borderId="42" xfId="0" applyNumberFormat="1" applyFont="1" applyFill="1" applyBorder="1" applyProtection="1"/>
    <xf numFmtId="0" fontId="14" fillId="4" borderId="14" xfId="0" applyFont="1" applyFill="1" applyBorder="1" applyProtection="1">
      <protection locked="0"/>
    </xf>
    <xf numFmtId="0" fontId="14" fillId="4" borderId="7" xfId="0" applyFont="1" applyFill="1" applyBorder="1" applyProtection="1">
      <protection locked="0"/>
    </xf>
    <xf numFmtId="0" fontId="33" fillId="9" borderId="33" xfId="0" applyFont="1" applyFill="1" applyBorder="1" applyAlignment="1" applyProtection="1">
      <alignment horizontal="center" vertical="center"/>
    </xf>
    <xf numFmtId="0" fontId="33" fillId="9" borderId="2" xfId="0" applyFont="1" applyFill="1" applyBorder="1" applyAlignment="1" applyProtection="1">
      <alignment horizontal="center" vertical="center" wrapText="1"/>
    </xf>
    <xf numFmtId="0" fontId="19" fillId="0" borderId="51" xfId="0" applyFont="1" applyBorder="1" applyAlignment="1" applyProtection="1">
      <alignment horizontal="center" vertical="center"/>
      <protection locked="0"/>
    </xf>
    <xf numFmtId="0" fontId="28" fillId="4" borderId="15" xfId="4" applyFont="1" applyFill="1" applyBorder="1" applyAlignment="1" applyProtection="1">
      <alignment horizontal="center" vertical="center"/>
      <protection locked="0"/>
    </xf>
    <xf numFmtId="0" fontId="28" fillId="4" borderId="13" xfId="0" applyFont="1" applyFill="1" applyBorder="1" applyAlignment="1" applyProtection="1">
      <alignment horizontal="center" vertical="center"/>
      <protection locked="0"/>
    </xf>
    <xf numFmtId="0" fontId="19" fillId="0" borderId="53" xfId="0" applyFont="1" applyBorder="1" applyAlignment="1" applyProtection="1">
      <alignment horizontal="center" vertical="center"/>
      <protection locked="0"/>
    </xf>
    <xf numFmtId="0" fontId="28" fillId="4" borderId="5" xfId="4" applyFont="1" applyFill="1" applyBorder="1" applyAlignment="1" applyProtection="1">
      <alignment horizontal="center" vertical="center"/>
      <protection locked="0"/>
    </xf>
    <xf numFmtId="0" fontId="28" fillId="4" borderId="4" xfId="4" applyFont="1" applyFill="1" applyBorder="1" applyAlignment="1" applyProtection="1">
      <alignment horizontal="center" vertical="center"/>
      <protection locked="0"/>
    </xf>
    <xf numFmtId="0" fontId="19" fillId="0" borderId="55" xfId="0" applyFont="1" applyBorder="1" applyAlignment="1" applyProtection="1">
      <alignment horizontal="center" vertical="center"/>
      <protection locked="0"/>
    </xf>
    <xf numFmtId="0" fontId="28" fillId="4" borderId="10" xfId="4" applyFont="1" applyFill="1" applyBorder="1" applyAlignment="1" applyProtection="1">
      <alignment horizontal="center" vertical="center"/>
      <protection locked="0"/>
    </xf>
    <xf numFmtId="0" fontId="28" fillId="4" borderId="8" xfId="4" applyFont="1" applyFill="1" applyBorder="1" applyAlignment="1" applyProtection="1">
      <alignment horizontal="center" vertical="center"/>
      <protection locked="0"/>
    </xf>
    <xf numFmtId="0" fontId="28" fillId="4" borderId="8" xfId="0" applyFont="1" applyFill="1" applyBorder="1" applyAlignment="1" applyProtection="1">
      <alignment horizontal="center" vertical="center"/>
      <protection locked="0"/>
    </xf>
    <xf numFmtId="0" fontId="3" fillId="2" borderId="107" xfId="4" applyFont="1" applyFill="1" applyBorder="1" applyAlignment="1" applyProtection="1">
      <alignment horizontal="center" vertical="center"/>
    </xf>
    <xf numFmtId="0" fontId="3" fillId="2" borderId="11" xfId="4" applyFont="1" applyFill="1" applyBorder="1" applyAlignment="1" applyProtection="1">
      <alignment horizontal="center" vertical="center"/>
    </xf>
    <xf numFmtId="0" fontId="33" fillId="2" borderId="11" xfId="0" applyFont="1" applyFill="1" applyBorder="1" applyAlignment="1" applyProtection="1">
      <alignment horizontal="center" vertical="center"/>
    </xf>
    <xf numFmtId="0" fontId="33" fillId="2" borderId="108" xfId="0" applyFont="1" applyFill="1" applyBorder="1" applyAlignment="1" applyProtection="1">
      <alignment horizontal="center" vertical="center"/>
    </xf>
    <xf numFmtId="0" fontId="33" fillId="2" borderId="106" xfId="0" applyFont="1" applyFill="1" applyBorder="1" applyAlignment="1" applyProtection="1">
      <alignment horizontal="center" vertical="center"/>
    </xf>
    <xf numFmtId="165" fontId="14" fillId="5" borderId="97" xfId="0" applyNumberFormat="1" applyFont="1" applyFill="1" applyBorder="1" applyAlignment="1" applyProtection="1">
      <alignment horizontal="center" vertical="center"/>
    </xf>
    <xf numFmtId="165" fontId="28" fillId="5" borderId="82" xfId="0" applyNumberFormat="1" applyFont="1" applyFill="1" applyBorder="1" applyAlignment="1" applyProtection="1">
      <alignment horizontal="center" vertical="center"/>
    </xf>
    <xf numFmtId="165" fontId="28" fillId="5" borderId="40" xfId="0" applyNumberFormat="1" applyFont="1" applyFill="1" applyBorder="1" applyAlignment="1" applyProtection="1">
      <alignment horizontal="center" vertical="center"/>
    </xf>
    <xf numFmtId="165" fontId="28" fillId="5" borderId="97" xfId="0" applyNumberFormat="1" applyFont="1" applyFill="1" applyBorder="1" applyAlignment="1" applyProtection="1">
      <alignment horizontal="center" vertical="center"/>
    </xf>
    <xf numFmtId="165" fontId="14" fillId="5" borderId="61" xfId="0" applyNumberFormat="1" applyFont="1" applyFill="1" applyBorder="1" applyAlignment="1" applyProtection="1">
      <alignment horizontal="center" vertical="center"/>
    </xf>
    <xf numFmtId="165" fontId="14" fillId="5" borderId="65" xfId="0" applyNumberFormat="1" applyFont="1" applyFill="1" applyBorder="1" applyProtection="1"/>
    <xf numFmtId="0" fontId="28" fillId="4" borderId="27" xfId="0" applyFont="1" applyFill="1" applyBorder="1" applyAlignment="1" applyProtection="1">
      <alignment wrapText="1"/>
    </xf>
    <xf numFmtId="0" fontId="14" fillId="4" borderId="28" xfId="0" applyFont="1" applyFill="1" applyBorder="1" applyAlignment="1" applyProtection="1">
      <alignment wrapText="1"/>
    </xf>
    <xf numFmtId="0" fontId="28" fillId="4" borderId="0" xfId="0" applyFont="1" applyFill="1" applyBorder="1" applyAlignment="1" applyProtection="1">
      <alignment wrapText="1"/>
    </xf>
    <xf numFmtId="0" fontId="14" fillId="4" borderId="29" xfId="0" applyFont="1" applyFill="1" applyBorder="1" applyAlignment="1" applyProtection="1">
      <alignment wrapText="1"/>
    </xf>
    <xf numFmtId="0" fontId="28" fillId="4" borderId="30" xfId="0" applyFont="1" applyFill="1" applyBorder="1" applyAlignment="1" applyProtection="1">
      <alignment wrapText="1"/>
    </xf>
    <xf numFmtId="0" fontId="14" fillId="4" borderId="31" xfId="0" applyFont="1" applyFill="1" applyBorder="1" applyAlignment="1" applyProtection="1">
      <alignment wrapText="1"/>
    </xf>
    <xf numFmtId="0" fontId="28" fillId="4" borderId="17" xfId="0" applyFont="1" applyFill="1" applyBorder="1" applyAlignment="1" applyProtection="1">
      <alignment wrapText="1"/>
    </xf>
    <xf numFmtId="0" fontId="14" fillId="4" borderId="17" xfId="0" applyFont="1" applyFill="1" applyBorder="1" applyAlignment="1" applyProtection="1">
      <alignment wrapText="1"/>
    </xf>
    <xf numFmtId="0" fontId="14" fillId="4" borderId="108" xfId="0" applyFont="1" applyFill="1" applyBorder="1" applyAlignment="1" applyProtection="1">
      <alignment horizontal="center" vertical="center"/>
      <protection locked="0"/>
    </xf>
    <xf numFmtId="0" fontId="14" fillId="4" borderId="11" xfId="0" applyFont="1" applyFill="1" applyBorder="1" applyAlignment="1" applyProtection="1">
      <alignment horizontal="center" vertical="center"/>
      <protection locked="0"/>
    </xf>
    <xf numFmtId="0" fontId="14" fillId="0" borderId="13" xfId="0" applyFont="1" applyFill="1" applyBorder="1" applyProtection="1">
      <protection locked="0"/>
    </xf>
    <xf numFmtId="0" fontId="33" fillId="9" borderId="99" xfId="0" applyFont="1" applyFill="1" applyBorder="1" applyAlignment="1" applyProtection="1">
      <alignment horizontal="center" vertical="center" wrapText="1"/>
    </xf>
    <xf numFmtId="0" fontId="33" fillId="9" borderId="3" xfId="0" applyFont="1" applyFill="1" applyBorder="1" applyAlignment="1" applyProtection="1">
      <alignment horizontal="center" vertical="center"/>
    </xf>
    <xf numFmtId="0" fontId="14" fillId="0" borderId="31" xfId="0" applyFont="1" applyBorder="1" applyProtection="1"/>
    <xf numFmtId="165" fontId="14" fillId="5" borderId="76" xfId="0" applyNumberFormat="1" applyFont="1" applyFill="1" applyBorder="1" applyProtection="1"/>
    <xf numFmtId="165" fontId="14" fillId="5" borderId="97" xfId="0" applyNumberFormat="1" applyFont="1" applyFill="1" applyBorder="1" applyProtection="1"/>
    <xf numFmtId="165" fontId="19" fillId="9" borderId="33" xfId="0" applyNumberFormat="1" applyFont="1" applyFill="1" applyBorder="1" applyAlignment="1" applyProtection="1">
      <alignment horizontal="center" vertical="center"/>
    </xf>
    <xf numFmtId="0" fontId="14" fillId="0" borderId="8" xfId="0" applyFont="1" applyFill="1" applyBorder="1" applyProtection="1">
      <protection locked="0"/>
    </xf>
    <xf numFmtId="165" fontId="14" fillId="5" borderId="61" xfId="0" applyNumberFormat="1" applyFont="1" applyFill="1" applyBorder="1" applyProtection="1"/>
    <xf numFmtId="0" fontId="28" fillId="4" borderId="49" xfId="0" applyFont="1" applyFill="1" applyBorder="1" applyProtection="1">
      <protection locked="0"/>
    </xf>
    <xf numFmtId="0" fontId="28" fillId="4" borderId="38" xfId="0" applyFont="1" applyFill="1" applyBorder="1" applyProtection="1">
      <protection locked="0"/>
    </xf>
    <xf numFmtId="165" fontId="19" fillId="9" borderId="127" xfId="0" applyNumberFormat="1" applyFont="1" applyFill="1" applyBorder="1" applyAlignment="1" applyProtection="1">
      <alignment horizontal="center" vertical="center"/>
    </xf>
    <xf numFmtId="0" fontId="14" fillId="0" borderId="21" xfId="0" applyFont="1" applyFill="1" applyBorder="1" applyProtection="1"/>
    <xf numFmtId="0" fontId="14" fillId="0" borderId="13" xfId="0" applyFont="1" applyFill="1" applyBorder="1" applyAlignment="1" applyProtection="1">
      <alignment horizontal="center" vertical="center"/>
      <protection locked="0"/>
    </xf>
    <xf numFmtId="0" fontId="14" fillId="0" borderId="28" xfId="0" applyFont="1" applyBorder="1" applyProtection="1"/>
    <xf numFmtId="0" fontId="14" fillId="0" borderId="8" xfId="0" applyFont="1" applyFill="1" applyBorder="1" applyAlignment="1" applyProtection="1">
      <alignment horizontal="center" vertical="center"/>
      <protection locked="0"/>
    </xf>
    <xf numFmtId="0" fontId="14" fillId="4" borderId="9" xfId="0" applyFont="1" applyFill="1" applyBorder="1" applyProtection="1">
      <protection locked="0"/>
    </xf>
    <xf numFmtId="165" fontId="14" fillId="5" borderId="128" xfId="0" applyNumberFormat="1" applyFont="1" applyFill="1" applyBorder="1" applyProtection="1"/>
    <xf numFmtId="165" fontId="14" fillId="5" borderId="88" xfId="0" applyNumberFormat="1" applyFont="1" applyFill="1" applyBorder="1" applyProtection="1"/>
    <xf numFmtId="165" fontId="14" fillId="5" borderId="72" xfId="0" applyNumberFormat="1" applyFont="1" applyFill="1" applyBorder="1" applyProtection="1"/>
    <xf numFmtId="165" fontId="14" fillId="5" borderId="129" xfId="0" applyNumberFormat="1" applyFont="1" applyFill="1" applyBorder="1" applyProtection="1"/>
    <xf numFmtId="0" fontId="33" fillId="9" borderId="84" xfId="0" applyFont="1" applyFill="1" applyBorder="1" applyAlignment="1" applyProtection="1">
      <alignment horizontal="center" vertical="center" wrapText="1"/>
    </xf>
    <xf numFmtId="0" fontId="33" fillId="9" borderId="114" xfId="0" applyFont="1" applyFill="1" applyBorder="1" applyAlignment="1" applyProtection="1">
      <alignment horizontal="center" vertical="center" wrapText="1"/>
    </xf>
    <xf numFmtId="0" fontId="42" fillId="0" borderId="20" xfId="0" applyFont="1" applyFill="1" applyBorder="1" applyAlignment="1" applyProtection="1">
      <alignment vertical="center"/>
    </xf>
    <xf numFmtId="0" fontId="28" fillId="0" borderId="25" xfId="0" applyFont="1" applyBorder="1" applyAlignment="1" applyProtection="1">
      <alignment vertical="top" wrapText="1"/>
    </xf>
    <xf numFmtId="0" fontId="19" fillId="0" borderId="17" xfId="0" applyFont="1" applyBorder="1" applyProtection="1"/>
    <xf numFmtId="0" fontId="28" fillId="4" borderId="131" xfId="4" applyFont="1" applyFill="1" applyBorder="1" applyAlignment="1" applyProtection="1">
      <alignment vertical="center" wrapText="1"/>
    </xf>
    <xf numFmtId="0" fontId="28" fillId="4" borderId="30" xfId="4" applyFont="1" applyFill="1" applyBorder="1" applyAlignment="1" applyProtection="1">
      <alignment vertical="center" wrapText="1"/>
    </xf>
    <xf numFmtId="0" fontId="28" fillId="4" borderId="130" xfId="4" applyFont="1" applyFill="1" applyBorder="1" applyAlignment="1" applyProtection="1">
      <alignment vertical="center" wrapText="1"/>
    </xf>
    <xf numFmtId="0" fontId="28" fillId="4" borderId="0" xfId="4" applyFont="1" applyFill="1" applyBorder="1" applyAlignment="1" applyProtection="1">
      <alignment vertical="center" wrapText="1"/>
    </xf>
    <xf numFmtId="0" fontId="28" fillId="0" borderId="25" xfId="0" applyFont="1" applyBorder="1" applyAlignment="1" applyProtection="1">
      <alignment wrapText="1"/>
    </xf>
    <xf numFmtId="0" fontId="27" fillId="4" borderId="0" xfId="0" applyFont="1" applyFill="1" applyBorder="1" applyAlignment="1" applyProtection="1">
      <alignment vertical="center"/>
    </xf>
    <xf numFmtId="0" fontId="27" fillId="4" borderId="132" xfId="0" applyFont="1" applyFill="1" applyBorder="1" applyAlignment="1" applyProtection="1">
      <alignment vertical="center"/>
    </xf>
    <xf numFmtId="0" fontId="27" fillId="4" borderId="78" xfId="0" applyFont="1" applyFill="1" applyBorder="1" applyAlignment="1" applyProtection="1">
      <alignment vertical="center"/>
    </xf>
    <xf numFmtId="0" fontId="27" fillId="4" borderId="133" xfId="0" applyFont="1" applyFill="1" applyBorder="1" applyAlignment="1" applyProtection="1">
      <alignment vertical="center"/>
    </xf>
    <xf numFmtId="0" fontId="14" fillId="4" borderId="21" xfId="0" applyFont="1" applyFill="1" applyBorder="1" applyProtection="1"/>
    <xf numFmtId="0" fontId="33" fillId="2" borderId="134" xfId="0" applyFont="1" applyFill="1" applyBorder="1" applyAlignment="1" applyProtection="1">
      <alignment horizontal="center" vertical="center" wrapText="1"/>
    </xf>
    <xf numFmtId="10" fontId="14" fillId="0" borderId="135" xfId="0" applyNumberFormat="1" applyFont="1" applyFill="1" applyBorder="1" applyAlignment="1" applyProtection="1">
      <alignment horizontal="center" vertical="top"/>
      <protection locked="0"/>
    </xf>
    <xf numFmtId="165" fontId="28" fillId="5" borderId="136" xfId="0" applyNumberFormat="1" applyFont="1" applyFill="1" applyBorder="1" applyAlignment="1" applyProtection="1">
      <alignment horizontal="center" vertical="center"/>
    </xf>
    <xf numFmtId="165" fontId="28" fillId="5" borderId="71" xfId="0" applyNumberFormat="1" applyFont="1" applyFill="1" applyBorder="1" applyAlignment="1" applyProtection="1">
      <alignment horizontal="center" vertical="center"/>
    </xf>
    <xf numFmtId="165" fontId="14" fillId="2" borderId="107" xfId="0" applyNumberFormat="1" applyFont="1" applyFill="1" applyBorder="1" applyAlignment="1" applyProtection="1">
      <alignment horizontal="center" vertical="center"/>
    </xf>
    <xf numFmtId="165" fontId="14" fillId="2" borderId="109" xfId="0" applyNumberFormat="1" applyFont="1" applyFill="1" applyBorder="1" applyAlignment="1" applyProtection="1">
      <alignment horizontal="center" vertical="center"/>
    </xf>
    <xf numFmtId="10" fontId="0" fillId="4" borderId="82" xfId="0" applyNumberFormat="1" applyFill="1" applyBorder="1" applyAlignment="1" applyProtection="1">
      <alignment horizontal="center"/>
      <protection locked="0"/>
    </xf>
    <xf numFmtId="0" fontId="33" fillId="4" borderId="0" xfId="0" applyFont="1" applyFill="1" applyAlignment="1" applyProtection="1">
      <alignment horizontal="center" vertical="center"/>
    </xf>
    <xf numFmtId="0" fontId="33" fillId="0" borderId="19" xfId="0" applyFont="1" applyBorder="1" applyAlignment="1" applyProtection="1">
      <alignment horizontal="center"/>
    </xf>
    <xf numFmtId="0" fontId="33" fillId="0" borderId="19" xfId="0" applyFont="1" applyBorder="1" applyAlignment="1" applyProtection="1">
      <alignment horizontal="center" vertical="center"/>
    </xf>
    <xf numFmtId="0" fontId="14" fillId="0" borderId="6" xfId="0" applyFont="1" applyFill="1" applyBorder="1" applyAlignment="1" applyProtection="1">
      <alignment horizontal="center"/>
      <protection locked="0"/>
    </xf>
    <xf numFmtId="0" fontId="33" fillId="2" borderId="83" xfId="0" applyFont="1" applyFill="1" applyBorder="1" applyAlignment="1" applyProtection="1">
      <alignment horizontal="center" vertical="center"/>
    </xf>
    <xf numFmtId="0" fontId="14" fillId="4" borderId="7" xfId="0" applyFont="1" applyFill="1" applyBorder="1" applyAlignment="1" applyProtection="1">
      <alignment horizontal="center" vertical="center"/>
      <protection locked="0"/>
    </xf>
    <xf numFmtId="0" fontId="14" fillId="4" borderId="14"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33" fillId="2" borderId="84" xfId="0" applyFont="1" applyFill="1" applyBorder="1" applyAlignment="1" applyProtection="1">
      <alignment horizontal="center" vertical="center"/>
    </xf>
    <xf numFmtId="0" fontId="28" fillId="0" borderId="6" xfId="4" applyFont="1" applyFill="1" applyBorder="1" applyAlignment="1" applyProtection="1">
      <alignment horizontal="center" vertical="center"/>
      <protection locked="0"/>
    </xf>
    <xf numFmtId="0" fontId="28" fillId="0" borderId="38" xfId="4" applyFont="1" applyFill="1" applyBorder="1" applyAlignment="1" applyProtection="1">
      <alignment horizontal="center" vertical="center"/>
      <protection locked="0"/>
    </xf>
    <xf numFmtId="0" fontId="3" fillId="2" borderId="80" xfId="4" applyFont="1" applyFill="1" applyBorder="1" applyAlignment="1" applyProtection="1">
      <alignment horizontal="center" vertical="center"/>
    </xf>
    <xf numFmtId="0" fontId="3" fillId="2" borderId="83" xfId="4" applyFont="1" applyFill="1" applyBorder="1" applyAlignment="1" applyProtection="1">
      <alignment horizontal="center" vertical="center"/>
    </xf>
    <xf numFmtId="0" fontId="28" fillId="0" borderId="49" xfId="4" applyFont="1" applyFill="1" applyBorder="1" applyAlignment="1" applyProtection="1">
      <alignment horizontal="center" vertical="center"/>
      <protection locked="0"/>
    </xf>
    <xf numFmtId="0" fontId="14" fillId="0" borderId="18" xfId="0" applyFont="1" applyFill="1" applyBorder="1" applyAlignment="1" applyProtection="1">
      <alignment horizontal="center"/>
      <protection locked="0"/>
    </xf>
    <xf numFmtId="0" fontId="14" fillId="0" borderId="45" xfId="0" applyFont="1" applyFill="1" applyBorder="1" applyAlignment="1" applyProtection="1">
      <alignment horizontal="center"/>
      <protection locked="0"/>
    </xf>
    <xf numFmtId="0" fontId="14" fillId="0" borderId="18" xfId="0" applyFont="1" applyFill="1" applyBorder="1" applyAlignment="1" applyProtection="1">
      <alignment horizontal="center" vertical="center"/>
      <protection locked="0"/>
    </xf>
    <xf numFmtId="0" fontId="14" fillId="0" borderId="45" xfId="0" applyFont="1" applyFill="1" applyBorder="1" applyAlignment="1" applyProtection="1">
      <alignment horizontal="center" vertical="center"/>
      <protection locked="0"/>
    </xf>
    <xf numFmtId="0" fontId="14" fillId="0" borderId="46" xfId="0" applyFont="1" applyFill="1" applyBorder="1" applyAlignment="1" applyProtection="1">
      <alignment horizontal="center"/>
      <protection locked="0"/>
    </xf>
    <xf numFmtId="0" fontId="14" fillId="0" borderId="46" xfId="0" applyFont="1" applyFill="1" applyBorder="1" applyAlignment="1" applyProtection="1">
      <alignment horizontal="center" vertical="center"/>
      <protection locked="0"/>
    </xf>
    <xf numFmtId="0" fontId="33" fillId="9" borderId="83" xfId="0" applyFont="1" applyFill="1" applyBorder="1" applyAlignment="1" applyProtection="1">
      <alignment horizontal="center" vertical="center"/>
    </xf>
    <xf numFmtId="0" fontId="14" fillId="4" borderId="49" xfId="0" applyFont="1" applyFill="1" applyBorder="1" applyAlignment="1" applyProtection="1">
      <alignment horizontal="center" vertical="center"/>
      <protection locked="0"/>
    </xf>
    <xf numFmtId="0" fontId="33" fillId="9" borderId="84" xfId="0" applyFont="1" applyFill="1" applyBorder="1" applyAlignment="1" applyProtection="1">
      <alignment horizontal="center" vertical="center"/>
    </xf>
    <xf numFmtId="0" fontId="14" fillId="0" borderId="49" xfId="0" applyFont="1" applyFill="1" applyBorder="1" applyAlignment="1" applyProtection="1">
      <protection locked="0"/>
    </xf>
    <xf numFmtId="0" fontId="14" fillId="0" borderId="6" xfId="0" applyFont="1" applyFill="1" applyBorder="1" applyAlignment="1" applyProtection="1">
      <protection locked="0"/>
    </xf>
    <xf numFmtId="0" fontId="14" fillId="0" borderId="38" xfId="0" applyFont="1" applyFill="1" applyBorder="1" applyAlignment="1" applyProtection="1">
      <protection locked="0"/>
    </xf>
    <xf numFmtId="0" fontId="33" fillId="9" borderId="99" xfId="0" applyFont="1" applyFill="1" applyBorder="1" applyAlignment="1" applyProtection="1">
      <alignment horizontal="center" vertical="center"/>
    </xf>
    <xf numFmtId="0" fontId="14" fillId="0" borderId="18" xfId="0" applyFont="1" applyFill="1" applyBorder="1" applyAlignment="1" applyProtection="1">
      <protection locked="0"/>
    </xf>
    <xf numFmtId="0" fontId="14" fillId="0" borderId="45" xfId="0" applyFont="1" applyFill="1" applyBorder="1" applyAlignment="1" applyProtection="1">
      <protection locked="0"/>
    </xf>
    <xf numFmtId="0" fontId="14" fillId="0" borderId="6"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14" fillId="0" borderId="38" xfId="0" applyFont="1" applyFill="1" applyBorder="1" applyAlignment="1" applyProtection="1">
      <alignment horizontal="center" vertical="center"/>
      <protection locked="0"/>
    </xf>
    <xf numFmtId="0" fontId="14" fillId="4" borderId="38" xfId="0" applyFont="1" applyFill="1" applyBorder="1" applyAlignment="1" applyProtection="1">
      <alignment horizontal="center" vertical="center"/>
      <protection locked="0"/>
    </xf>
    <xf numFmtId="0" fontId="33" fillId="9" borderId="1" xfId="0" applyFont="1" applyFill="1" applyBorder="1" applyAlignment="1" applyProtection="1">
      <alignment horizontal="center" vertical="center"/>
    </xf>
    <xf numFmtId="0" fontId="14" fillId="0" borderId="49" xfId="0" applyFont="1" applyFill="1" applyBorder="1" applyAlignment="1" applyProtection="1">
      <alignment horizontal="center" vertical="center"/>
      <protection locked="0"/>
    </xf>
    <xf numFmtId="0" fontId="14" fillId="0" borderId="46" xfId="0" applyFont="1" applyFill="1" applyBorder="1" applyAlignment="1" applyProtection="1">
      <protection locked="0"/>
    </xf>
    <xf numFmtId="165" fontId="19" fillId="9" borderId="64" xfId="0" applyNumberFormat="1" applyFont="1" applyFill="1" applyBorder="1" applyAlignment="1" applyProtection="1">
      <alignment horizontal="right" vertical="center"/>
    </xf>
    <xf numFmtId="0" fontId="36" fillId="0" borderId="17" xfId="0" applyFont="1" applyBorder="1" applyProtection="1"/>
    <xf numFmtId="0" fontId="36" fillId="0" borderId="21" xfId="0" applyFont="1" applyBorder="1" applyProtection="1"/>
    <xf numFmtId="0" fontId="2" fillId="4" borderId="0" xfId="0" applyFont="1" applyFill="1" applyBorder="1" applyAlignment="1" applyProtection="1">
      <alignment vertical="top" wrapText="1"/>
    </xf>
    <xf numFmtId="0" fontId="2" fillId="4" borderId="29" xfId="0" applyFont="1" applyFill="1" applyBorder="1" applyAlignment="1" applyProtection="1">
      <alignment vertical="top" wrapText="1"/>
    </xf>
    <xf numFmtId="0" fontId="2" fillId="4" borderId="25" xfId="0" applyFont="1" applyFill="1" applyBorder="1" applyAlignment="1" applyProtection="1">
      <alignment vertical="top" wrapText="1"/>
    </xf>
    <xf numFmtId="0" fontId="2" fillId="4" borderId="25" xfId="0" applyFont="1" applyFill="1" applyBorder="1" applyAlignment="1" applyProtection="1">
      <alignment wrapText="1"/>
    </xf>
    <xf numFmtId="0" fontId="36" fillId="4" borderId="130" xfId="0" applyFont="1" applyFill="1" applyBorder="1" applyAlignment="1" applyProtection="1">
      <alignment wrapText="1"/>
    </xf>
    <xf numFmtId="0" fontId="17" fillId="0" borderId="20" xfId="3" applyFont="1" applyBorder="1" applyAlignment="1" applyProtection="1"/>
    <xf numFmtId="0" fontId="33" fillId="2" borderId="2" xfId="0" applyFont="1" applyFill="1" applyBorder="1" applyAlignment="1" applyProtection="1">
      <alignment horizontal="center" vertical="center" wrapText="1"/>
    </xf>
    <xf numFmtId="0" fontId="33" fillId="2" borderId="3" xfId="0" applyFont="1" applyFill="1" applyBorder="1" applyAlignment="1" applyProtection="1">
      <alignment horizontal="center" vertical="center"/>
    </xf>
    <xf numFmtId="165" fontId="19" fillId="2" borderId="64" xfId="0" applyNumberFormat="1" applyFont="1" applyFill="1" applyBorder="1" applyAlignment="1" applyProtection="1">
      <alignment horizontal="center"/>
    </xf>
    <xf numFmtId="165" fontId="19" fillId="2" borderId="64" xfId="0" applyNumberFormat="1" applyFont="1" applyFill="1" applyBorder="1" applyAlignment="1" applyProtection="1">
      <alignment horizontal="center" vertical="center"/>
    </xf>
    <xf numFmtId="0" fontId="19" fillId="2" borderId="83" xfId="0" applyFont="1" applyFill="1" applyBorder="1" applyAlignment="1" applyProtection="1">
      <alignment horizontal="center" vertical="center"/>
    </xf>
    <xf numFmtId="0" fontId="19" fillId="2" borderId="83" xfId="0" applyFont="1" applyFill="1" applyBorder="1" applyAlignment="1" applyProtection="1">
      <alignment horizontal="center" vertical="center" wrapText="1"/>
    </xf>
    <xf numFmtId="0" fontId="19" fillId="2" borderId="81" xfId="0" applyFont="1" applyFill="1" applyBorder="1" applyAlignment="1" applyProtection="1">
      <alignment horizontal="center" vertical="center"/>
    </xf>
    <xf numFmtId="0" fontId="19" fillId="2" borderId="99" xfId="0" applyFont="1" applyFill="1" applyBorder="1" applyAlignment="1" applyProtection="1">
      <alignment horizontal="center" vertical="center" wrapText="1"/>
    </xf>
    <xf numFmtId="0" fontId="19" fillId="2" borderId="3" xfId="0" applyFont="1" applyFill="1" applyBorder="1" applyAlignment="1" applyProtection="1">
      <alignment horizontal="center" vertical="center"/>
    </xf>
    <xf numFmtId="165" fontId="14" fillId="5" borderId="39" xfId="0" applyNumberFormat="1" applyFont="1" applyFill="1" applyBorder="1" applyProtection="1"/>
    <xf numFmtId="0" fontId="14" fillId="4" borderId="4" xfId="0" applyFont="1" applyFill="1" applyBorder="1" applyAlignment="1" applyProtection="1">
      <alignment horizontal="center" vertical="center"/>
      <protection locked="0"/>
    </xf>
    <xf numFmtId="0" fontId="28" fillId="4" borderId="49" xfId="0" applyFont="1" applyFill="1" applyBorder="1" applyAlignment="1" applyProtection="1">
      <alignment horizontal="center" vertical="center"/>
      <protection locked="0"/>
    </xf>
    <xf numFmtId="0" fontId="28" fillId="4" borderId="6" xfId="0" applyFont="1" applyFill="1" applyBorder="1" applyAlignment="1" applyProtection="1">
      <alignment horizontal="center" vertical="center"/>
      <protection locked="0"/>
    </xf>
    <xf numFmtId="0" fontId="28" fillId="4" borderId="38" xfId="0" applyFont="1" applyFill="1" applyBorder="1" applyAlignment="1" applyProtection="1">
      <alignment horizontal="center" vertical="center"/>
      <protection locked="0"/>
    </xf>
    <xf numFmtId="2" fontId="14" fillId="0" borderId="49" xfId="0" applyNumberFormat="1" applyFont="1" applyFill="1" applyBorder="1" applyAlignment="1" applyProtection="1">
      <alignment horizontal="center" vertical="center"/>
      <protection locked="0"/>
    </xf>
    <xf numFmtId="165" fontId="14" fillId="0" borderId="13" xfId="0" applyNumberFormat="1" applyFont="1" applyFill="1" applyBorder="1" applyAlignment="1" applyProtection="1">
      <alignment horizontal="center" vertical="center"/>
      <protection locked="0"/>
    </xf>
    <xf numFmtId="165" fontId="14" fillId="0" borderId="4" xfId="0" applyNumberFormat="1" applyFont="1" applyFill="1" applyBorder="1" applyAlignment="1" applyProtection="1">
      <alignment horizontal="center" vertical="center"/>
      <protection locked="0"/>
    </xf>
    <xf numFmtId="165" fontId="14" fillId="0" borderId="8" xfId="0" applyNumberFormat="1"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4" fillId="4" borderId="22" xfId="0" applyFont="1" applyFill="1" applyBorder="1" applyProtection="1"/>
    <xf numFmtId="0" fontId="14" fillId="4" borderId="131" xfId="0" applyFont="1" applyFill="1" applyBorder="1" applyProtection="1"/>
    <xf numFmtId="0" fontId="14" fillId="4" borderId="31" xfId="0" applyFont="1" applyFill="1" applyBorder="1" applyProtection="1"/>
    <xf numFmtId="0" fontId="7" fillId="4" borderId="0" xfId="3" applyFont="1" applyFill="1" applyProtection="1"/>
    <xf numFmtId="0" fontId="14" fillId="4" borderId="0" xfId="0" applyFont="1" applyFill="1" applyBorder="1" applyAlignment="1" applyProtection="1">
      <alignment horizontal="left" vertical="center" wrapText="1"/>
    </xf>
    <xf numFmtId="0" fontId="14" fillId="4" borderId="63" xfId="0" applyFont="1" applyFill="1" applyBorder="1" applyAlignment="1" applyProtection="1">
      <alignment horizontal="left" vertical="center" wrapText="1"/>
    </xf>
    <xf numFmtId="0" fontId="3" fillId="4" borderId="0" xfId="4" applyFont="1" applyFill="1" applyAlignment="1" applyProtection="1">
      <alignment horizontal="left" vertical="center"/>
    </xf>
    <xf numFmtId="0" fontId="3" fillId="10" borderId="83" xfId="0" applyFont="1" applyFill="1" applyBorder="1" applyAlignment="1" applyProtection="1">
      <alignment horizontal="center" vertical="center" wrapText="1"/>
    </xf>
    <xf numFmtId="0" fontId="3" fillId="10" borderId="81" xfId="0" applyFont="1" applyFill="1" applyBorder="1" applyAlignment="1" applyProtection="1">
      <alignment horizontal="center" vertical="center" wrapText="1"/>
    </xf>
    <xf numFmtId="0" fontId="36" fillId="10" borderId="80" xfId="0" applyFont="1" applyFill="1" applyBorder="1" applyAlignment="1" applyProtection="1">
      <alignment horizontal="center" vertical="center"/>
    </xf>
    <xf numFmtId="0" fontId="36" fillId="10" borderId="62" xfId="0" applyFont="1" applyFill="1" applyBorder="1" applyAlignment="1" applyProtection="1">
      <alignment horizontal="center"/>
    </xf>
    <xf numFmtId="0" fontId="2" fillId="0" borderId="20" xfId="0" applyFont="1" applyFill="1" applyBorder="1" applyAlignment="1" applyProtection="1">
      <alignment wrapText="1"/>
    </xf>
    <xf numFmtId="168" fontId="14" fillId="5" borderId="40" xfId="0" applyNumberFormat="1" applyFont="1" applyFill="1" applyBorder="1" applyProtection="1"/>
    <xf numFmtId="169" fontId="14" fillId="5" borderId="40" xfId="0" applyNumberFormat="1" applyFont="1" applyFill="1" applyBorder="1" applyProtection="1"/>
    <xf numFmtId="10" fontId="14" fillId="5" borderId="40" xfId="0" applyNumberFormat="1" applyFont="1" applyFill="1" applyBorder="1" applyProtection="1"/>
    <xf numFmtId="166" fontId="14" fillId="5" borderId="41" xfId="0" applyNumberFormat="1" applyFont="1" applyFill="1" applyBorder="1" applyProtection="1"/>
    <xf numFmtId="166" fontId="33" fillId="5" borderId="81" xfId="0" applyNumberFormat="1" applyFont="1" applyFill="1" applyBorder="1" applyAlignment="1" applyProtection="1">
      <alignment horizontal="center" vertical="center"/>
    </xf>
    <xf numFmtId="166" fontId="14" fillId="5" borderId="109" xfId="0" applyNumberFormat="1" applyFont="1" applyFill="1" applyBorder="1" applyProtection="1"/>
    <xf numFmtId="166" fontId="14" fillId="5" borderId="40" xfId="0" applyNumberFormat="1" applyFont="1" applyFill="1" applyBorder="1" applyProtection="1"/>
    <xf numFmtId="0" fontId="14" fillId="10" borderId="107" xfId="0" applyFont="1" applyFill="1" applyBorder="1" applyProtection="1"/>
    <xf numFmtId="0" fontId="14" fillId="10" borderId="39" xfId="0" applyFont="1" applyFill="1" applyBorder="1" applyAlignment="1" applyProtection="1">
      <alignment horizontal="right"/>
    </xf>
    <xf numFmtId="0" fontId="14" fillId="10" borderId="40" xfId="0" applyFont="1" applyFill="1" applyBorder="1" applyAlignment="1" applyProtection="1">
      <alignment horizontal="right"/>
    </xf>
    <xf numFmtId="0" fontId="2" fillId="10" borderId="40" xfId="0" applyFont="1" applyFill="1" applyBorder="1" applyAlignment="1" applyProtection="1">
      <alignment horizontal="right"/>
    </xf>
    <xf numFmtId="0" fontId="2" fillId="10" borderId="41" xfId="0" applyFont="1" applyFill="1" applyBorder="1" applyAlignment="1" applyProtection="1">
      <alignment horizontal="right"/>
    </xf>
    <xf numFmtId="0" fontId="19" fillId="10" borderId="80" xfId="0" applyFont="1" applyFill="1" applyBorder="1" applyAlignment="1" applyProtection="1">
      <alignment horizontal="right" vertical="top"/>
    </xf>
    <xf numFmtId="0" fontId="3" fillId="10" borderId="80" xfId="0" applyFont="1" applyFill="1" applyBorder="1" applyAlignment="1" applyProtection="1">
      <alignment horizontal="right"/>
    </xf>
    <xf numFmtId="166" fontId="3" fillId="7" borderId="81" xfId="0" applyNumberFormat="1" applyFont="1" applyFill="1" applyBorder="1" applyAlignment="1" applyProtection="1"/>
    <xf numFmtId="0" fontId="14" fillId="10" borderId="117" xfId="0" applyFont="1" applyFill="1" applyBorder="1" applyAlignment="1" applyProtection="1">
      <alignment horizontal="right"/>
    </xf>
    <xf numFmtId="166" fontId="14" fillId="7" borderId="120" xfId="0" applyNumberFormat="1" applyFont="1" applyFill="1" applyBorder="1" applyAlignment="1" applyProtection="1"/>
    <xf numFmtId="10" fontId="14" fillId="5" borderId="33" xfId="0" applyNumberFormat="1" applyFont="1" applyFill="1" applyBorder="1" applyAlignment="1" applyProtection="1">
      <alignment horizontal="center" vertical="center"/>
    </xf>
    <xf numFmtId="167" fontId="28" fillId="5" borderId="82" xfId="0" applyNumberFormat="1" applyFont="1" applyFill="1" applyBorder="1" applyAlignment="1" applyProtection="1">
      <alignment wrapText="1"/>
    </xf>
    <xf numFmtId="0" fontId="17" fillId="4" borderId="19" xfId="3" applyFont="1" applyFill="1" applyBorder="1" applyAlignment="1" applyProtection="1">
      <alignment horizontal="center" vertical="center"/>
    </xf>
    <xf numFmtId="0" fontId="33" fillId="2" borderId="35" xfId="0" applyFont="1" applyFill="1" applyBorder="1" applyAlignment="1" applyProtection="1">
      <alignment horizontal="center" vertical="center"/>
    </xf>
    <xf numFmtId="0" fontId="28" fillId="4" borderId="67" xfId="4" applyFont="1" applyFill="1" applyBorder="1" applyAlignment="1" applyProtection="1">
      <alignment horizontal="center" vertical="center"/>
      <protection locked="0"/>
    </xf>
    <xf numFmtId="0" fontId="28" fillId="4" borderId="6" xfId="4" applyFont="1" applyFill="1" applyBorder="1" applyAlignment="1" applyProtection="1">
      <alignment horizontal="center" vertical="center"/>
      <protection locked="0"/>
    </xf>
    <xf numFmtId="0" fontId="14" fillId="4" borderId="45" xfId="0" applyFont="1" applyFill="1" applyBorder="1" applyProtection="1">
      <protection locked="0"/>
    </xf>
    <xf numFmtId="0" fontId="3" fillId="13" borderId="33" xfId="0" applyFont="1" applyFill="1" applyBorder="1" applyAlignment="1" applyProtection="1">
      <alignment horizontal="center" vertical="center" wrapText="1"/>
      <protection locked="0"/>
    </xf>
    <xf numFmtId="165" fontId="14" fillId="0" borderId="43" xfId="0" applyNumberFormat="1" applyFont="1" applyFill="1" applyBorder="1" applyAlignment="1" applyProtection="1">
      <alignment horizontal="center" vertical="center"/>
      <protection locked="0"/>
    </xf>
    <xf numFmtId="165" fontId="14" fillId="0" borderId="44" xfId="0" applyNumberFormat="1" applyFont="1" applyFill="1" applyBorder="1" applyAlignment="1" applyProtection="1">
      <alignment horizontal="center" vertical="center"/>
      <protection locked="0"/>
    </xf>
    <xf numFmtId="165" fontId="14" fillId="0" borderId="100" xfId="0" applyNumberFormat="1" applyFont="1" applyFill="1" applyBorder="1" applyAlignment="1" applyProtection="1">
      <alignment horizontal="center" vertical="center"/>
      <protection locked="0"/>
    </xf>
    <xf numFmtId="0" fontId="3" fillId="0" borderId="0" xfId="1" applyFont="1" applyAlignment="1">
      <alignment vertical="center"/>
    </xf>
    <xf numFmtId="10" fontId="33" fillId="0" borderId="33" xfId="0" applyNumberFormat="1" applyFont="1" applyFill="1" applyBorder="1" applyAlignment="1" applyProtection="1">
      <alignment horizontal="center" vertical="center"/>
    </xf>
    <xf numFmtId="0" fontId="28" fillId="0" borderId="110" xfId="4" applyFont="1" applyFill="1" applyBorder="1" applyAlignment="1" applyProtection="1">
      <alignment horizontal="center" vertical="center"/>
      <protection locked="0"/>
    </xf>
    <xf numFmtId="0" fontId="28" fillId="0" borderId="115" xfId="4" applyFont="1" applyFill="1" applyBorder="1" applyAlignment="1" applyProtection="1">
      <alignment horizontal="center" vertical="center"/>
      <protection locked="0"/>
    </xf>
    <xf numFmtId="0" fontId="28" fillId="0" borderId="111" xfId="0" applyFont="1" applyFill="1" applyBorder="1" applyAlignment="1" applyProtection="1">
      <alignment horizontal="center" vertical="center"/>
      <protection locked="0"/>
    </xf>
    <xf numFmtId="165" fontId="28" fillId="0" borderId="112" xfId="0" applyNumberFormat="1" applyFont="1" applyFill="1" applyBorder="1" applyAlignment="1" applyProtection="1">
      <alignment horizontal="center" vertical="center"/>
      <protection locked="0"/>
    </xf>
    <xf numFmtId="0" fontId="28" fillId="0" borderId="86" xfId="4" applyFont="1" applyFill="1" applyBorder="1" applyAlignment="1" applyProtection="1">
      <alignment horizontal="center" vertical="center"/>
      <protection locked="0"/>
    </xf>
    <xf numFmtId="0" fontId="28" fillId="0" borderId="23" xfId="4" applyFont="1" applyFill="1" applyBorder="1" applyAlignment="1" applyProtection="1">
      <alignment horizontal="center" vertical="center"/>
      <protection locked="0"/>
    </xf>
    <xf numFmtId="0" fontId="28" fillId="0" borderId="18" xfId="0" applyFont="1" applyFill="1" applyBorder="1" applyAlignment="1" applyProtection="1">
      <alignment horizontal="center" vertical="center"/>
      <protection locked="0"/>
    </xf>
    <xf numFmtId="165" fontId="28" fillId="0" borderId="87" xfId="0" applyNumberFormat="1" applyFont="1" applyFill="1" applyBorder="1" applyAlignment="1" applyProtection="1">
      <alignment horizontal="center" vertical="center"/>
      <protection locked="0"/>
    </xf>
    <xf numFmtId="0" fontId="28" fillId="0" borderId="94" xfId="4" applyFont="1" applyFill="1" applyBorder="1" applyAlignment="1" applyProtection="1">
      <alignment horizontal="center" vertical="center"/>
      <protection locked="0"/>
    </xf>
    <xf numFmtId="0" fontId="28" fillId="0" borderId="47" xfId="4" applyFont="1" applyFill="1" applyBorder="1" applyAlignment="1" applyProtection="1">
      <alignment horizontal="center" vertical="center"/>
      <protection locked="0"/>
    </xf>
    <xf numFmtId="0" fontId="28" fillId="0" borderId="45" xfId="0" applyFont="1" applyFill="1" applyBorder="1" applyAlignment="1" applyProtection="1">
      <alignment horizontal="center" vertical="center"/>
      <protection locked="0"/>
    </xf>
    <xf numFmtId="165" fontId="28" fillId="0" borderId="89" xfId="0" applyNumberFormat="1" applyFont="1" applyFill="1" applyBorder="1" applyAlignment="1" applyProtection="1">
      <alignment horizontal="center" vertical="center"/>
      <protection locked="0"/>
    </xf>
    <xf numFmtId="0" fontId="40" fillId="4" borderId="0" xfId="0" applyFont="1" applyFill="1" applyAlignment="1" applyProtection="1">
      <alignment horizontal="center" vertical="center"/>
    </xf>
    <xf numFmtId="0" fontId="14" fillId="0" borderId="0" xfId="0" applyFont="1" applyProtection="1"/>
    <xf numFmtId="10" fontId="26" fillId="4" borderId="33" xfId="8" applyNumberFormat="1" applyFill="1" applyBorder="1" applyAlignment="1" applyProtection="1">
      <alignment horizontal="center"/>
      <protection locked="0"/>
    </xf>
    <xf numFmtId="0" fontId="33" fillId="3" borderId="33" xfId="8" applyFont="1" applyFill="1" applyBorder="1" applyAlignment="1" applyProtection="1">
      <alignment horizontal="center"/>
    </xf>
    <xf numFmtId="0" fontId="3" fillId="2" borderId="33" xfId="0" applyFont="1" applyFill="1" applyBorder="1" applyAlignment="1">
      <alignment horizontal="left" vertical="center" wrapText="1"/>
    </xf>
    <xf numFmtId="0" fontId="31" fillId="0" borderId="0" xfId="1" applyFont="1" applyAlignment="1" applyProtection="1">
      <alignment horizontal="center" vertical="center"/>
    </xf>
    <xf numFmtId="0" fontId="45" fillId="0" borderId="0" xfId="1" applyFont="1" applyAlignment="1" applyProtection="1">
      <alignment horizontal="right" vertical="center"/>
    </xf>
    <xf numFmtId="0" fontId="19" fillId="3" borderId="1" xfId="0" applyFont="1" applyFill="1" applyBorder="1" applyAlignment="1" applyProtection="1">
      <alignment horizontal="center" vertical="center"/>
    </xf>
    <xf numFmtId="0" fontId="19" fillId="3" borderId="2" xfId="0" applyFont="1" applyFill="1" applyBorder="1" applyAlignment="1" applyProtection="1">
      <alignment horizontal="center" vertical="center"/>
    </xf>
    <xf numFmtId="0" fontId="19" fillId="3" borderId="3" xfId="0" applyFont="1" applyFill="1" applyBorder="1" applyAlignment="1" applyProtection="1">
      <alignment horizontal="center" vertical="center"/>
    </xf>
    <xf numFmtId="0" fontId="18" fillId="2" borderId="53" xfId="0" applyFont="1" applyFill="1" applyBorder="1" applyAlignment="1" applyProtection="1">
      <alignment horizontal="right" vertical="top"/>
    </xf>
    <xf numFmtId="0" fontId="10" fillId="2" borderId="6" xfId="0" applyFont="1" applyFill="1" applyBorder="1" applyAlignment="1" applyProtection="1">
      <alignment horizontal="right" vertical="top"/>
    </xf>
    <xf numFmtId="0" fontId="10" fillId="2" borderId="54" xfId="0" applyFont="1" applyFill="1" applyBorder="1" applyAlignment="1" applyProtection="1">
      <alignment horizontal="right" vertical="top"/>
    </xf>
    <xf numFmtId="0" fontId="18" fillId="2" borderId="69" xfId="0" applyFont="1" applyFill="1" applyBorder="1" applyAlignment="1" applyProtection="1">
      <alignment horizontal="right" vertical="top"/>
    </xf>
    <xf numFmtId="0" fontId="10" fillId="2" borderId="70" xfId="0" applyFont="1" applyFill="1" applyBorder="1" applyAlignment="1" applyProtection="1">
      <alignment horizontal="right" vertical="top"/>
    </xf>
    <xf numFmtId="0" fontId="10" fillId="2" borderId="60" xfId="0" applyFont="1" applyFill="1" applyBorder="1" applyAlignment="1" applyProtection="1">
      <alignment horizontal="right" vertical="top"/>
    </xf>
    <xf numFmtId="0" fontId="18" fillId="2" borderId="66" xfId="0" applyFont="1" applyFill="1" applyBorder="1" applyAlignment="1" applyProtection="1">
      <alignment horizontal="right" vertical="top"/>
    </xf>
    <xf numFmtId="0" fontId="10" fillId="2" borderId="67" xfId="0" applyFont="1" applyFill="1" applyBorder="1" applyAlignment="1" applyProtection="1">
      <alignment horizontal="right" vertical="top"/>
    </xf>
    <xf numFmtId="0" fontId="10" fillId="2" borderId="68" xfId="0" applyFont="1" applyFill="1" applyBorder="1" applyAlignment="1" applyProtection="1">
      <alignment horizontal="right" vertical="top"/>
    </xf>
    <xf numFmtId="0" fontId="18" fillId="6" borderId="53" xfId="0" applyFont="1" applyFill="1" applyBorder="1" applyAlignment="1" applyProtection="1">
      <alignment horizontal="right" vertical="top"/>
    </xf>
    <xf numFmtId="0" fontId="10" fillId="6" borderId="6" xfId="0" applyFont="1" applyFill="1" applyBorder="1" applyAlignment="1" applyProtection="1">
      <alignment horizontal="right" vertical="top"/>
    </xf>
    <xf numFmtId="0" fontId="10" fillId="6" borderId="54" xfId="0" applyFont="1" applyFill="1" applyBorder="1" applyAlignment="1" applyProtection="1">
      <alignment horizontal="right" vertical="top"/>
    </xf>
    <xf numFmtId="0" fontId="33" fillId="3" borderId="1" xfId="0" applyFont="1" applyFill="1" applyBorder="1" applyAlignment="1" applyProtection="1">
      <alignment horizontal="center" vertical="center"/>
    </xf>
    <xf numFmtId="0" fontId="34" fillId="3" borderId="2" xfId="0" applyFont="1" applyFill="1" applyBorder="1" applyAlignment="1" applyProtection="1">
      <alignment horizontal="center" vertical="center"/>
    </xf>
    <xf numFmtId="0" fontId="34" fillId="3" borderId="3" xfId="0" applyFont="1" applyFill="1" applyBorder="1" applyAlignment="1" applyProtection="1">
      <alignment horizontal="center" vertical="center"/>
    </xf>
    <xf numFmtId="0" fontId="18" fillId="6" borderId="66" xfId="0" applyFont="1" applyFill="1" applyBorder="1" applyAlignment="1" applyProtection="1">
      <alignment horizontal="right" vertical="top"/>
    </xf>
    <xf numFmtId="0" fontId="10" fillId="6" borderId="67" xfId="0" applyFont="1" applyFill="1" applyBorder="1" applyAlignment="1" applyProtection="1">
      <alignment horizontal="right" vertical="top"/>
    </xf>
    <xf numFmtId="0" fontId="10" fillId="6" borderId="68" xfId="0" applyFont="1" applyFill="1" applyBorder="1" applyAlignment="1" applyProtection="1">
      <alignment horizontal="right" vertical="top"/>
    </xf>
    <xf numFmtId="0" fontId="18" fillId="10" borderId="1" xfId="0" applyFont="1" applyFill="1" applyBorder="1" applyAlignment="1" applyProtection="1">
      <alignment horizontal="right" vertical="top"/>
    </xf>
    <xf numFmtId="0" fontId="10" fillId="10" borderId="2" xfId="0" applyFont="1" applyFill="1" applyBorder="1" applyAlignment="1" applyProtection="1">
      <alignment horizontal="right" vertical="top"/>
    </xf>
    <xf numFmtId="0" fontId="10" fillId="10" borderId="3" xfId="0" applyFont="1" applyFill="1" applyBorder="1" applyAlignment="1" applyProtection="1">
      <alignment horizontal="right" vertical="top"/>
    </xf>
    <xf numFmtId="0" fontId="19" fillId="3" borderId="1" xfId="0" applyFont="1" applyFill="1" applyBorder="1" applyAlignment="1" applyProtection="1">
      <alignment horizontal="right" vertical="center"/>
    </xf>
    <xf numFmtId="0" fontId="0" fillId="3" borderId="2" xfId="0" applyFont="1" applyFill="1" applyBorder="1" applyAlignment="1" applyProtection="1">
      <alignment horizontal="right" vertical="center"/>
    </xf>
    <xf numFmtId="0" fontId="0" fillId="3" borderId="3" xfId="0" applyFont="1" applyFill="1" applyBorder="1" applyAlignment="1" applyProtection="1">
      <alignment horizontal="right" vertical="center"/>
    </xf>
    <xf numFmtId="0" fontId="18" fillId="6" borderId="69" xfId="0" applyFont="1" applyFill="1" applyBorder="1" applyAlignment="1" applyProtection="1">
      <alignment horizontal="right" vertical="top"/>
    </xf>
    <xf numFmtId="0" fontId="10" fillId="6" borderId="70" xfId="0" applyFont="1" applyFill="1" applyBorder="1" applyAlignment="1" applyProtection="1">
      <alignment horizontal="right" vertical="top"/>
    </xf>
    <xf numFmtId="0" fontId="10" fillId="6" borderId="60" xfId="0" applyFont="1" applyFill="1" applyBorder="1" applyAlignment="1" applyProtection="1">
      <alignment horizontal="right" vertical="top"/>
    </xf>
    <xf numFmtId="0" fontId="33" fillId="5" borderId="1" xfId="0" applyFont="1" applyFill="1" applyBorder="1" applyAlignment="1" applyProtection="1">
      <alignment horizontal="center" vertical="center"/>
    </xf>
    <xf numFmtId="0" fontId="33" fillId="5" borderId="2" xfId="0" applyFont="1" applyFill="1" applyBorder="1" applyAlignment="1" applyProtection="1">
      <alignment horizontal="center" vertical="center"/>
    </xf>
    <xf numFmtId="0" fontId="33" fillId="5" borderId="3" xfId="0" applyFont="1" applyFill="1" applyBorder="1" applyAlignment="1" applyProtection="1">
      <alignment horizontal="center" vertical="center"/>
    </xf>
    <xf numFmtId="0" fontId="7" fillId="0" borderId="19" xfId="3" applyFont="1" applyBorder="1" applyAlignment="1" applyProtection="1">
      <alignment horizontal="center" vertical="center"/>
    </xf>
    <xf numFmtId="0" fontId="7" fillId="0" borderId="32" xfId="3" applyFont="1" applyBorder="1" applyAlignment="1" applyProtection="1">
      <alignment horizontal="center" vertical="center"/>
    </xf>
    <xf numFmtId="0" fontId="7" fillId="0" borderId="20" xfId="3" applyFont="1" applyBorder="1" applyAlignment="1" applyProtection="1">
      <alignment horizontal="center" vertical="center"/>
    </xf>
    <xf numFmtId="0" fontId="33" fillId="4" borderId="32" xfId="0" applyFont="1" applyFill="1" applyBorder="1" applyAlignment="1" applyProtection="1">
      <alignment horizontal="center" vertical="center"/>
    </xf>
    <xf numFmtId="0" fontId="33" fillId="4" borderId="34" xfId="0" applyFont="1" applyFill="1" applyBorder="1" applyAlignment="1" applyProtection="1">
      <alignment horizontal="center" vertical="center"/>
    </xf>
    <xf numFmtId="0" fontId="33" fillId="2" borderId="1" xfId="0" applyFont="1" applyFill="1" applyBorder="1" applyAlignment="1" applyProtection="1">
      <alignment horizontal="center" vertical="center"/>
      <protection locked="0"/>
    </xf>
    <xf numFmtId="0" fontId="34" fillId="2" borderId="2" xfId="0" applyFont="1" applyFill="1" applyBorder="1" applyAlignment="1" applyProtection="1">
      <alignment horizontal="center" vertical="center"/>
      <protection locked="0"/>
    </xf>
    <xf numFmtId="0" fontId="34" fillId="2" borderId="3" xfId="0" applyFont="1" applyFill="1" applyBorder="1" applyAlignment="1" applyProtection="1">
      <alignment horizontal="center" vertical="center"/>
      <protection locked="0"/>
    </xf>
    <xf numFmtId="0" fontId="28" fillId="0" borderId="77" xfId="4" applyFont="1" applyFill="1" applyBorder="1" applyAlignment="1" applyProtection="1">
      <alignment horizontal="left" vertical="center" wrapText="1"/>
    </xf>
    <xf numFmtId="0" fontId="28" fillId="0" borderId="78" xfId="4" applyFont="1" applyFill="1" applyBorder="1" applyAlignment="1" applyProtection="1">
      <alignment horizontal="left" vertical="center" wrapText="1"/>
    </xf>
    <xf numFmtId="0" fontId="28" fillId="0" borderId="79" xfId="4" applyFont="1" applyFill="1" applyBorder="1" applyAlignment="1" applyProtection="1">
      <alignment horizontal="left" vertical="center" wrapText="1"/>
    </xf>
    <xf numFmtId="0" fontId="28" fillId="0" borderId="16" xfId="4" applyFont="1" applyFill="1" applyBorder="1" applyAlignment="1" applyProtection="1">
      <alignment horizontal="left" vertical="center" wrapText="1"/>
    </xf>
    <xf numFmtId="0" fontId="28" fillId="0" borderId="0" xfId="4" applyFont="1" applyFill="1" applyBorder="1" applyAlignment="1" applyProtection="1">
      <alignment horizontal="left" vertical="center" wrapText="1"/>
    </xf>
    <xf numFmtId="0" fontId="28" fillId="0" borderId="35" xfId="4" applyFont="1" applyFill="1" applyBorder="1" applyAlignment="1" applyProtection="1">
      <alignment horizontal="left" vertical="center" wrapText="1"/>
    </xf>
    <xf numFmtId="0" fontId="28" fillId="0" borderId="62" xfId="4" applyFont="1" applyFill="1" applyBorder="1" applyAlignment="1" applyProtection="1">
      <alignment horizontal="left" vertical="center" wrapText="1"/>
    </xf>
    <xf numFmtId="0" fontId="28" fillId="0" borderId="63" xfId="4" applyFont="1" applyFill="1" applyBorder="1" applyAlignment="1" applyProtection="1">
      <alignment horizontal="left" vertical="center" wrapText="1"/>
    </xf>
    <xf numFmtId="0" fontId="28" fillId="0" borderId="64" xfId="4" applyFont="1" applyFill="1" applyBorder="1" applyAlignment="1" applyProtection="1">
      <alignment horizontal="left" vertical="center" wrapText="1"/>
    </xf>
    <xf numFmtId="0" fontId="33" fillId="4" borderId="101" xfId="0" applyFont="1" applyFill="1" applyBorder="1" applyAlignment="1" applyProtection="1">
      <alignment horizontal="center" vertical="center"/>
    </xf>
    <xf numFmtId="0" fontId="33" fillId="4" borderId="102" xfId="0" applyFont="1" applyFill="1" applyBorder="1" applyAlignment="1" applyProtection="1">
      <alignment horizontal="center" vertical="center"/>
    </xf>
    <xf numFmtId="0" fontId="33" fillId="2" borderId="1" xfId="8" applyFont="1" applyFill="1" applyBorder="1" applyAlignment="1" applyProtection="1">
      <alignment horizontal="center" vertical="center"/>
    </xf>
    <xf numFmtId="0" fontId="36" fillId="2" borderId="2" xfId="8" applyFont="1" applyFill="1" applyBorder="1" applyAlignment="1" applyProtection="1">
      <alignment horizontal="center" vertical="center"/>
    </xf>
    <xf numFmtId="0" fontId="36" fillId="2" borderId="3" xfId="8" applyFont="1" applyFill="1" applyBorder="1" applyAlignment="1" applyProtection="1">
      <alignment horizontal="center" vertical="center"/>
    </xf>
    <xf numFmtId="0" fontId="19" fillId="2" borderId="1" xfId="8" applyFont="1" applyFill="1" applyBorder="1" applyAlignment="1" applyProtection="1">
      <alignment horizontal="center"/>
    </xf>
    <xf numFmtId="0" fontId="19" fillId="2" borderId="2" xfId="8" applyFont="1" applyFill="1" applyBorder="1" applyAlignment="1" applyProtection="1">
      <alignment horizontal="center"/>
    </xf>
    <xf numFmtId="0" fontId="19" fillId="2" borderId="3" xfId="8" applyFont="1" applyFill="1" applyBorder="1" applyAlignment="1" applyProtection="1">
      <alignment horizontal="center"/>
    </xf>
    <xf numFmtId="0" fontId="19" fillId="2" borderId="142" xfId="8" applyFont="1" applyFill="1" applyBorder="1" applyAlignment="1" applyProtection="1">
      <alignment horizontal="center"/>
    </xf>
    <xf numFmtId="0" fontId="19" fillId="2" borderId="143" xfId="8" applyFont="1" applyFill="1" applyBorder="1" applyAlignment="1" applyProtection="1">
      <alignment horizontal="center"/>
    </xf>
    <xf numFmtId="0" fontId="19" fillId="2" borderId="144" xfId="8" applyFont="1" applyFill="1" applyBorder="1" applyAlignment="1" applyProtection="1">
      <alignment horizontal="center"/>
    </xf>
    <xf numFmtId="0" fontId="18" fillId="5" borderId="58" xfId="0" applyFont="1" applyFill="1" applyBorder="1" applyAlignment="1" applyProtection="1">
      <alignment horizontal="right"/>
    </xf>
    <xf numFmtId="0" fontId="18" fillId="5" borderId="59" xfId="0" applyFont="1" applyFill="1" applyBorder="1" applyAlignment="1" applyProtection="1">
      <alignment horizontal="right"/>
    </xf>
    <xf numFmtId="0" fontId="18" fillId="5" borderId="65" xfId="0" applyFont="1" applyFill="1" applyBorder="1" applyAlignment="1" applyProtection="1">
      <alignment horizontal="right"/>
    </xf>
    <xf numFmtId="0" fontId="33" fillId="8" borderId="1" xfId="0" applyFont="1" applyFill="1" applyBorder="1" applyAlignment="1" applyProtection="1">
      <alignment horizontal="right"/>
    </xf>
    <xf numFmtId="0" fontId="33" fillId="8" borderId="2" xfId="0" applyFont="1" applyFill="1" applyBorder="1" applyAlignment="1" applyProtection="1">
      <alignment horizontal="right"/>
    </xf>
    <xf numFmtId="0" fontId="33" fillId="8" borderId="3" xfId="0" applyFont="1" applyFill="1" applyBorder="1" applyAlignment="1" applyProtection="1">
      <alignment horizontal="right"/>
    </xf>
    <xf numFmtId="0" fontId="18" fillId="5" borderId="73" xfId="0" applyFont="1" applyFill="1" applyBorder="1" applyAlignment="1" applyProtection="1">
      <alignment horizontal="right"/>
    </xf>
    <xf numFmtId="0" fontId="18" fillId="5" borderId="74" xfId="0" applyFont="1" applyFill="1" applyBorder="1" applyAlignment="1" applyProtection="1">
      <alignment horizontal="right"/>
    </xf>
    <xf numFmtId="0" fontId="18" fillId="5" borderId="75" xfId="0" applyFont="1" applyFill="1" applyBorder="1" applyAlignment="1" applyProtection="1">
      <alignment horizontal="right"/>
    </xf>
    <xf numFmtId="0" fontId="18" fillId="5" borderId="57" xfId="0" applyFont="1" applyFill="1" applyBorder="1" applyAlignment="1" applyProtection="1">
      <alignment horizontal="right"/>
    </xf>
    <xf numFmtId="0" fontId="18" fillId="5" borderId="7" xfId="0" applyFont="1" applyFill="1" applyBorder="1" applyAlignment="1" applyProtection="1">
      <alignment horizontal="right"/>
    </xf>
    <xf numFmtId="0" fontId="18" fillId="5" borderId="42" xfId="0" applyFont="1" applyFill="1" applyBorder="1" applyAlignment="1" applyProtection="1">
      <alignment horizontal="right"/>
    </xf>
    <xf numFmtId="0" fontId="18" fillId="5" borderId="57" xfId="0" applyFont="1" applyFill="1" applyBorder="1" applyAlignment="1" applyProtection="1">
      <alignment horizontal="right"/>
      <protection locked="0"/>
    </xf>
    <xf numFmtId="0" fontId="18" fillId="5" borderId="7" xfId="0" applyFont="1" applyFill="1" applyBorder="1" applyAlignment="1" applyProtection="1">
      <alignment horizontal="right"/>
      <protection locked="0"/>
    </xf>
    <xf numFmtId="0" fontId="18" fillId="5" borderId="42" xfId="0" applyFont="1" applyFill="1" applyBorder="1" applyAlignment="1" applyProtection="1">
      <alignment horizontal="right"/>
      <protection locked="0"/>
    </xf>
    <xf numFmtId="0" fontId="33" fillId="8" borderId="1" xfId="0" applyFont="1" applyFill="1" applyBorder="1" applyAlignment="1" applyProtection="1">
      <alignment horizontal="center"/>
    </xf>
    <xf numFmtId="0" fontId="32" fillId="0" borderId="2" xfId="0" applyFont="1" applyBorder="1" applyAlignment="1" applyProtection="1">
      <alignment horizontal="center"/>
    </xf>
    <xf numFmtId="0" fontId="32" fillId="0" borderId="3" xfId="0" applyFont="1" applyBorder="1" applyAlignment="1" applyProtection="1">
      <alignment horizontal="center"/>
    </xf>
    <xf numFmtId="0" fontId="18" fillId="5" borderId="73" xfId="0" applyFont="1" applyFill="1" applyBorder="1" applyAlignment="1" applyProtection="1">
      <alignment horizontal="right"/>
      <protection locked="0"/>
    </xf>
    <xf numFmtId="0" fontId="18" fillId="5" borderId="74" xfId="0" applyFont="1" applyFill="1" applyBorder="1" applyAlignment="1" applyProtection="1">
      <alignment horizontal="right"/>
      <protection locked="0"/>
    </xf>
    <xf numFmtId="0" fontId="18" fillId="5" borderId="75" xfId="0" applyFont="1" applyFill="1" applyBorder="1" applyAlignment="1" applyProtection="1">
      <alignment horizontal="right"/>
      <protection locked="0"/>
    </xf>
    <xf numFmtId="0" fontId="33" fillId="8" borderId="2" xfId="0" applyFont="1" applyFill="1" applyBorder="1" applyAlignment="1" applyProtection="1">
      <alignment horizontal="center"/>
    </xf>
    <xf numFmtId="0" fontId="33" fillId="8" borderId="3" xfId="0" applyFont="1" applyFill="1" applyBorder="1" applyAlignment="1" applyProtection="1">
      <alignment horizontal="center"/>
    </xf>
    <xf numFmtId="0" fontId="18" fillId="5" borderId="58" xfId="0" applyFont="1" applyFill="1" applyBorder="1" applyAlignment="1" applyProtection="1">
      <alignment horizontal="right"/>
      <protection locked="0"/>
    </xf>
    <xf numFmtId="0" fontId="18" fillId="5" borderId="59" xfId="0" applyFont="1" applyFill="1" applyBorder="1" applyAlignment="1" applyProtection="1">
      <alignment horizontal="right"/>
      <protection locked="0"/>
    </xf>
    <xf numFmtId="0" fontId="18" fillId="5" borderId="65" xfId="0" applyFont="1" applyFill="1" applyBorder="1" applyAlignment="1" applyProtection="1">
      <alignment horizontal="right"/>
      <protection locked="0"/>
    </xf>
    <xf numFmtId="0" fontId="18" fillId="5" borderId="76" xfId="0" applyFont="1" applyFill="1" applyBorder="1" applyAlignment="1" applyProtection="1">
      <alignment horizontal="right"/>
      <protection locked="0"/>
    </xf>
    <xf numFmtId="0" fontId="18" fillId="5" borderId="14" xfId="0" applyFont="1" applyFill="1" applyBorder="1" applyAlignment="1" applyProtection="1">
      <alignment horizontal="right"/>
      <protection locked="0"/>
    </xf>
    <xf numFmtId="0" fontId="33" fillId="8" borderId="73" xfId="0" applyFont="1" applyFill="1" applyBorder="1" applyAlignment="1" applyProtection="1">
      <alignment horizontal="center"/>
    </xf>
    <xf numFmtId="0" fontId="32" fillId="0" borderId="74" xfId="0" applyFont="1" applyBorder="1" applyAlignment="1" applyProtection="1">
      <alignment horizontal="center"/>
    </xf>
    <xf numFmtId="0" fontId="32" fillId="0" borderId="75" xfId="0" applyFont="1" applyBorder="1" applyAlignment="1" applyProtection="1">
      <alignment horizontal="center"/>
    </xf>
    <xf numFmtId="0" fontId="33" fillId="8" borderId="62" xfId="0" applyFont="1" applyFill="1" applyBorder="1" applyAlignment="1" applyProtection="1">
      <alignment horizontal="center"/>
    </xf>
    <xf numFmtId="0" fontId="32" fillId="0" borderId="63" xfId="0" applyFont="1" applyBorder="1" applyAlignment="1" applyProtection="1">
      <alignment horizontal="center"/>
    </xf>
    <xf numFmtId="0" fontId="32" fillId="0" borderId="64" xfId="0" applyFont="1" applyBorder="1" applyAlignment="1" applyProtection="1">
      <alignment horizontal="center"/>
    </xf>
    <xf numFmtId="0" fontId="33" fillId="8" borderId="1" xfId="0" applyFont="1" applyFill="1" applyBorder="1" applyAlignment="1" applyProtection="1">
      <alignment horizontal="center" vertical="center"/>
    </xf>
    <xf numFmtId="0" fontId="33" fillId="8" borderId="2" xfId="0" applyFont="1" applyFill="1" applyBorder="1" applyAlignment="1" applyProtection="1">
      <alignment horizontal="center" vertical="center"/>
    </xf>
    <xf numFmtId="0" fontId="33" fillId="8" borderId="3" xfId="0" applyFont="1" applyFill="1" applyBorder="1" applyAlignment="1" applyProtection="1">
      <alignment horizontal="center" vertical="center"/>
    </xf>
    <xf numFmtId="0" fontId="33" fillId="8" borderId="77" xfId="0" applyFont="1" applyFill="1" applyBorder="1" applyAlignment="1" applyProtection="1">
      <alignment horizontal="center" vertical="center"/>
    </xf>
    <xf numFmtId="0" fontId="33" fillId="8" borderId="78" xfId="0" applyFont="1" applyFill="1" applyBorder="1" applyAlignment="1" applyProtection="1">
      <alignment horizontal="center" vertical="center"/>
    </xf>
    <xf numFmtId="0" fontId="33" fillId="8" borderId="79" xfId="0" applyFont="1" applyFill="1" applyBorder="1" applyAlignment="1" applyProtection="1">
      <alignment horizontal="center" vertical="center"/>
    </xf>
    <xf numFmtId="0" fontId="33" fillId="4" borderId="0" xfId="0" applyFont="1" applyFill="1" applyAlignment="1" applyProtection="1">
      <alignment horizontal="center" vertical="center"/>
    </xf>
    <xf numFmtId="0" fontId="33" fillId="4" borderId="35" xfId="0" applyFont="1" applyFill="1" applyBorder="1" applyAlignment="1" applyProtection="1">
      <alignment horizontal="center" vertical="center"/>
    </xf>
    <xf numFmtId="0" fontId="33" fillId="14" borderId="1" xfId="0" applyFont="1" applyFill="1" applyBorder="1" applyAlignment="1" applyProtection="1">
      <alignment horizontal="center"/>
    </xf>
    <xf numFmtId="0" fontId="33" fillId="14" borderId="2" xfId="0" applyFont="1" applyFill="1" applyBorder="1" applyAlignment="1" applyProtection="1">
      <alignment horizontal="center"/>
    </xf>
    <xf numFmtId="0" fontId="33" fillId="5" borderId="1" xfId="0" applyFont="1" applyFill="1" applyBorder="1" applyAlignment="1" applyProtection="1">
      <alignment horizontal="center"/>
    </xf>
    <xf numFmtId="0" fontId="33" fillId="5" borderId="2" xfId="0" applyFont="1" applyFill="1" applyBorder="1" applyAlignment="1" applyProtection="1">
      <alignment horizontal="center"/>
    </xf>
    <xf numFmtId="0" fontId="33" fillId="5" borderId="3" xfId="0" applyFont="1" applyFill="1" applyBorder="1" applyAlignment="1" applyProtection="1">
      <alignment horizontal="center"/>
    </xf>
    <xf numFmtId="0" fontId="18" fillId="5" borderId="1" xfId="8" applyFont="1" applyFill="1" applyBorder="1" applyAlignment="1" applyProtection="1">
      <alignment horizontal="right"/>
      <protection locked="0"/>
    </xf>
    <xf numFmtId="0" fontId="18" fillId="5" borderId="2" xfId="8" applyFont="1" applyFill="1" applyBorder="1" applyAlignment="1" applyProtection="1">
      <alignment horizontal="right"/>
      <protection locked="0"/>
    </xf>
    <xf numFmtId="0" fontId="18" fillId="5" borderId="3" xfId="8" applyFont="1" applyFill="1" applyBorder="1" applyAlignment="1" applyProtection="1">
      <alignment horizontal="right"/>
      <protection locked="0"/>
    </xf>
    <xf numFmtId="0" fontId="18" fillId="5" borderId="33" xfId="8" applyFont="1" applyFill="1" applyBorder="1" applyAlignment="1" applyProtection="1">
      <alignment horizontal="right"/>
      <protection locked="0"/>
    </xf>
    <xf numFmtId="0" fontId="33" fillId="3" borderId="33" xfId="8" applyFont="1" applyFill="1" applyBorder="1" applyAlignment="1" applyProtection="1">
      <alignment horizontal="center"/>
    </xf>
    <xf numFmtId="0" fontId="33" fillId="4" borderId="0" xfId="0" applyFont="1" applyFill="1" applyBorder="1" applyAlignment="1" applyProtection="1">
      <alignment horizontal="center" vertical="top"/>
    </xf>
    <xf numFmtId="0" fontId="7" fillId="4" borderId="0" xfId="3" applyFont="1" applyFill="1" applyBorder="1" applyAlignment="1" applyProtection="1">
      <alignment horizontal="center"/>
    </xf>
    <xf numFmtId="0" fontId="7" fillId="0" borderId="19" xfId="3" applyFont="1" applyBorder="1" applyAlignment="1" applyProtection="1">
      <alignment horizontal="center"/>
    </xf>
    <xf numFmtId="0" fontId="7" fillId="0" borderId="20" xfId="3" applyFont="1" applyBorder="1" applyAlignment="1" applyProtection="1">
      <alignment horizontal="center"/>
    </xf>
    <xf numFmtId="0" fontId="2" fillId="0" borderId="77" xfId="4" applyFont="1" applyBorder="1" applyAlignment="1" applyProtection="1">
      <alignment vertical="center" wrapText="1"/>
    </xf>
    <xf numFmtId="0" fontId="2" fillId="0" borderId="78" xfId="4" applyFont="1" applyBorder="1" applyAlignment="1" applyProtection="1">
      <alignment vertical="center" wrapText="1"/>
    </xf>
    <xf numFmtId="0" fontId="36" fillId="0" borderId="78" xfId="0" applyFont="1" applyBorder="1" applyAlignment="1" applyProtection="1">
      <alignment vertical="center" wrapText="1"/>
    </xf>
    <xf numFmtId="0" fontId="36" fillId="0" borderId="79" xfId="0" applyFont="1" applyBorder="1" applyAlignment="1" applyProtection="1">
      <alignment vertical="center" wrapText="1"/>
    </xf>
    <xf numFmtId="0" fontId="36" fillId="0" borderId="16" xfId="0" applyFont="1" applyBorder="1" applyAlignment="1" applyProtection="1">
      <alignment vertical="center" wrapText="1"/>
    </xf>
    <xf numFmtId="0" fontId="36" fillId="0" borderId="0" xfId="0" applyFont="1" applyBorder="1" applyAlignment="1" applyProtection="1">
      <alignment vertical="center" wrapText="1"/>
    </xf>
    <xf numFmtId="0" fontId="36" fillId="0" borderId="35" xfId="0" applyFont="1" applyBorder="1" applyAlignment="1" applyProtection="1">
      <alignment vertical="center" wrapText="1"/>
    </xf>
    <xf numFmtId="0" fontId="36" fillId="0" borderId="62" xfId="0" applyFont="1" applyBorder="1" applyAlignment="1" applyProtection="1">
      <alignment vertical="center" wrapText="1"/>
    </xf>
    <xf numFmtId="0" fontId="36" fillId="0" borderId="63" xfId="0" applyFont="1" applyBorder="1" applyAlignment="1" applyProtection="1">
      <alignment vertical="center" wrapText="1"/>
    </xf>
    <xf numFmtId="0" fontId="36" fillId="0" borderId="64" xfId="0" applyFont="1" applyBorder="1" applyAlignment="1" applyProtection="1">
      <alignment vertical="center" wrapText="1"/>
    </xf>
    <xf numFmtId="0" fontId="33" fillId="0" borderId="19" xfId="0" applyFont="1" applyBorder="1" applyAlignment="1" applyProtection="1">
      <alignment horizontal="center"/>
    </xf>
    <xf numFmtId="0" fontId="33" fillId="0" borderId="34" xfId="0" applyFont="1" applyBorder="1" applyAlignment="1" applyProtection="1">
      <alignment horizontal="center"/>
    </xf>
    <xf numFmtId="0" fontId="33" fillId="4" borderId="101" xfId="0" applyFont="1" applyFill="1" applyBorder="1" applyAlignment="1" applyProtection="1">
      <alignment horizontal="left" vertical="top"/>
    </xf>
    <xf numFmtId="0" fontId="33" fillId="4" borderId="102" xfId="0" applyFont="1" applyFill="1" applyBorder="1" applyAlignment="1" applyProtection="1">
      <alignment horizontal="left" vertical="top"/>
    </xf>
    <xf numFmtId="0" fontId="27" fillId="2" borderId="1" xfId="0" applyFont="1" applyFill="1" applyBorder="1" applyAlignment="1" applyProtection="1">
      <alignment horizontal="right"/>
    </xf>
    <xf numFmtId="0" fontId="27" fillId="2" borderId="2" xfId="0" applyFont="1" applyFill="1" applyBorder="1" applyAlignment="1" applyProtection="1">
      <alignment horizontal="right"/>
    </xf>
    <xf numFmtId="0" fontId="27" fillId="2" borderId="50" xfId="0" applyFont="1" applyFill="1" applyBorder="1" applyAlignment="1" applyProtection="1">
      <alignment horizontal="right"/>
    </xf>
    <xf numFmtId="0" fontId="33" fillId="11" borderId="1" xfId="0" applyFont="1" applyFill="1" applyBorder="1" applyAlignment="1" applyProtection="1">
      <alignment horizontal="center" vertical="center"/>
    </xf>
    <xf numFmtId="0" fontId="33" fillId="11" borderId="2" xfId="0" applyFont="1" applyFill="1" applyBorder="1" applyAlignment="1" applyProtection="1">
      <alignment horizontal="center" vertical="center"/>
    </xf>
    <xf numFmtId="0" fontId="33" fillId="11" borderId="3" xfId="0" applyFont="1" applyFill="1" applyBorder="1" applyAlignment="1" applyProtection="1">
      <alignment horizontal="center" vertical="center"/>
    </xf>
    <xf numFmtId="0" fontId="19" fillId="2" borderId="1" xfId="0" applyFont="1" applyFill="1" applyBorder="1" applyAlignment="1" applyProtection="1">
      <alignment horizontal="right"/>
    </xf>
    <xf numFmtId="0" fontId="19" fillId="2" borderId="2" xfId="0" applyFont="1" applyFill="1" applyBorder="1" applyAlignment="1" applyProtection="1">
      <alignment horizontal="right"/>
    </xf>
    <xf numFmtId="0" fontId="19" fillId="2" borderId="3" xfId="0" applyFont="1" applyFill="1" applyBorder="1" applyAlignment="1" applyProtection="1">
      <alignment horizontal="right"/>
    </xf>
    <xf numFmtId="0" fontId="14" fillId="0" borderId="5" xfId="0" applyFont="1" applyFill="1" applyBorder="1" applyAlignment="1" applyProtection="1">
      <alignment horizontal="center"/>
      <protection locked="0"/>
    </xf>
    <xf numFmtId="0" fontId="14" fillId="0" borderId="6" xfId="0" applyFont="1" applyFill="1" applyBorder="1" applyAlignment="1" applyProtection="1">
      <alignment horizontal="center"/>
      <protection locked="0"/>
    </xf>
    <xf numFmtId="0" fontId="14" fillId="4" borderId="7" xfId="0" applyFont="1" applyFill="1" applyBorder="1" applyAlignment="1" applyProtection="1">
      <alignment horizontal="center" vertical="center"/>
      <protection locked="0"/>
    </xf>
    <xf numFmtId="0" fontId="14" fillId="4" borderId="5"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27" fillId="2" borderId="3" xfId="0" applyFont="1" applyFill="1" applyBorder="1" applyAlignment="1" applyProtection="1">
      <alignment horizontal="right"/>
    </xf>
    <xf numFmtId="0" fontId="14" fillId="0" borderId="37" xfId="0" applyFont="1" applyFill="1" applyBorder="1" applyAlignment="1" applyProtection="1">
      <alignment horizontal="center" vertical="center"/>
      <protection locked="0"/>
    </xf>
    <xf numFmtId="0" fontId="14" fillId="0" borderId="46" xfId="0" applyFont="1" applyFill="1" applyBorder="1" applyAlignment="1" applyProtection="1">
      <alignment horizontal="center" vertical="center"/>
      <protection locked="0"/>
    </xf>
    <xf numFmtId="0" fontId="14" fillId="4" borderId="14" xfId="0" applyFont="1" applyFill="1" applyBorder="1" applyAlignment="1" applyProtection="1">
      <alignment horizontal="center" vertical="center"/>
      <protection locked="0"/>
    </xf>
    <xf numFmtId="0" fontId="14" fillId="4" borderId="15" xfId="0" applyFont="1" applyFill="1" applyBorder="1" applyAlignment="1" applyProtection="1">
      <alignment horizontal="center" vertical="center"/>
      <protection locked="0"/>
    </xf>
    <xf numFmtId="0" fontId="33" fillId="2" borderId="83" xfId="0" applyFont="1" applyFill="1" applyBorder="1" applyAlignment="1" applyProtection="1">
      <alignment horizontal="center" vertical="center"/>
    </xf>
    <xf numFmtId="0" fontId="36" fillId="2" borderId="83" xfId="0" applyFont="1" applyFill="1" applyBorder="1" applyAlignment="1" applyProtection="1">
      <alignment horizontal="center" vertical="center"/>
    </xf>
    <xf numFmtId="0" fontId="33" fillId="0" borderId="19" xfId="0" applyFont="1" applyBorder="1" applyAlignment="1" applyProtection="1">
      <alignment horizontal="center" vertical="center"/>
    </xf>
    <xf numFmtId="0" fontId="33" fillId="0" borderId="34" xfId="0" applyFont="1" applyBorder="1" applyAlignment="1" applyProtection="1">
      <alignment horizontal="center" vertical="center"/>
    </xf>
    <xf numFmtId="0" fontId="33" fillId="4" borderId="101" xfId="0" applyFont="1" applyFill="1" applyBorder="1" applyAlignment="1" applyProtection="1">
      <alignment horizontal="left"/>
    </xf>
    <xf numFmtId="0" fontId="33" fillId="4" borderId="102" xfId="0" applyFont="1" applyFill="1" applyBorder="1" applyAlignment="1" applyProtection="1">
      <alignment horizontal="left"/>
    </xf>
    <xf numFmtId="0" fontId="2" fillId="0" borderId="77" xfId="4" applyFont="1" applyBorder="1" applyAlignment="1" applyProtection="1">
      <alignment horizontal="left" vertical="center" wrapText="1"/>
    </xf>
    <xf numFmtId="0" fontId="37" fillId="0" borderId="78" xfId="0" applyFont="1" applyBorder="1" applyAlignment="1" applyProtection="1">
      <alignment horizontal="left" vertical="center" wrapText="1"/>
    </xf>
    <xf numFmtId="0" fontId="32" fillId="0" borderId="79" xfId="0" applyFont="1" applyBorder="1" applyAlignment="1" applyProtection="1">
      <alignment horizontal="left" vertical="center" wrapText="1"/>
    </xf>
    <xf numFmtId="0" fontId="37" fillId="0" borderId="16" xfId="0" applyFont="1" applyBorder="1" applyAlignment="1" applyProtection="1">
      <alignment horizontal="left" vertical="center" wrapText="1"/>
    </xf>
    <xf numFmtId="0" fontId="37" fillId="0" borderId="0" xfId="0" applyFont="1" applyBorder="1" applyAlignment="1" applyProtection="1">
      <alignment horizontal="left" vertical="center" wrapText="1"/>
    </xf>
    <xf numFmtId="0" fontId="32" fillId="0" borderId="35" xfId="0" applyFont="1" applyBorder="1" applyAlignment="1" applyProtection="1">
      <alignment horizontal="left" vertical="center" wrapText="1"/>
    </xf>
    <xf numFmtId="0" fontId="37" fillId="0" borderId="62" xfId="0" applyFont="1" applyBorder="1" applyAlignment="1" applyProtection="1">
      <alignment horizontal="left" vertical="center" wrapText="1"/>
    </xf>
    <xf numFmtId="0" fontId="37" fillId="0" borderId="63" xfId="0" applyFont="1" applyBorder="1" applyAlignment="1" applyProtection="1">
      <alignment horizontal="left" vertical="center" wrapText="1"/>
    </xf>
    <xf numFmtId="0" fontId="32" fillId="0" borderId="64" xfId="0" applyFont="1" applyBorder="1" applyAlignment="1" applyProtection="1">
      <alignment horizontal="left" vertical="center" wrapText="1"/>
    </xf>
    <xf numFmtId="0" fontId="33" fillId="2" borderId="84" xfId="0" applyFont="1" applyFill="1" applyBorder="1" applyAlignment="1" applyProtection="1">
      <alignment horizontal="center" vertical="center"/>
    </xf>
    <xf numFmtId="0" fontId="36" fillId="2" borderId="84" xfId="0" applyFont="1" applyFill="1" applyBorder="1" applyAlignment="1" applyProtection="1">
      <alignment horizontal="center" vertical="center"/>
    </xf>
    <xf numFmtId="0" fontId="28" fillId="0" borderId="53" xfId="4" applyFont="1" applyFill="1" applyBorder="1" applyAlignment="1" applyProtection="1">
      <alignment horizontal="center" vertical="center"/>
      <protection locked="0"/>
    </xf>
    <xf numFmtId="0" fontId="28" fillId="0" borderId="6" xfId="0" applyFont="1" applyFill="1" applyBorder="1" applyAlignment="1" applyProtection="1">
      <alignment horizontal="center" vertical="center"/>
      <protection locked="0"/>
    </xf>
    <xf numFmtId="0" fontId="3" fillId="2" borderId="80" xfId="4" applyFont="1" applyFill="1" applyBorder="1" applyAlignment="1" applyProtection="1">
      <alignment horizontal="center" vertical="center" wrapText="1"/>
    </xf>
    <xf numFmtId="0" fontId="2" fillId="2" borderId="83" xfId="0" applyFont="1" applyFill="1" applyBorder="1" applyAlignment="1" applyProtection="1">
      <alignment horizontal="center" vertical="center" wrapText="1"/>
    </xf>
    <xf numFmtId="0" fontId="28" fillId="0" borderId="66" xfId="4" applyFont="1" applyFill="1" applyBorder="1" applyAlignment="1" applyProtection="1">
      <alignment horizontal="center" vertical="center"/>
      <protection locked="0"/>
    </xf>
    <xf numFmtId="0" fontId="28" fillId="0" borderId="67" xfId="0" applyFont="1" applyFill="1" applyBorder="1" applyAlignment="1" applyProtection="1">
      <alignment horizontal="center" vertical="center"/>
      <protection locked="0"/>
    </xf>
    <xf numFmtId="0" fontId="28" fillId="0" borderId="6" xfId="4" applyFont="1" applyFill="1" applyBorder="1" applyAlignment="1" applyProtection="1">
      <alignment horizontal="center" vertical="center"/>
      <protection locked="0"/>
    </xf>
    <xf numFmtId="49" fontId="2" fillId="0" borderId="77" xfId="4" applyNumberFormat="1" applyFont="1" applyBorder="1" applyAlignment="1" applyProtection="1">
      <alignment horizontal="left" vertical="center" wrapText="1"/>
    </xf>
    <xf numFmtId="49" fontId="2" fillId="0" borderId="78" xfId="0" applyNumberFormat="1" applyFont="1" applyBorder="1" applyAlignment="1" applyProtection="1">
      <alignment horizontal="left" vertical="center" wrapText="1"/>
    </xf>
    <xf numFmtId="49" fontId="36" fillId="0" borderId="79" xfId="0" applyNumberFormat="1" applyFont="1" applyBorder="1" applyAlignment="1" applyProtection="1">
      <alignment horizontal="left" vertical="center" wrapText="1"/>
    </xf>
    <xf numFmtId="49" fontId="2" fillId="0" borderId="16" xfId="0" applyNumberFormat="1" applyFont="1" applyBorder="1" applyAlignment="1" applyProtection="1">
      <alignment horizontal="left" vertical="center" wrapText="1"/>
    </xf>
    <xf numFmtId="49" fontId="2" fillId="0" borderId="0" xfId="0" applyNumberFormat="1" applyFont="1" applyBorder="1" applyAlignment="1" applyProtection="1">
      <alignment horizontal="left" vertical="center" wrapText="1"/>
    </xf>
    <xf numFmtId="49" fontId="36" fillId="0" borderId="35" xfId="0" applyNumberFormat="1" applyFont="1" applyBorder="1" applyAlignment="1" applyProtection="1">
      <alignment horizontal="left" vertical="center" wrapText="1"/>
    </xf>
    <xf numFmtId="49" fontId="2" fillId="0" borderId="62" xfId="0" applyNumberFormat="1" applyFont="1" applyBorder="1" applyAlignment="1" applyProtection="1">
      <alignment horizontal="left" vertical="center" wrapText="1"/>
    </xf>
    <xf numFmtId="49" fontId="2" fillId="0" borderId="63" xfId="0" applyNumberFormat="1" applyFont="1" applyBorder="1" applyAlignment="1" applyProtection="1">
      <alignment horizontal="left" vertical="center" wrapText="1"/>
    </xf>
    <xf numFmtId="49" fontId="36" fillId="0" borderId="64" xfId="0" applyNumberFormat="1" applyFont="1" applyBorder="1" applyAlignment="1" applyProtection="1">
      <alignment horizontal="left" vertical="center" wrapText="1"/>
    </xf>
    <xf numFmtId="0" fontId="28" fillId="0" borderId="69" xfId="4" applyFont="1" applyFill="1" applyBorder="1" applyAlignment="1" applyProtection="1">
      <alignment horizontal="center" vertical="center"/>
      <protection locked="0"/>
    </xf>
    <xf numFmtId="0" fontId="28" fillId="0" borderId="70" xfId="0" applyFont="1" applyFill="1" applyBorder="1" applyAlignment="1" applyProtection="1">
      <alignment horizontal="center" vertical="center"/>
      <protection locked="0"/>
    </xf>
    <xf numFmtId="0" fontId="3" fillId="2" borderId="80" xfId="4" applyFont="1" applyFill="1" applyBorder="1" applyAlignment="1" applyProtection="1">
      <alignment horizontal="center" vertical="center"/>
    </xf>
    <xf numFmtId="0" fontId="3" fillId="2" borderId="83" xfId="4" applyFont="1" applyFill="1" applyBorder="1" applyAlignment="1" applyProtection="1">
      <alignment horizontal="center" vertical="center"/>
    </xf>
    <xf numFmtId="0" fontId="28" fillId="0" borderId="51" xfId="4" applyFont="1" applyFill="1" applyBorder="1" applyAlignment="1" applyProtection="1">
      <alignment horizontal="center" vertical="center"/>
      <protection locked="0"/>
    </xf>
    <xf numFmtId="0" fontId="28" fillId="0" borderId="49" xfId="4" applyFont="1" applyFill="1" applyBorder="1" applyAlignment="1" applyProtection="1">
      <alignment horizontal="center" vertical="center"/>
      <protection locked="0"/>
    </xf>
    <xf numFmtId="0" fontId="27" fillId="3" borderId="1" xfId="0" applyFont="1" applyFill="1" applyBorder="1" applyAlignment="1" applyProtection="1">
      <alignment horizontal="right" vertical="center"/>
    </xf>
    <xf numFmtId="0" fontId="27" fillId="3" borderId="2" xfId="0" applyFont="1" applyFill="1" applyBorder="1" applyAlignment="1" applyProtection="1">
      <alignment horizontal="right" vertical="center"/>
    </xf>
    <xf numFmtId="0" fontId="27" fillId="3" borderId="3" xfId="0" applyFont="1" applyFill="1" applyBorder="1" applyAlignment="1" applyProtection="1">
      <alignment horizontal="right" vertical="center"/>
    </xf>
    <xf numFmtId="10" fontId="14" fillId="2" borderId="2" xfId="0" applyNumberFormat="1" applyFont="1" applyFill="1" applyBorder="1" applyAlignment="1" applyProtection="1">
      <alignment horizontal="center" vertical="center"/>
    </xf>
    <xf numFmtId="10" fontId="14" fillId="2" borderId="3" xfId="0" applyNumberFormat="1" applyFont="1" applyFill="1" applyBorder="1" applyAlignment="1" applyProtection="1">
      <alignment horizontal="center" vertical="center"/>
    </xf>
    <xf numFmtId="165" fontId="27" fillId="2" borderId="16" xfId="0" applyNumberFormat="1" applyFont="1" applyFill="1" applyBorder="1" applyAlignment="1" applyProtection="1">
      <alignment horizontal="right" vertical="center"/>
    </xf>
    <xf numFmtId="165" fontId="27" fillId="2" borderId="0" xfId="0" applyNumberFormat="1" applyFont="1" applyFill="1" applyBorder="1" applyAlignment="1" applyProtection="1">
      <alignment horizontal="right" vertical="center"/>
    </xf>
    <xf numFmtId="0" fontId="28" fillId="0" borderId="69" xfId="4" applyFont="1" applyFill="1" applyBorder="1" applyAlignment="1" applyProtection="1">
      <alignment horizontal="center"/>
      <protection locked="0"/>
    </xf>
    <xf numFmtId="0" fontId="28" fillId="0" borderId="70" xfId="4" applyFont="1" applyFill="1" applyBorder="1" applyAlignment="1" applyProtection="1">
      <alignment horizontal="center"/>
      <protection locked="0"/>
    </xf>
    <xf numFmtId="0" fontId="28" fillId="0" borderId="53" xfId="4" applyFont="1" applyFill="1" applyBorder="1" applyAlignment="1" applyProtection="1">
      <alignment horizontal="center"/>
      <protection locked="0"/>
    </xf>
    <xf numFmtId="0" fontId="28" fillId="0" borderId="6" xfId="4" applyFont="1" applyFill="1" applyBorder="1" applyAlignment="1" applyProtection="1">
      <alignment horizontal="center"/>
      <protection locked="0"/>
    </xf>
    <xf numFmtId="0" fontId="28" fillId="0" borderId="51" xfId="4" applyFont="1" applyFill="1" applyBorder="1" applyAlignment="1" applyProtection="1">
      <alignment horizontal="center"/>
      <protection locked="0"/>
    </xf>
    <xf numFmtId="0" fontId="28" fillId="0" borderId="49" xfId="4" applyFont="1" applyFill="1" applyBorder="1" applyAlignment="1" applyProtection="1">
      <alignment horizontal="center"/>
      <protection locked="0"/>
    </xf>
    <xf numFmtId="0" fontId="28" fillId="0" borderId="55" xfId="4" applyFont="1" applyFill="1" applyBorder="1" applyAlignment="1" applyProtection="1">
      <alignment horizontal="center" vertical="center"/>
      <protection locked="0"/>
    </xf>
    <xf numFmtId="0" fontId="28" fillId="0" borderId="38" xfId="4" applyFont="1" applyFill="1" applyBorder="1" applyAlignment="1" applyProtection="1">
      <alignment horizontal="center" vertical="center"/>
      <protection locked="0"/>
    </xf>
    <xf numFmtId="0" fontId="27" fillId="2" borderId="1" xfId="4" applyFont="1" applyFill="1" applyBorder="1" applyAlignment="1" applyProtection="1">
      <alignment horizontal="right"/>
    </xf>
    <xf numFmtId="0" fontId="27" fillId="2" borderId="2" xfId="4" applyFont="1" applyFill="1" applyBorder="1" applyAlignment="1" applyProtection="1">
      <alignment horizontal="right"/>
    </xf>
    <xf numFmtId="0" fontId="27" fillId="2" borderId="50" xfId="4" applyFont="1" applyFill="1" applyBorder="1" applyAlignment="1" applyProtection="1">
      <alignment horizontal="right"/>
    </xf>
    <xf numFmtId="0" fontId="27" fillId="2" borderId="3" xfId="4" applyFont="1" applyFill="1" applyBorder="1" applyAlignment="1" applyProtection="1">
      <alignment horizontal="right"/>
    </xf>
    <xf numFmtId="0" fontId="28" fillId="4" borderId="137" xfId="0" applyFont="1" applyFill="1" applyBorder="1" applyAlignment="1" applyProtection="1">
      <alignment horizontal="center" vertical="center"/>
    </xf>
    <xf numFmtId="0" fontId="28" fillId="4" borderId="138" xfId="0" applyFont="1" applyFill="1" applyBorder="1" applyAlignment="1" applyProtection="1">
      <alignment horizontal="center" vertical="center"/>
    </xf>
    <xf numFmtId="0" fontId="28" fillId="4" borderId="139" xfId="0" applyFont="1" applyFill="1" applyBorder="1" applyAlignment="1" applyProtection="1">
      <alignment horizontal="center" vertical="center"/>
    </xf>
    <xf numFmtId="0" fontId="27" fillId="2" borderId="1" xfId="4" applyFont="1" applyFill="1" applyBorder="1" applyAlignment="1" applyProtection="1">
      <alignment horizontal="center" vertical="top"/>
    </xf>
    <xf numFmtId="0" fontId="27" fillId="2" borderId="2" xfId="4" applyFont="1" applyFill="1" applyBorder="1" applyAlignment="1" applyProtection="1">
      <alignment horizontal="center" vertical="top"/>
    </xf>
    <xf numFmtId="0" fontId="27" fillId="2" borderId="3" xfId="4" applyFont="1" applyFill="1" applyBorder="1" applyAlignment="1" applyProtection="1">
      <alignment horizontal="center" vertical="top"/>
    </xf>
    <xf numFmtId="0" fontId="27" fillId="2" borderId="62" xfId="4" applyFont="1" applyFill="1" applyBorder="1" applyAlignment="1" applyProtection="1">
      <alignment horizontal="right"/>
    </xf>
    <xf numFmtId="0" fontId="27" fillId="2" borderId="63" xfId="4" applyFont="1" applyFill="1" applyBorder="1" applyAlignment="1" applyProtection="1">
      <alignment horizontal="right"/>
    </xf>
    <xf numFmtId="0" fontId="27" fillId="2" borderId="64" xfId="4" applyFont="1" applyFill="1" applyBorder="1" applyAlignment="1" applyProtection="1">
      <alignment horizontal="right"/>
    </xf>
    <xf numFmtId="0" fontId="33" fillId="4" borderId="101" xfId="0" applyFont="1" applyFill="1" applyBorder="1" applyAlignment="1" applyProtection="1">
      <alignment horizontal="left" vertical="center"/>
    </xf>
    <xf numFmtId="0" fontId="33" fillId="4" borderId="102" xfId="0" applyFont="1" applyFill="1" applyBorder="1" applyAlignment="1" applyProtection="1">
      <alignment horizontal="left" vertical="center"/>
    </xf>
    <xf numFmtId="0" fontId="19" fillId="5" borderId="1" xfId="0" applyFont="1" applyFill="1" applyBorder="1" applyAlignment="1" applyProtection="1">
      <alignment horizontal="center"/>
    </xf>
    <xf numFmtId="0" fontId="19" fillId="5" borderId="2" xfId="0" applyFont="1" applyFill="1" applyBorder="1" applyAlignment="1" applyProtection="1">
      <alignment horizontal="center"/>
    </xf>
    <xf numFmtId="0" fontId="19" fillId="5" borderId="3" xfId="0" applyFont="1" applyFill="1" applyBorder="1" applyAlignment="1" applyProtection="1">
      <alignment horizontal="center"/>
    </xf>
    <xf numFmtId="0" fontId="2" fillId="0" borderId="79" xfId="4" applyFont="1" applyBorder="1" applyAlignment="1" applyProtection="1">
      <alignment vertical="center" wrapText="1"/>
    </xf>
    <xf numFmtId="0" fontId="2" fillId="0" borderId="16" xfId="4" applyFont="1" applyBorder="1" applyAlignment="1" applyProtection="1">
      <alignment vertical="center" wrapText="1"/>
    </xf>
    <xf numFmtId="0" fontId="2" fillId="0" borderId="0" xfId="4" applyFont="1" applyBorder="1" applyAlignment="1" applyProtection="1">
      <alignment vertical="center" wrapText="1"/>
    </xf>
    <xf numFmtId="0" fontId="2" fillId="0" borderId="35" xfId="4" applyFont="1" applyBorder="1" applyAlignment="1" applyProtection="1">
      <alignment vertical="center" wrapText="1"/>
    </xf>
    <xf numFmtId="0" fontId="2" fillId="0" borderId="62" xfId="4" applyFont="1" applyBorder="1" applyAlignment="1" applyProtection="1">
      <alignment vertical="center" wrapText="1"/>
    </xf>
    <xf numFmtId="0" fontId="2" fillId="0" borderId="63" xfId="4" applyFont="1" applyBorder="1" applyAlignment="1" applyProtection="1">
      <alignment vertical="center" wrapText="1"/>
    </xf>
    <xf numFmtId="0" fontId="2" fillId="0" borderId="64" xfId="4" applyFont="1" applyBorder="1" applyAlignment="1" applyProtection="1">
      <alignment vertical="center" wrapText="1"/>
    </xf>
    <xf numFmtId="0" fontId="3" fillId="2" borderId="113" xfId="4" applyFont="1" applyFill="1" applyBorder="1" applyAlignment="1" applyProtection="1">
      <alignment horizontal="center" vertical="center"/>
    </xf>
    <xf numFmtId="0" fontId="3" fillId="2" borderId="84" xfId="4" applyFont="1" applyFill="1" applyBorder="1" applyAlignment="1" applyProtection="1">
      <alignment horizontal="center" vertical="center"/>
    </xf>
    <xf numFmtId="0" fontId="30" fillId="0" borderId="85" xfId="4" applyFont="1" applyFill="1" applyBorder="1" applyAlignment="1" applyProtection="1">
      <alignment horizontal="center" vertical="center"/>
      <protection locked="0"/>
    </xf>
    <xf numFmtId="0" fontId="30" fillId="0" borderId="86" xfId="4"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protection locked="0"/>
    </xf>
    <xf numFmtId="0" fontId="30" fillId="0" borderId="85" xfId="4" applyFont="1" applyFill="1" applyBorder="1" applyAlignment="1" applyProtection="1">
      <alignment horizontal="center"/>
      <protection locked="0"/>
    </xf>
    <xf numFmtId="0" fontId="14" fillId="0" borderId="46" xfId="0" applyFont="1" applyFill="1" applyBorder="1" applyAlignment="1" applyProtection="1">
      <alignment horizontal="center"/>
      <protection locked="0"/>
    </xf>
    <xf numFmtId="0" fontId="17" fillId="0" borderId="19" xfId="3" applyFont="1" applyBorder="1" applyAlignment="1" applyProtection="1">
      <alignment horizontal="center" vertical="center"/>
    </xf>
    <xf numFmtId="0" fontId="17" fillId="0" borderId="32" xfId="3" applyFont="1" applyBorder="1" applyAlignment="1" applyProtection="1">
      <alignment horizontal="center" vertical="center"/>
    </xf>
    <xf numFmtId="0" fontId="17" fillId="0" borderId="20" xfId="3" applyFont="1" applyBorder="1" applyAlignment="1" applyProtection="1">
      <alignment horizontal="center" vertical="center"/>
    </xf>
    <xf numFmtId="0" fontId="30" fillId="0" borderId="94" xfId="4" applyFont="1" applyFill="1" applyBorder="1" applyAlignment="1" applyProtection="1">
      <alignment horizontal="center" vertical="center"/>
      <protection locked="0"/>
    </xf>
    <xf numFmtId="0" fontId="14" fillId="0" borderId="45" xfId="0" applyFont="1" applyFill="1" applyBorder="1" applyAlignment="1" applyProtection="1">
      <alignment horizontal="center" vertical="center"/>
      <protection locked="0"/>
    </xf>
    <xf numFmtId="0" fontId="30" fillId="0" borderId="86" xfId="4" applyFont="1" applyFill="1" applyBorder="1" applyAlignment="1" applyProtection="1">
      <alignment horizontal="center"/>
      <protection locked="0"/>
    </xf>
    <xf numFmtId="0" fontId="14" fillId="0" borderId="18" xfId="0" applyFont="1" applyFill="1" applyBorder="1" applyAlignment="1" applyProtection="1">
      <alignment horizontal="center"/>
      <protection locked="0"/>
    </xf>
    <xf numFmtId="0" fontId="30" fillId="0" borderId="94" xfId="4" applyFont="1" applyFill="1" applyBorder="1" applyAlignment="1" applyProtection="1">
      <alignment horizontal="center"/>
      <protection locked="0"/>
    </xf>
    <xf numFmtId="0" fontId="14" fillId="0" borderId="45" xfId="0" applyFont="1" applyFill="1" applyBorder="1" applyAlignment="1" applyProtection="1">
      <alignment horizontal="center"/>
      <protection locked="0"/>
    </xf>
    <xf numFmtId="0" fontId="2" fillId="0" borderId="78" xfId="4" applyFont="1" applyBorder="1" applyAlignment="1" applyProtection="1">
      <alignment horizontal="left" vertical="center" wrapText="1"/>
    </xf>
    <xf numFmtId="0" fontId="2" fillId="0" borderId="78" xfId="0" applyFont="1" applyBorder="1" applyAlignment="1" applyProtection="1">
      <alignment horizontal="left" vertical="center" wrapText="1"/>
    </xf>
    <xf numFmtId="0" fontId="36" fillId="0" borderId="79"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36" fillId="0" borderId="35" xfId="0" applyFont="1" applyBorder="1" applyAlignment="1" applyProtection="1">
      <alignment horizontal="left" vertical="center" wrapText="1"/>
    </xf>
    <xf numFmtId="0" fontId="2" fillId="0" borderId="62" xfId="0" applyFont="1" applyBorder="1" applyAlignment="1" applyProtection="1">
      <alignment horizontal="left" vertical="center" wrapText="1"/>
    </xf>
    <xf numFmtId="0" fontId="2" fillId="0" borderId="63" xfId="0" applyFont="1" applyBorder="1" applyAlignment="1" applyProtection="1">
      <alignment horizontal="left" vertical="center" wrapText="1"/>
    </xf>
    <xf numFmtId="0" fontId="36" fillId="0" borderId="64" xfId="0" applyFont="1" applyBorder="1" applyAlignment="1" applyProtection="1">
      <alignment horizontal="left" vertical="center" wrapText="1"/>
    </xf>
    <xf numFmtId="0" fontId="28" fillId="2" borderId="2" xfId="0" applyFont="1" applyFill="1" applyBorder="1" applyAlignment="1" applyProtection="1">
      <alignment horizontal="right"/>
    </xf>
    <xf numFmtId="0" fontId="28" fillId="2" borderId="3" xfId="0" applyFont="1" applyFill="1" applyBorder="1" applyAlignment="1" applyProtection="1">
      <alignment horizontal="right"/>
    </xf>
    <xf numFmtId="0" fontId="7" fillId="4" borderId="19" xfId="3" applyFont="1" applyFill="1" applyBorder="1" applyAlignment="1" applyProtection="1">
      <alignment horizontal="center"/>
    </xf>
    <xf numFmtId="0" fontId="7" fillId="4" borderId="20" xfId="3" applyFont="1" applyFill="1" applyBorder="1" applyAlignment="1" applyProtection="1">
      <alignment horizontal="center"/>
    </xf>
    <xf numFmtId="0" fontId="35" fillId="0" borderId="77" xfId="4" applyFont="1" applyBorder="1" applyAlignment="1" applyProtection="1">
      <alignment horizontal="left" vertical="center" wrapText="1"/>
    </xf>
    <xf numFmtId="0" fontId="21" fillId="0" borderId="78" xfId="4" applyFont="1" applyBorder="1" applyAlignment="1" applyProtection="1">
      <alignment horizontal="left" vertical="center" wrapText="1"/>
    </xf>
    <xf numFmtId="0" fontId="28" fillId="0" borderId="78" xfId="0" applyFont="1" applyBorder="1" applyAlignment="1" applyProtection="1">
      <alignment horizontal="left" vertical="center" wrapText="1"/>
    </xf>
    <xf numFmtId="0" fontId="14" fillId="0" borderId="79" xfId="0" applyFont="1" applyBorder="1" applyAlignment="1" applyProtection="1">
      <alignment horizontal="left" vertical="center" wrapText="1"/>
    </xf>
    <xf numFmtId="0" fontId="28" fillId="0" borderId="16" xfId="0" applyFont="1" applyBorder="1" applyAlignment="1" applyProtection="1">
      <alignment horizontal="left" vertical="center" wrapText="1"/>
    </xf>
    <xf numFmtId="0" fontId="28" fillId="0" borderId="0" xfId="0" applyFont="1" applyBorder="1" applyAlignment="1" applyProtection="1">
      <alignment horizontal="left" vertical="center" wrapText="1"/>
    </xf>
    <xf numFmtId="0" fontId="14" fillId="0" borderId="35" xfId="0" applyFont="1" applyBorder="1" applyAlignment="1" applyProtection="1">
      <alignment horizontal="left" vertical="center" wrapText="1"/>
    </xf>
    <xf numFmtId="0" fontId="28" fillId="0" borderId="62" xfId="0" applyFont="1" applyBorder="1" applyAlignment="1" applyProtection="1">
      <alignment horizontal="left" vertical="center" wrapText="1"/>
    </xf>
    <xf numFmtId="0" fontId="28" fillId="0" borderId="63" xfId="0" applyFont="1" applyBorder="1" applyAlignment="1" applyProtection="1">
      <alignment horizontal="left" vertical="center" wrapText="1"/>
    </xf>
    <xf numFmtId="0" fontId="14" fillId="0" borderId="64" xfId="0" applyFont="1" applyBorder="1" applyAlignment="1" applyProtection="1">
      <alignment horizontal="left" vertical="center" wrapText="1"/>
    </xf>
    <xf numFmtId="0" fontId="33" fillId="4" borderId="27" xfId="0" applyFont="1" applyFill="1" applyBorder="1" applyAlignment="1" applyProtection="1">
      <alignment horizontal="left" vertical="center"/>
    </xf>
    <xf numFmtId="0" fontId="33" fillId="4" borderId="28" xfId="0" applyFont="1" applyFill="1" applyBorder="1" applyAlignment="1" applyProtection="1">
      <alignment horizontal="left" vertical="center"/>
    </xf>
    <xf numFmtId="0" fontId="2" fillId="0" borderId="79" xfId="4" applyFont="1" applyBorder="1" applyAlignment="1" applyProtection="1">
      <alignment horizontal="left" vertical="center" wrapText="1"/>
    </xf>
    <xf numFmtId="0" fontId="2" fillId="0" borderId="16" xfId="4" applyFont="1" applyBorder="1" applyAlignment="1" applyProtection="1">
      <alignment horizontal="left" vertical="center" wrapText="1"/>
    </xf>
    <xf numFmtId="0" fontId="2" fillId="0" borderId="0" xfId="4" applyFont="1" applyBorder="1" applyAlignment="1" applyProtection="1">
      <alignment horizontal="left" vertical="center" wrapText="1"/>
    </xf>
    <xf numFmtId="0" fontId="2" fillId="0" borderId="35" xfId="4" applyFont="1" applyBorder="1" applyAlignment="1" applyProtection="1">
      <alignment horizontal="left" vertical="center" wrapText="1"/>
    </xf>
    <xf numFmtId="0" fontId="2" fillId="0" borderId="62" xfId="4" applyFont="1" applyBorder="1" applyAlignment="1" applyProtection="1">
      <alignment horizontal="left" vertical="center" wrapText="1"/>
    </xf>
    <xf numFmtId="0" fontId="2" fillId="0" borderId="63" xfId="4" applyFont="1" applyBorder="1" applyAlignment="1" applyProtection="1">
      <alignment horizontal="left" vertical="center" wrapText="1"/>
    </xf>
    <xf numFmtId="0" fontId="2" fillId="0" borderId="64" xfId="4" applyFont="1" applyBorder="1" applyAlignment="1" applyProtection="1">
      <alignment horizontal="left" vertical="center" wrapText="1"/>
    </xf>
    <xf numFmtId="0" fontId="3" fillId="0" borderId="126" xfId="4" applyFont="1" applyBorder="1" applyAlignment="1" applyProtection="1">
      <alignment horizontal="center" vertical="center"/>
    </xf>
    <xf numFmtId="0" fontId="3" fillId="0" borderId="102" xfId="4" applyFont="1" applyBorder="1" applyAlignment="1" applyProtection="1">
      <alignment horizontal="center" vertical="center"/>
    </xf>
    <xf numFmtId="0" fontId="27" fillId="9" borderId="1" xfId="4" applyFont="1" applyFill="1" applyBorder="1" applyAlignment="1" applyProtection="1">
      <alignment horizontal="right" vertical="top"/>
    </xf>
    <xf numFmtId="0" fontId="28" fillId="9" borderId="2" xfId="0" applyFont="1" applyFill="1" applyBorder="1" applyAlignment="1" applyProtection="1">
      <alignment horizontal="right" vertical="top"/>
    </xf>
    <xf numFmtId="0" fontId="14" fillId="9" borderId="2" xfId="0" applyFont="1" applyFill="1" applyBorder="1" applyAlignment="1" applyProtection="1">
      <alignment vertical="top"/>
    </xf>
    <xf numFmtId="0" fontId="14" fillId="0" borderId="3" xfId="0" applyFont="1" applyBorder="1" applyAlignment="1" applyProtection="1">
      <alignment vertical="top"/>
    </xf>
    <xf numFmtId="0" fontId="14" fillId="4" borderId="86" xfId="0" applyFont="1" applyFill="1" applyBorder="1" applyAlignment="1" applyProtection="1">
      <protection locked="0"/>
    </xf>
    <xf numFmtId="0" fontId="14" fillId="4" borderId="18" xfId="0" applyFont="1" applyFill="1" applyBorder="1" applyAlignment="1" applyProtection="1">
      <protection locked="0"/>
    </xf>
    <xf numFmtId="0" fontId="14" fillId="4" borderId="4" xfId="0" applyFont="1" applyFill="1" applyBorder="1" applyAlignment="1" applyProtection="1">
      <protection locked="0"/>
    </xf>
    <xf numFmtId="0" fontId="14" fillId="4" borderId="5" xfId="0" applyFont="1" applyFill="1" applyBorder="1" applyAlignment="1" applyProtection="1">
      <protection locked="0"/>
    </xf>
    <xf numFmtId="0" fontId="14" fillId="4" borderId="8" xfId="0" applyFont="1" applyFill="1" applyBorder="1" applyAlignment="1" applyProtection="1">
      <protection locked="0"/>
    </xf>
    <xf numFmtId="0" fontId="14" fillId="4" borderId="10" xfId="0" applyFont="1" applyFill="1" applyBorder="1" applyAlignment="1" applyProtection="1">
      <protection locked="0"/>
    </xf>
    <xf numFmtId="0" fontId="14" fillId="0" borderId="53" xfId="0" applyFont="1" applyFill="1" applyBorder="1" applyAlignment="1" applyProtection="1">
      <protection locked="0"/>
    </xf>
    <xf numFmtId="0" fontId="14" fillId="0" borderId="6" xfId="0" applyFont="1" applyFill="1" applyBorder="1" applyAlignment="1" applyProtection="1">
      <protection locked="0"/>
    </xf>
    <xf numFmtId="0" fontId="14" fillId="4" borderId="85" xfId="0" applyFont="1" applyFill="1" applyBorder="1" applyAlignment="1" applyProtection="1">
      <protection locked="0"/>
    </xf>
    <xf numFmtId="0" fontId="14" fillId="4" borderId="46" xfId="0" applyFont="1" applyFill="1" applyBorder="1" applyAlignment="1" applyProtection="1">
      <protection locked="0"/>
    </xf>
    <xf numFmtId="0" fontId="14" fillId="4" borderId="49" xfId="0" applyFont="1" applyFill="1" applyBorder="1" applyAlignment="1" applyProtection="1">
      <protection locked="0"/>
    </xf>
    <xf numFmtId="0" fontId="33" fillId="9" borderId="84" xfId="0" applyFont="1" applyFill="1" applyBorder="1" applyAlignment="1" applyProtection="1">
      <alignment horizontal="center" vertical="center"/>
    </xf>
    <xf numFmtId="0" fontId="14" fillId="0" borderId="38" xfId="0" applyFont="1" applyFill="1" applyBorder="1" applyAlignment="1" applyProtection="1">
      <protection locked="0"/>
    </xf>
    <xf numFmtId="0" fontId="27" fillId="9" borderId="1" xfId="4" applyFont="1" applyFill="1" applyBorder="1" applyAlignment="1" applyProtection="1">
      <alignment horizontal="right"/>
    </xf>
    <xf numFmtId="0" fontId="28" fillId="9" borderId="2" xfId="0" applyFont="1" applyFill="1" applyBorder="1" applyAlignment="1" applyProtection="1">
      <alignment horizontal="right"/>
    </xf>
    <xf numFmtId="0" fontId="14" fillId="9" borderId="2" xfId="0" applyFont="1" applyFill="1" applyBorder="1" applyAlignment="1" applyProtection="1"/>
    <xf numFmtId="0" fontId="14" fillId="0" borderId="3" xfId="0" applyFont="1" applyBorder="1" applyAlignment="1" applyProtection="1"/>
    <xf numFmtId="0" fontId="15" fillId="0" borderId="26" xfId="0" applyFont="1" applyBorder="1" applyAlignment="1" applyProtection="1">
      <alignment horizontal="center" vertical="center"/>
    </xf>
    <xf numFmtId="0" fontId="15" fillId="0" borderId="27" xfId="0" applyFont="1" applyBorder="1" applyAlignment="1" applyProtection="1">
      <alignment horizontal="center" vertical="center"/>
    </xf>
    <xf numFmtId="0" fontId="42" fillId="0" borderId="19" xfId="0" applyFont="1" applyBorder="1" applyAlignment="1" applyProtection="1">
      <alignment horizontal="center" vertical="center"/>
    </xf>
    <xf numFmtId="0" fontId="42" fillId="0" borderId="32" xfId="0" applyFont="1" applyBorder="1" applyAlignment="1" applyProtection="1">
      <alignment horizontal="center" vertical="center"/>
    </xf>
    <xf numFmtId="0" fontId="33" fillId="9" borderId="83" xfId="0" applyFont="1" applyFill="1" applyBorder="1" applyAlignment="1" applyProtection="1">
      <alignment horizontal="center" vertical="center"/>
    </xf>
    <xf numFmtId="0" fontId="36" fillId="9" borderId="83" xfId="0" applyFont="1" applyFill="1" applyBorder="1" applyAlignment="1" applyProtection="1">
      <alignment horizontal="center" vertical="center"/>
    </xf>
    <xf numFmtId="0" fontId="14" fillId="0" borderId="49" xfId="0" applyFont="1" applyFill="1" applyBorder="1" applyAlignment="1" applyProtection="1">
      <protection locked="0"/>
    </xf>
    <xf numFmtId="0" fontId="14" fillId="9" borderId="3" xfId="0" applyFont="1" applyFill="1" applyBorder="1" applyAlignment="1" applyProtection="1"/>
    <xf numFmtId="0" fontId="27" fillId="9" borderId="80" xfId="4" applyFont="1" applyFill="1" applyBorder="1" applyAlignment="1" applyProtection="1">
      <alignment horizontal="right"/>
    </xf>
    <xf numFmtId="0" fontId="28" fillId="9" borderId="83" xfId="0" applyFont="1" applyFill="1" applyBorder="1" applyAlignment="1" applyProtection="1">
      <alignment horizontal="right"/>
    </xf>
    <xf numFmtId="0" fontId="14" fillId="9" borderId="81" xfId="0" applyFont="1" applyFill="1" applyBorder="1" applyAlignment="1" applyProtection="1"/>
    <xf numFmtId="0" fontId="33" fillId="9" borderId="99" xfId="0" applyFont="1" applyFill="1" applyBorder="1" applyAlignment="1" applyProtection="1">
      <alignment horizontal="center" vertical="center"/>
    </xf>
    <xf numFmtId="0" fontId="33" fillId="9" borderId="50" xfId="0" applyFont="1" applyFill="1" applyBorder="1" applyAlignment="1" applyProtection="1">
      <alignment horizontal="center" vertical="center"/>
    </xf>
    <xf numFmtId="0" fontId="14" fillId="4" borderId="45" xfId="0" applyFont="1" applyFill="1" applyBorder="1" applyAlignment="1" applyProtection="1">
      <protection locked="0"/>
    </xf>
    <xf numFmtId="0" fontId="14" fillId="4" borderId="94" xfId="0" applyFont="1" applyFill="1" applyBorder="1" applyAlignment="1" applyProtection="1">
      <protection locked="0"/>
    </xf>
    <xf numFmtId="0" fontId="19" fillId="4" borderId="51" xfId="0" applyFont="1" applyFill="1" applyBorder="1" applyAlignment="1" applyProtection="1">
      <alignment horizontal="center" vertical="center"/>
      <protection locked="0"/>
    </xf>
    <xf numFmtId="0" fontId="19" fillId="4" borderId="49" xfId="0" applyFont="1" applyFill="1" applyBorder="1" applyAlignment="1" applyProtection="1">
      <alignment horizontal="center" vertical="center"/>
      <protection locked="0"/>
    </xf>
    <xf numFmtId="0" fontId="14" fillId="4" borderId="49" xfId="0" applyFont="1" applyFill="1" applyBorder="1" applyAlignment="1" applyProtection="1">
      <alignment horizontal="center" vertical="center"/>
      <protection locked="0"/>
    </xf>
    <xf numFmtId="0" fontId="33" fillId="9" borderId="80" xfId="0" applyFont="1" applyFill="1" applyBorder="1" applyAlignment="1" applyProtection="1">
      <alignment horizontal="center" vertical="center"/>
    </xf>
    <xf numFmtId="0" fontId="33" fillId="9" borderId="113" xfId="0" applyFont="1" applyFill="1" applyBorder="1" applyAlignment="1" applyProtection="1">
      <alignment horizontal="center" vertical="center"/>
    </xf>
    <xf numFmtId="0" fontId="14" fillId="0" borderId="51" xfId="0" applyFont="1" applyFill="1" applyBorder="1" applyAlignment="1" applyProtection="1">
      <protection locked="0"/>
    </xf>
    <xf numFmtId="0" fontId="14" fillId="0" borderId="55" xfId="0" applyFont="1" applyFill="1" applyBorder="1" applyAlignment="1" applyProtection="1">
      <protection locked="0"/>
    </xf>
    <xf numFmtId="0" fontId="41" fillId="4" borderId="51" xfId="0" applyFont="1" applyFill="1" applyBorder="1" applyAlignment="1" applyProtection="1">
      <protection locked="0"/>
    </xf>
    <xf numFmtId="0" fontId="41" fillId="4" borderId="49" xfId="0" applyFont="1" applyFill="1" applyBorder="1" applyAlignment="1" applyProtection="1">
      <protection locked="0"/>
    </xf>
    <xf numFmtId="0" fontId="41" fillId="4" borderId="53" xfId="0" applyFont="1" applyFill="1" applyBorder="1" applyAlignment="1" applyProtection="1">
      <protection locked="0"/>
    </xf>
    <xf numFmtId="0" fontId="41" fillId="4" borderId="6" xfId="0" applyFont="1" applyFill="1" applyBorder="1" applyAlignment="1" applyProtection="1">
      <protection locked="0"/>
    </xf>
    <xf numFmtId="0" fontId="42" fillId="4" borderId="19" xfId="0" applyFont="1" applyFill="1" applyBorder="1" applyAlignment="1" applyProtection="1">
      <alignment horizontal="center" vertical="center"/>
    </xf>
    <xf numFmtId="0" fontId="42" fillId="4" borderId="32" xfId="0" applyFont="1" applyFill="1" applyBorder="1" applyAlignment="1" applyProtection="1">
      <alignment horizontal="center" vertical="center"/>
    </xf>
    <xf numFmtId="0" fontId="41" fillId="4" borderId="55" xfId="0" applyFont="1" applyFill="1" applyBorder="1" applyAlignment="1" applyProtection="1">
      <protection locked="0"/>
    </xf>
    <xf numFmtId="0" fontId="41" fillId="4" borderId="38" xfId="0" applyFont="1" applyFill="1" applyBorder="1" applyAlignment="1" applyProtection="1">
      <protection locked="0"/>
    </xf>
    <xf numFmtId="0" fontId="0" fillId="7" borderId="4" xfId="0" applyFill="1" applyBorder="1" applyAlignment="1"/>
    <xf numFmtId="0" fontId="0" fillId="7" borderId="5" xfId="0" applyFill="1" applyBorder="1" applyAlignment="1"/>
    <xf numFmtId="0" fontId="0" fillId="4" borderId="4" xfId="0" applyFill="1" applyBorder="1" applyAlignment="1"/>
    <xf numFmtId="0" fontId="0" fillId="4" borderId="5" xfId="0" applyFill="1" applyBorder="1" applyAlignment="1"/>
    <xf numFmtId="0" fontId="20" fillId="9" borderId="6" xfId="4" applyFont="1" applyFill="1" applyBorder="1" applyAlignment="1" applyProtection="1">
      <alignment horizontal="right"/>
    </xf>
    <xf numFmtId="0" fontId="21" fillId="9" borderId="6" xfId="0" applyFont="1" applyFill="1" applyBorder="1" applyAlignment="1">
      <alignment horizontal="right"/>
    </xf>
    <xf numFmtId="0" fontId="1" fillId="9" borderId="4" xfId="0" applyFont="1" applyFill="1" applyBorder="1" applyAlignment="1">
      <alignment horizontal="right"/>
    </xf>
    <xf numFmtId="0" fontId="1" fillId="9" borderId="7" xfId="0" applyFont="1" applyFill="1" applyBorder="1" applyAlignment="1">
      <alignment horizontal="right"/>
    </xf>
    <xf numFmtId="0" fontId="1" fillId="9" borderId="5" xfId="0" applyFont="1" applyFill="1" applyBorder="1" applyAlignment="1">
      <alignment horizontal="right"/>
    </xf>
    <xf numFmtId="0" fontId="20" fillId="9" borderId="4" xfId="4" applyFont="1" applyFill="1" applyBorder="1" applyAlignment="1" applyProtection="1">
      <alignment horizontal="right"/>
    </xf>
    <xf numFmtId="0" fontId="21" fillId="9" borderId="7" xfId="0" applyFont="1" applyFill="1" applyBorder="1" applyAlignment="1">
      <alignment horizontal="right"/>
    </xf>
    <xf numFmtId="0" fontId="0" fillId="9" borderId="5" xfId="0" applyFill="1" applyBorder="1" applyAlignment="1"/>
    <xf numFmtId="0" fontId="1" fillId="9" borderId="6" xfId="0" applyFont="1" applyFill="1" applyBorder="1" applyAlignment="1"/>
    <xf numFmtId="0" fontId="22" fillId="9" borderId="4" xfId="0" applyFont="1" applyFill="1" applyBorder="1" applyAlignment="1"/>
    <xf numFmtId="0" fontId="0" fillId="7" borderId="6" xfId="0" applyFill="1" applyBorder="1" applyAlignment="1"/>
    <xf numFmtId="0" fontId="0" fillId="4" borderId="6" xfId="0" applyFill="1" applyBorder="1" applyAlignment="1"/>
    <xf numFmtId="0" fontId="0" fillId="5" borderId="6" xfId="0" applyFill="1" applyBorder="1" applyAlignment="1"/>
    <xf numFmtId="0" fontId="0" fillId="5" borderId="4" xfId="0" applyFill="1" applyBorder="1" applyAlignment="1"/>
    <xf numFmtId="0" fontId="0" fillId="5" borderId="5" xfId="0" applyFill="1" applyBorder="1" applyAlignment="1"/>
    <xf numFmtId="0" fontId="22" fillId="9" borderId="7" xfId="0" applyFont="1" applyFill="1" applyBorder="1" applyAlignment="1"/>
    <xf numFmtId="0" fontId="20" fillId="0" borderId="8" xfId="4" applyFont="1" applyBorder="1" applyAlignment="1" applyProtection="1">
      <alignment vertical="top" wrapText="1"/>
    </xf>
    <xf numFmtId="0" fontId="12" fillId="0" borderId="9" xfId="0" applyFont="1" applyBorder="1" applyAlignment="1">
      <alignment vertical="top" wrapText="1"/>
    </xf>
    <xf numFmtId="0" fontId="12" fillId="0" borderId="9" xfId="0" applyFont="1" applyBorder="1" applyAlignment="1">
      <alignment wrapText="1"/>
    </xf>
    <xf numFmtId="0" fontId="0" fillId="0" borderId="10" xfId="0" applyBorder="1" applyAlignment="1">
      <alignment wrapText="1"/>
    </xf>
    <xf numFmtId="0" fontId="12" fillId="0" borderId="11" xfId="0" applyFont="1" applyBorder="1" applyAlignment="1">
      <alignment vertical="top" wrapText="1"/>
    </xf>
    <xf numFmtId="0" fontId="12" fillId="0" borderId="0" xfId="0" applyFont="1" applyBorder="1" applyAlignment="1">
      <alignment vertical="top" wrapText="1"/>
    </xf>
    <xf numFmtId="0" fontId="12" fillId="0" borderId="0" xfId="0" applyFont="1" applyBorder="1" applyAlignment="1">
      <alignment wrapText="1"/>
    </xf>
    <xf numFmtId="0" fontId="0" fillId="0" borderId="12" xfId="0" applyBorder="1" applyAlignment="1">
      <alignment wrapText="1"/>
    </xf>
    <xf numFmtId="0" fontId="12" fillId="0" borderId="13"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wrapText="1"/>
    </xf>
    <xf numFmtId="0" fontId="0" fillId="0" borderId="15" xfId="0" applyBorder="1" applyAlignment="1">
      <alignment wrapText="1"/>
    </xf>
    <xf numFmtId="0" fontId="22" fillId="9" borderId="6" xfId="0" applyFont="1" applyFill="1" applyBorder="1" applyAlignment="1"/>
    <xf numFmtId="0" fontId="29" fillId="4" borderId="6" xfId="0" applyFont="1" applyFill="1" applyBorder="1" applyAlignment="1"/>
    <xf numFmtId="0" fontId="0" fillId="9" borderId="6" xfId="0" applyFill="1" applyBorder="1" applyAlignment="1"/>
    <xf numFmtId="0" fontId="0" fillId="0" borderId="6" xfId="0" applyBorder="1" applyAlignment="1"/>
    <xf numFmtId="0" fontId="1" fillId="9" borderId="6" xfId="0" applyFont="1" applyFill="1" applyBorder="1" applyAlignment="1">
      <alignment horizontal="right"/>
    </xf>
    <xf numFmtId="0" fontId="0" fillId="0" borderId="6" xfId="0" applyBorder="1" applyAlignment="1">
      <alignment horizontal="right"/>
    </xf>
    <xf numFmtId="0" fontId="3" fillId="0" borderId="26" xfId="4" applyFont="1" applyBorder="1" applyAlignment="1" applyProtection="1">
      <alignment horizontal="center" vertical="center"/>
    </xf>
    <xf numFmtId="0" fontId="3" fillId="0" borderId="28" xfId="4" applyFont="1" applyBorder="1" applyAlignment="1" applyProtection="1">
      <alignment horizontal="center" vertical="center"/>
    </xf>
    <xf numFmtId="0" fontId="14" fillId="9" borderId="2" xfId="0" applyFont="1" applyFill="1" applyBorder="1" applyAlignment="1" applyProtection="1">
      <alignment horizontal="right"/>
    </xf>
    <xf numFmtId="0" fontId="14" fillId="0" borderId="3" xfId="0" applyFont="1" applyBorder="1" applyAlignment="1" applyProtection="1">
      <alignment horizontal="right"/>
    </xf>
    <xf numFmtId="0" fontId="14" fillId="0" borderId="18" xfId="0" applyFont="1" applyFill="1" applyBorder="1" applyAlignment="1" applyProtection="1">
      <protection locked="0"/>
    </xf>
    <xf numFmtId="0" fontId="14" fillId="0" borderId="45" xfId="0" applyFont="1" applyFill="1" applyBorder="1" applyAlignment="1" applyProtection="1">
      <protection locked="0"/>
    </xf>
    <xf numFmtId="0" fontId="36" fillId="9" borderId="84" xfId="0" applyFont="1" applyFill="1" applyBorder="1" applyAlignment="1" applyProtection="1">
      <alignment horizontal="center" vertical="center"/>
    </xf>
    <xf numFmtId="0" fontId="14" fillId="0" borderId="46" xfId="0" applyFont="1" applyFill="1" applyBorder="1" applyAlignment="1" applyProtection="1">
      <protection locked="0"/>
    </xf>
    <xf numFmtId="0" fontId="14" fillId="0" borderId="86" xfId="0" applyFont="1" applyFill="1" applyBorder="1" applyAlignment="1" applyProtection="1">
      <protection locked="0"/>
    </xf>
    <xf numFmtId="0" fontId="14" fillId="0" borderId="85" xfId="0" applyFont="1" applyFill="1" applyBorder="1" applyAlignment="1" applyProtection="1">
      <protection locked="0"/>
    </xf>
    <xf numFmtId="0" fontId="14" fillId="0" borderId="51" xfId="0" applyFont="1" applyFill="1" applyBorder="1" applyAlignment="1" applyProtection="1">
      <alignment horizontal="center" vertical="center"/>
      <protection locked="0"/>
    </xf>
    <xf numFmtId="0" fontId="14" fillId="0" borderId="49"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14" fillId="0" borderId="53"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protection locked="0"/>
    </xf>
    <xf numFmtId="0" fontId="14" fillId="0" borderId="55" xfId="0" applyFont="1" applyFill="1" applyBorder="1" applyAlignment="1" applyProtection="1">
      <alignment horizontal="center" vertical="center"/>
      <protection locked="0"/>
    </xf>
    <xf numFmtId="0" fontId="14" fillId="0" borderId="38" xfId="0" applyFont="1" applyFill="1" applyBorder="1" applyAlignment="1" applyProtection="1">
      <alignment horizontal="center" vertical="center"/>
      <protection locked="0"/>
    </xf>
    <xf numFmtId="0" fontId="14" fillId="4" borderId="38" xfId="0" applyFont="1" applyFill="1" applyBorder="1" applyAlignment="1" applyProtection="1">
      <alignment horizontal="center" vertical="center"/>
      <protection locked="0"/>
    </xf>
    <xf numFmtId="0" fontId="33" fillId="9" borderId="1" xfId="0" applyFont="1" applyFill="1" applyBorder="1" applyAlignment="1" applyProtection="1">
      <alignment horizontal="center" vertical="center"/>
    </xf>
    <xf numFmtId="0" fontId="14" fillId="0" borderId="94" xfId="0" applyFont="1" applyFill="1" applyBorder="1" applyAlignment="1" applyProtection="1">
      <protection locked="0"/>
    </xf>
    <xf numFmtId="0" fontId="33" fillId="0" borderId="32" xfId="0" applyFont="1" applyBorder="1" applyAlignment="1" applyProtection="1">
      <alignment horizontal="center" vertical="center"/>
    </xf>
    <xf numFmtId="0" fontId="42" fillId="0" borderId="20" xfId="0" applyFont="1" applyBorder="1" applyAlignment="1" applyProtection="1">
      <alignment horizontal="center" vertical="center"/>
    </xf>
    <xf numFmtId="0" fontId="33" fillId="0" borderId="2" xfId="0" applyFont="1" applyBorder="1" applyAlignment="1" applyProtection="1">
      <alignment horizontal="center" vertical="center"/>
    </xf>
    <xf numFmtId="0" fontId="33" fillId="0" borderId="3" xfId="0" applyFont="1" applyBorder="1" applyAlignment="1" applyProtection="1">
      <alignment horizontal="center" vertical="center"/>
    </xf>
    <xf numFmtId="0" fontId="28" fillId="4" borderId="51" xfId="0" applyFont="1" applyFill="1" applyBorder="1" applyAlignment="1" applyProtection="1">
      <alignment horizontal="center" vertical="center"/>
      <protection locked="0"/>
    </xf>
    <xf numFmtId="0" fontId="28" fillId="4" borderId="49" xfId="0" applyFont="1" applyFill="1" applyBorder="1" applyAlignment="1" applyProtection="1">
      <alignment horizontal="center" vertical="center"/>
      <protection locked="0"/>
    </xf>
    <xf numFmtId="0" fontId="14" fillId="4" borderId="57" xfId="0"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protection locked="0"/>
    </xf>
    <xf numFmtId="0" fontId="28" fillId="4" borderId="55" xfId="0" applyFont="1" applyFill="1" applyBorder="1" applyAlignment="1" applyProtection="1">
      <alignment horizontal="center" vertical="center"/>
      <protection locked="0"/>
    </xf>
    <xf numFmtId="0" fontId="28" fillId="4" borderId="38" xfId="0" applyFont="1" applyFill="1" applyBorder="1" applyAlignment="1" applyProtection="1">
      <alignment horizontal="center" vertical="center"/>
      <protection locked="0"/>
    </xf>
    <xf numFmtId="0" fontId="28" fillId="4" borderId="53" xfId="0" applyFont="1" applyFill="1" applyBorder="1" applyAlignment="1" applyProtection="1">
      <alignment horizontal="center" vertical="center"/>
      <protection locked="0"/>
    </xf>
    <xf numFmtId="0" fontId="28" fillId="4" borderId="6" xfId="0" applyFont="1" applyFill="1" applyBorder="1" applyAlignment="1" applyProtection="1">
      <alignment horizontal="center" vertical="center"/>
      <protection locked="0"/>
    </xf>
    <xf numFmtId="0" fontId="14" fillId="4" borderId="58" xfId="0" applyFont="1" applyFill="1" applyBorder="1" applyAlignment="1" applyProtection="1">
      <alignment horizontal="center" vertical="center"/>
      <protection locked="0"/>
    </xf>
    <xf numFmtId="0" fontId="14" fillId="4" borderId="140" xfId="0" applyFont="1" applyFill="1" applyBorder="1" applyAlignment="1" applyProtection="1">
      <alignment horizontal="center" vertical="center"/>
      <protection locked="0"/>
    </xf>
    <xf numFmtId="0" fontId="14" fillId="4" borderId="95" xfId="0" applyFont="1" applyFill="1" applyBorder="1" applyAlignment="1" applyProtection="1">
      <alignment horizontal="center" vertical="center"/>
      <protection locked="0"/>
    </xf>
    <xf numFmtId="0" fontId="14" fillId="4" borderId="59" xfId="0" applyFont="1" applyFill="1" applyBorder="1" applyAlignment="1" applyProtection="1">
      <alignment horizontal="center" vertical="center"/>
      <protection locked="0"/>
    </xf>
    <xf numFmtId="0" fontId="14" fillId="0" borderId="2" xfId="0" applyFont="1" applyBorder="1" applyAlignment="1" applyProtection="1"/>
    <xf numFmtId="0" fontId="14" fillId="4" borderId="73" xfId="0" applyFont="1" applyFill="1" applyBorder="1" applyAlignment="1" applyProtection="1">
      <alignment horizontal="center" vertical="center"/>
      <protection locked="0"/>
    </xf>
    <xf numFmtId="0" fontId="14" fillId="4" borderId="141" xfId="0" applyFont="1" applyFill="1" applyBorder="1" applyAlignment="1" applyProtection="1">
      <alignment horizontal="center" vertical="center"/>
      <protection locked="0"/>
    </xf>
    <xf numFmtId="0" fontId="14" fillId="4" borderId="96" xfId="0" applyFont="1" applyFill="1" applyBorder="1" applyAlignment="1" applyProtection="1">
      <alignment horizontal="center" vertical="center"/>
      <protection locked="0"/>
    </xf>
    <xf numFmtId="0" fontId="14" fillId="4" borderId="74" xfId="0" applyFont="1" applyFill="1" applyBorder="1" applyAlignment="1" applyProtection="1">
      <alignment horizontal="center" vertical="center"/>
      <protection locked="0"/>
    </xf>
    <xf numFmtId="0" fontId="14" fillId="0" borderId="2" xfId="0" applyFont="1" applyBorder="1" applyAlignment="1" applyProtection="1">
      <alignment horizontal="right"/>
    </xf>
    <xf numFmtId="0" fontId="21" fillId="0" borderId="51" xfId="4" applyFont="1" applyFill="1" applyBorder="1" applyAlignment="1" applyProtection="1">
      <alignment horizontal="center" vertical="center"/>
      <protection locked="0"/>
    </xf>
    <xf numFmtId="0" fontId="21" fillId="0" borderId="49" xfId="0" applyFont="1" applyFill="1" applyBorder="1" applyAlignment="1" applyProtection="1">
      <alignment horizontal="center" vertical="center"/>
      <protection locked="0"/>
    </xf>
    <xf numFmtId="0" fontId="2" fillId="4" borderId="77" xfId="4" applyFont="1" applyFill="1" applyBorder="1" applyAlignment="1" applyProtection="1">
      <alignment vertical="center" wrapText="1"/>
    </xf>
    <xf numFmtId="0" fontId="2" fillId="4" borderId="78" xfId="4" applyFont="1" applyFill="1" applyBorder="1" applyAlignment="1" applyProtection="1">
      <alignment vertical="center" wrapText="1"/>
    </xf>
    <xf numFmtId="0" fontId="2" fillId="4" borderId="79" xfId="4" applyFont="1" applyFill="1" applyBorder="1" applyAlignment="1" applyProtection="1">
      <alignment vertical="center" wrapText="1"/>
    </xf>
    <xf numFmtId="0" fontId="2" fillId="4" borderId="16" xfId="4" applyFont="1" applyFill="1" applyBorder="1" applyAlignment="1" applyProtection="1">
      <alignment vertical="center" wrapText="1"/>
    </xf>
    <xf numFmtId="0" fontId="2" fillId="4" borderId="0" xfId="4" applyFont="1" applyFill="1" applyBorder="1" applyAlignment="1" applyProtection="1">
      <alignment vertical="center" wrapText="1"/>
    </xf>
    <xf numFmtId="0" fontId="2" fillId="4" borderId="35" xfId="4" applyFont="1" applyFill="1" applyBorder="1" applyAlignment="1" applyProtection="1">
      <alignment vertical="center" wrapText="1"/>
    </xf>
    <xf numFmtId="0" fontId="2" fillId="4" borderId="62" xfId="4" applyFont="1" applyFill="1" applyBorder="1" applyAlignment="1" applyProtection="1">
      <alignment vertical="center" wrapText="1"/>
    </xf>
    <xf numFmtId="0" fontId="2" fillId="4" borderId="63" xfId="4" applyFont="1" applyFill="1" applyBorder="1" applyAlignment="1" applyProtection="1">
      <alignment vertical="center" wrapText="1"/>
    </xf>
    <xf numFmtId="0" fontId="2" fillId="4" borderId="64" xfId="4" applyFont="1" applyFill="1" applyBorder="1" applyAlignment="1" applyProtection="1">
      <alignment vertical="center" wrapText="1"/>
    </xf>
    <xf numFmtId="0" fontId="3" fillId="0" borderId="126" xfId="4" applyFont="1" applyBorder="1" applyAlignment="1" applyProtection="1">
      <alignment horizontal="center"/>
    </xf>
    <xf numFmtId="0" fontId="3" fillId="0" borderId="102" xfId="4" applyFont="1" applyBorder="1" applyAlignment="1" applyProtection="1">
      <alignment horizontal="center"/>
    </xf>
    <xf numFmtId="0" fontId="17" fillId="0" borderId="19" xfId="3" applyFont="1" applyBorder="1" applyAlignment="1" applyProtection="1">
      <alignment horizontal="left"/>
    </xf>
    <xf numFmtId="0" fontId="17" fillId="0" borderId="32" xfId="3" applyFont="1" applyBorder="1" applyAlignment="1" applyProtection="1">
      <alignment horizontal="left"/>
    </xf>
    <xf numFmtId="0" fontId="17" fillId="0" borderId="20" xfId="3" applyFont="1" applyBorder="1" applyAlignment="1" applyProtection="1">
      <alignment horizontal="left"/>
    </xf>
    <xf numFmtId="0" fontId="7" fillId="0" borderId="19" xfId="3" applyFont="1" applyBorder="1" applyAlignment="1" applyProtection="1">
      <alignment horizontal="left" vertical="center"/>
    </xf>
    <xf numFmtId="0" fontId="7" fillId="0" borderId="32" xfId="3" applyFont="1" applyBorder="1" applyAlignment="1" applyProtection="1">
      <alignment horizontal="left" vertical="center"/>
    </xf>
    <xf numFmtId="0" fontId="7" fillId="0" borderId="20" xfId="3" applyFont="1" applyBorder="1" applyAlignment="1" applyProtection="1">
      <alignment horizontal="left" vertical="center"/>
    </xf>
    <xf numFmtId="0" fontId="17" fillId="4" borderId="19" xfId="3" applyFont="1" applyFill="1" applyBorder="1" applyAlignment="1" applyProtection="1">
      <alignment horizontal="center" vertical="center"/>
    </xf>
    <xf numFmtId="0" fontId="17" fillId="4" borderId="32" xfId="3" applyFont="1" applyFill="1" applyBorder="1" applyAlignment="1" applyProtection="1">
      <alignment horizontal="center" vertical="center"/>
    </xf>
    <xf numFmtId="0" fontId="41" fillId="4" borderId="53" xfId="0" applyFont="1" applyFill="1" applyBorder="1" applyAlignment="1" applyProtection="1">
      <alignment horizontal="center" vertical="center"/>
      <protection locked="0"/>
    </xf>
    <xf numFmtId="0" fontId="41" fillId="4" borderId="6" xfId="0" applyFont="1" applyFill="1" applyBorder="1" applyAlignment="1" applyProtection="1">
      <alignment horizontal="center" vertical="center"/>
      <protection locked="0"/>
    </xf>
    <xf numFmtId="0" fontId="14" fillId="2" borderId="2" xfId="0" applyFont="1" applyFill="1" applyBorder="1" applyAlignment="1" applyProtection="1"/>
    <xf numFmtId="0" fontId="14" fillId="2" borderId="3" xfId="0" applyFont="1" applyFill="1" applyBorder="1" applyAlignment="1" applyProtection="1"/>
    <xf numFmtId="0" fontId="41" fillId="4" borderId="55" xfId="0" applyFont="1" applyFill="1" applyBorder="1" applyAlignment="1" applyProtection="1">
      <alignment horizontal="center" vertical="center"/>
      <protection locked="0"/>
    </xf>
    <xf numFmtId="0" fontId="41" fillId="4" borderId="38"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41" fillId="4" borderId="51" xfId="0" applyFont="1" applyFill="1" applyBorder="1" applyAlignment="1" applyProtection="1">
      <alignment horizontal="center" vertical="center"/>
      <protection locked="0"/>
    </xf>
    <xf numFmtId="0" fontId="41" fillId="4" borderId="49" xfId="0" applyFont="1" applyFill="1" applyBorder="1" applyAlignment="1" applyProtection="1">
      <alignment horizontal="center" vertical="center"/>
      <protection locked="0"/>
    </xf>
    <xf numFmtId="0" fontId="33" fillId="2" borderId="80" xfId="0" applyFont="1" applyFill="1" applyBorder="1" applyAlignment="1" applyProtection="1">
      <alignment horizontal="center" vertical="center"/>
    </xf>
    <xf numFmtId="0" fontId="19" fillId="2" borderId="80" xfId="0" applyFont="1" applyFill="1" applyBorder="1" applyAlignment="1" applyProtection="1">
      <alignment horizontal="center" vertical="center"/>
    </xf>
    <xf numFmtId="0" fontId="19" fillId="2" borderId="83" xfId="0" applyFont="1" applyFill="1" applyBorder="1" applyAlignment="1" applyProtection="1">
      <alignment horizontal="center" vertical="center"/>
    </xf>
    <xf numFmtId="0" fontId="22" fillId="2" borderId="83" xfId="0" applyFont="1" applyFill="1" applyBorder="1" applyAlignment="1" applyProtection="1">
      <alignment horizontal="center" vertical="center"/>
    </xf>
    <xf numFmtId="0" fontId="17" fillId="4" borderId="19" xfId="3" applyFont="1" applyFill="1" applyBorder="1" applyAlignment="1" applyProtection="1">
      <alignment horizontal="center"/>
    </xf>
    <xf numFmtId="0" fontId="17" fillId="4" borderId="32" xfId="3" applyFont="1" applyFill="1" applyBorder="1" applyAlignment="1" applyProtection="1">
      <alignment horizontal="center"/>
    </xf>
    <xf numFmtId="0" fontId="14" fillId="2" borderId="83" xfId="0" applyFont="1" applyFill="1" applyBorder="1" applyAlignment="1" applyProtection="1">
      <alignment horizontal="center" vertical="center"/>
    </xf>
    <xf numFmtId="0" fontId="17" fillId="0" borderId="131" xfId="3" applyFont="1" applyBorder="1" applyAlignment="1" applyProtection="1">
      <alignment horizontal="center" vertical="center"/>
    </xf>
    <xf numFmtId="0" fontId="17" fillId="0" borderId="30" xfId="3" applyFont="1" applyBorder="1" applyAlignment="1" applyProtection="1">
      <alignment horizontal="center" vertical="center"/>
    </xf>
    <xf numFmtId="0" fontId="17" fillId="0" borderId="31" xfId="3" applyFont="1" applyBorder="1" applyAlignment="1" applyProtection="1">
      <alignment horizontal="center" vertical="center"/>
    </xf>
    <xf numFmtId="0" fontId="3" fillId="0" borderId="26" xfId="4" applyFont="1" applyBorder="1" applyAlignment="1" applyProtection="1">
      <alignment horizontal="center"/>
    </xf>
    <xf numFmtId="0" fontId="3" fillId="0" borderId="28" xfId="4" applyFont="1" applyBorder="1" applyAlignment="1" applyProtection="1">
      <alignment horizontal="center"/>
    </xf>
    <xf numFmtId="0" fontId="2" fillId="0" borderId="77" xfId="4" applyFont="1" applyFill="1" applyBorder="1" applyAlignment="1" applyProtection="1">
      <alignment horizontal="left" vertical="center" wrapText="1"/>
    </xf>
    <xf numFmtId="0" fontId="2" fillId="0" borderId="78" xfId="0" applyFont="1" applyFill="1" applyBorder="1" applyAlignment="1" applyProtection="1">
      <alignment horizontal="left" vertical="center" wrapText="1"/>
    </xf>
    <xf numFmtId="0" fontId="36" fillId="0" borderId="78" xfId="0" applyFont="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36" fillId="0" borderId="0" xfId="0" applyFont="1" applyBorder="1" applyAlignment="1" applyProtection="1">
      <alignment horizontal="left" vertical="center" wrapText="1"/>
    </xf>
    <xf numFmtId="0" fontId="36" fillId="0" borderId="62" xfId="0" applyFont="1" applyBorder="1" applyAlignment="1" applyProtection="1">
      <alignment horizontal="left" vertical="center" wrapText="1"/>
    </xf>
    <xf numFmtId="0" fontId="36" fillId="0" borderId="63" xfId="0" applyFont="1" applyBorder="1" applyAlignment="1" applyProtection="1">
      <alignment horizontal="left" vertical="center" wrapText="1"/>
    </xf>
    <xf numFmtId="0" fontId="3" fillId="0" borderId="19" xfId="5" applyFont="1" applyBorder="1" applyAlignment="1" applyProtection="1">
      <alignment horizontal="right"/>
    </xf>
    <xf numFmtId="0" fontId="3" fillId="0" borderId="20" xfId="5" applyFont="1" applyBorder="1" applyAlignment="1" applyProtection="1">
      <alignment horizontal="right"/>
    </xf>
    <xf numFmtId="0" fontId="0" fillId="0" borderId="0" xfId="0" applyAlignment="1"/>
    <xf numFmtId="0" fontId="0" fillId="0" borderId="0" xfId="0" applyFont="1" applyAlignment="1"/>
    <xf numFmtId="0" fontId="0" fillId="0" borderId="0" xfId="0" applyAlignment="1">
      <alignment vertical="top" wrapText="1"/>
    </xf>
    <xf numFmtId="0" fontId="0" fillId="0" borderId="0" xfId="0" applyAlignment="1">
      <alignment wrapText="1"/>
    </xf>
  </cellXfs>
  <cellStyles count="9">
    <cellStyle name="Currency" xfId="6" builtinId="4"/>
    <cellStyle name="Hyperlink" xfId="2" builtinId="8"/>
    <cellStyle name="Normal" xfId="0" builtinId="0"/>
    <cellStyle name="Normal 2" xfId="1"/>
    <cellStyle name="Normal 4" xfId="8"/>
    <cellStyle name="Normal 5" xfId="7"/>
    <cellStyle name="Normal_TMT 021 Price schedule (v2)" xfId="5"/>
    <cellStyle name="Normal_TMT 2 Price Schedule FINAL v3" xfId="4"/>
    <cellStyle name="Normal_TMT Price schedule using stages" xfId="3"/>
  </cellStyles>
  <dxfs count="3">
    <dxf>
      <font>
        <color rgb="FFC00000"/>
      </font>
      <fill>
        <patternFill>
          <bgColor rgb="FFFFC7CE"/>
        </patternFill>
      </fill>
    </dxf>
    <dxf>
      <font>
        <color rgb="FFC00000"/>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99"/>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111125</xdr:colOff>
      <xdr:row>0</xdr:row>
      <xdr:rowOff>111125</xdr:rowOff>
    </xdr:from>
    <xdr:to>
      <xdr:col>1</xdr:col>
      <xdr:colOff>1592943</xdr:colOff>
      <xdr:row>3</xdr:row>
      <xdr:rowOff>165333</xdr:rowOff>
    </xdr:to>
    <xdr:pic>
      <xdr:nvPicPr>
        <xdr:cNvPr id="2" name="Picture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25" y="111125"/>
          <a:ext cx="1894568" cy="6257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79375</xdr:colOff>
      <xdr:row>0</xdr:row>
      <xdr:rowOff>79375</xdr:rowOff>
    </xdr:from>
    <xdr:to>
      <xdr:col>2</xdr:col>
      <xdr:colOff>430440</xdr:colOff>
      <xdr:row>3</xdr:row>
      <xdr:rowOff>162158</xdr:rowOff>
    </xdr:to>
    <xdr:pic>
      <xdr:nvPicPr>
        <xdr:cNvPr id="2" name="Picture 1">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79375"/>
          <a:ext cx="1906815" cy="6257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329293</xdr:colOff>
      <xdr:row>3</xdr:row>
      <xdr:rowOff>54208</xdr:rowOff>
    </xdr:to>
    <xdr:pic>
      <xdr:nvPicPr>
        <xdr:cNvPr id="2" name="Picture 1">
          <a:extLst>
            <a:ext uri="{FF2B5EF4-FFF2-40B4-BE49-F238E27FC236}">
              <a16:creationId xmlns:a16="http://schemas.microsoft.com/office/drawing/2014/main" xmlns=""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91393" cy="62570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79375</xdr:colOff>
      <xdr:row>0</xdr:row>
      <xdr:rowOff>79375</xdr:rowOff>
    </xdr:from>
    <xdr:to>
      <xdr:col>2</xdr:col>
      <xdr:colOff>408668</xdr:colOff>
      <xdr:row>3</xdr:row>
      <xdr:rowOff>162158</xdr:rowOff>
    </xdr:to>
    <xdr:pic>
      <xdr:nvPicPr>
        <xdr:cNvPr id="2" name="Picture 1">
          <a:extLst>
            <a:ext uri="{FF2B5EF4-FFF2-40B4-BE49-F238E27FC236}">
              <a16:creationId xmlns:a16="http://schemas.microsoft.com/office/drawing/2014/main" xmlns=""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79375"/>
          <a:ext cx="1885043" cy="62570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79375</xdr:rowOff>
    </xdr:from>
    <xdr:to>
      <xdr:col>2</xdr:col>
      <xdr:colOff>392793</xdr:colOff>
      <xdr:row>3</xdr:row>
      <xdr:rowOff>162158</xdr:rowOff>
    </xdr:to>
    <xdr:pic>
      <xdr:nvPicPr>
        <xdr:cNvPr id="2" name="Picture 1">
          <a:extLst>
            <a:ext uri="{FF2B5EF4-FFF2-40B4-BE49-F238E27FC236}">
              <a16:creationId xmlns:a16="http://schemas.microsoft.com/office/drawing/2014/main" xmlns=""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79375"/>
          <a:ext cx="1885043" cy="62570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329293</xdr:colOff>
      <xdr:row>3</xdr:row>
      <xdr:rowOff>82783</xdr:rowOff>
    </xdr:to>
    <xdr:pic>
      <xdr:nvPicPr>
        <xdr:cNvPr id="2" name="Picture 1">
          <a:extLst>
            <a:ext uri="{FF2B5EF4-FFF2-40B4-BE49-F238E27FC236}">
              <a16:creationId xmlns:a16="http://schemas.microsoft.com/office/drawing/2014/main" xmlns=""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91393" cy="625708"/>
        </a:xfrm>
        <a:prstGeom prst="rect">
          <a:avLst/>
        </a:prstGeom>
      </xdr:spPr>
    </xdr:pic>
    <xdr:clientData/>
  </xdr:twoCellAnchor>
  <xdr:twoCellAnchor editAs="oneCell">
    <xdr:from>
      <xdr:col>0</xdr:col>
      <xdr:colOff>0</xdr:colOff>
      <xdr:row>0</xdr:row>
      <xdr:rowOff>0</xdr:rowOff>
    </xdr:from>
    <xdr:to>
      <xdr:col>2</xdr:col>
      <xdr:colOff>322569</xdr:colOff>
      <xdr:row>3</xdr:row>
      <xdr:rowOff>82783</xdr:rowOff>
    </xdr:to>
    <xdr:pic>
      <xdr:nvPicPr>
        <xdr:cNvPr id="3" name="Picture 2">
          <a:extLst>
            <a:ext uri="{FF2B5EF4-FFF2-40B4-BE49-F238E27FC236}">
              <a16:creationId xmlns:a16="http://schemas.microsoft.com/office/drawing/2014/main" xmlns=""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84669" cy="625708"/>
        </a:xfrm>
        <a:prstGeom prst="rect">
          <a:avLst/>
        </a:prstGeom>
      </xdr:spPr>
    </xdr:pic>
    <xdr:clientData/>
  </xdr:twoCellAnchor>
  <xdr:twoCellAnchor editAs="oneCell">
    <xdr:from>
      <xdr:col>0</xdr:col>
      <xdr:colOff>28575</xdr:colOff>
      <xdr:row>0</xdr:row>
      <xdr:rowOff>47625</xdr:rowOff>
    </xdr:from>
    <xdr:to>
      <xdr:col>2</xdr:col>
      <xdr:colOff>357868</xdr:colOff>
      <xdr:row>3</xdr:row>
      <xdr:rowOff>130408</xdr:rowOff>
    </xdr:to>
    <xdr:pic>
      <xdr:nvPicPr>
        <xdr:cNvPr id="4" name="Picture 3">
          <a:extLst>
            <a:ext uri="{FF2B5EF4-FFF2-40B4-BE49-F238E27FC236}">
              <a16:creationId xmlns:a16="http://schemas.microsoft.com/office/drawing/2014/main" xmlns="" id="{00000000-0008-0000-0C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47625"/>
          <a:ext cx="1891393" cy="62570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79375</xdr:rowOff>
    </xdr:from>
    <xdr:to>
      <xdr:col>2</xdr:col>
      <xdr:colOff>392793</xdr:colOff>
      <xdr:row>3</xdr:row>
      <xdr:rowOff>162158</xdr:rowOff>
    </xdr:to>
    <xdr:pic>
      <xdr:nvPicPr>
        <xdr:cNvPr id="2" name="Picture 1">
          <a:extLst>
            <a:ext uri="{FF2B5EF4-FFF2-40B4-BE49-F238E27FC236}">
              <a16:creationId xmlns:a16="http://schemas.microsoft.com/office/drawing/2014/main" xmlns=""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79375"/>
          <a:ext cx="1885043" cy="62570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1891393</xdr:colOff>
      <xdr:row>3</xdr:row>
      <xdr:rowOff>82783</xdr:rowOff>
    </xdr:to>
    <xdr:pic>
      <xdr:nvPicPr>
        <xdr:cNvPr id="3" name="Picture 2">
          <a:extLst>
            <a:ext uri="{FF2B5EF4-FFF2-40B4-BE49-F238E27FC236}">
              <a16:creationId xmlns:a16="http://schemas.microsoft.com/office/drawing/2014/main" xmlns="" id="{00000000-0008-0000-0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91393" cy="625708"/>
        </a:xfrm>
        <a:prstGeom prst="rect">
          <a:avLst/>
        </a:prstGeom>
      </xdr:spPr>
    </xdr:pic>
    <xdr:clientData/>
  </xdr:twoCellAnchor>
  <xdr:twoCellAnchor editAs="oneCell">
    <xdr:from>
      <xdr:col>0</xdr:col>
      <xdr:colOff>38100</xdr:colOff>
      <xdr:row>0</xdr:row>
      <xdr:rowOff>47625</xdr:rowOff>
    </xdr:from>
    <xdr:to>
      <xdr:col>0</xdr:col>
      <xdr:colOff>1929493</xdr:colOff>
      <xdr:row>3</xdr:row>
      <xdr:rowOff>130408</xdr:rowOff>
    </xdr:to>
    <xdr:pic>
      <xdr:nvPicPr>
        <xdr:cNvPr id="4" name="Picture 3">
          <a:extLst>
            <a:ext uri="{FF2B5EF4-FFF2-40B4-BE49-F238E27FC236}">
              <a16:creationId xmlns:a16="http://schemas.microsoft.com/office/drawing/2014/main" xmlns="" id="{00000000-0008-0000-0E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47625"/>
          <a:ext cx="1891393" cy="6257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77018</xdr:colOff>
      <xdr:row>0</xdr:row>
      <xdr:rowOff>74860</xdr:rowOff>
    </xdr:from>
    <xdr:to>
      <xdr:col>0</xdr:col>
      <xdr:colOff>1941197</xdr:colOff>
      <xdr:row>3</xdr:row>
      <xdr:rowOff>169889</xdr:rowOff>
    </xdr:to>
    <xdr:pic>
      <xdr:nvPicPr>
        <xdr:cNvPr id="2" name="Picture 1">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18" y="74860"/>
          <a:ext cx="1864179" cy="6189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79375</xdr:colOff>
      <xdr:row>0</xdr:row>
      <xdr:rowOff>79375</xdr:rowOff>
    </xdr:from>
    <xdr:to>
      <xdr:col>2</xdr:col>
      <xdr:colOff>599168</xdr:colOff>
      <xdr:row>3</xdr:row>
      <xdr:rowOff>133583</xdr:rowOff>
    </xdr:to>
    <xdr:pic>
      <xdr:nvPicPr>
        <xdr:cNvPr id="2" name="Picture 1">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79375"/>
          <a:ext cx="1872343" cy="6257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1954893</xdr:colOff>
      <xdr:row>3</xdr:row>
      <xdr:rowOff>146283</xdr:rowOff>
    </xdr:to>
    <xdr:pic>
      <xdr:nvPicPr>
        <xdr:cNvPr id="2" name="Picture 1">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63500"/>
          <a:ext cx="1891393" cy="6257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42332</xdr:colOff>
      <xdr:row>0</xdr:row>
      <xdr:rowOff>42332</xdr:rowOff>
    </xdr:from>
    <xdr:to>
      <xdr:col>1</xdr:col>
      <xdr:colOff>417992</xdr:colOff>
      <xdr:row>3</xdr:row>
      <xdr:rowOff>96540</xdr:rowOff>
    </xdr:to>
    <xdr:pic>
      <xdr:nvPicPr>
        <xdr:cNvPr id="2" name="Picture 1">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2" y="42332"/>
          <a:ext cx="1889077" cy="6257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1</xdr:col>
      <xdr:colOff>248485</xdr:colOff>
      <xdr:row>3</xdr:row>
      <xdr:rowOff>146283</xdr:rowOff>
    </xdr:to>
    <xdr:pic>
      <xdr:nvPicPr>
        <xdr:cNvPr id="2" name="Picture 1">
          <a:extLst>
            <a:ext uri="{FF2B5EF4-FFF2-40B4-BE49-F238E27FC236}">
              <a16:creationId xmlns:a16="http://schemas.microsoft.com/office/drawing/2014/main" xmlns=""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63500"/>
          <a:ext cx="1878319" cy="6257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79375</xdr:colOff>
      <xdr:row>0</xdr:row>
      <xdr:rowOff>79375</xdr:rowOff>
    </xdr:from>
    <xdr:to>
      <xdr:col>2</xdr:col>
      <xdr:colOff>408668</xdr:colOff>
      <xdr:row>3</xdr:row>
      <xdr:rowOff>162158</xdr:rowOff>
    </xdr:to>
    <xdr:pic>
      <xdr:nvPicPr>
        <xdr:cNvPr id="2" name="Picture 1">
          <a:extLst>
            <a:ext uri="{FF2B5EF4-FFF2-40B4-BE49-F238E27FC236}">
              <a16:creationId xmlns:a16="http://schemas.microsoft.com/office/drawing/2014/main" xmlns=""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79375"/>
          <a:ext cx="1885043" cy="6257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79375</xdr:rowOff>
    </xdr:from>
    <xdr:to>
      <xdr:col>1</xdr:col>
      <xdr:colOff>202293</xdr:colOff>
      <xdr:row>3</xdr:row>
      <xdr:rowOff>162158</xdr:rowOff>
    </xdr:to>
    <xdr:pic>
      <xdr:nvPicPr>
        <xdr:cNvPr id="2" name="Picture 1">
          <a:extLst>
            <a:ext uri="{FF2B5EF4-FFF2-40B4-BE49-F238E27FC236}">
              <a16:creationId xmlns:a16="http://schemas.microsoft.com/office/drawing/2014/main" xmlns=""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79375"/>
          <a:ext cx="1885043" cy="62570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79375</xdr:rowOff>
    </xdr:from>
    <xdr:to>
      <xdr:col>1</xdr:col>
      <xdr:colOff>916668</xdr:colOff>
      <xdr:row>3</xdr:row>
      <xdr:rowOff>162158</xdr:rowOff>
    </xdr:to>
    <xdr:pic>
      <xdr:nvPicPr>
        <xdr:cNvPr id="2" name="Picture 1">
          <a:extLst>
            <a:ext uri="{FF2B5EF4-FFF2-40B4-BE49-F238E27FC236}">
              <a16:creationId xmlns=""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79375"/>
          <a:ext cx="1881868" cy="6257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uppam\AppData\Local\Microsoft\Windows\Temporary%20Internet%20Files\Content.Outlook\NIH6RSWW\Users\Graham%20&amp;%20Iliana\Desktop\EC%20Harris\TMT\Finance%20Model\Finance%20Model%20Test\TMT%20069%20Finance%20Model%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ff Rate Breakdown"/>
      <sheetName val="Location Uplift"/>
      <sheetName val="List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45"/>
  <sheetViews>
    <sheetView showGridLines="0" tabSelected="1" view="pageBreakPreview" zoomScaleNormal="100" zoomScaleSheetLayoutView="100" workbookViewId="0">
      <selection activeCell="B14" sqref="B14"/>
    </sheetView>
  </sheetViews>
  <sheetFormatPr defaultColWidth="0" defaultRowHeight="15" zeroHeight="1" x14ac:dyDescent="0.2"/>
  <cols>
    <col min="1" max="1" width="6.140625" style="3" bestFit="1" customWidth="1"/>
    <col min="2" max="2" width="91.28515625" style="3" customWidth="1"/>
    <col min="3" max="6" width="9.140625" style="3" customWidth="1"/>
    <col min="7" max="16384" width="9.140625" style="3" hidden="1"/>
  </cols>
  <sheetData>
    <row r="1" spans="2:5" x14ac:dyDescent="0.2"/>
    <row r="2" spans="2:5" x14ac:dyDescent="0.2"/>
    <row r="3" spans="2:5" x14ac:dyDescent="0.2"/>
    <row r="4" spans="2:5" x14ac:dyDescent="0.2"/>
    <row r="5" spans="2:5" s="1" customFormat="1" ht="23.25" x14ac:dyDescent="0.2">
      <c r="B5" s="603" t="s">
        <v>188</v>
      </c>
      <c r="C5" s="603"/>
      <c r="D5" s="604" t="s">
        <v>250</v>
      </c>
      <c r="E5" s="604"/>
    </row>
    <row r="6" spans="2:5" x14ac:dyDescent="0.2"/>
    <row r="7" spans="2:5" x14ac:dyDescent="0.2"/>
    <row r="8" spans="2:5" ht="15.75" x14ac:dyDescent="0.2">
      <c r="B8" s="584" t="s">
        <v>246</v>
      </c>
    </row>
    <row r="9" spans="2:5" ht="15.75" x14ac:dyDescent="0.25">
      <c r="B9" s="2"/>
    </row>
    <row r="10" spans="2:5" x14ac:dyDescent="0.2">
      <c r="B10" s="120" t="s">
        <v>187</v>
      </c>
    </row>
    <row r="11" spans="2:5" x14ac:dyDescent="0.2">
      <c r="B11" s="120"/>
    </row>
    <row r="12" spans="2:5" ht="30.75" x14ac:dyDescent="0.2">
      <c r="B12" s="122" t="s">
        <v>202</v>
      </c>
    </row>
    <row r="13" spans="2:5" ht="16.5" thickBot="1" x14ac:dyDescent="0.25">
      <c r="B13" s="122"/>
    </row>
    <row r="14" spans="2:5" ht="48" thickBot="1" x14ac:dyDescent="0.25">
      <c r="B14" s="602" t="s">
        <v>251</v>
      </c>
    </row>
    <row r="15" spans="2:5" ht="15.75" x14ac:dyDescent="0.2">
      <c r="B15" s="122"/>
    </row>
    <row r="16" spans="2:5" ht="90" x14ac:dyDescent="0.2">
      <c r="B16" s="120" t="s">
        <v>221</v>
      </c>
    </row>
    <row r="17" spans="2:2" x14ac:dyDescent="0.2">
      <c r="B17" s="120"/>
    </row>
    <row r="18" spans="2:2" ht="30" x14ac:dyDescent="0.2">
      <c r="B18" s="121" t="s">
        <v>189</v>
      </c>
    </row>
    <row r="19" spans="2:2" ht="17.25" customHeight="1" x14ac:dyDescent="0.2">
      <c r="B19" s="121"/>
    </row>
    <row r="20" spans="2:2" ht="30" x14ac:dyDescent="0.2">
      <c r="B20" s="120" t="s">
        <v>190</v>
      </c>
    </row>
    <row r="21" spans="2:2" x14ac:dyDescent="0.2">
      <c r="B21" s="120"/>
    </row>
    <row r="22" spans="2:2" ht="30" x14ac:dyDescent="0.2">
      <c r="B22" s="120" t="s">
        <v>191</v>
      </c>
    </row>
    <row r="23" spans="2:2" x14ac:dyDescent="0.2">
      <c r="B23" s="120"/>
    </row>
    <row r="24" spans="2:2" ht="66" customHeight="1" x14ac:dyDescent="0.2">
      <c r="B24" s="120" t="s">
        <v>192</v>
      </c>
    </row>
    <row r="25" spans="2:2" x14ac:dyDescent="0.2">
      <c r="B25" s="120"/>
    </row>
    <row r="26" spans="2:2" ht="45.75" x14ac:dyDescent="0.2">
      <c r="B26" s="120" t="s">
        <v>200</v>
      </c>
    </row>
    <row r="27" spans="2:2" x14ac:dyDescent="0.2">
      <c r="B27" s="120"/>
    </row>
    <row r="28" spans="2:2" ht="30.75" x14ac:dyDescent="0.2">
      <c r="B28" s="120" t="s">
        <v>201</v>
      </c>
    </row>
    <row r="29" spans="2:2" x14ac:dyDescent="0.2">
      <c r="B29" s="120"/>
    </row>
    <row r="30" spans="2:2" ht="30" x14ac:dyDescent="0.2">
      <c r="B30" s="120" t="s">
        <v>180</v>
      </c>
    </row>
    <row r="31" spans="2:2" x14ac:dyDescent="0.2">
      <c r="B31" s="120"/>
    </row>
    <row r="32" spans="2:2" ht="60" x14ac:dyDescent="0.2">
      <c r="B32" s="120" t="s">
        <v>137</v>
      </c>
    </row>
    <row r="33" spans="1:2" x14ac:dyDescent="0.2">
      <c r="B33" s="4"/>
    </row>
    <row r="34" spans="1:2" hidden="1" x14ac:dyDescent="0.2">
      <c r="A34" s="41"/>
      <c r="B34" s="42"/>
    </row>
    <row r="35" spans="1:2" hidden="1" x14ac:dyDescent="0.2">
      <c r="B35" s="4"/>
    </row>
    <row r="36" spans="1:2" hidden="1" x14ac:dyDescent="0.2">
      <c r="B36" s="4"/>
    </row>
    <row r="37" spans="1:2" hidden="1" x14ac:dyDescent="0.2">
      <c r="B37" s="4"/>
    </row>
    <row r="38" spans="1:2" hidden="1" x14ac:dyDescent="0.2">
      <c r="B38" s="4"/>
    </row>
    <row r="39" spans="1:2" hidden="1" x14ac:dyDescent="0.2">
      <c r="B39" s="4"/>
    </row>
    <row r="40" spans="1:2" hidden="1" x14ac:dyDescent="0.2">
      <c r="B40" s="4"/>
    </row>
    <row r="41" spans="1:2" hidden="1" x14ac:dyDescent="0.2">
      <c r="B41" s="4"/>
    </row>
    <row r="42" spans="1:2" hidden="1" x14ac:dyDescent="0.2">
      <c r="B42" s="5"/>
    </row>
    <row r="43" spans="1:2" ht="15.75" hidden="1" x14ac:dyDescent="0.25">
      <c r="B43" s="6"/>
    </row>
    <row r="44" spans="1:2" ht="15.75" hidden="1" x14ac:dyDescent="0.25">
      <c r="B44" s="6"/>
    </row>
    <row r="45" spans="1:2" x14ac:dyDescent="0.2"/>
  </sheetData>
  <mergeCells count="2">
    <mergeCell ref="B5:C5"/>
    <mergeCell ref="D5:E5"/>
  </mergeCells>
  <pageMargins left="0.75" right="0.75" top="1" bottom="1" header="0.5" footer="0.5"/>
  <pageSetup paperSize="9" scale="7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sheetPr>
  <dimension ref="A1:Q147"/>
  <sheetViews>
    <sheetView view="pageBreakPreview" zoomScaleNormal="90" zoomScaleSheetLayoutView="100" workbookViewId="0">
      <selection activeCell="A23" sqref="A23:B23"/>
    </sheetView>
  </sheetViews>
  <sheetFormatPr defaultColWidth="0" defaultRowHeight="14.25" zeroHeight="1" x14ac:dyDescent="0.2"/>
  <cols>
    <col min="1" max="2" width="11.7109375" style="119" customWidth="1"/>
    <col min="3" max="3" width="15.7109375" style="119" customWidth="1"/>
    <col min="4" max="4" width="29.7109375" style="119" customWidth="1"/>
    <col min="5" max="5" width="4.85546875" style="119" customWidth="1"/>
    <col min="6" max="6" width="31.140625" style="119" bestFit="1" customWidth="1"/>
    <col min="7" max="7" width="16.42578125" style="119" customWidth="1"/>
    <col min="8" max="8" width="15.140625" style="119" bestFit="1" customWidth="1"/>
    <col min="9" max="9" width="16.85546875" style="119" bestFit="1" customWidth="1"/>
    <col min="10" max="10" width="12.7109375" style="119" customWidth="1"/>
    <col min="11" max="11" width="19" style="119" customWidth="1"/>
    <col min="12" max="12" width="17.140625" style="119" customWidth="1"/>
    <col min="13" max="13" width="11.7109375" style="119" bestFit="1" customWidth="1"/>
    <col min="14" max="14" width="9.140625" style="119" customWidth="1"/>
    <col min="15" max="17" width="0" style="119" hidden="1" customWidth="1"/>
    <col min="18" max="16384" width="9.140625" style="119" hidden="1"/>
  </cols>
  <sheetData>
    <row r="1" spans="1:13" x14ac:dyDescent="0.2"/>
    <row r="2" spans="1:13" x14ac:dyDescent="0.2"/>
    <row r="3" spans="1:13" x14ac:dyDescent="0.2"/>
    <row r="4" spans="1:13" x14ac:dyDescent="0.2"/>
    <row r="5" spans="1:13" x14ac:dyDescent="0.2"/>
    <row r="6" spans="1:13" ht="15" thickBot="1" x14ac:dyDescent="0.25">
      <c r="C6" s="109"/>
      <c r="D6" s="109"/>
      <c r="E6" s="109"/>
      <c r="F6" s="109"/>
    </row>
    <row r="7" spans="1:13" ht="16.5" thickBot="1" x14ac:dyDescent="0.3">
      <c r="A7" s="732" t="s">
        <v>1</v>
      </c>
      <c r="B7" s="733"/>
      <c r="C7" s="635" t="str">
        <f>Instructions!B5</f>
        <v>TMTii 53</v>
      </c>
      <c r="D7" s="636"/>
      <c r="E7" s="636"/>
      <c r="F7" s="637"/>
      <c r="G7" s="106"/>
    </row>
    <row r="8" spans="1:13" ht="15.75" thickBot="1" x14ac:dyDescent="0.3">
      <c r="A8" s="99"/>
      <c r="C8" s="103"/>
      <c r="D8" s="104"/>
      <c r="E8" s="103"/>
      <c r="F8" s="103"/>
      <c r="I8" s="79"/>
      <c r="J8" s="79"/>
    </row>
    <row r="9" spans="1:13" ht="16.5" thickBot="1" x14ac:dyDescent="0.3">
      <c r="A9" s="732" t="s">
        <v>193</v>
      </c>
      <c r="B9" s="733"/>
      <c r="C9" s="710" t="str">
        <f>'Assessment Summary'!C9</f>
        <v>Please Type Company Name</v>
      </c>
      <c r="D9" s="711"/>
      <c r="E9" s="711"/>
      <c r="F9" s="712"/>
      <c r="G9" s="106"/>
      <c r="I9" s="80"/>
      <c r="J9" s="80"/>
    </row>
    <row r="10" spans="1:13" ht="15" x14ac:dyDescent="0.25">
      <c r="C10" s="100"/>
      <c r="D10" s="100"/>
      <c r="E10" s="100"/>
      <c r="F10" s="100"/>
      <c r="L10" s="80"/>
    </row>
    <row r="11" spans="1:13" ht="15.75" x14ac:dyDescent="0.25">
      <c r="A11" s="638" t="s">
        <v>194</v>
      </c>
      <c r="B11" s="639"/>
      <c r="C11" s="640"/>
      <c r="L11" s="70"/>
    </row>
    <row r="12" spans="1:13" x14ac:dyDescent="0.2">
      <c r="L12" s="116"/>
      <c r="M12" s="116"/>
    </row>
    <row r="13" spans="1:13" ht="16.5" thickBot="1" x14ac:dyDescent="0.25">
      <c r="A13" s="883" t="s">
        <v>43</v>
      </c>
      <c r="B13" s="884"/>
      <c r="C13" s="177"/>
      <c r="D13" s="109"/>
      <c r="E13" s="109"/>
      <c r="F13" s="109"/>
      <c r="G13" s="109"/>
      <c r="H13" s="109"/>
      <c r="I13" s="109"/>
      <c r="J13" s="109"/>
      <c r="K13" s="109"/>
      <c r="L13" s="116"/>
      <c r="M13" s="116"/>
    </row>
    <row r="14" spans="1:13" ht="20.100000000000001" customHeight="1" x14ac:dyDescent="0.2">
      <c r="A14" s="762" t="s">
        <v>232</v>
      </c>
      <c r="B14" s="851"/>
      <c r="C14" s="851"/>
      <c r="D14" s="851"/>
      <c r="E14" s="851"/>
      <c r="F14" s="851"/>
      <c r="G14" s="851"/>
      <c r="H14" s="851"/>
      <c r="I14" s="851"/>
      <c r="J14" s="851"/>
      <c r="K14" s="876"/>
      <c r="L14" s="427"/>
      <c r="M14" s="428"/>
    </row>
    <row r="15" spans="1:13" ht="20.100000000000001" customHeight="1" x14ac:dyDescent="0.2">
      <c r="A15" s="877"/>
      <c r="B15" s="878"/>
      <c r="C15" s="878"/>
      <c r="D15" s="878"/>
      <c r="E15" s="878"/>
      <c r="F15" s="878"/>
      <c r="G15" s="878"/>
      <c r="H15" s="878"/>
      <c r="I15" s="878"/>
      <c r="J15" s="878"/>
      <c r="K15" s="879"/>
      <c r="L15" s="429"/>
      <c r="M15" s="430"/>
    </row>
    <row r="16" spans="1:13" ht="20.100000000000001" customHeight="1" x14ac:dyDescent="0.2">
      <c r="A16" s="877"/>
      <c r="B16" s="878"/>
      <c r="C16" s="878"/>
      <c r="D16" s="878"/>
      <c r="E16" s="878"/>
      <c r="F16" s="878"/>
      <c r="G16" s="878"/>
      <c r="H16" s="878"/>
      <c r="I16" s="878"/>
      <c r="J16" s="878"/>
      <c r="K16" s="879"/>
      <c r="L16" s="429"/>
      <c r="M16" s="430"/>
    </row>
    <row r="17" spans="1:13" ht="20.100000000000001" customHeight="1" x14ac:dyDescent="0.2">
      <c r="A17" s="877"/>
      <c r="B17" s="878"/>
      <c r="C17" s="878"/>
      <c r="D17" s="878"/>
      <c r="E17" s="878"/>
      <c r="F17" s="878"/>
      <c r="G17" s="878"/>
      <c r="H17" s="878"/>
      <c r="I17" s="878"/>
      <c r="J17" s="878"/>
      <c r="K17" s="879"/>
      <c r="L17" s="429"/>
      <c r="M17" s="430"/>
    </row>
    <row r="18" spans="1:13" ht="20.100000000000001" customHeight="1" thickBot="1" x14ac:dyDescent="0.25">
      <c r="A18" s="880"/>
      <c r="B18" s="881"/>
      <c r="C18" s="881"/>
      <c r="D18" s="881"/>
      <c r="E18" s="881"/>
      <c r="F18" s="881"/>
      <c r="G18" s="881"/>
      <c r="H18" s="881"/>
      <c r="I18" s="881"/>
      <c r="J18" s="881"/>
      <c r="K18" s="882"/>
      <c r="L18" s="431"/>
      <c r="M18" s="432"/>
    </row>
    <row r="19" spans="1:13" x14ac:dyDescent="0.2">
      <c r="A19" s="333"/>
      <c r="B19" s="333"/>
      <c r="C19" s="333"/>
      <c r="D19" s="333"/>
      <c r="E19" s="333"/>
      <c r="F19" s="333"/>
      <c r="G19" s="333"/>
      <c r="H19" s="334"/>
      <c r="I19" s="334"/>
      <c r="J19" s="334"/>
      <c r="K19" s="334"/>
      <c r="L19" s="433"/>
      <c r="M19" s="434"/>
    </row>
    <row r="20" spans="1:13" ht="15.75" x14ac:dyDescent="0.2">
      <c r="A20" s="932" t="s">
        <v>64</v>
      </c>
      <c r="B20" s="933"/>
      <c r="C20" s="396"/>
      <c r="L20" s="116"/>
      <c r="M20" s="116"/>
    </row>
    <row r="21" spans="1:13" ht="15" thickBot="1" x14ac:dyDescent="0.25">
      <c r="A21" s="109"/>
      <c r="B21" s="109"/>
      <c r="C21" s="109"/>
      <c r="D21" s="109"/>
      <c r="E21" s="109"/>
      <c r="F21" s="109"/>
      <c r="G21" s="109"/>
      <c r="H21" s="109"/>
      <c r="I21" s="109"/>
      <c r="J21" s="109"/>
      <c r="K21" s="109"/>
      <c r="L21" s="136"/>
      <c r="M21" s="137"/>
    </row>
    <row r="22" spans="1:13" ht="33" customHeight="1" thickBot="1" x14ac:dyDescent="0.25">
      <c r="A22" s="924" t="s">
        <v>21</v>
      </c>
      <c r="B22" s="910"/>
      <c r="C22" s="910" t="s">
        <v>66</v>
      </c>
      <c r="D22" s="910"/>
      <c r="E22" s="500" t="s">
        <v>67</v>
      </c>
      <c r="F22" s="500" t="s">
        <v>81</v>
      </c>
      <c r="G22" s="506" t="s">
        <v>131</v>
      </c>
      <c r="H22" s="404" t="s">
        <v>69</v>
      </c>
      <c r="I22" s="405" t="s">
        <v>68</v>
      </c>
      <c r="J22" s="404" t="s">
        <v>239</v>
      </c>
      <c r="K22" s="404" t="s">
        <v>27</v>
      </c>
      <c r="L22" s="106"/>
    </row>
    <row r="23" spans="1:13" ht="15" x14ac:dyDescent="0.2">
      <c r="A23" s="921"/>
      <c r="B23" s="922"/>
      <c r="C23" s="923" t="s">
        <v>229</v>
      </c>
      <c r="D23" s="923"/>
      <c r="E23" s="501"/>
      <c r="F23" s="501" t="s">
        <v>229</v>
      </c>
      <c r="G23" s="293" t="s">
        <v>229</v>
      </c>
      <c r="H23" s="313">
        <f>IFERROR(VLOOKUP(G23,'Staff Rate Breakdown'!$B$34:$L$58,11),0)</f>
        <v>0</v>
      </c>
      <c r="I23" s="486"/>
      <c r="J23" s="312">
        <f>I23*H23</f>
        <v>0</v>
      </c>
      <c r="K23" s="313">
        <f>J23*E23</f>
        <v>0</v>
      </c>
      <c r="L23" s="398"/>
      <c r="M23" s="137"/>
    </row>
    <row r="24" spans="1:13" ht="15" x14ac:dyDescent="0.2">
      <c r="A24" s="921"/>
      <c r="B24" s="922"/>
      <c r="C24" s="923" t="s">
        <v>229</v>
      </c>
      <c r="D24" s="923"/>
      <c r="E24" s="510"/>
      <c r="F24" s="501" t="s">
        <v>229</v>
      </c>
      <c r="G24" s="293" t="s">
        <v>229</v>
      </c>
      <c r="H24" s="318">
        <f>IFERROR(VLOOKUP(G24,'Staff Rate Breakdown'!$B$34:$L$58,11),0)</f>
        <v>0</v>
      </c>
      <c r="I24" s="485"/>
      <c r="J24" s="317">
        <f t="shared" ref="J24:J42" si="0">I24*H24</f>
        <v>0</v>
      </c>
      <c r="K24" s="318">
        <f t="shared" ref="K24:K42" si="1">J24*E24</f>
        <v>0</v>
      </c>
      <c r="L24" s="106"/>
    </row>
    <row r="25" spans="1:13" ht="15" x14ac:dyDescent="0.2">
      <c r="A25" s="921"/>
      <c r="B25" s="922"/>
      <c r="C25" s="923" t="s">
        <v>229</v>
      </c>
      <c r="D25" s="923"/>
      <c r="E25" s="510"/>
      <c r="F25" s="501" t="s">
        <v>229</v>
      </c>
      <c r="G25" s="293" t="s">
        <v>229</v>
      </c>
      <c r="H25" s="318">
        <f>IFERROR(VLOOKUP(G25,'Staff Rate Breakdown'!$B$34:$L$58,11),0)</f>
        <v>0</v>
      </c>
      <c r="I25" s="485"/>
      <c r="J25" s="317">
        <f t="shared" si="0"/>
        <v>0</v>
      </c>
      <c r="K25" s="318">
        <f t="shared" si="1"/>
        <v>0</v>
      </c>
      <c r="L25" s="398"/>
      <c r="M25" s="137"/>
    </row>
    <row r="26" spans="1:13" ht="15" x14ac:dyDescent="0.2">
      <c r="A26" s="921"/>
      <c r="B26" s="922"/>
      <c r="C26" s="923" t="s">
        <v>229</v>
      </c>
      <c r="D26" s="923"/>
      <c r="E26" s="510"/>
      <c r="F26" s="501" t="s">
        <v>229</v>
      </c>
      <c r="G26" s="293" t="s">
        <v>229</v>
      </c>
      <c r="H26" s="318">
        <f>IFERROR(VLOOKUP(G26,'Staff Rate Breakdown'!$B$34:$L$58,11),0)</f>
        <v>0</v>
      </c>
      <c r="I26" s="485"/>
      <c r="J26" s="317">
        <f t="shared" si="0"/>
        <v>0</v>
      </c>
      <c r="K26" s="318">
        <f t="shared" si="1"/>
        <v>0</v>
      </c>
      <c r="L26" s="106"/>
    </row>
    <row r="27" spans="1:13" ht="15" x14ac:dyDescent="0.2">
      <c r="A27" s="921"/>
      <c r="B27" s="922"/>
      <c r="C27" s="923" t="s">
        <v>229</v>
      </c>
      <c r="D27" s="923"/>
      <c r="E27" s="510"/>
      <c r="F27" s="501" t="s">
        <v>229</v>
      </c>
      <c r="G27" s="293" t="s">
        <v>229</v>
      </c>
      <c r="H27" s="318">
        <f>IFERROR(VLOOKUP(G27,'Staff Rate Breakdown'!$B$34:$L$58,11),0)</f>
        <v>0</v>
      </c>
      <c r="I27" s="485"/>
      <c r="J27" s="317">
        <f t="shared" si="0"/>
        <v>0</v>
      </c>
      <c r="K27" s="318">
        <f t="shared" si="1"/>
        <v>0</v>
      </c>
      <c r="L27" s="398"/>
      <c r="M27" s="137"/>
    </row>
    <row r="28" spans="1:13" ht="15" x14ac:dyDescent="0.2">
      <c r="A28" s="921"/>
      <c r="B28" s="922"/>
      <c r="C28" s="923" t="s">
        <v>229</v>
      </c>
      <c r="D28" s="923"/>
      <c r="E28" s="510"/>
      <c r="F28" s="501" t="s">
        <v>229</v>
      </c>
      <c r="G28" s="293" t="s">
        <v>229</v>
      </c>
      <c r="H28" s="318">
        <f>IFERROR(VLOOKUP(G28,'Staff Rate Breakdown'!$B$34:$L$58,11),0)</f>
        <v>0</v>
      </c>
      <c r="I28" s="485"/>
      <c r="J28" s="317">
        <f t="shared" si="0"/>
        <v>0</v>
      </c>
      <c r="K28" s="318">
        <f t="shared" si="1"/>
        <v>0</v>
      </c>
      <c r="L28" s="106"/>
    </row>
    <row r="29" spans="1:13" ht="15" x14ac:dyDescent="0.2">
      <c r="A29" s="921"/>
      <c r="B29" s="922"/>
      <c r="C29" s="923" t="s">
        <v>229</v>
      </c>
      <c r="D29" s="923"/>
      <c r="E29" s="510"/>
      <c r="F29" s="501" t="s">
        <v>229</v>
      </c>
      <c r="G29" s="293" t="s">
        <v>229</v>
      </c>
      <c r="H29" s="318">
        <f>IFERROR(VLOOKUP(G29,'Staff Rate Breakdown'!$B$34:$L$58,11),0)</f>
        <v>0</v>
      </c>
      <c r="I29" s="485"/>
      <c r="J29" s="317">
        <f t="shared" si="0"/>
        <v>0</v>
      </c>
      <c r="K29" s="318">
        <f t="shared" si="1"/>
        <v>0</v>
      </c>
      <c r="L29" s="398"/>
      <c r="M29" s="137"/>
    </row>
    <row r="30" spans="1:13" ht="15" x14ac:dyDescent="0.2">
      <c r="A30" s="921"/>
      <c r="B30" s="922"/>
      <c r="C30" s="923" t="s">
        <v>229</v>
      </c>
      <c r="D30" s="923"/>
      <c r="E30" s="510"/>
      <c r="F30" s="501" t="s">
        <v>229</v>
      </c>
      <c r="G30" s="293" t="s">
        <v>229</v>
      </c>
      <c r="H30" s="318">
        <f>IFERROR(VLOOKUP(G30,'Staff Rate Breakdown'!$B$34:$L$58,11),0)</f>
        <v>0</v>
      </c>
      <c r="I30" s="485"/>
      <c r="J30" s="317">
        <f t="shared" si="0"/>
        <v>0</v>
      </c>
      <c r="K30" s="318">
        <f t="shared" si="1"/>
        <v>0</v>
      </c>
      <c r="L30" s="106"/>
    </row>
    <row r="31" spans="1:13" ht="15" x14ac:dyDescent="0.2">
      <c r="A31" s="921"/>
      <c r="B31" s="922"/>
      <c r="C31" s="923" t="s">
        <v>229</v>
      </c>
      <c r="D31" s="923"/>
      <c r="E31" s="510"/>
      <c r="F31" s="501" t="s">
        <v>229</v>
      </c>
      <c r="G31" s="293" t="s">
        <v>229</v>
      </c>
      <c r="H31" s="318">
        <f>IFERROR(VLOOKUP(G31,'Staff Rate Breakdown'!$B$34:$L$58,11),0)</f>
        <v>0</v>
      </c>
      <c r="I31" s="485"/>
      <c r="J31" s="317">
        <f t="shared" si="0"/>
        <v>0</v>
      </c>
      <c r="K31" s="318">
        <f t="shared" si="1"/>
        <v>0</v>
      </c>
      <c r="L31" s="398"/>
      <c r="M31" s="137"/>
    </row>
    <row r="32" spans="1:13" ht="15" x14ac:dyDescent="0.2">
      <c r="A32" s="921"/>
      <c r="B32" s="922"/>
      <c r="C32" s="923" t="s">
        <v>229</v>
      </c>
      <c r="D32" s="923"/>
      <c r="E32" s="510"/>
      <c r="F32" s="501" t="s">
        <v>229</v>
      </c>
      <c r="G32" s="293" t="s">
        <v>229</v>
      </c>
      <c r="H32" s="318">
        <f>IFERROR(VLOOKUP(G32,'Staff Rate Breakdown'!$B$34:$L$58,11),0)</f>
        <v>0</v>
      </c>
      <c r="I32" s="485"/>
      <c r="J32" s="317">
        <f t="shared" si="0"/>
        <v>0</v>
      </c>
      <c r="K32" s="318">
        <f t="shared" si="1"/>
        <v>0</v>
      </c>
      <c r="L32" s="106"/>
    </row>
    <row r="33" spans="1:13" ht="15" x14ac:dyDescent="0.2">
      <c r="A33" s="921"/>
      <c r="B33" s="922"/>
      <c r="C33" s="923" t="s">
        <v>229</v>
      </c>
      <c r="D33" s="923"/>
      <c r="E33" s="510"/>
      <c r="F33" s="501" t="s">
        <v>229</v>
      </c>
      <c r="G33" s="293" t="s">
        <v>229</v>
      </c>
      <c r="H33" s="318">
        <f>IFERROR(VLOOKUP(G33,'Staff Rate Breakdown'!$B$34:$L$58,11),0)</f>
        <v>0</v>
      </c>
      <c r="I33" s="485"/>
      <c r="J33" s="317">
        <f t="shared" si="0"/>
        <v>0</v>
      </c>
      <c r="K33" s="318">
        <f t="shared" si="1"/>
        <v>0</v>
      </c>
      <c r="L33" s="398"/>
      <c r="M33" s="137"/>
    </row>
    <row r="34" spans="1:13" ht="15" x14ac:dyDescent="0.2">
      <c r="A34" s="921"/>
      <c r="B34" s="922"/>
      <c r="C34" s="923" t="s">
        <v>229</v>
      </c>
      <c r="D34" s="923"/>
      <c r="E34" s="510"/>
      <c r="F34" s="501" t="s">
        <v>229</v>
      </c>
      <c r="G34" s="293" t="s">
        <v>229</v>
      </c>
      <c r="H34" s="318">
        <f>IFERROR(VLOOKUP(G34,'Staff Rate Breakdown'!$B$34:$L$58,11),0)</f>
        <v>0</v>
      </c>
      <c r="I34" s="485"/>
      <c r="J34" s="317">
        <f t="shared" si="0"/>
        <v>0</v>
      </c>
      <c r="K34" s="318">
        <f t="shared" si="1"/>
        <v>0</v>
      </c>
      <c r="L34" s="106"/>
    </row>
    <row r="35" spans="1:13" ht="15" x14ac:dyDescent="0.2">
      <c r="A35" s="921"/>
      <c r="B35" s="922"/>
      <c r="C35" s="923" t="s">
        <v>229</v>
      </c>
      <c r="D35" s="923"/>
      <c r="E35" s="510"/>
      <c r="F35" s="501" t="s">
        <v>229</v>
      </c>
      <c r="G35" s="293" t="s">
        <v>229</v>
      </c>
      <c r="H35" s="318">
        <f>IFERROR(VLOOKUP(G35,'Staff Rate Breakdown'!$B$34:$L$58,11),0)</f>
        <v>0</v>
      </c>
      <c r="I35" s="485"/>
      <c r="J35" s="317">
        <f t="shared" si="0"/>
        <v>0</v>
      </c>
      <c r="K35" s="318">
        <f t="shared" si="1"/>
        <v>0</v>
      </c>
      <c r="L35" s="398"/>
      <c r="M35" s="137"/>
    </row>
    <row r="36" spans="1:13" ht="15" x14ac:dyDescent="0.2">
      <c r="A36" s="921"/>
      <c r="B36" s="922"/>
      <c r="C36" s="923" t="s">
        <v>229</v>
      </c>
      <c r="D36" s="923"/>
      <c r="E36" s="510"/>
      <c r="F36" s="501" t="s">
        <v>229</v>
      </c>
      <c r="G36" s="293" t="s">
        <v>229</v>
      </c>
      <c r="H36" s="318">
        <f>IFERROR(VLOOKUP(G36,'Staff Rate Breakdown'!$B$34:$L$58,11),0)</f>
        <v>0</v>
      </c>
      <c r="I36" s="485"/>
      <c r="J36" s="317">
        <f t="shared" si="0"/>
        <v>0</v>
      </c>
      <c r="K36" s="318">
        <f t="shared" si="1"/>
        <v>0</v>
      </c>
      <c r="L36" s="106"/>
    </row>
    <row r="37" spans="1:13" ht="15" x14ac:dyDescent="0.2">
      <c r="A37" s="921"/>
      <c r="B37" s="922"/>
      <c r="C37" s="923" t="s">
        <v>229</v>
      </c>
      <c r="D37" s="923"/>
      <c r="E37" s="510"/>
      <c r="F37" s="501" t="s">
        <v>229</v>
      </c>
      <c r="G37" s="293" t="s">
        <v>229</v>
      </c>
      <c r="H37" s="318">
        <f>IFERROR(VLOOKUP(G37,'Staff Rate Breakdown'!$B$34:$L$58,11),0)</f>
        <v>0</v>
      </c>
      <c r="I37" s="485"/>
      <c r="J37" s="317">
        <f t="shared" si="0"/>
        <v>0</v>
      </c>
      <c r="K37" s="318">
        <f t="shared" si="1"/>
        <v>0</v>
      </c>
      <c r="L37" s="398"/>
      <c r="M37" s="137"/>
    </row>
    <row r="38" spans="1:13" ht="15" x14ac:dyDescent="0.2">
      <c r="A38" s="921"/>
      <c r="B38" s="922"/>
      <c r="C38" s="923" t="s">
        <v>229</v>
      </c>
      <c r="D38" s="923"/>
      <c r="E38" s="510"/>
      <c r="F38" s="501" t="s">
        <v>229</v>
      </c>
      <c r="G38" s="293" t="s">
        <v>229</v>
      </c>
      <c r="H38" s="318">
        <f>IFERROR(VLOOKUP(G38,'Staff Rate Breakdown'!$B$34:$L$58,11),0)</f>
        <v>0</v>
      </c>
      <c r="I38" s="485"/>
      <c r="J38" s="317">
        <f t="shared" si="0"/>
        <v>0</v>
      </c>
      <c r="K38" s="318">
        <f t="shared" si="1"/>
        <v>0</v>
      </c>
      <c r="L38" s="106"/>
    </row>
    <row r="39" spans="1:13" ht="15" x14ac:dyDescent="0.2">
      <c r="A39" s="921"/>
      <c r="B39" s="922"/>
      <c r="C39" s="923" t="s">
        <v>229</v>
      </c>
      <c r="D39" s="923"/>
      <c r="E39" s="510"/>
      <c r="F39" s="501" t="s">
        <v>229</v>
      </c>
      <c r="G39" s="293" t="s">
        <v>229</v>
      </c>
      <c r="H39" s="318">
        <f>IFERROR(VLOOKUP(G39,'Staff Rate Breakdown'!$B$34:$L$58,11),0)</f>
        <v>0</v>
      </c>
      <c r="I39" s="485"/>
      <c r="J39" s="317">
        <f t="shared" si="0"/>
        <v>0</v>
      </c>
      <c r="K39" s="318">
        <f t="shared" si="1"/>
        <v>0</v>
      </c>
      <c r="L39" s="398"/>
      <c r="M39" s="137"/>
    </row>
    <row r="40" spans="1:13" ht="15" x14ac:dyDescent="0.2">
      <c r="A40" s="921"/>
      <c r="B40" s="922"/>
      <c r="C40" s="923" t="s">
        <v>229</v>
      </c>
      <c r="D40" s="923"/>
      <c r="E40" s="510"/>
      <c r="F40" s="501" t="s">
        <v>229</v>
      </c>
      <c r="G40" s="293" t="s">
        <v>229</v>
      </c>
      <c r="H40" s="318">
        <f>IFERROR(VLOOKUP(G40,'Staff Rate Breakdown'!$B$34:$L$58,11),0)</f>
        <v>0</v>
      </c>
      <c r="I40" s="485"/>
      <c r="J40" s="317">
        <f t="shared" si="0"/>
        <v>0</v>
      </c>
      <c r="K40" s="318">
        <f t="shared" si="1"/>
        <v>0</v>
      </c>
      <c r="L40" s="106"/>
    </row>
    <row r="41" spans="1:13" ht="15" x14ac:dyDescent="0.2">
      <c r="A41" s="921"/>
      <c r="B41" s="922"/>
      <c r="C41" s="923" t="s">
        <v>229</v>
      </c>
      <c r="D41" s="923"/>
      <c r="E41" s="510"/>
      <c r="F41" s="501" t="s">
        <v>229</v>
      </c>
      <c r="G41" s="293" t="s">
        <v>229</v>
      </c>
      <c r="H41" s="318">
        <f>IFERROR(VLOOKUP(G41,'Staff Rate Breakdown'!$B$34:$L$58,11),0)</f>
        <v>0</v>
      </c>
      <c r="I41" s="485"/>
      <c r="J41" s="317">
        <f t="shared" si="0"/>
        <v>0</v>
      </c>
      <c r="K41" s="318">
        <f t="shared" si="1"/>
        <v>0</v>
      </c>
      <c r="L41" s="398"/>
      <c r="M41" s="137"/>
    </row>
    <row r="42" spans="1:13" ht="15.75" thickBot="1" x14ac:dyDescent="0.25">
      <c r="A42" s="921"/>
      <c r="B42" s="922"/>
      <c r="C42" s="923" t="s">
        <v>229</v>
      </c>
      <c r="D42" s="923"/>
      <c r="E42" s="512"/>
      <c r="F42" s="435" t="s">
        <v>229</v>
      </c>
      <c r="G42" s="436" t="s">
        <v>229</v>
      </c>
      <c r="H42" s="421">
        <f>IFERROR(VLOOKUP(G42,'Staff Rate Breakdown'!$B$34:$L$58,11),0)</f>
        <v>0</v>
      </c>
      <c r="I42" s="487"/>
      <c r="J42" s="425">
        <f t="shared" si="0"/>
        <v>0</v>
      </c>
      <c r="K42" s="421">
        <f t="shared" si="1"/>
        <v>0</v>
      </c>
      <c r="L42" s="106"/>
    </row>
    <row r="43" spans="1:13" ht="15.75" thickBot="1" x14ac:dyDescent="0.3">
      <c r="A43" s="914" t="s">
        <v>27</v>
      </c>
      <c r="B43" s="915"/>
      <c r="C43" s="915"/>
      <c r="D43" s="915"/>
      <c r="E43" s="915"/>
      <c r="F43" s="915"/>
      <c r="G43" s="915"/>
      <c r="H43" s="915"/>
      <c r="I43" s="915"/>
      <c r="J43" s="916"/>
      <c r="K43" s="443">
        <f>SUM(K23:K42)</f>
        <v>0</v>
      </c>
      <c r="L43" s="398"/>
      <c r="M43" s="137"/>
    </row>
    <row r="44" spans="1:13" x14ac:dyDescent="0.2">
      <c r="A44" s="100"/>
      <c r="B44" s="100"/>
      <c r="C44" s="100"/>
      <c r="D44" s="100"/>
      <c r="E44" s="100"/>
      <c r="F44" s="100"/>
      <c r="G44" s="100"/>
      <c r="H44" s="100"/>
      <c r="I44" s="100"/>
      <c r="J44" s="100"/>
      <c r="K44" s="100"/>
    </row>
    <row r="45" spans="1:13" ht="15.75" x14ac:dyDescent="0.2">
      <c r="A45" s="908" t="s">
        <v>72</v>
      </c>
      <c r="B45" s="909"/>
      <c r="C45" s="397"/>
    </row>
    <row r="46" spans="1:13" ht="15" thickBot="1" x14ac:dyDescent="0.25">
      <c r="A46" s="109"/>
      <c r="B46" s="109"/>
      <c r="C46" s="109"/>
      <c r="D46" s="109"/>
      <c r="E46" s="109"/>
      <c r="F46" s="109"/>
      <c r="G46" s="109"/>
      <c r="H46" s="109"/>
      <c r="I46" s="109"/>
      <c r="J46" s="109"/>
      <c r="K46" s="109"/>
    </row>
    <row r="47" spans="1:13" ht="30" customHeight="1" thickBot="1" x14ac:dyDescent="0.25">
      <c r="A47" s="924" t="s">
        <v>21</v>
      </c>
      <c r="B47" s="910"/>
      <c r="C47" s="910" t="s">
        <v>66</v>
      </c>
      <c r="D47" s="910"/>
      <c r="E47" s="500" t="s">
        <v>67</v>
      </c>
      <c r="F47" s="917" t="s">
        <v>76</v>
      </c>
      <c r="G47" s="918"/>
      <c r="H47" s="500" t="s">
        <v>69</v>
      </c>
      <c r="I47" s="438" t="s">
        <v>68</v>
      </c>
      <c r="J47" s="404" t="s">
        <v>239</v>
      </c>
      <c r="K47" s="439" t="s">
        <v>71</v>
      </c>
      <c r="L47" s="106"/>
    </row>
    <row r="48" spans="1:13" x14ac:dyDescent="0.2">
      <c r="A48" s="926"/>
      <c r="B48" s="912"/>
      <c r="C48" s="899"/>
      <c r="D48" s="899"/>
      <c r="E48" s="218"/>
      <c r="F48" s="912"/>
      <c r="G48" s="912"/>
      <c r="H48" s="218"/>
      <c r="I48" s="437"/>
      <c r="J48" s="196">
        <f t="shared" ref="J48:J67" si="2">I48*H48</f>
        <v>0</v>
      </c>
      <c r="K48" s="400">
        <f t="shared" ref="K48:K67" si="3">J48*E48</f>
        <v>0</v>
      </c>
      <c r="L48" s="106"/>
    </row>
    <row r="49" spans="1:12" x14ac:dyDescent="0.2">
      <c r="A49" s="895"/>
      <c r="B49" s="896"/>
      <c r="C49" s="891"/>
      <c r="D49" s="892"/>
      <c r="E49" s="95"/>
      <c r="F49" s="896"/>
      <c r="G49" s="896"/>
      <c r="H49" s="95"/>
      <c r="I49" s="195"/>
      <c r="J49" s="197">
        <f t="shared" si="2"/>
        <v>0</v>
      </c>
      <c r="K49" s="401">
        <f t="shared" si="3"/>
        <v>0</v>
      </c>
      <c r="L49" s="106"/>
    </row>
    <row r="50" spans="1:12" x14ac:dyDescent="0.2">
      <c r="A50" s="895"/>
      <c r="B50" s="896"/>
      <c r="C50" s="891"/>
      <c r="D50" s="892"/>
      <c r="E50" s="95"/>
      <c r="F50" s="896"/>
      <c r="G50" s="896"/>
      <c r="H50" s="95"/>
      <c r="I50" s="195"/>
      <c r="J50" s="197">
        <f t="shared" si="2"/>
        <v>0</v>
      </c>
      <c r="K50" s="401">
        <f t="shared" si="3"/>
        <v>0</v>
      </c>
      <c r="L50" s="106"/>
    </row>
    <row r="51" spans="1:12" x14ac:dyDescent="0.2">
      <c r="A51" s="895"/>
      <c r="B51" s="896"/>
      <c r="C51" s="891"/>
      <c r="D51" s="892"/>
      <c r="E51" s="95"/>
      <c r="F51" s="896"/>
      <c r="G51" s="896"/>
      <c r="H51" s="95"/>
      <c r="I51" s="195"/>
      <c r="J51" s="197">
        <f t="shared" si="2"/>
        <v>0</v>
      </c>
      <c r="K51" s="401">
        <f t="shared" si="3"/>
        <v>0</v>
      </c>
      <c r="L51" s="106"/>
    </row>
    <row r="52" spans="1:12" x14ac:dyDescent="0.2">
      <c r="A52" s="895"/>
      <c r="B52" s="896"/>
      <c r="C52" s="891"/>
      <c r="D52" s="892"/>
      <c r="E52" s="95"/>
      <c r="F52" s="896"/>
      <c r="G52" s="896"/>
      <c r="H52" s="95"/>
      <c r="I52" s="195"/>
      <c r="J52" s="197">
        <f t="shared" si="2"/>
        <v>0</v>
      </c>
      <c r="K52" s="401">
        <f t="shared" si="3"/>
        <v>0</v>
      </c>
      <c r="L52" s="106"/>
    </row>
    <row r="53" spans="1:12" x14ac:dyDescent="0.2">
      <c r="A53" s="895"/>
      <c r="B53" s="896"/>
      <c r="C53" s="891"/>
      <c r="D53" s="892"/>
      <c r="E53" s="95"/>
      <c r="F53" s="896"/>
      <c r="G53" s="896"/>
      <c r="H53" s="95"/>
      <c r="I53" s="195"/>
      <c r="J53" s="197">
        <f t="shared" si="2"/>
        <v>0</v>
      </c>
      <c r="K53" s="401">
        <f t="shared" si="3"/>
        <v>0</v>
      </c>
      <c r="L53" s="106"/>
    </row>
    <row r="54" spans="1:12" x14ac:dyDescent="0.2">
      <c r="A54" s="895"/>
      <c r="B54" s="896"/>
      <c r="C54" s="891"/>
      <c r="D54" s="892"/>
      <c r="E54" s="95"/>
      <c r="F54" s="896"/>
      <c r="G54" s="896"/>
      <c r="H54" s="95"/>
      <c r="I54" s="195"/>
      <c r="J54" s="197">
        <f t="shared" si="2"/>
        <v>0</v>
      </c>
      <c r="K54" s="401">
        <f t="shared" si="3"/>
        <v>0</v>
      </c>
      <c r="L54" s="106"/>
    </row>
    <row r="55" spans="1:12" x14ac:dyDescent="0.2">
      <c r="A55" s="895"/>
      <c r="B55" s="896"/>
      <c r="C55" s="891"/>
      <c r="D55" s="892"/>
      <c r="E55" s="95"/>
      <c r="F55" s="896"/>
      <c r="G55" s="896"/>
      <c r="H55" s="95"/>
      <c r="I55" s="195"/>
      <c r="J55" s="197">
        <f t="shared" si="2"/>
        <v>0</v>
      </c>
      <c r="K55" s="401">
        <f t="shared" si="3"/>
        <v>0</v>
      </c>
      <c r="L55" s="106"/>
    </row>
    <row r="56" spans="1:12" x14ac:dyDescent="0.2">
      <c r="A56" s="895"/>
      <c r="B56" s="896"/>
      <c r="C56" s="891"/>
      <c r="D56" s="892"/>
      <c r="E56" s="95"/>
      <c r="F56" s="896"/>
      <c r="G56" s="896"/>
      <c r="H56" s="95"/>
      <c r="I56" s="195"/>
      <c r="J56" s="197">
        <f t="shared" si="2"/>
        <v>0</v>
      </c>
      <c r="K56" s="401">
        <f t="shared" si="3"/>
        <v>0</v>
      </c>
      <c r="L56" s="106"/>
    </row>
    <row r="57" spans="1:12" x14ac:dyDescent="0.2">
      <c r="A57" s="895"/>
      <c r="B57" s="896"/>
      <c r="C57" s="891"/>
      <c r="D57" s="892"/>
      <c r="E57" s="95"/>
      <c r="F57" s="896"/>
      <c r="G57" s="896"/>
      <c r="H57" s="95"/>
      <c r="I57" s="195"/>
      <c r="J57" s="197">
        <f t="shared" si="2"/>
        <v>0</v>
      </c>
      <c r="K57" s="401">
        <f t="shared" si="3"/>
        <v>0</v>
      </c>
      <c r="L57" s="106"/>
    </row>
    <row r="58" spans="1:12" x14ac:dyDescent="0.2">
      <c r="A58" s="895"/>
      <c r="B58" s="896"/>
      <c r="C58" s="891"/>
      <c r="D58" s="892"/>
      <c r="E58" s="95"/>
      <c r="F58" s="896"/>
      <c r="G58" s="896"/>
      <c r="H58" s="95"/>
      <c r="I58" s="195"/>
      <c r="J58" s="197">
        <f t="shared" si="2"/>
        <v>0</v>
      </c>
      <c r="K58" s="401">
        <f t="shared" si="3"/>
        <v>0</v>
      </c>
      <c r="L58" s="106"/>
    </row>
    <row r="59" spans="1:12" x14ac:dyDescent="0.2">
      <c r="A59" s="895"/>
      <c r="B59" s="896"/>
      <c r="C59" s="891"/>
      <c r="D59" s="892"/>
      <c r="E59" s="95"/>
      <c r="F59" s="896"/>
      <c r="G59" s="896"/>
      <c r="H59" s="95"/>
      <c r="I59" s="195"/>
      <c r="J59" s="197">
        <f t="shared" si="2"/>
        <v>0</v>
      </c>
      <c r="K59" s="401">
        <f t="shared" si="3"/>
        <v>0</v>
      </c>
      <c r="L59" s="106"/>
    </row>
    <row r="60" spans="1:12" x14ac:dyDescent="0.2">
      <c r="A60" s="895"/>
      <c r="B60" s="896"/>
      <c r="C60" s="891"/>
      <c r="D60" s="892"/>
      <c r="E60" s="95"/>
      <c r="F60" s="896"/>
      <c r="G60" s="896"/>
      <c r="H60" s="95"/>
      <c r="I60" s="195"/>
      <c r="J60" s="197">
        <f t="shared" si="2"/>
        <v>0</v>
      </c>
      <c r="K60" s="401">
        <f t="shared" si="3"/>
        <v>0</v>
      </c>
      <c r="L60" s="106"/>
    </row>
    <row r="61" spans="1:12" x14ac:dyDescent="0.2">
      <c r="A61" s="895"/>
      <c r="B61" s="896"/>
      <c r="C61" s="891"/>
      <c r="D61" s="892"/>
      <c r="E61" s="95"/>
      <c r="F61" s="896"/>
      <c r="G61" s="896"/>
      <c r="H61" s="95"/>
      <c r="I61" s="195"/>
      <c r="J61" s="197">
        <f t="shared" si="2"/>
        <v>0</v>
      </c>
      <c r="K61" s="401">
        <f t="shared" si="3"/>
        <v>0</v>
      </c>
      <c r="L61" s="106"/>
    </row>
    <row r="62" spans="1:12" x14ac:dyDescent="0.2">
      <c r="A62" s="895"/>
      <c r="B62" s="896"/>
      <c r="C62" s="891"/>
      <c r="D62" s="892"/>
      <c r="E62" s="95"/>
      <c r="F62" s="896"/>
      <c r="G62" s="896"/>
      <c r="H62" s="95"/>
      <c r="I62" s="195"/>
      <c r="J62" s="197">
        <f t="shared" si="2"/>
        <v>0</v>
      </c>
      <c r="K62" s="401">
        <f t="shared" si="3"/>
        <v>0</v>
      </c>
      <c r="L62" s="106"/>
    </row>
    <row r="63" spans="1:12" x14ac:dyDescent="0.2">
      <c r="A63" s="895"/>
      <c r="B63" s="896"/>
      <c r="C63" s="891"/>
      <c r="D63" s="892"/>
      <c r="E63" s="95"/>
      <c r="F63" s="896"/>
      <c r="G63" s="896"/>
      <c r="H63" s="95"/>
      <c r="I63" s="195"/>
      <c r="J63" s="197">
        <f t="shared" si="2"/>
        <v>0</v>
      </c>
      <c r="K63" s="401">
        <f t="shared" si="3"/>
        <v>0</v>
      </c>
      <c r="L63" s="106"/>
    </row>
    <row r="64" spans="1:12" x14ac:dyDescent="0.2">
      <c r="A64" s="895"/>
      <c r="B64" s="896"/>
      <c r="C64" s="891"/>
      <c r="D64" s="892"/>
      <c r="E64" s="95"/>
      <c r="F64" s="896"/>
      <c r="G64" s="896"/>
      <c r="H64" s="95"/>
      <c r="I64" s="195"/>
      <c r="J64" s="197">
        <f t="shared" si="2"/>
        <v>0</v>
      </c>
      <c r="K64" s="401">
        <f t="shared" si="3"/>
        <v>0</v>
      </c>
      <c r="L64" s="106"/>
    </row>
    <row r="65" spans="1:13" x14ac:dyDescent="0.2">
      <c r="A65" s="895"/>
      <c r="B65" s="896"/>
      <c r="C65" s="891"/>
      <c r="D65" s="892"/>
      <c r="E65" s="95"/>
      <c r="F65" s="896"/>
      <c r="G65" s="896"/>
      <c r="H65" s="95"/>
      <c r="I65" s="195"/>
      <c r="J65" s="197">
        <f t="shared" si="2"/>
        <v>0</v>
      </c>
      <c r="K65" s="401">
        <f t="shared" si="3"/>
        <v>0</v>
      </c>
      <c r="L65" s="106"/>
    </row>
    <row r="66" spans="1:13" x14ac:dyDescent="0.2">
      <c r="A66" s="895"/>
      <c r="B66" s="896"/>
      <c r="C66" s="891"/>
      <c r="D66" s="892"/>
      <c r="E66" s="95"/>
      <c r="F66" s="896"/>
      <c r="G66" s="896"/>
      <c r="H66" s="95"/>
      <c r="I66" s="195"/>
      <c r="J66" s="197">
        <f t="shared" si="2"/>
        <v>0</v>
      </c>
      <c r="K66" s="401">
        <f t="shared" si="3"/>
        <v>0</v>
      </c>
      <c r="L66" s="106"/>
    </row>
    <row r="67" spans="1:13" ht="15" thickBot="1" x14ac:dyDescent="0.25">
      <c r="A67" s="927"/>
      <c r="B67" s="901"/>
      <c r="C67" s="893"/>
      <c r="D67" s="894"/>
      <c r="E67" s="215"/>
      <c r="F67" s="901"/>
      <c r="G67" s="901"/>
      <c r="H67" s="215"/>
      <c r="I67" s="444"/>
      <c r="J67" s="442">
        <f t="shared" si="2"/>
        <v>0</v>
      </c>
      <c r="K67" s="426">
        <f t="shared" si="3"/>
        <v>0</v>
      </c>
      <c r="L67" s="106"/>
    </row>
    <row r="68" spans="1:13" ht="15.75" thickBot="1" x14ac:dyDescent="0.3">
      <c r="A68" s="902" t="s">
        <v>27</v>
      </c>
      <c r="B68" s="903"/>
      <c r="C68" s="903"/>
      <c r="D68" s="903"/>
      <c r="E68" s="903"/>
      <c r="F68" s="903"/>
      <c r="G68" s="903"/>
      <c r="H68" s="903"/>
      <c r="I68" s="903"/>
      <c r="J68" s="913"/>
      <c r="K68" s="516">
        <f>SUM(K48:K67)</f>
        <v>0</v>
      </c>
      <c r="L68" s="106"/>
    </row>
    <row r="69" spans="1:13" s="140" customFormat="1" x14ac:dyDescent="0.2">
      <c r="A69" s="100"/>
      <c r="B69" s="100"/>
      <c r="C69" s="100"/>
      <c r="D69" s="100"/>
      <c r="E69" s="100"/>
      <c r="F69" s="100"/>
      <c r="G69" s="100"/>
      <c r="H69" s="100"/>
      <c r="I69" s="100"/>
      <c r="J69" s="100"/>
      <c r="K69" s="100"/>
      <c r="L69" s="100"/>
      <c r="M69" s="100"/>
    </row>
    <row r="70" spans="1:13" ht="15.75" x14ac:dyDescent="0.2">
      <c r="A70" s="908" t="s">
        <v>74</v>
      </c>
      <c r="B70" s="909"/>
      <c r="C70" s="397"/>
      <c r="M70" s="100"/>
    </row>
    <row r="71" spans="1:13" ht="15" thickBot="1" x14ac:dyDescent="0.25">
      <c r="A71" s="109"/>
      <c r="B71" s="109"/>
      <c r="C71" s="109"/>
      <c r="D71" s="109"/>
      <c r="E71" s="109"/>
      <c r="F71" s="109"/>
      <c r="G71" s="109"/>
      <c r="H71" s="109"/>
      <c r="I71" s="109"/>
      <c r="J71" s="109"/>
      <c r="K71" s="109"/>
      <c r="L71" s="109"/>
      <c r="M71" s="100"/>
    </row>
    <row r="72" spans="1:13" ht="30" customHeight="1" thickBot="1" x14ac:dyDescent="0.25">
      <c r="A72" s="924" t="s">
        <v>21</v>
      </c>
      <c r="B72" s="910"/>
      <c r="C72" s="910" t="s">
        <v>66</v>
      </c>
      <c r="D72" s="910"/>
      <c r="E72" s="500" t="s">
        <v>67</v>
      </c>
      <c r="F72" s="910" t="s">
        <v>77</v>
      </c>
      <c r="G72" s="911"/>
      <c r="H72" s="500" t="s">
        <v>116</v>
      </c>
      <c r="I72" s="399" t="s">
        <v>78</v>
      </c>
      <c r="J72" s="438" t="s">
        <v>133</v>
      </c>
      <c r="K72" s="404" t="s">
        <v>239</v>
      </c>
      <c r="L72" s="404" t="s">
        <v>71</v>
      </c>
      <c r="M72" s="440"/>
    </row>
    <row r="73" spans="1:13" x14ac:dyDescent="0.2">
      <c r="A73" s="926"/>
      <c r="B73" s="912"/>
      <c r="C73" s="899"/>
      <c r="D73" s="899"/>
      <c r="E73" s="218"/>
      <c r="F73" s="912"/>
      <c r="G73" s="912"/>
      <c r="H73" s="503"/>
      <c r="I73" s="219"/>
      <c r="J73" s="437"/>
      <c r="K73" s="441">
        <f>J73*I73</f>
        <v>0</v>
      </c>
      <c r="L73" s="196">
        <f t="shared" ref="L73:L92" si="4">K73*E73</f>
        <v>0</v>
      </c>
      <c r="M73" s="440"/>
    </row>
    <row r="74" spans="1:13" x14ac:dyDescent="0.2">
      <c r="A74" s="895"/>
      <c r="B74" s="896"/>
      <c r="C74" s="891"/>
      <c r="D74" s="892"/>
      <c r="E74" s="95"/>
      <c r="F74" s="896"/>
      <c r="G74" s="896"/>
      <c r="H74" s="504"/>
      <c r="I74" s="96"/>
      <c r="J74" s="195"/>
      <c r="K74" s="212">
        <f t="shared" ref="K74:K92" si="5">J74*I74</f>
        <v>0</v>
      </c>
      <c r="L74" s="197">
        <f t="shared" si="4"/>
        <v>0</v>
      </c>
      <c r="M74" s="440"/>
    </row>
    <row r="75" spans="1:13" x14ac:dyDescent="0.2">
      <c r="A75" s="895"/>
      <c r="B75" s="896"/>
      <c r="C75" s="891"/>
      <c r="D75" s="892"/>
      <c r="E75" s="95"/>
      <c r="F75" s="896"/>
      <c r="G75" s="896"/>
      <c r="H75" s="504"/>
      <c r="I75" s="96"/>
      <c r="J75" s="195"/>
      <c r="K75" s="212">
        <f t="shared" si="5"/>
        <v>0</v>
      </c>
      <c r="L75" s="197">
        <f t="shared" si="4"/>
        <v>0</v>
      </c>
      <c r="M75" s="440"/>
    </row>
    <row r="76" spans="1:13" x14ac:dyDescent="0.2">
      <c r="A76" s="895"/>
      <c r="B76" s="896"/>
      <c r="C76" s="891"/>
      <c r="D76" s="892"/>
      <c r="E76" s="95"/>
      <c r="F76" s="896"/>
      <c r="G76" s="896"/>
      <c r="H76" s="504"/>
      <c r="I76" s="96"/>
      <c r="J76" s="195"/>
      <c r="K76" s="212">
        <f t="shared" si="5"/>
        <v>0</v>
      </c>
      <c r="L76" s="197">
        <f t="shared" si="4"/>
        <v>0</v>
      </c>
      <c r="M76" s="440"/>
    </row>
    <row r="77" spans="1:13" x14ac:dyDescent="0.2">
      <c r="A77" s="895"/>
      <c r="B77" s="896"/>
      <c r="C77" s="891"/>
      <c r="D77" s="892"/>
      <c r="E77" s="95"/>
      <c r="F77" s="896"/>
      <c r="G77" s="896"/>
      <c r="H77" s="504"/>
      <c r="I77" s="96"/>
      <c r="J77" s="195"/>
      <c r="K77" s="212">
        <f t="shared" si="5"/>
        <v>0</v>
      </c>
      <c r="L77" s="197">
        <f t="shared" si="4"/>
        <v>0</v>
      </c>
      <c r="M77" s="440"/>
    </row>
    <row r="78" spans="1:13" x14ac:dyDescent="0.2">
      <c r="A78" s="895"/>
      <c r="B78" s="896"/>
      <c r="C78" s="891"/>
      <c r="D78" s="892"/>
      <c r="E78" s="95"/>
      <c r="F78" s="896"/>
      <c r="G78" s="896"/>
      <c r="H78" s="504"/>
      <c r="I78" s="96"/>
      <c r="J78" s="195"/>
      <c r="K78" s="212">
        <f t="shared" si="5"/>
        <v>0</v>
      </c>
      <c r="L78" s="197">
        <f t="shared" si="4"/>
        <v>0</v>
      </c>
      <c r="M78" s="440"/>
    </row>
    <row r="79" spans="1:13" x14ac:dyDescent="0.2">
      <c r="A79" s="895"/>
      <c r="B79" s="896"/>
      <c r="C79" s="891"/>
      <c r="D79" s="892"/>
      <c r="E79" s="95"/>
      <c r="F79" s="896"/>
      <c r="G79" s="896"/>
      <c r="H79" s="504"/>
      <c r="I79" s="96"/>
      <c r="J79" s="195"/>
      <c r="K79" s="212">
        <f t="shared" si="5"/>
        <v>0</v>
      </c>
      <c r="L79" s="197">
        <f t="shared" si="4"/>
        <v>0</v>
      </c>
      <c r="M79" s="440"/>
    </row>
    <row r="80" spans="1:13" x14ac:dyDescent="0.2">
      <c r="A80" s="895"/>
      <c r="B80" s="896"/>
      <c r="C80" s="891"/>
      <c r="D80" s="892"/>
      <c r="E80" s="95"/>
      <c r="F80" s="896"/>
      <c r="G80" s="896"/>
      <c r="H80" s="504"/>
      <c r="I80" s="96"/>
      <c r="J80" s="195"/>
      <c r="K80" s="212">
        <f t="shared" si="5"/>
        <v>0</v>
      </c>
      <c r="L80" s="197">
        <f t="shared" si="4"/>
        <v>0</v>
      </c>
      <c r="M80" s="440"/>
    </row>
    <row r="81" spans="1:13" x14ac:dyDescent="0.2">
      <c r="A81" s="895"/>
      <c r="B81" s="896"/>
      <c r="C81" s="891"/>
      <c r="D81" s="892"/>
      <c r="E81" s="95"/>
      <c r="F81" s="896"/>
      <c r="G81" s="896"/>
      <c r="H81" s="504"/>
      <c r="I81" s="96"/>
      <c r="J81" s="195"/>
      <c r="K81" s="212">
        <f t="shared" si="5"/>
        <v>0</v>
      </c>
      <c r="L81" s="197">
        <f t="shared" si="4"/>
        <v>0</v>
      </c>
      <c r="M81" s="440"/>
    </row>
    <row r="82" spans="1:13" x14ac:dyDescent="0.2">
      <c r="A82" s="895"/>
      <c r="B82" s="896"/>
      <c r="C82" s="891"/>
      <c r="D82" s="892"/>
      <c r="E82" s="95"/>
      <c r="F82" s="896"/>
      <c r="G82" s="896"/>
      <c r="H82" s="504"/>
      <c r="I82" s="96"/>
      <c r="J82" s="195"/>
      <c r="K82" s="212">
        <f t="shared" si="5"/>
        <v>0</v>
      </c>
      <c r="L82" s="197">
        <f t="shared" si="4"/>
        <v>0</v>
      </c>
      <c r="M82" s="440"/>
    </row>
    <row r="83" spans="1:13" x14ac:dyDescent="0.2">
      <c r="A83" s="895"/>
      <c r="B83" s="896"/>
      <c r="C83" s="891"/>
      <c r="D83" s="892"/>
      <c r="E83" s="95"/>
      <c r="F83" s="896"/>
      <c r="G83" s="896"/>
      <c r="H83" s="504"/>
      <c r="I83" s="96"/>
      <c r="J83" s="195"/>
      <c r="K83" s="212">
        <f t="shared" si="5"/>
        <v>0</v>
      </c>
      <c r="L83" s="197">
        <f t="shared" si="4"/>
        <v>0</v>
      </c>
      <c r="M83" s="440"/>
    </row>
    <row r="84" spans="1:13" x14ac:dyDescent="0.2">
      <c r="A84" s="895"/>
      <c r="B84" s="896"/>
      <c r="C84" s="891"/>
      <c r="D84" s="892"/>
      <c r="E84" s="95"/>
      <c r="F84" s="896"/>
      <c r="G84" s="896"/>
      <c r="H84" s="504"/>
      <c r="I84" s="96"/>
      <c r="J84" s="195"/>
      <c r="K84" s="212">
        <f t="shared" si="5"/>
        <v>0</v>
      </c>
      <c r="L84" s="197">
        <f t="shared" si="4"/>
        <v>0</v>
      </c>
      <c r="M84" s="440"/>
    </row>
    <row r="85" spans="1:13" x14ac:dyDescent="0.2">
      <c r="A85" s="895"/>
      <c r="B85" s="896"/>
      <c r="C85" s="891"/>
      <c r="D85" s="892"/>
      <c r="E85" s="95"/>
      <c r="F85" s="896"/>
      <c r="G85" s="896"/>
      <c r="H85" s="504"/>
      <c r="I85" s="96"/>
      <c r="J85" s="195"/>
      <c r="K85" s="212">
        <f t="shared" si="5"/>
        <v>0</v>
      </c>
      <c r="L85" s="197">
        <f t="shared" si="4"/>
        <v>0</v>
      </c>
      <c r="M85" s="440"/>
    </row>
    <row r="86" spans="1:13" x14ac:dyDescent="0.2">
      <c r="A86" s="895"/>
      <c r="B86" s="896"/>
      <c r="C86" s="891"/>
      <c r="D86" s="892"/>
      <c r="E86" s="95"/>
      <c r="F86" s="896"/>
      <c r="G86" s="896"/>
      <c r="H86" s="504"/>
      <c r="I86" s="96"/>
      <c r="J86" s="195"/>
      <c r="K86" s="212">
        <f t="shared" si="5"/>
        <v>0</v>
      </c>
      <c r="L86" s="197">
        <f t="shared" si="4"/>
        <v>0</v>
      </c>
      <c r="M86" s="440"/>
    </row>
    <row r="87" spans="1:13" x14ac:dyDescent="0.2">
      <c r="A87" s="895"/>
      <c r="B87" s="896"/>
      <c r="C87" s="891"/>
      <c r="D87" s="892"/>
      <c r="E87" s="95"/>
      <c r="F87" s="896"/>
      <c r="G87" s="896"/>
      <c r="H87" s="504"/>
      <c r="I87" s="96"/>
      <c r="J87" s="195"/>
      <c r="K87" s="212">
        <f t="shared" si="5"/>
        <v>0</v>
      </c>
      <c r="L87" s="197">
        <f t="shared" si="4"/>
        <v>0</v>
      </c>
      <c r="M87" s="440"/>
    </row>
    <row r="88" spans="1:13" x14ac:dyDescent="0.2">
      <c r="A88" s="895"/>
      <c r="B88" s="896"/>
      <c r="C88" s="891"/>
      <c r="D88" s="892"/>
      <c r="E88" s="95"/>
      <c r="F88" s="896"/>
      <c r="G88" s="896"/>
      <c r="H88" s="504"/>
      <c r="I88" s="96"/>
      <c r="J88" s="195"/>
      <c r="K88" s="212">
        <f t="shared" si="5"/>
        <v>0</v>
      </c>
      <c r="L88" s="197">
        <f t="shared" si="4"/>
        <v>0</v>
      </c>
      <c r="M88" s="440"/>
    </row>
    <row r="89" spans="1:13" x14ac:dyDescent="0.2">
      <c r="A89" s="895"/>
      <c r="B89" s="896"/>
      <c r="C89" s="891"/>
      <c r="D89" s="892"/>
      <c r="E89" s="95"/>
      <c r="F89" s="896"/>
      <c r="G89" s="896"/>
      <c r="H89" s="504"/>
      <c r="I89" s="96"/>
      <c r="J89" s="195"/>
      <c r="K89" s="212">
        <f t="shared" si="5"/>
        <v>0</v>
      </c>
      <c r="L89" s="197">
        <f t="shared" si="4"/>
        <v>0</v>
      </c>
      <c r="M89" s="440"/>
    </row>
    <row r="90" spans="1:13" x14ac:dyDescent="0.2">
      <c r="A90" s="895"/>
      <c r="B90" s="896"/>
      <c r="C90" s="891"/>
      <c r="D90" s="892"/>
      <c r="E90" s="95"/>
      <c r="F90" s="896"/>
      <c r="G90" s="896"/>
      <c r="H90" s="504"/>
      <c r="I90" s="96"/>
      <c r="J90" s="195"/>
      <c r="K90" s="212">
        <f t="shared" si="5"/>
        <v>0</v>
      </c>
      <c r="L90" s="197">
        <f t="shared" si="4"/>
        <v>0</v>
      </c>
      <c r="M90" s="440"/>
    </row>
    <row r="91" spans="1:13" x14ac:dyDescent="0.2">
      <c r="A91" s="895"/>
      <c r="B91" s="896"/>
      <c r="C91" s="891"/>
      <c r="D91" s="892"/>
      <c r="E91" s="95"/>
      <c r="F91" s="896"/>
      <c r="G91" s="896"/>
      <c r="H91" s="504"/>
      <c r="I91" s="96"/>
      <c r="J91" s="195"/>
      <c r="K91" s="212">
        <f t="shared" si="5"/>
        <v>0</v>
      </c>
      <c r="L91" s="197">
        <f t="shared" si="4"/>
        <v>0</v>
      </c>
      <c r="M91" s="440"/>
    </row>
    <row r="92" spans="1:13" ht="15" thickBot="1" x14ac:dyDescent="0.25">
      <c r="A92" s="927"/>
      <c r="B92" s="901"/>
      <c r="C92" s="893"/>
      <c r="D92" s="894"/>
      <c r="E92" s="215"/>
      <c r="F92" s="901"/>
      <c r="G92" s="901"/>
      <c r="H92" s="505"/>
      <c r="I92" s="216"/>
      <c r="J92" s="444"/>
      <c r="K92" s="445">
        <f t="shared" si="5"/>
        <v>0</v>
      </c>
      <c r="L92" s="442">
        <f t="shared" si="4"/>
        <v>0</v>
      </c>
      <c r="M92" s="440"/>
    </row>
    <row r="93" spans="1:13" ht="15.75" thickBot="1" x14ac:dyDescent="0.3">
      <c r="A93" s="902" t="s">
        <v>27</v>
      </c>
      <c r="B93" s="903"/>
      <c r="C93" s="903"/>
      <c r="D93" s="903"/>
      <c r="E93" s="903"/>
      <c r="F93" s="903"/>
      <c r="G93" s="903"/>
      <c r="H93" s="903"/>
      <c r="I93" s="903"/>
      <c r="J93" s="904"/>
      <c r="K93" s="905"/>
      <c r="L93" s="443">
        <f>SUM(L73:L92)</f>
        <v>0</v>
      </c>
      <c r="M93" s="440"/>
    </row>
    <row r="94" spans="1:13" x14ac:dyDescent="0.2">
      <c r="A94" s="100"/>
      <c r="B94" s="100"/>
      <c r="C94" s="100"/>
      <c r="D94" s="100"/>
      <c r="E94" s="100"/>
      <c r="F94" s="100"/>
      <c r="G94" s="100"/>
      <c r="H94" s="100"/>
      <c r="I94" s="100"/>
      <c r="J94" s="100"/>
      <c r="K94" s="100"/>
      <c r="L94" s="100"/>
      <c r="M94" s="100"/>
    </row>
    <row r="95" spans="1:13" ht="15.75" x14ac:dyDescent="0.2">
      <c r="A95" s="908" t="s">
        <v>75</v>
      </c>
      <c r="B95" s="909"/>
      <c r="M95" s="100"/>
    </row>
    <row r="96" spans="1:13" ht="15.75" thickBot="1" x14ac:dyDescent="0.25">
      <c r="A96" s="906"/>
      <c r="B96" s="907"/>
      <c r="C96" s="109"/>
      <c r="D96" s="109"/>
      <c r="E96" s="109"/>
      <c r="F96" s="109"/>
      <c r="G96" s="109"/>
      <c r="H96" s="109"/>
      <c r="I96" s="109"/>
      <c r="J96" s="109"/>
      <c r="K96" s="109"/>
      <c r="L96" s="109"/>
      <c r="M96" s="100"/>
    </row>
    <row r="97" spans="1:13" ht="32.25" thickBot="1" x14ac:dyDescent="0.25">
      <c r="A97" s="925" t="s">
        <v>21</v>
      </c>
      <c r="B97" s="900"/>
      <c r="C97" s="900" t="s">
        <v>66</v>
      </c>
      <c r="D97" s="900"/>
      <c r="E97" s="502" t="s">
        <v>67</v>
      </c>
      <c r="F97" s="900" t="s">
        <v>22</v>
      </c>
      <c r="G97" s="900"/>
      <c r="H97" s="500" t="s">
        <v>116</v>
      </c>
      <c r="I97" s="399" t="s">
        <v>78</v>
      </c>
      <c r="J97" s="438" t="s">
        <v>133</v>
      </c>
      <c r="K97" s="404" t="s">
        <v>239</v>
      </c>
      <c r="L97" s="404" t="s">
        <v>71</v>
      </c>
      <c r="M97" s="440"/>
    </row>
    <row r="98" spans="1:13" x14ac:dyDescent="0.2">
      <c r="A98" s="897"/>
      <c r="B98" s="898"/>
      <c r="C98" s="899"/>
      <c r="D98" s="899"/>
      <c r="E98" s="138"/>
      <c r="F98" s="898"/>
      <c r="G98" s="898"/>
      <c r="H98" s="503"/>
      <c r="I98" s="219"/>
      <c r="J98" s="437"/>
      <c r="K98" s="211">
        <f>J98*I98</f>
        <v>0</v>
      </c>
      <c r="L98" s="196">
        <f t="shared" ref="L98:L117" si="6">K98*E98</f>
        <v>0</v>
      </c>
      <c r="M98" s="440"/>
    </row>
    <row r="99" spans="1:13" x14ac:dyDescent="0.2">
      <c r="A99" s="889"/>
      <c r="B99" s="890"/>
      <c r="C99" s="891"/>
      <c r="D99" s="892"/>
      <c r="E99" s="108"/>
      <c r="F99" s="890"/>
      <c r="G99" s="890"/>
      <c r="H99" s="504"/>
      <c r="I99" s="96"/>
      <c r="J99" s="195"/>
      <c r="K99" s="212">
        <f t="shared" ref="K99:K117" si="7">J99*I99</f>
        <v>0</v>
      </c>
      <c r="L99" s="197">
        <f t="shared" si="6"/>
        <v>0</v>
      </c>
      <c r="M99" s="440"/>
    </row>
    <row r="100" spans="1:13" x14ac:dyDescent="0.2">
      <c r="A100" s="889"/>
      <c r="B100" s="890"/>
      <c r="C100" s="891"/>
      <c r="D100" s="892"/>
      <c r="E100" s="108"/>
      <c r="F100" s="890"/>
      <c r="G100" s="890"/>
      <c r="H100" s="504"/>
      <c r="I100" s="96"/>
      <c r="J100" s="195"/>
      <c r="K100" s="212">
        <f t="shared" si="7"/>
        <v>0</v>
      </c>
      <c r="L100" s="197">
        <f t="shared" si="6"/>
        <v>0</v>
      </c>
      <c r="M100" s="440"/>
    </row>
    <row r="101" spans="1:13" x14ac:dyDescent="0.2">
      <c r="A101" s="889"/>
      <c r="B101" s="890"/>
      <c r="C101" s="891"/>
      <c r="D101" s="892"/>
      <c r="E101" s="108"/>
      <c r="F101" s="890"/>
      <c r="G101" s="890"/>
      <c r="H101" s="504"/>
      <c r="I101" s="96"/>
      <c r="J101" s="195"/>
      <c r="K101" s="212">
        <f t="shared" si="7"/>
        <v>0</v>
      </c>
      <c r="L101" s="197">
        <f t="shared" si="6"/>
        <v>0</v>
      </c>
      <c r="M101" s="440"/>
    </row>
    <row r="102" spans="1:13" x14ac:dyDescent="0.2">
      <c r="A102" s="889"/>
      <c r="B102" s="890"/>
      <c r="C102" s="891"/>
      <c r="D102" s="892"/>
      <c r="E102" s="108"/>
      <c r="F102" s="890"/>
      <c r="G102" s="890"/>
      <c r="H102" s="504"/>
      <c r="I102" s="96"/>
      <c r="J102" s="195"/>
      <c r="K102" s="212">
        <f t="shared" si="7"/>
        <v>0</v>
      </c>
      <c r="L102" s="197">
        <f t="shared" si="6"/>
        <v>0</v>
      </c>
      <c r="M102" s="440"/>
    </row>
    <row r="103" spans="1:13" x14ac:dyDescent="0.2">
      <c r="A103" s="889"/>
      <c r="B103" s="890"/>
      <c r="C103" s="891"/>
      <c r="D103" s="892"/>
      <c r="E103" s="108"/>
      <c r="F103" s="890"/>
      <c r="G103" s="890"/>
      <c r="H103" s="504"/>
      <c r="I103" s="96"/>
      <c r="J103" s="195"/>
      <c r="K103" s="212">
        <f t="shared" si="7"/>
        <v>0</v>
      </c>
      <c r="L103" s="197">
        <f t="shared" si="6"/>
        <v>0</v>
      </c>
      <c r="M103" s="440"/>
    </row>
    <row r="104" spans="1:13" x14ac:dyDescent="0.2">
      <c r="A104" s="889"/>
      <c r="B104" s="890"/>
      <c r="C104" s="891"/>
      <c r="D104" s="892"/>
      <c r="E104" s="108"/>
      <c r="F104" s="890"/>
      <c r="G104" s="890"/>
      <c r="H104" s="504"/>
      <c r="I104" s="96"/>
      <c r="J104" s="195"/>
      <c r="K104" s="212">
        <f t="shared" si="7"/>
        <v>0</v>
      </c>
      <c r="L104" s="197">
        <f t="shared" si="6"/>
        <v>0</v>
      </c>
      <c r="M104" s="440"/>
    </row>
    <row r="105" spans="1:13" x14ac:dyDescent="0.2">
      <c r="A105" s="889"/>
      <c r="B105" s="890"/>
      <c r="C105" s="891"/>
      <c r="D105" s="892"/>
      <c r="E105" s="108"/>
      <c r="F105" s="890"/>
      <c r="G105" s="890"/>
      <c r="H105" s="504"/>
      <c r="I105" s="96"/>
      <c r="J105" s="195"/>
      <c r="K105" s="212">
        <f t="shared" si="7"/>
        <v>0</v>
      </c>
      <c r="L105" s="197">
        <f t="shared" si="6"/>
        <v>0</v>
      </c>
      <c r="M105" s="440"/>
    </row>
    <row r="106" spans="1:13" x14ac:dyDescent="0.2">
      <c r="A106" s="889"/>
      <c r="B106" s="890"/>
      <c r="C106" s="891"/>
      <c r="D106" s="892"/>
      <c r="E106" s="108"/>
      <c r="F106" s="890"/>
      <c r="G106" s="890"/>
      <c r="H106" s="504"/>
      <c r="I106" s="96"/>
      <c r="J106" s="195"/>
      <c r="K106" s="212">
        <f t="shared" si="7"/>
        <v>0</v>
      </c>
      <c r="L106" s="197">
        <f t="shared" si="6"/>
        <v>0</v>
      </c>
      <c r="M106" s="440"/>
    </row>
    <row r="107" spans="1:13" x14ac:dyDescent="0.2">
      <c r="A107" s="889"/>
      <c r="B107" s="890"/>
      <c r="C107" s="891"/>
      <c r="D107" s="892"/>
      <c r="E107" s="108"/>
      <c r="F107" s="890"/>
      <c r="G107" s="890"/>
      <c r="H107" s="504"/>
      <c r="I107" s="96"/>
      <c r="J107" s="195"/>
      <c r="K107" s="212">
        <f t="shared" si="7"/>
        <v>0</v>
      </c>
      <c r="L107" s="197">
        <f t="shared" si="6"/>
        <v>0</v>
      </c>
      <c r="M107" s="440"/>
    </row>
    <row r="108" spans="1:13" x14ac:dyDescent="0.2">
      <c r="A108" s="889"/>
      <c r="B108" s="890"/>
      <c r="C108" s="891"/>
      <c r="D108" s="892"/>
      <c r="E108" s="108"/>
      <c r="F108" s="890"/>
      <c r="G108" s="890"/>
      <c r="H108" s="504"/>
      <c r="I108" s="96"/>
      <c r="J108" s="195"/>
      <c r="K108" s="212">
        <f t="shared" si="7"/>
        <v>0</v>
      </c>
      <c r="L108" s="197">
        <f t="shared" si="6"/>
        <v>0</v>
      </c>
      <c r="M108" s="440"/>
    </row>
    <row r="109" spans="1:13" x14ac:dyDescent="0.2">
      <c r="A109" s="889"/>
      <c r="B109" s="890"/>
      <c r="C109" s="891"/>
      <c r="D109" s="892"/>
      <c r="E109" s="108"/>
      <c r="F109" s="890"/>
      <c r="G109" s="890"/>
      <c r="H109" s="504"/>
      <c r="I109" s="96"/>
      <c r="J109" s="195"/>
      <c r="K109" s="212">
        <f t="shared" si="7"/>
        <v>0</v>
      </c>
      <c r="L109" s="197">
        <f t="shared" si="6"/>
        <v>0</v>
      </c>
      <c r="M109" s="440"/>
    </row>
    <row r="110" spans="1:13" x14ac:dyDescent="0.2">
      <c r="A110" s="889"/>
      <c r="B110" s="890"/>
      <c r="C110" s="891"/>
      <c r="D110" s="892"/>
      <c r="E110" s="108"/>
      <c r="F110" s="890"/>
      <c r="G110" s="890"/>
      <c r="H110" s="504"/>
      <c r="I110" s="96"/>
      <c r="J110" s="195"/>
      <c r="K110" s="212">
        <f t="shared" si="7"/>
        <v>0</v>
      </c>
      <c r="L110" s="197">
        <f t="shared" si="6"/>
        <v>0</v>
      </c>
      <c r="M110" s="440"/>
    </row>
    <row r="111" spans="1:13" x14ac:dyDescent="0.2">
      <c r="A111" s="889"/>
      <c r="B111" s="890"/>
      <c r="C111" s="891"/>
      <c r="D111" s="892"/>
      <c r="E111" s="108"/>
      <c r="F111" s="890"/>
      <c r="G111" s="890"/>
      <c r="H111" s="504"/>
      <c r="I111" s="96"/>
      <c r="J111" s="195"/>
      <c r="K111" s="212">
        <f t="shared" si="7"/>
        <v>0</v>
      </c>
      <c r="L111" s="197">
        <f t="shared" si="6"/>
        <v>0</v>
      </c>
      <c r="M111" s="440"/>
    </row>
    <row r="112" spans="1:13" x14ac:dyDescent="0.2">
      <c r="A112" s="889"/>
      <c r="B112" s="890"/>
      <c r="C112" s="891"/>
      <c r="D112" s="892"/>
      <c r="E112" s="108"/>
      <c r="F112" s="890"/>
      <c r="G112" s="890"/>
      <c r="H112" s="504"/>
      <c r="I112" s="96"/>
      <c r="J112" s="195"/>
      <c r="K112" s="212">
        <f t="shared" si="7"/>
        <v>0</v>
      </c>
      <c r="L112" s="197">
        <f t="shared" si="6"/>
        <v>0</v>
      </c>
      <c r="M112" s="440"/>
    </row>
    <row r="113" spans="1:13" x14ac:dyDescent="0.2">
      <c r="A113" s="889"/>
      <c r="B113" s="890"/>
      <c r="C113" s="891"/>
      <c r="D113" s="892"/>
      <c r="E113" s="108"/>
      <c r="F113" s="890"/>
      <c r="G113" s="890"/>
      <c r="H113" s="504"/>
      <c r="I113" s="96"/>
      <c r="J113" s="195"/>
      <c r="K113" s="212">
        <f t="shared" si="7"/>
        <v>0</v>
      </c>
      <c r="L113" s="197">
        <f t="shared" si="6"/>
        <v>0</v>
      </c>
      <c r="M113" s="440"/>
    </row>
    <row r="114" spans="1:13" x14ac:dyDescent="0.2">
      <c r="A114" s="889"/>
      <c r="B114" s="890"/>
      <c r="C114" s="891"/>
      <c r="D114" s="892"/>
      <c r="E114" s="108"/>
      <c r="F114" s="890"/>
      <c r="G114" s="890"/>
      <c r="H114" s="504"/>
      <c r="I114" s="96"/>
      <c r="J114" s="195"/>
      <c r="K114" s="212">
        <f t="shared" si="7"/>
        <v>0</v>
      </c>
      <c r="L114" s="197">
        <f t="shared" si="6"/>
        <v>0</v>
      </c>
      <c r="M114" s="440"/>
    </row>
    <row r="115" spans="1:13" x14ac:dyDescent="0.2">
      <c r="A115" s="889"/>
      <c r="B115" s="890"/>
      <c r="C115" s="891"/>
      <c r="D115" s="892"/>
      <c r="E115" s="108"/>
      <c r="F115" s="890"/>
      <c r="G115" s="890"/>
      <c r="H115" s="504"/>
      <c r="I115" s="96"/>
      <c r="J115" s="195"/>
      <c r="K115" s="212">
        <f t="shared" si="7"/>
        <v>0</v>
      </c>
      <c r="L115" s="197">
        <f t="shared" si="6"/>
        <v>0</v>
      </c>
      <c r="M115" s="440"/>
    </row>
    <row r="116" spans="1:13" x14ac:dyDescent="0.2">
      <c r="A116" s="889"/>
      <c r="B116" s="890"/>
      <c r="C116" s="891"/>
      <c r="D116" s="892"/>
      <c r="E116" s="108"/>
      <c r="F116" s="890"/>
      <c r="G116" s="890"/>
      <c r="H116" s="504"/>
      <c r="I116" s="96"/>
      <c r="J116" s="195"/>
      <c r="K116" s="212">
        <f t="shared" si="7"/>
        <v>0</v>
      </c>
      <c r="L116" s="197">
        <f t="shared" si="6"/>
        <v>0</v>
      </c>
      <c r="M116" s="440"/>
    </row>
    <row r="117" spans="1:13" ht="15" thickBot="1" x14ac:dyDescent="0.25">
      <c r="A117" s="920"/>
      <c r="B117" s="919"/>
      <c r="C117" s="893"/>
      <c r="D117" s="894"/>
      <c r="E117" s="579"/>
      <c r="F117" s="919"/>
      <c r="G117" s="919"/>
      <c r="H117" s="505"/>
      <c r="I117" s="216"/>
      <c r="J117" s="444"/>
      <c r="K117" s="445">
        <f t="shared" si="7"/>
        <v>0</v>
      </c>
      <c r="L117" s="198">
        <f t="shared" si="6"/>
        <v>0</v>
      </c>
      <c r="M117" s="440"/>
    </row>
    <row r="118" spans="1:13" ht="15.75" thickBot="1" x14ac:dyDescent="0.25">
      <c r="A118" s="885" t="s">
        <v>27</v>
      </c>
      <c r="B118" s="886"/>
      <c r="C118" s="886"/>
      <c r="D118" s="886"/>
      <c r="E118" s="886"/>
      <c r="F118" s="886"/>
      <c r="G118" s="886"/>
      <c r="H118" s="886"/>
      <c r="I118" s="886"/>
      <c r="J118" s="887"/>
      <c r="K118" s="888"/>
      <c r="L118" s="443">
        <f>SUM(L98:L117)</f>
        <v>0</v>
      </c>
      <c r="M118" s="440"/>
    </row>
    <row r="119" spans="1:13" x14ac:dyDescent="0.2">
      <c r="A119" s="100"/>
      <c r="B119" s="100"/>
      <c r="C119" s="100"/>
      <c r="D119" s="100"/>
      <c r="E119" s="100"/>
      <c r="F119" s="100"/>
      <c r="G119" s="100"/>
      <c r="H119" s="100"/>
      <c r="I119" s="100"/>
      <c r="J119" s="100"/>
      <c r="K119" s="100"/>
      <c r="L119" s="100"/>
      <c r="M119" s="100"/>
    </row>
    <row r="120" spans="1:13" ht="15.75" x14ac:dyDescent="0.2">
      <c r="A120" s="908" t="s">
        <v>140</v>
      </c>
      <c r="B120" s="909"/>
      <c r="M120" s="100"/>
    </row>
    <row r="121" spans="1:13" ht="15" thickBot="1" x14ac:dyDescent="0.25">
      <c r="A121" s="109"/>
      <c r="B121" s="109"/>
      <c r="C121" s="109"/>
      <c r="D121" s="109"/>
      <c r="E121" s="109"/>
      <c r="F121" s="109"/>
      <c r="G121" s="109"/>
      <c r="H121" s="109"/>
      <c r="I121" s="109"/>
      <c r="J121" s="109"/>
      <c r="K121" s="109"/>
      <c r="L121" s="109"/>
      <c r="M121" s="100"/>
    </row>
    <row r="122" spans="1:13" ht="32.25" thickBot="1" x14ac:dyDescent="0.25">
      <c r="A122" s="924" t="s">
        <v>21</v>
      </c>
      <c r="B122" s="910"/>
      <c r="C122" s="910" t="s">
        <v>66</v>
      </c>
      <c r="D122" s="910"/>
      <c r="E122" s="500" t="s">
        <v>67</v>
      </c>
      <c r="F122" s="910" t="s">
        <v>22</v>
      </c>
      <c r="G122" s="910"/>
      <c r="H122" s="500" t="s">
        <v>116</v>
      </c>
      <c r="I122" s="399" t="s">
        <v>78</v>
      </c>
      <c r="J122" s="438" t="s">
        <v>133</v>
      </c>
      <c r="K122" s="404" t="s">
        <v>239</v>
      </c>
      <c r="L122" s="404" t="s">
        <v>71</v>
      </c>
      <c r="M122" s="440"/>
    </row>
    <row r="123" spans="1:13" x14ac:dyDescent="0.2">
      <c r="A123" s="928"/>
      <c r="B123" s="929"/>
      <c r="C123" s="899"/>
      <c r="D123" s="899"/>
      <c r="E123" s="446"/>
      <c r="F123" s="929"/>
      <c r="G123" s="929"/>
      <c r="H123" s="503"/>
      <c r="I123" s="218"/>
      <c r="J123" s="437"/>
      <c r="K123" s="196">
        <f>J123*I123</f>
        <v>0</v>
      </c>
      <c r="L123" s="196">
        <f t="shared" ref="L123:L142" si="8">K123*E123</f>
        <v>0</v>
      </c>
      <c r="M123" s="440"/>
    </row>
    <row r="124" spans="1:13" x14ac:dyDescent="0.2">
      <c r="A124" s="930"/>
      <c r="B124" s="931"/>
      <c r="C124" s="891"/>
      <c r="D124" s="892"/>
      <c r="E124" s="115"/>
      <c r="F124" s="931"/>
      <c r="G124" s="931"/>
      <c r="H124" s="504"/>
      <c r="I124" s="95"/>
      <c r="J124" s="195"/>
      <c r="K124" s="197">
        <f t="shared" ref="K124:K142" si="9">J124*I124</f>
        <v>0</v>
      </c>
      <c r="L124" s="197">
        <f t="shared" si="8"/>
        <v>0</v>
      </c>
      <c r="M124" s="440"/>
    </row>
    <row r="125" spans="1:13" x14ac:dyDescent="0.2">
      <c r="A125" s="930"/>
      <c r="B125" s="931"/>
      <c r="C125" s="891"/>
      <c r="D125" s="892"/>
      <c r="E125" s="115"/>
      <c r="F125" s="931"/>
      <c r="G125" s="931"/>
      <c r="H125" s="504"/>
      <c r="I125" s="95"/>
      <c r="J125" s="195"/>
      <c r="K125" s="197">
        <f t="shared" si="9"/>
        <v>0</v>
      </c>
      <c r="L125" s="197">
        <f t="shared" si="8"/>
        <v>0</v>
      </c>
      <c r="M125" s="440"/>
    </row>
    <row r="126" spans="1:13" x14ac:dyDescent="0.2">
      <c r="A126" s="930"/>
      <c r="B126" s="931"/>
      <c r="C126" s="891"/>
      <c r="D126" s="892"/>
      <c r="E126" s="115"/>
      <c r="F126" s="931"/>
      <c r="G126" s="931"/>
      <c r="H126" s="504"/>
      <c r="I126" s="95"/>
      <c r="J126" s="195"/>
      <c r="K126" s="197">
        <f t="shared" si="9"/>
        <v>0</v>
      </c>
      <c r="L126" s="197">
        <f t="shared" si="8"/>
        <v>0</v>
      </c>
      <c r="M126" s="440"/>
    </row>
    <row r="127" spans="1:13" x14ac:dyDescent="0.2">
      <c r="A127" s="930"/>
      <c r="B127" s="931"/>
      <c r="C127" s="891"/>
      <c r="D127" s="892"/>
      <c r="E127" s="115"/>
      <c r="F127" s="931"/>
      <c r="G127" s="931"/>
      <c r="H127" s="504"/>
      <c r="I127" s="95"/>
      <c r="J127" s="195"/>
      <c r="K127" s="197">
        <f t="shared" si="9"/>
        <v>0</v>
      </c>
      <c r="L127" s="197">
        <f t="shared" si="8"/>
        <v>0</v>
      </c>
      <c r="M127" s="440"/>
    </row>
    <row r="128" spans="1:13" x14ac:dyDescent="0.2">
      <c r="A128" s="930"/>
      <c r="B128" s="931"/>
      <c r="C128" s="891"/>
      <c r="D128" s="892"/>
      <c r="E128" s="115"/>
      <c r="F128" s="931"/>
      <c r="G128" s="931"/>
      <c r="H128" s="504"/>
      <c r="I128" s="95"/>
      <c r="J128" s="195"/>
      <c r="K128" s="197">
        <f t="shared" si="9"/>
        <v>0</v>
      </c>
      <c r="L128" s="197">
        <f t="shared" si="8"/>
        <v>0</v>
      </c>
      <c r="M128" s="440"/>
    </row>
    <row r="129" spans="1:13" x14ac:dyDescent="0.2">
      <c r="A129" s="930"/>
      <c r="B129" s="931"/>
      <c r="C129" s="891"/>
      <c r="D129" s="892"/>
      <c r="E129" s="115"/>
      <c r="F129" s="931"/>
      <c r="G129" s="931"/>
      <c r="H129" s="504"/>
      <c r="I129" s="95"/>
      <c r="J129" s="195"/>
      <c r="K129" s="197">
        <f t="shared" si="9"/>
        <v>0</v>
      </c>
      <c r="L129" s="197">
        <f t="shared" si="8"/>
        <v>0</v>
      </c>
      <c r="M129" s="440"/>
    </row>
    <row r="130" spans="1:13" x14ac:dyDescent="0.2">
      <c r="A130" s="930"/>
      <c r="B130" s="931"/>
      <c r="C130" s="891"/>
      <c r="D130" s="892"/>
      <c r="E130" s="115"/>
      <c r="F130" s="931"/>
      <c r="G130" s="931"/>
      <c r="H130" s="504"/>
      <c r="I130" s="95"/>
      <c r="J130" s="195"/>
      <c r="K130" s="197">
        <f t="shared" si="9"/>
        <v>0</v>
      </c>
      <c r="L130" s="197">
        <f t="shared" si="8"/>
        <v>0</v>
      </c>
      <c r="M130" s="440"/>
    </row>
    <row r="131" spans="1:13" x14ac:dyDescent="0.2">
      <c r="A131" s="930"/>
      <c r="B131" s="931"/>
      <c r="C131" s="891"/>
      <c r="D131" s="892"/>
      <c r="E131" s="115"/>
      <c r="F131" s="931"/>
      <c r="G131" s="931"/>
      <c r="H131" s="504"/>
      <c r="I131" s="95"/>
      <c r="J131" s="195"/>
      <c r="K131" s="197">
        <f t="shared" si="9"/>
        <v>0</v>
      </c>
      <c r="L131" s="197">
        <f t="shared" si="8"/>
        <v>0</v>
      </c>
      <c r="M131" s="440"/>
    </row>
    <row r="132" spans="1:13" x14ac:dyDescent="0.2">
      <c r="A132" s="930"/>
      <c r="B132" s="931"/>
      <c r="C132" s="891"/>
      <c r="D132" s="892"/>
      <c r="E132" s="115"/>
      <c r="F132" s="931"/>
      <c r="G132" s="931"/>
      <c r="H132" s="504"/>
      <c r="I132" s="95"/>
      <c r="J132" s="195"/>
      <c r="K132" s="197">
        <f t="shared" si="9"/>
        <v>0</v>
      </c>
      <c r="L132" s="197">
        <f t="shared" si="8"/>
        <v>0</v>
      </c>
      <c r="M132" s="440"/>
    </row>
    <row r="133" spans="1:13" x14ac:dyDescent="0.2">
      <c r="A133" s="930"/>
      <c r="B133" s="931"/>
      <c r="C133" s="891"/>
      <c r="D133" s="892"/>
      <c r="E133" s="115"/>
      <c r="F133" s="931"/>
      <c r="G133" s="931"/>
      <c r="H133" s="504"/>
      <c r="I133" s="95"/>
      <c r="J133" s="195"/>
      <c r="K133" s="197">
        <f t="shared" si="9"/>
        <v>0</v>
      </c>
      <c r="L133" s="197">
        <f t="shared" si="8"/>
        <v>0</v>
      </c>
      <c r="M133" s="440"/>
    </row>
    <row r="134" spans="1:13" x14ac:dyDescent="0.2">
      <c r="A134" s="930"/>
      <c r="B134" s="931"/>
      <c r="C134" s="891"/>
      <c r="D134" s="892"/>
      <c r="E134" s="115"/>
      <c r="F134" s="931"/>
      <c r="G134" s="931"/>
      <c r="H134" s="504"/>
      <c r="I134" s="95"/>
      <c r="J134" s="195"/>
      <c r="K134" s="197">
        <f t="shared" si="9"/>
        <v>0</v>
      </c>
      <c r="L134" s="197">
        <f t="shared" si="8"/>
        <v>0</v>
      </c>
      <c r="M134" s="440"/>
    </row>
    <row r="135" spans="1:13" x14ac:dyDescent="0.2">
      <c r="A135" s="930"/>
      <c r="B135" s="931"/>
      <c r="C135" s="891"/>
      <c r="D135" s="892"/>
      <c r="E135" s="115"/>
      <c r="F135" s="931"/>
      <c r="G135" s="931"/>
      <c r="H135" s="504"/>
      <c r="I135" s="95"/>
      <c r="J135" s="195"/>
      <c r="K135" s="197">
        <f t="shared" si="9"/>
        <v>0</v>
      </c>
      <c r="L135" s="197">
        <f t="shared" si="8"/>
        <v>0</v>
      </c>
      <c r="M135" s="440"/>
    </row>
    <row r="136" spans="1:13" x14ac:dyDescent="0.2">
      <c r="A136" s="930"/>
      <c r="B136" s="931"/>
      <c r="C136" s="891"/>
      <c r="D136" s="892"/>
      <c r="E136" s="115"/>
      <c r="F136" s="931"/>
      <c r="G136" s="931"/>
      <c r="H136" s="504"/>
      <c r="I136" s="95"/>
      <c r="J136" s="195"/>
      <c r="K136" s="197">
        <f t="shared" si="9"/>
        <v>0</v>
      </c>
      <c r="L136" s="197">
        <f t="shared" si="8"/>
        <v>0</v>
      </c>
      <c r="M136" s="440"/>
    </row>
    <row r="137" spans="1:13" x14ac:dyDescent="0.2">
      <c r="A137" s="930"/>
      <c r="B137" s="931"/>
      <c r="C137" s="891"/>
      <c r="D137" s="892"/>
      <c r="E137" s="115"/>
      <c r="F137" s="931"/>
      <c r="G137" s="931"/>
      <c r="H137" s="504"/>
      <c r="I137" s="95"/>
      <c r="J137" s="195"/>
      <c r="K137" s="197">
        <f t="shared" si="9"/>
        <v>0</v>
      </c>
      <c r="L137" s="197">
        <f t="shared" si="8"/>
        <v>0</v>
      </c>
      <c r="M137" s="440"/>
    </row>
    <row r="138" spans="1:13" x14ac:dyDescent="0.2">
      <c r="A138" s="930"/>
      <c r="B138" s="931"/>
      <c r="C138" s="891"/>
      <c r="D138" s="892"/>
      <c r="E138" s="115"/>
      <c r="F138" s="931"/>
      <c r="G138" s="931"/>
      <c r="H138" s="504"/>
      <c r="I138" s="95"/>
      <c r="J138" s="195"/>
      <c r="K138" s="197">
        <f t="shared" si="9"/>
        <v>0</v>
      </c>
      <c r="L138" s="197">
        <f t="shared" si="8"/>
        <v>0</v>
      </c>
      <c r="M138" s="440"/>
    </row>
    <row r="139" spans="1:13" x14ac:dyDescent="0.2">
      <c r="A139" s="930"/>
      <c r="B139" s="931"/>
      <c r="C139" s="891"/>
      <c r="D139" s="892"/>
      <c r="E139" s="115"/>
      <c r="F139" s="931"/>
      <c r="G139" s="931"/>
      <c r="H139" s="504"/>
      <c r="I139" s="95"/>
      <c r="J139" s="195"/>
      <c r="K139" s="197">
        <f t="shared" si="9"/>
        <v>0</v>
      </c>
      <c r="L139" s="197">
        <f t="shared" si="8"/>
        <v>0</v>
      </c>
      <c r="M139" s="440"/>
    </row>
    <row r="140" spans="1:13" x14ac:dyDescent="0.2">
      <c r="A140" s="930"/>
      <c r="B140" s="931"/>
      <c r="C140" s="891"/>
      <c r="D140" s="892"/>
      <c r="E140" s="115"/>
      <c r="F140" s="931"/>
      <c r="G140" s="931"/>
      <c r="H140" s="504"/>
      <c r="I140" s="95"/>
      <c r="J140" s="195"/>
      <c r="K140" s="197">
        <f t="shared" si="9"/>
        <v>0</v>
      </c>
      <c r="L140" s="197">
        <f t="shared" si="8"/>
        <v>0</v>
      </c>
      <c r="M140" s="440"/>
    </row>
    <row r="141" spans="1:13" x14ac:dyDescent="0.2">
      <c r="A141" s="930"/>
      <c r="B141" s="931"/>
      <c r="C141" s="891"/>
      <c r="D141" s="892"/>
      <c r="E141" s="115"/>
      <c r="F141" s="931"/>
      <c r="G141" s="931"/>
      <c r="H141" s="504"/>
      <c r="I141" s="95"/>
      <c r="J141" s="195"/>
      <c r="K141" s="197">
        <f t="shared" si="9"/>
        <v>0</v>
      </c>
      <c r="L141" s="197">
        <f t="shared" si="8"/>
        <v>0</v>
      </c>
      <c r="M141" s="440"/>
    </row>
    <row r="142" spans="1:13" ht="15" thickBot="1" x14ac:dyDescent="0.25">
      <c r="A142" s="934"/>
      <c r="B142" s="935"/>
      <c r="C142" s="893"/>
      <c r="D142" s="894"/>
      <c r="E142" s="447"/>
      <c r="F142" s="935"/>
      <c r="G142" s="935"/>
      <c r="H142" s="505"/>
      <c r="I142" s="215"/>
      <c r="J142" s="444"/>
      <c r="K142" s="198">
        <f t="shared" si="9"/>
        <v>0</v>
      </c>
      <c r="L142" s="442">
        <f t="shared" si="8"/>
        <v>0</v>
      </c>
      <c r="M142" s="440"/>
    </row>
    <row r="143" spans="1:13" ht="15.75" thickBot="1" x14ac:dyDescent="0.3">
      <c r="A143" s="902" t="s">
        <v>27</v>
      </c>
      <c r="B143" s="903"/>
      <c r="C143" s="903"/>
      <c r="D143" s="903"/>
      <c r="E143" s="903"/>
      <c r="F143" s="903"/>
      <c r="G143" s="903"/>
      <c r="H143" s="903"/>
      <c r="I143" s="903"/>
      <c r="J143" s="904"/>
      <c r="K143" s="905"/>
      <c r="L143" s="443">
        <f>SUM(L123:L142)</f>
        <v>0</v>
      </c>
      <c r="M143" s="440"/>
    </row>
    <row r="144" spans="1:13" x14ac:dyDescent="0.2">
      <c r="A144" s="100"/>
      <c r="B144" s="100"/>
      <c r="C144" s="100"/>
      <c r="D144" s="100"/>
      <c r="E144" s="100"/>
      <c r="F144" s="100"/>
      <c r="G144" s="100"/>
      <c r="H144" s="100"/>
      <c r="I144" s="100"/>
      <c r="J144" s="100"/>
      <c r="K144" s="100"/>
      <c r="L144" s="100"/>
      <c r="M144" s="100"/>
    </row>
    <row r="145" x14ac:dyDescent="0.2"/>
    <row r="146" hidden="1" x14ac:dyDescent="0.2"/>
    <row r="147" hidden="1" x14ac:dyDescent="0.2"/>
  </sheetData>
  <sheetProtection sheet="1" objects="1" scenarios="1" selectLockedCells="1"/>
  <dataConsolidate/>
  <mergeCells count="312">
    <mergeCell ref="A120:B120"/>
    <mergeCell ref="A7:B7"/>
    <mergeCell ref="A9:B9"/>
    <mergeCell ref="A11:C11"/>
    <mergeCell ref="A20:B20"/>
    <mergeCell ref="A45:B45"/>
    <mergeCell ref="A70:B70"/>
    <mergeCell ref="A143:K143"/>
    <mergeCell ref="A140:B140"/>
    <mergeCell ref="C140:D140"/>
    <mergeCell ref="F140:G140"/>
    <mergeCell ref="A141:B141"/>
    <mergeCell ref="C141:D141"/>
    <mergeCell ref="F141:G141"/>
    <mergeCell ref="A142:B142"/>
    <mergeCell ref="C142:D142"/>
    <mergeCell ref="F142:G142"/>
    <mergeCell ref="A137:B137"/>
    <mergeCell ref="C137:D137"/>
    <mergeCell ref="F137:G137"/>
    <mergeCell ref="A138:B138"/>
    <mergeCell ref="C138:D138"/>
    <mergeCell ref="F138:G138"/>
    <mergeCell ref="A139:B139"/>
    <mergeCell ref="C139:D139"/>
    <mergeCell ref="F139:G139"/>
    <mergeCell ref="A134:B134"/>
    <mergeCell ref="C134:D134"/>
    <mergeCell ref="F134:G134"/>
    <mergeCell ref="A135:B135"/>
    <mergeCell ref="C135:D135"/>
    <mergeCell ref="F135:G135"/>
    <mergeCell ref="A136:B136"/>
    <mergeCell ref="C136:D136"/>
    <mergeCell ref="F136:G136"/>
    <mergeCell ref="A131:B131"/>
    <mergeCell ref="C131:D131"/>
    <mergeCell ref="F131:G131"/>
    <mergeCell ref="A132:B132"/>
    <mergeCell ref="C132:D132"/>
    <mergeCell ref="F132:G132"/>
    <mergeCell ref="A133:B133"/>
    <mergeCell ref="C133:D133"/>
    <mergeCell ref="F133:G133"/>
    <mergeCell ref="A128:B128"/>
    <mergeCell ref="C128:D128"/>
    <mergeCell ref="F128:G128"/>
    <mergeCell ref="A129:B129"/>
    <mergeCell ref="C129:D129"/>
    <mergeCell ref="F129:G129"/>
    <mergeCell ref="A130:B130"/>
    <mergeCell ref="C130:D130"/>
    <mergeCell ref="F130:G130"/>
    <mergeCell ref="A125:B125"/>
    <mergeCell ref="C125:D125"/>
    <mergeCell ref="F125:G125"/>
    <mergeCell ref="A126:B126"/>
    <mergeCell ref="C126:D126"/>
    <mergeCell ref="F126:G126"/>
    <mergeCell ref="A127:B127"/>
    <mergeCell ref="C127:D127"/>
    <mergeCell ref="F127:G127"/>
    <mergeCell ref="A122:B122"/>
    <mergeCell ref="C122:D122"/>
    <mergeCell ref="F122:G122"/>
    <mergeCell ref="A123:B123"/>
    <mergeCell ref="C123:D123"/>
    <mergeCell ref="F123:G123"/>
    <mergeCell ref="A124:B124"/>
    <mergeCell ref="C124:D124"/>
    <mergeCell ref="F124:G124"/>
    <mergeCell ref="A22:B22"/>
    <mergeCell ref="C22:D22"/>
    <mergeCell ref="A23:B23"/>
    <mergeCell ref="A47:B47"/>
    <mergeCell ref="A41:B41"/>
    <mergeCell ref="A42:B42"/>
    <mergeCell ref="C23:D23"/>
    <mergeCell ref="C34:D34"/>
    <mergeCell ref="C35:D35"/>
    <mergeCell ref="A29:B29"/>
    <mergeCell ref="C29:D29"/>
    <mergeCell ref="A33:B33"/>
    <mergeCell ref="C33:D33"/>
    <mergeCell ref="A38:B38"/>
    <mergeCell ref="A30:B30"/>
    <mergeCell ref="C30:D30"/>
    <mergeCell ref="A39:B39"/>
    <mergeCell ref="A40:B40"/>
    <mergeCell ref="C38:D38"/>
    <mergeCell ref="C39:D39"/>
    <mergeCell ref="C40:D40"/>
    <mergeCell ref="A35:B35"/>
    <mergeCell ref="A34:B34"/>
    <mergeCell ref="A32:B32"/>
    <mergeCell ref="A72:B72"/>
    <mergeCell ref="C72:D72"/>
    <mergeCell ref="A97:B97"/>
    <mergeCell ref="C97:D97"/>
    <mergeCell ref="A48:B48"/>
    <mergeCell ref="C48:D48"/>
    <mergeCell ref="A58:B58"/>
    <mergeCell ref="C58:D58"/>
    <mergeCell ref="A59:B59"/>
    <mergeCell ref="C59:D59"/>
    <mergeCell ref="C54:D54"/>
    <mergeCell ref="A92:B92"/>
    <mergeCell ref="A67:B67"/>
    <mergeCell ref="C67:D67"/>
    <mergeCell ref="A73:B73"/>
    <mergeCell ref="A90:B90"/>
    <mergeCell ref="C90:D90"/>
    <mergeCell ref="A91:B91"/>
    <mergeCell ref="C91:D91"/>
    <mergeCell ref="A62:B62"/>
    <mergeCell ref="C62:D62"/>
    <mergeCell ref="A61:B61"/>
    <mergeCell ref="C61:D61"/>
    <mergeCell ref="A80:B80"/>
    <mergeCell ref="C32:D32"/>
    <mergeCell ref="C41:D41"/>
    <mergeCell ref="C42:D42"/>
    <mergeCell ref="A31:B31"/>
    <mergeCell ref="C47:D47"/>
    <mergeCell ref="A55:B55"/>
    <mergeCell ref="C31:D31"/>
    <mergeCell ref="A60:B60"/>
    <mergeCell ref="C60:D60"/>
    <mergeCell ref="C36:D36"/>
    <mergeCell ref="C37:D37"/>
    <mergeCell ref="A36:B36"/>
    <mergeCell ref="A37:B37"/>
    <mergeCell ref="A53:B53"/>
    <mergeCell ref="A54:B54"/>
    <mergeCell ref="A57:B57"/>
    <mergeCell ref="C57:D57"/>
    <mergeCell ref="C56:D56"/>
    <mergeCell ref="A49:B49"/>
    <mergeCell ref="A50:B50"/>
    <mergeCell ref="A51:B51"/>
    <mergeCell ref="A52:B52"/>
    <mergeCell ref="C55:D55"/>
    <mergeCell ref="A56:B56"/>
    <mergeCell ref="A24:B24"/>
    <mergeCell ref="C24:D24"/>
    <mergeCell ref="A25:B25"/>
    <mergeCell ref="C25:D25"/>
    <mergeCell ref="A26:B26"/>
    <mergeCell ref="C26:D26"/>
    <mergeCell ref="A27:B27"/>
    <mergeCell ref="C27:D27"/>
    <mergeCell ref="A28:B28"/>
    <mergeCell ref="C28:D28"/>
    <mergeCell ref="C80:D80"/>
    <mergeCell ref="A81:B81"/>
    <mergeCell ref="C81:D81"/>
    <mergeCell ref="A63:B63"/>
    <mergeCell ref="C63:D63"/>
    <mergeCell ref="A78:B78"/>
    <mergeCell ref="C78:D78"/>
    <mergeCell ref="A79:B79"/>
    <mergeCell ref="C79:D79"/>
    <mergeCell ref="A76:B76"/>
    <mergeCell ref="C76:D76"/>
    <mergeCell ref="A77:B77"/>
    <mergeCell ref="C77:D77"/>
    <mergeCell ref="A74:B74"/>
    <mergeCell ref="C74:D74"/>
    <mergeCell ref="A75:B75"/>
    <mergeCell ref="C75:D75"/>
    <mergeCell ref="C73:D73"/>
    <mergeCell ref="A65:B65"/>
    <mergeCell ref="C65:D65"/>
    <mergeCell ref="A66:B66"/>
    <mergeCell ref="C66:D66"/>
    <mergeCell ref="A64:B64"/>
    <mergeCell ref="C64:D64"/>
    <mergeCell ref="F48:G48"/>
    <mergeCell ref="F49:G49"/>
    <mergeCell ref="F50:G50"/>
    <mergeCell ref="F51:G51"/>
    <mergeCell ref="F52:G52"/>
    <mergeCell ref="F53:G53"/>
    <mergeCell ref="C49:D49"/>
    <mergeCell ref="C53:D53"/>
    <mergeCell ref="C50:D50"/>
    <mergeCell ref="C51:D51"/>
    <mergeCell ref="C52:D52"/>
    <mergeCell ref="A83:B83"/>
    <mergeCell ref="F116:G116"/>
    <mergeCell ref="F117:G117"/>
    <mergeCell ref="A117:B117"/>
    <mergeCell ref="C117:D117"/>
    <mergeCell ref="A115:B115"/>
    <mergeCell ref="C115:D115"/>
    <mergeCell ref="A116:B116"/>
    <mergeCell ref="C116:D116"/>
    <mergeCell ref="F103:G103"/>
    <mergeCell ref="C104:D104"/>
    <mergeCell ref="F114:G114"/>
    <mergeCell ref="C112:D112"/>
    <mergeCell ref="A109:B109"/>
    <mergeCell ref="C109:D109"/>
    <mergeCell ref="A110:B110"/>
    <mergeCell ref="C110:D110"/>
    <mergeCell ref="A113:B113"/>
    <mergeCell ref="C113:D113"/>
    <mergeCell ref="F115:G115"/>
    <mergeCell ref="F111:G111"/>
    <mergeCell ref="F104:G104"/>
    <mergeCell ref="F112:G112"/>
    <mergeCell ref="F113:G113"/>
    <mergeCell ref="F63:G63"/>
    <mergeCell ref="F64:G64"/>
    <mergeCell ref="F65:G65"/>
    <mergeCell ref="F54:G54"/>
    <mergeCell ref="F55:G55"/>
    <mergeCell ref="F77:G77"/>
    <mergeCell ref="F56:G56"/>
    <mergeCell ref="F78:G78"/>
    <mergeCell ref="F79:G79"/>
    <mergeCell ref="F80:G80"/>
    <mergeCell ref="F81:G81"/>
    <mergeCell ref="F82:G82"/>
    <mergeCell ref="F83:G83"/>
    <mergeCell ref="F84:G84"/>
    <mergeCell ref="F85:G85"/>
    <mergeCell ref="F86:G86"/>
    <mergeCell ref="F109:G109"/>
    <mergeCell ref="F110:G110"/>
    <mergeCell ref="C86:D86"/>
    <mergeCell ref="C87:D87"/>
    <mergeCell ref="C84:D84"/>
    <mergeCell ref="C85:D85"/>
    <mergeCell ref="C7:F7"/>
    <mergeCell ref="C9:F9"/>
    <mergeCell ref="F72:G72"/>
    <mergeCell ref="F73:G73"/>
    <mergeCell ref="F74:G74"/>
    <mergeCell ref="F75:G75"/>
    <mergeCell ref="F76:G76"/>
    <mergeCell ref="F66:G66"/>
    <mergeCell ref="F67:G67"/>
    <mergeCell ref="A68:J68"/>
    <mergeCell ref="A43:J43"/>
    <mergeCell ref="F57:G57"/>
    <mergeCell ref="F58:G58"/>
    <mergeCell ref="F59:G59"/>
    <mergeCell ref="F60:G60"/>
    <mergeCell ref="F61:G61"/>
    <mergeCell ref="F62:G62"/>
    <mergeCell ref="F47:G47"/>
    <mergeCell ref="A82:B82"/>
    <mergeCell ref="C82:D82"/>
    <mergeCell ref="A98:B98"/>
    <mergeCell ref="C98:D98"/>
    <mergeCell ref="A99:B99"/>
    <mergeCell ref="A100:B100"/>
    <mergeCell ref="F97:G97"/>
    <mergeCell ref="F98:G98"/>
    <mergeCell ref="C99:D99"/>
    <mergeCell ref="F99:G99"/>
    <mergeCell ref="F87:G87"/>
    <mergeCell ref="F88:G88"/>
    <mergeCell ref="F89:G89"/>
    <mergeCell ref="F90:G90"/>
    <mergeCell ref="F91:G91"/>
    <mergeCell ref="F92:G92"/>
    <mergeCell ref="A88:B88"/>
    <mergeCell ref="A89:B89"/>
    <mergeCell ref="A87:B87"/>
    <mergeCell ref="A93:K93"/>
    <mergeCell ref="A96:B96"/>
    <mergeCell ref="A95:B95"/>
    <mergeCell ref="C88:D88"/>
    <mergeCell ref="C89:D89"/>
    <mergeCell ref="C107:D107"/>
    <mergeCell ref="F107:G107"/>
    <mergeCell ref="C108:D108"/>
    <mergeCell ref="F108:G108"/>
    <mergeCell ref="C101:D101"/>
    <mergeCell ref="C100:D100"/>
    <mergeCell ref="F100:G100"/>
    <mergeCell ref="F101:G101"/>
    <mergeCell ref="C105:D105"/>
    <mergeCell ref="C102:D102"/>
    <mergeCell ref="F102:G102"/>
    <mergeCell ref="C103:D103"/>
    <mergeCell ref="A14:K18"/>
    <mergeCell ref="A13:B13"/>
    <mergeCell ref="A118:K118"/>
    <mergeCell ref="A101:B101"/>
    <mergeCell ref="A102:B102"/>
    <mergeCell ref="A103:B103"/>
    <mergeCell ref="A104:B104"/>
    <mergeCell ref="A105:B105"/>
    <mergeCell ref="A106:B106"/>
    <mergeCell ref="A107:B107"/>
    <mergeCell ref="A108:B108"/>
    <mergeCell ref="A114:B114"/>
    <mergeCell ref="C114:D114"/>
    <mergeCell ref="A111:B111"/>
    <mergeCell ref="C111:D111"/>
    <mergeCell ref="A112:B112"/>
    <mergeCell ref="F105:G105"/>
    <mergeCell ref="C106:D106"/>
    <mergeCell ref="F106:G106"/>
    <mergeCell ref="C83:D83"/>
    <mergeCell ref="C92:D92"/>
    <mergeCell ref="A86:B86"/>
    <mergeCell ref="A84:B84"/>
    <mergeCell ref="A85:B85"/>
  </mergeCells>
  <pageMargins left="0.7" right="0.7" top="0.75" bottom="0.75" header="0.3" footer="0.3"/>
  <pageSetup paperSize="9" scale="33"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'Staff Rate Breakdown'!$A$33:$A$58</xm:f>
          </x14:formula1>
          <xm:sqref>F23:F42</xm:sqref>
        </x14:dataValidation>
        <x14:dataValidation type="list" allowBlank="1" showInputMessage="1" showErrorMessage="1">
          <x14:formula1>
            <xm:f>'Staff Rate Breakdown'!$B$33:$B$57</xm:f>
          </x14:formula1>
          <xm:sqref>G23:G42</xm:sqref>
        </x14:dataValidation>
        <x14:dataValidation type="list" allowBlank="1" showInputMessage="1" showErrorMessage="1">
          <x14:formula1>
            <xm:f>'Decommissioning of Kit'!$D$23:$D$123</xm:f>
          </x14:formula1>
          <xm:sqref>C23:D42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sheetPr>
  <dimension ref="A6:R143"/>
  <sheetViews>
    <sheetView zoomScale="85" zoomScaleNormal="85" workbookViewId="0">
      <selection activeCell="G8" sqref="G8"/>
    </sheetView>
  </sheetViews>
  <sheetFormatPr defaultRowHeight="15" x14ac:dyDescent="0.25"/>
  <cols>
    <col min="1" max="2" width="11.7109375" customWidth="1"/>
    <col min="3" max="3" width="15.7109375" customWidth="1"/>
    <col min="4" max="4" width="24.5703125" customWidth="1"/>
    <col min="5" max="5" width="4" customWidth="1"/>
    <col min="6" max="6" width="32" customWidth="1"/>
    <col min="7" max="8" width="10.7109375" customWidth="1"/>
    <col min="9" max="9" width="12.42578125" customWidth="1"/>
    <col min="10" max="10" width="12.7109375" customWidth="1"/>
    <col min="11" max="11" width="15.7109375" customWidth="1"/>
    <col min="14" max="14" width="14.140625" customWidth="1"/>
    <col min="15" max="15" width="20.28515625" bestFit="1" customWidth="1"/>
    <col min="16" max="16" width="7.140625" bestFit="1" customWidth="1"/>
    <col min="17" max="17" width="14.140625" customWidth="1"/>
    <col min="18" max="18" width="15.7109375" customWidth="1"/>
  </cols>
  <sheetData>
    <row r="6" spans="1:13" ht="15.75" thickBot="1" x14ac:dyDescent="0.3"/>
    <row r="7" spans="1:13" ht="15.75" thickBot="1" x14ac:dyDescent="0.3">
      <c r="A7" s="22" t="s">
        <v>1</v>
      </c>
      <c r="C7" s="27" t="str">
        <f>Instructions!B5</f>
        <v>TMTii 53</v>
      </c>
      <c r="D7" s="26"/>
      <c r="E7" s="11"/>
      <c r="F7" s="39"/>
      <c r="G7" s="16"/>
    </row>
    <row r="8" spans="1:13" ht="15.75" thickBot="1" x14ac:dyDescent="0.3">
      <c r="A8" s="23"/>
      <c r="C8" s="21"/>
      <c r="D8" s="25"/>
      <c r="F8" s="16"/>
      <c r="I8" s="29"/>
      <c r="J8" s="29"/>
    </row>
    <row r="9" spans="1:13" ht="15.75" thickBot="1" x14ac:dyDescent="0.3">
      <c r="A9" s="22" t="s">
        <v>29</v>
      </c>
      <c r="C9" s="27" t="str">
        <f>'Assessment Summary'!C9</f>
        <v>Please Type Company Name</v>
      </c>
      <c r="D9" s="26"/>
      <c r="E9" s="11"/>
      <c r="F9" s="39"/>
      <c r="G9" s="16"/>
      <c r="I9" s="30"/>
      <c r="J9" s="30"/>
    </row>
    <row r="10" spans="1:13" x14ac:dyDescent="0.25">
      <c r="A10" s="21"/>
      <c r="L10" s="30"/>
    </row>
    <row r="11" spans="1:13" x14ac:dyDescent="0.25">
      <c r="A11" s="24" t="s">
        <v>65</v>
      </c>
      <c r="L11" s="20"/>
    </row>
    <row r="12" spans="1:13" x14ac:dyDescent="0.25">
      <c r="A12" s="21"/>
    </row>
    <row r="13" spans="1:13" ht="15.75" x14ac:dyDescent="0.25">
      <c r="A13" s="32" t="s">
        <v>43</v>
      </c>
      <c r="B13" s="12"/>
      <c r="C13" s="31"/>
      <c r="D13" s="21"/>
      <c r="E13" s="21"/>
      <c r="F13" s="21"/>
      <c r="G13" s="21"/>
    </row>
    <row r="14" spans="1:13" ht="15" customHeight="1" x14ac:dyDescent="0.25">
      <c r="A14" s="956" t="s">
        <v>128</v>
      </c>
      <c r="B14" s="957"/>
      <c r="C14" s="957"/>
      <c r="D14" s="957"/>
      <c r="E14" s="957"/>
      <c r="F14" s="957"/>
      <c r="G14" s="957"/>
      <c r="H14" s="958"/>
      <c r="I14" s="958"/>
      <c r="J14" s="958"/>
      <c r="K14" s="958"/>
      <c r="L14" s="958"/>
      <c r="M14" s="959"/>
    </row>
    <row r="15" spans="1:13" ht="15" customHeight="1" x14ac:dyDescent="0.25">
      <c r="A15" s="960"/>
      <c r="B15" s="961"/>
      <c r="C15" s="961"/>
      <c r="D15" s="961"/>
      <c r="E15" s="961"/>
      <c r="F15" s="961"/>
      <c r="G15" s="961"/>
      <c r="H15" s="962"/>
      <c r="I15" s="962"/>
      <c r="J15" s="962"/>
      <c r="K15" s="962"/>
      <c r="L15" s="962"/>
      <c r="M15" s="963"/>
    </row>
    <row r="16" spans="1:13" ht="15" customHeight="1" x14ac:dyDescent="0.25">
      <c r="A16" s="960"/>
      <c r="B16" s="961"/>
      <c r="C16" s="961"/>
      <c r="D16" s="961"/>
      <c r="E16" s="961"/>
      <c r="F16" s="961"/>
      <c r="G16" s="961"/>
      <c r="H16" s="962"/>
      <c r="I16" s="962"/>
      <c r="J16" s="962"/>
      <c r="K16" s="962"/>
      <c r="L16" s="962"/>
      <c r="M16" s="963"/>
    </row>
    <row r="17" spans="1:18" x14ac:dyDescent="0.25">
      <c r="A17" s="960"/>
      <c r="B17" s="961"/>
      <c r="C17" s="961"/>
      <c r="D17" s="961"/>
      <c r="E17" s="961"/>
      <c r="F17" s="961"/>
      <c r="G17" s="961"/>
      <c r="H17" s="962"/>
      <c r="I17" s="962"/>
      <c r="J17" s="962"/>
      <c r="K17" s="962"/>
      <c r="L17" s="962"/>
      <c r="M17" s="963"/>
    </row>
    <row r="18" spans="1:18" x14ac:dyDescent="0.25">
      <c r="A18" s="964"/>
      <c r="B18" s="965"/>
      <c r="C18" s="965"/>
      <c r="D18" s="965"/>
      <c r="E18" s="965"/>
      <c r="F18" s="965"/>
      <c r="G18" s="965"/>
      <c r="H18" s="966"/>
      <c r="I18" s="966"/>
      <c r="J18" s="966"/>
      <c r="K18" s="966"/>
      <c r="L18" s="966"/>
      <c r="M18" s="967"/>
    </row>
    <row r="19" spans="1:18" x14ac:dyDescent="0.25">
      <c r="A19" s="57"/>
      <c r="B19" s="57"/>
      <c r="C19" s="57"/>
      <c r="D19" s="57"/>
      <c r="E19" s="57"/>
      <c r="F19" s="57"/>
      <c r="G19" s="57"/>
      <c r="H19" s="58"/>
      <c r="I19" s="58"/>
      <c r="J19" s="58"/>
      <c r="K19" s="58"/>
      <c r="L19" s="58"/>
      <c r="M19" s="59"/>
    </row>
    <row r="20" spans="1:18" x14ac:dyDescent="0.25">
      <c r="A20" s="33" t="s">
        <v>64</v>
      </c>
    </row>
    <row r="22" spans="1:18" ht="33" customHeight="1" x14ac:dyDescent="0.25">
      <c r="A22" s="948" t="s">
        <v>21</v>
      </c>
      <c r="B22" s="948"/>
      <c r="C22" s="948" t="s">
        <v>66</v>
      </c>
      <c r="D22" s="948"/>
      <c r="E22" s="49" t="s">
        <v>67</v>
      </c>
      <c r="F22" s="64" t="s">
        <v>73</v>
      </c>
      <c r="G22" s="64" t="s">
        <v>105</v>
      </c>
      <c r="H22" s="49" t="s">
        <v>69</v>
      </c>
      <c r="I22" s="50" t="s">
        <v>68</v>
      </c>
      <c r="J22" s="49" t="s">
        <v>70</v>
      </c>
      <c r="K22" s="49" t="s">
        <v>27</v>
      </c>
      <c r="L22" s="50" t="s">
        <v>111</v>
      </c>
      <c r="M22" s="50" t="s">
        <v>110</v>
      </c>
      <c r="N22" s="50" t="s">
        <v>113</v>
      </c>
      <c r="O22" s="50" t="s">
        <v>122</v>
      </c>
      <c r="P22" s="50" t="s">
        <v>120</v>
      </c>
      <c r="Q22" s="50" t="s">
        <v>113</v>
      </c>
      <c r="R22" s="49" t="s">
        <v>112</v>
      </c>
    </row>
    <row r="23" spans="1:18" x14ac:dyDescent="0.25">
      <c r="A23" s="952"/>
      <c r="B23" s="952"/>
      <c r="C23" s="951" t="s">
        <v>61</v>
      </c>
      <c r="D23" s="951"/>
      <c r="E23" s="45">
        <v>2</v>
      </c>
      <c r="F23" s="63" t="s">
        <v>117</v>
      </c>
      <c r="G23" s="63">
        <v>4</v>
      </c>
      <c r="H23" s="44">
        <f>IFERROR(VLOOKUP(G23,'Staff Rate Breakdown'!$B$34:$L$58,11),0)</f>
        <v>0</v>
      </c>
      <c r="I23" s="45">
        <v>5</v>
      </c>
      <c r="J23" s="38">
        <f>I23*H23</f>
        <v>0</v>
      </c>
      <c r="K23" s="38">
        <f>J23*E23</f>
        <v>0</v>
      </c>
      <c r="L23" s="45" t="s">
        <v>114</v>
      </c>
      <c r="M23" s="48">
        <f>IFERROR(VLOOKUP(L23,#REF!,2,FALSE),0)</f>
        <v>0</v>
      </c>
      <c r="N23" s="52">
        <f>M23*K23</f>
        <v>0</v>
      </c>
      <c r="O23" s="52" t="s">
        <v>126</v>
      </c>
      <c r="P23" s="48">
        <f>IFERROR(VLOOKUP(O23,'Staff Rate Breakdown'!$A$23:$B$26,2,FALSE),0)</f>
        <v>0</v>
      </c>
      <c r="Q23" s="52">
        <f>P23*K23</f>
        <v>0</v>
      </c>
      <c r="R23" s="38">
        <f>N23+K23+Q23</f>
        <v>0</v>
      </c>
    </row>
    <row r="24" spans="1:18" x14ac:dyDescent="0.25">
      <c r="A24" s="952"/>
      <c r="B24" s="952"/>
      <c r="C24" s="938"/>
      <c r="D24" s="939"/>
      <c r="E24" s="45"/>
      <c r="F24" s="63"/>
      <c r="G24" s="63"/>
      <c r="H24" s="44">
        <f>IFERROR(VLOOKUP(G24,'Staff Rate Breakdown'!$B$34:$L$58,11),0)</f>
        <v>0</v>
      </c>
      <c r="I24" s="45"/>
      <c r="J24" s="38">
        <f t="shared" ref="J24:J42" si="0">I24*H24</f>
        <v>0</v>
      </c>
      <c r="K24" s="38">
        <f t="shared" ref="K24:K42" si="1">J24*E24</f>
        <v>0</v>
      </c>
      <c r="L24" s="45"/>
      <c r="M24" s="48">
        <f>IFERROR(VLOOKUP(L24,#REF!,2,FALSE),0)</f>
        <v>0</v>
      </c>
      <c r="N24" s="52">
        <f t="shared" ref="N24:N42" si="2">M24*K24</f>
        <v>0</v>
      </c>
      <c r="O24" s="52"/>
      <c r="P24" s="48">
        <f>IFERROR(VLOOKUP(O24,'Staff Rate Breakdown'!$A$23:$B$26,2,FALSE),0)</f>
        <v>0</v>
      </c>
      <c r="Q24" s="52">
        <f t="shared" ref="Q24:Q42" si="3">P24*K24</f>
        <v>0</v>
      </c>
      <c r="R24" s="38">
        <f t="shared" ref="R24:R42" si="4">N24+K24+Q24</f>
        <v>0</v>
      </c>
    </row>
    <row r="25" spans="1:18" x14ac:dyDescent="0.25">
      <c r="A25" s="952"/>
      <c r="B25" s="952"/>
      <c r="C25" s="938"/>
      <c r="D25" s="939"/>
      <c r="E25" s="45"/>
      <c r="F25" s="63"/>
      <c r="G25" s="63"/>
      <c r="H25" s="44">
        <f>IFERROR(VLOOKUP(G25,'Staff Rate Breakdown'!$B$34:$L$58,11),0)</f>
        <v>0</v>
      </c>
      <c r="I25" s="45"/>
      <c r="J25" s="38">
        <f t="shared" si="0"/>
        <v>0</v>
      </c>
      <c r="K25" s="38">
        <f t="shared" si="1"/>
        <v>0</v>
      </c>
      <c r="L25" s="45"/>
      <c r="M25" s="48">
        <f>IFERROR(VLOOKUP(L25,#REF!,2,FALSE),0)</f>
        <v>0</v>
      </c>
      <c r="N25" s="52">
        <f t="shared" si="2"/>
        <v>0</v>
      </c>
      <c r="O25" s="52"/>
      <c r="P25" s="48">
        <f>IFERROR(VLOOKUP(O25,'Staff Rate Breakdown'!$A$23:$B$26,2,FALSE),0)</f>
        <v>0</v>
      </c>
      <c r="Q25" s="52">
        <f t="shared" si="3"/>
        <v>0</v>
      </c>
      <c r="R25" s="38">
        <f t="shared" si="4"/>
        <v>0</v>
      </c>
    </row>
    <row r="26" spans="1:18" x14ac:dyDescent="0.25">
      <c r="A26" s="952"/>
      <c r="B26" s="952"/>
      <c r="C26" s="938"/>
      <c r="D26" s="939"/>
      <c r="E26" s="45"/>
      <c r="F26" s="63"/>
      <c r="G26" s="63"/>
      <c r="H26" s="44">
        <f>IFERROR(VLOOKUP(G26,'Staff Rate Breakdown'!$B$34:$L$58,11),0)</f>
        <v>0</v>
      </c>
      <c r="I26" s="45"/>
      <c r="J26" s="38">
        <f t="shared" si="0"/>
        <v>0</v>
      </c>
      <c r="K26" s="38">
        <f t="shared" si="1"/>
        <v>0</v>
      </c>
      <c r="L26" s="45"/>
      <c r="M26" s="48">
        <f>IFERROR(VLOOKUP(L26,#REF!,2,FALSE),0)</f>
        <v>0</v>
      </c>
      <c r="N26" s="52">
        <f t="shared" si="2"/>
        <v>0</v>
      </c>
      <c r="O26" s="52"/>
      <c r="P26" s="48">
        <f>IFERROR(VLOOKUP(O26,'Staff Rate Breakdown'!$A$23:$B$26,2,FALSE),0)</f>
        <v>0</v>
      </c>
      <c r="Q26" s="52">
        <f t="shared" si="3"/>
        <v>0</v>
      </c>
      <c r="R26" s="38">
        <f t="shared" si="4"/>
        <v>0</v>
      </c>
    </row>
    <row r="27" spans="1:18" x14ac:dyDescent="0.25">
      <c r="A27" s="952"/>
      <c r="B27" s="952"/>
      <c r="C27" s="938"/>
      <c r="D27" s="939"/>
      <c r="E27" s="45"/>
      <c r="F27" s="63"/>
      <c r="G27" s="63"/>
      <c r="H27" s="44">
        <f>IFERROR(VLOOKUP(G27,'Staff Rate Breakdown'!$B$34:$L$58,11),0)</f>
        <v>0</v>
      </c>
      <c r="I27" s="45"/>
      <c r="J27" s="38">
        <f t="shared" si="0"/>
        <v>0</v>
      </c>
      <c r="K27" s="38">
        <f t="shared" si="1"/>
        <v>0</v>
      </c>
      <c r="L27" s="45"/>
      <c r="M27" s="48">
        <f>IFERROR(VLOOKUP(L27,#REF!,2,FALSE),0)</f>
        <v>0</v>
      </c>
      <c r="N27" s="52">
        <f t="shared" si="2"/>
        <v>0</v>
      </c>
      <c r="O27" s="52"/>
      <c r="P27" s="48">
        <f>IFERROR(VLOOKUP(O27,'Staff Rate Breakdown'!$A$23:$B$26,2,FALSE),0)</f>
        <v>0</v>
      </c>
      <c r="Q27" s="52">
        <f t="shared" si="3"/>
        <v>0</v>
      </c>
      <c r="R27" s="38">
        <f t="shared" si="4"/>
        <v>0</v>
      </c>
    </row>
    <row r="28" spans="1:18" x14ac:dyDescent="0.25">
      <c r="A28" s="952"/>
      <c r="B28" s="952"/>
      <c r="C28" s="938"/>
      <c r="D28" s="939"/>
      <c r="E28" s="45"/>
      <c r="F28" s="63"/>
      <c r="G28" s="63"/>
      <c r="H28" s="44">
        <f>IFERROR(VLOOKUP(G28,'Staff Rate Breakdown'!$B$34:$L$58,11),0)</f>
        <v>0</v>
      </c>
      <c r="I28" s="45"/>
      <c r="J28" s="38">
        <f t="shared" si="0"/>
        <v>0</v>
      </c>
      <c r="K28" s="38">
        <f t="shared" si="1"/>
        <v>0</v>
      </c>
      <c r="L28" s="45"/>
      <c r="M28" s="48">
        <f>IFERROR(VLOOKUP(L28,#REF!,2,FALSE),0)</f>
        <v>0</v>
      </c>
      <c r="N28" s="52">
        <f t="shared" si="2"/>
        <v>0</v>
      </c>
      <c r="O28" s="52"/>
      <c r="P28" s="48">
        <f>IFERROR(VLOOKUP(O28,'Staff Rate Breakdown'!$A$23:$B$26,2,FALSE),0)</f>
        <v>0</v>
      </c>
      <c r="Q28" s="52">
        <f t="shared" si="3"/>
        <v>0</v>
      </c>
      <c r="R28" s="38">
        <f t="shared" si="4"/>
        <v>0</v>
      </c>
    </row>
    <row r="29" spans="1:18" x14ac:dyDescent="0.25">
      <c r="A29" s="952"/>
      <c r="B29" s="952"/>
      <c r="C29" s="938"/>
      <c r="D29" s="939"/>
      <c r="E29" s="45"/>
      <c r="F29" s="63"/>
      <c r="G29" s="63"/>
      <c r="H29" s="44">
        <f>IFERROR(VLOOKUP(G29,'Staff Rate Breakdown'!$B$34:$L$58,11),0)</f>
        <v>0</v>
      </c>
      <c r="I29" s="45"/>
      <c r="J29" s="38">
        <f t="shared" si="0"/>
        <v>0</v>
      </c>
      <c r="K29" s="38">
        <f t="shared" si="1"/>
        <v>0</v>
      </c>
      <c r="L29" s="45"/>
      <c r="M29" s="48">
        <f>IFERROR(VLOOKUP(L29,#REF!,2,FALSE),0)</f>
        <v>0</v>
      </c>
      <c r="N29" s="52">
        <f t="shared" si="2"/>
        <v>0</v>
      </c>
      <c r="O29" s="52"/>
      <c r="P29" s="48">
        <f>IFERROR(VLOOKUP(O29,'Staff Rate Breakdown'!$A$23:$B$26,2,FALSE),0)</f>
        <v>0</v>
      </c>
      <c r="Q29" s="52">
        <f t="shared" si="3"/>
        <v>0</v>
      </c>
      <c r="R29" s="38">
        <f t="shared" si="4"/>
        <v>0</v>
      </c>
    </row>
    <row r="30" spans="1:18" x14ac:dyDescent="0.25">
      <c r="A30" s="952"/>
      <c r="B30" s="952"/>
      <c r="C30" s="938"/>
      <c r="D30" s="939"/>
      <c r="E30" s="45"/>
      <c r="F30" s="63"/>
      <c r="G30" s="63"/>
      <c r="H30" s="44">
        <f>IFERROR(VLOOKUP(G30,'Staff Rate Breakdown'!$B$34:$L$58,11),0)</f>
        <v>0</v>
      </c>
      <c r="I30" s="45"/>
      <c r="J30" s="38">
        <f t="shared" si="0"/>
        <v>0</v>
      </c>
      <c r="K30" s="38">
        <f t="shared" si="1"/>
        <v>0</v>
      </c>
      <c r="L30" s="45"/>
      <c r="M30" s="48">
        <f>IFERROR(VLOOKUP(L30,#REF!,2,FALSE),0)</f>
        <v>0</v>
      </c>
      <c r="N30" s="52">
        <f t="shared" si="2"/>
        <v>0</v>
      </c>
      <c r="O30" s="52"/>
      <c r="P30" s="48">
        <f>IFERROR(VLOOKUP(O30,'Staff Rate Breakdown'!$A$23:$B$26,2,FALSE),0)</f>
        <v>0</v>
      </c>
      <c r="Q30" s="52">
        <f t="shared" si="3"/>
        <v>0</v>
      </c>
      <c r="R30" s="38">
        <f t="shared" si="4"/>
        <v>0</v>
      </c>
    </row>
    <row r="31" spans="1:18" x14ac:dyDescent="0.25">
      <c r="A31" s="952"/>
      <c r="B31" s="952"/>
      <c r="C31" s="938"/>
      <c r="D31" s="939"/>
      <c r="E31" s="45"/>
      <c r="F31" s="63"/>
      <c r="G31" s="63"/>
      <c r="H31" s="44">
        <f>IFERROR(VLOOKUP(G31,'Staff Rate Breakdown'!$B$34:$L$58,11),0)</f>
        <v>0</v>
      </c>
      <c r="I31" s="45"/>
      <c r="J31" s="38">
        <f t="shared" si="0"/>
        <v>0</v>
      </c>
      <c r="K31" s="38">
        <f t="shared" si="1"/>
        <v>0</v>
      </c>
      <c r="L31" s="45"/>
      <c r="M31" s="48">
        <f>IFERROR(VLOOKUP(L31,#REF!,2,FALSE),0)</f>
        <v>0</v>
      </c>
      <c r="N31" s="52">
        <f t="shared" si="2"/>
        <v>0</v>
      </c>
      <c r="O31" s="52"/>
      <c r="P31" s="48">
        <f>IFERROR(VLOOKUP(O31,'Staff Rate Breakdown'!$A$23:$B$26,2,FALSE),0)</f>
        <v>0</v>
      </c>
      <c r="Q31" s="52">
        <f t="shared" si="3"/>
        <v>0</v>
      </c>
      <c r="R31" s="38">
        <f t="shared" si="4"/>
        <v>0</v>
      </c>
    </row>
    <row r="32" spans="1:18" x14ac:dyDescent="0.25">
      <c r="A32" s="952"/>
      <c r="B32" s="952"/>
      <c r="C32" s="938"/>
      <c r="D32" s="939"/>
      <c r="E32" s="45"/>
      <c r="F32" s="63"/>
      <c r="G32" s="63"/>
      <c r="H32" s="44">
        <f>IFERROR(VLOOKUP(G32,'Staff Rate Breakdown'!$B$34:$L$58,11),0)</f>
        <v>0</v>
      </c>
      <c r="I32" s="45"/>
      <c r="J32" s="38">
        <f t="shared" si="0"/>
        <v>0</v>
      </c>
      <c r="K32" s="38">
        <f t="shared" si="1"/>
        <v>0</v>
      </c>
      <c r="L32" s="45"/>
      <c r="M32" s="48">
        <f>IFERROR(VLOOKUP(L32,#REF!,2,FALSE),0)</f>
        <v>0</v>
      </c>
      <c r="N32" s="52">
        <f t="shared" si="2"/>
        <v>0</v>
      </c>
      <c r="O32" s="52"/>
      <c r="P32" s="48">
        <f>IFERROR(VLOOKUP(O32,'Staff Rate Breakdown'!$A$23:$B$26,2,FALSE),0)</f>
        <v>0</v>
      </c>
      <c r="Q32" s="52">
        <f t="shared" si="3"/>
        <v>0</v>
      </c>
      <c r="R32" s="38">
        <f t="shared" si="4"/>
        <v>0</v>
      </c>
    </row>
    <row r="33" spans="1:18" x14ac:dyDescent="0.25">
      <c r="A33" s="952"/>
      <c r="B33" s="952"/>
      <c r="C33" s="938"/>
      <c r="D33" s="939"/>
      <c r="E33" s="45"/>
      <c r="F33" s="63"/>
      <c r="G33" s="63"/>
      <c r="H33" s="44">
        <f>IFERROR(VLOOKUP(G33,'Staff Rate Breakdown'!$B$34:$L$58,11),0)</f>
        <v>0</v>
      </c>
      <c r="I33" s="45"/>
      <c r="J33" s="38">
        <f t="shared" si="0"/>
        <v>0</v>
      </c>
      <c r="K33" s="38">
        <f t="shared" si="1"/>
        <v>0</v>
      </c>
      <c r="L33" s="45"/>
      <c r="M33" s="48">
        <f>IFERROR(VLOOKUP(L33,#REF!,2,FALSE),0)</f>
        <v>0</v>
      </c>
      <c r="N33" s="52">
        <f t="shared" si="2"/>
        <v>0</v>
      </c>
      <c r="O33" s="52"/>
      <c r="P33" s="48">
        <f>IFERROR(VLOOKUP(O33,'Staff Rate Breakdown'!$A$23:$B$26,2,FALSE),0)</f>
        <v>0</v>
      </c>
      <c r="Q33" s="52">
        <f t="shared" si="3"/>
        <v>0</v>
      </c>
      <c r="R33" s="38">
        <f t="shared" si="4"/>
        <v>0</v>
      </c>
    </row>
    <row r="34" spans="1:18" x14ac:dyDescent="0.25">
      <c r="A34" s="952"/>
      <c r="B34" s="952"/>
      <c r="C34" s="938"/>
      <c r="D34" s="939"/>
      <c r="E34" s="45"/>
      <c r="F34" s="63"/>
      <c r="G34" s="63"/>
      <c r="H34" s="44">
        <f>IFERROR(VLOOKUP(G34,'Staff Rate Breakdown'!$B$34:$L$58,11),0)</f>
        <v>0</v>
      </c>
      <c r="I34" s="45"/>
      <c r="J34" s="38">
        <f t="shared" si="0"/>
        <v>0</v>
      </c>
      <c r="K34" s="38">
        <f t="shared" si="1"/>
        <v>0</v>
      </c>
      <c r="L34" s="45"/>
      <c r="M34" s="48">
        <f>IFERROR(VLOOKUP(L34,#REF!,2,FALSE),0)</f>
        <v>0</v>
      </c>
      <c r="N34" s="52">
        <f t="shared" si="2"/>
        <v>0</v>
      </c>
      <c r="O34" s="52"/>
      <c r="P34" s="48">
        <f>IFERROR(VLOOKUP(O34,'Staff Rate Breakdown'!$A$23:$B$26,2,FALSE),0)</f>
        <v>0</v>
      </c>
      <c r="Q34" s="52">
        <f t="shared" si="3"/>
        <v>0</v>
      </c>
      <c r="R34" s="38">
        <f t="shared" si="4"/>
        <v>0</v>
      </c>
    </row>
    <row r="35" spans="1:18" x14ac:dyDescent="0.25">
      <c r="A35" s="952"/>
      <c r="B35" s="952"/>
      <c r="C35" s="938"/>
      <c r="D35" s="939"/>
      <c r="E35" s="45"/>
      <c r="F35" s="63"/>
      <c r="G35" s="63"/>
      <c r="H35" s="44">
        <f>IFERROR(VLOOKUP(G35,'Staff Rate Breakdown'!$B$34:$L$58,11),0)</f>
        <v>0</v>
      </c>
      <c r="I35" s="45"/>
      <c r="J35" s="38">
        <f t="shared" si="0"/>
        <v>0</v>
      </c>
      <c r="K35" s="38">
        <f t="shared" si="1"/>
        <v>0</v>
      </c>
      <c r="L35" s="45"/>
      <c r="M35" s="48">
        <f>IFERROR(VLOOKUP(L35,#REF!,2,FALSE),0)</f>
        <v>0</v>
      </c>
      <c r="N35" s="52">
        <f t="shared" si="2"/>
        <v>0</v>
      </c>
      <c r="O35" s="52"/>
      <c r="P35" s="48">
        <f>IFERROR(VLOOKUP(O35,'Staff Rate Breakdown'!$A$23:$B$26,2,FALSE),0)</f>
        <v>0</v>
      </c>
      <c r="Q35" s="52">
        <f t="shared" si="3"/>
        <v>0</v>
      </c>
      <c r="R35" s="38">
        <f t="shared" si="4"/>
        <v>0</v>
      </c>
    </row>
    <row r="36" spans="1:18" x14ac:dyDescent="0.25">
      <c r="A36" s="952"/>
      <c r="B36" s="952"/>
      <c r="C36" s="938"/>
      <c r="D36" s="939"/>
      <c r="E36" s="45"/>
      <c r="F36" s="63"/>
      <c r="G36" s="63"/>
      <c r="H36" s="44">
        <f>IFERROR(VLOOKUP(G36,'Staff Rate Breakdown'!$B$34:$L$58,11),0)</f>
        <v>0</v>
      </c>
      <c r="I36" s="45"/>
      <c r="J36" s="38">
        <f t="shared" si="0"/>
        <v>0</v>
      </c>
      <c r="K36" s="38">
        <f t="shared" si="1"/>
        <v>0</v>
      </c>
      <c r="L36" s="45"/>
      <c r="M36" s="48">
        <f>IFERROR(VLOOKUP(L36,#REF!,2,FALSE),0)</f>
        <v>0</v>
      </c>
      <c r="N36" s="52">
        <f t="shared" si="2"/>
        <v>0</v>
      </c>
      <c r="O36" s="52"/>
      <c r="P36" s="48">
        <f>IFERROR(VLOOKUP(O36,'Staff Rate Breakdown'!$A$23:$B$26,2,FALSE),0)</f>
        <v>0</v>
      </c>
      <c r="Q36" s="52">
        <f t="shared" si="3"/>
        <v>0</v>
      </c>
      <c r="R36" s="38">
        <f t="shared" si="4"/>
        <v>0</v>
      </c>
    </row>
    <row r="37" spans="1:18" x14ac:dyDescent="0.25">
      <c r="A37" s="952"/>
      <c r="B37" s="952"/>
      <c r="C37" s="938"/>
      <c r="D37" s="939"/>
      <c r="E37" s="45"/>
      <c r="F37" s="63"/>
      <c r="G37" s="63"/>
      <c r="H37" s="44">
        <f>IFERROR(VLOOKUP(G37,'Staff Rate Breakdown'!$B$34:$L$58,11),0)</f>
        <v>0</v>
      </c>
      <c r="I37" s="45"/>
      <c r="J37" s="38">
        <f t="shared" si="0"/>
        <v>0</v>
      </c>
      <c r="K37" s="38">
        <f t="shared" si="1"/>
        <v>0</v>
      </c>
      <c r="L37" s="45"/>
      <c r="M37" s="48">
        <f>IFERROR(VLOOKUP(L37,#REF!,2,FALSE),0)</f>
        <v>0</v>
      </c>
      <c r="N37" s="52">
        <f t="shared" si="2"/>
        <v>0</v>
      </c>
      <c r="O37" s="52"/>
      <c r="P37" s="48">
        <f>IFERROR(VLOOKUP(O37,'Staff Rate Breakdown'!$A$23:$B$26,2,FALSE),0)</f>
        <v>0</v>
      </c>
      <c r="Q37" s="52">
        <f t="shared" si="3"/>
        <v>0</v>
      </c>
      <c r="R37" s="38">
        <f t="shared" si="4"/>
        <v>0</v>
      </c>
    </row>
    <row r="38" spans="1:18" x14ac:dyDescent="0.25">
      <c r="A38" s="952"/>
      <c r="B38" s="952"/>
      <c r="C38" s="938"/>
      <c r="D38" s="939"/>
      <c r="E38" s="45"/>
      <c r="F38" s="63"/>
      <c r="G38" s="63"/>
      <c r="H38" s="44">
        <f>IFERROR(VLOOKUP(G38,'Staff Rate Breakdown'!$B$34:$L$58,11),0)</f>
        <v>0</v>
      </c>
      <c r="I38" s="45"/>
      <c r="J38" s="38">
        <f t="shared" si="0"/>
        <v>0</v>
      </c>
      <c r="K38" s="38">
        <f t="shared" si="1"/>
        <v>0</v>
      </c>
      <c r="L38" s="45"/>
      <c r="M38" s="48">
        <f>IFERROR(VLOOKUP(L38,#REF!,2,FALSE),0)</f>
        <v>0</v>
      </c>
      <c r="N38" s="52">
        <f t="shared" si="2"/>
        <v>0</v>
      </c>
      <c r="O38" s="52"/>
      <c r="P38" s="48">
        <f>IFERROR(VLOOKUP(O38,'Staff Rate Breakdown'!$A$23:$B$26,2,FALSE),0)</f>
        <v>0</v>
      </c>
      <c r="Q38" s="52">
        <f t="shared" si="3"/>
        <v>0</v>
      </c>
      <c r="R38" s="38">
        <f t="shared" si="4"/>
        <v>0</v>
      </c>
    </row>
    <row r="39" spans="1:18" x14ac:dyDescent="0.25">
      <c r="A39" s="952"/>
      <c r="B39" s="952"/>
      <c r="C39" s="938"/>
      <c r="D39" s="939"/>
      <c r="E39" s="45"/>
      <c r="F39" s="63"/>
      <c r="G39" s="63"/>
      <c r="H39" s="44">
        <f>IFERROR(VLOOKUP(G39,'Staff Rate Breakdown'!$B$34:$L$58,11),0)</f>
        <v>0</v>
      </c>
      <c r="I39" s="45"/>
      <c r="J39" s="38">
        <f t="shared" si="0"/>
        <v>0</v>
      </c>
      <c r="K39" s="38">
        <f t="shared" si="1"/>
        <v>0</v>
      </c>
      <c r="L39" s="45"/>
      <c r="M39" s="48">
        <f>IFERROR(VLOOKUP(L39,#REF!,2,FALSE),0)</f>
        <v>0</v>
      </c>
      <c r="N39" s="52">
        <f t="shared" si="2"/>
        <v>0</v>
      </c>
      <c r="O39" s="52"/>
      <c r="P39" s="48">
        <f>IFERROR(VLOOKUP(O39,'Staff Rate Breakdown'!$A$23:$B$26,2,FALSE),0)</f>
        <v>0</v>
      </c>
      <c r="Q39" s="52">
        <f t="shared" si="3"/>
        <v>0</v>
      </c>
      <c r="R39" s="38">
        <f t="shared" si="4"/>
        <v>0</v>
      </c>
    </row>
    <row r="40" spans="1:18" x14ac:dyDescent="0.25">
      <c r="A40" s="952"/>
      <c r="B40" s="952"/>
      <c r="C40" s="938"/>
      <c r="D40" s="939"/>
      <c r="E40" s="45"/>
      <c r="F40" s="63"/>
      <c r="G40" s="63"/>
      <c r="H40" s="44">
        <f>IFERROR(VLOOKUP(G40,'Staff Rate Breakdown'!$B$34:$L$58,11),0)</f>
        <v>0</v>
      </c>
      <c r="I40" s="45"/>
      <c r="J40" s="38">
        <f t="shared" si="0"/>
        <v>0</v>
      </c>
      <c r="K40" s="38">
        <f t="shared" si="1"/>
        <v>0</v>
      </c>
      <c r="L40" s="45"/>
      <c r="M40" s="48">
        <f>IFERROR(VLOOKUP(L40,#REF!,2,FALSE),0)</f>
        <v>0</v>
      </c>
      <c r="N40" s="52">
        <f t="shared" si="2"/>
        <v>0</v>
      </c>
      <c r="O40" s="52"/>
      <c r="P40" s="48">
        <f>IFERROR(VLOOKUP(O40,'Staff Rate Breakdown'!$A$23:$B$26,2,FALSE),0)</f>
        <v>0</v>
      </c>
      <c r="Q40" s="52">
        <f t="shared" si="3"/>
        <v>0</v>
      </c>
      <c r="R40" s="38">
        <f t="shared" si="4"/>
        <v>0</v>
      </c>
    </row>
    <row r="41" spans="1:18" x14ac:dyDescent="0.25">
      <c r="A41" s="952"/>
      <c r="B41" s="952"/>
      <c r="C41" s="938"/>
      <c r="D41" s="939"/>
      <c r="E41" s="45"/>
      <c r="F41" s="63"/>
      <c r="G41" s="63"/>
      <c r="H41" s="44">
        <f>IFERROR(VLOOKUP(G41,'Staff Rate Breakdown'!$B$34:$L$58,11),0)</f>
        <v>0</v>
      </c>
      <c r="I41" s="45"/>
      <c r="J41" s="38">
        <f t="shared" si="0"/>
        <v>0</v>
      </c>
      <c r="K41" s="38">
        <f t="shared" si="1"/>
        <v>0</v>
      </c>
      <c r="L41" s="45"/>
      <c r="M41" s="48">
        <f>IFERROR(VLOOKUP(L41,#REF!,2,FALSE),0)</f>
        <v>0</v>
      </c>
      <c r="N41" s="52">
        <f t="shared" si="2"/>
        <v>0</v>
      </c>
      <c r="O41" s="52"/>
      <c r="P41" s="48">
        <f>IFERROR(VLOOKUP(O41,'Staff Rate Breakdown'!$A$23:$B$26,2,FALSE),0)</f>
        <v>0</v>
      </c>
      <c r="Q41" s="52">
        <f t="shared" si="3"/>
        <v>0</v>
      </c>
      <c r="R41" s="38">
        <f t="shared" si="4"/>
        <v>0</v>
      </c>
    </row>
    <row r="42" spans="1:18" x14ac:dyDescent="0.25">
      <c r="A42" s="952"/>
      <c r="B42" s="952"/>
      <c r="C42" s="938"/>
      <c r="D42" s="939"/>
      <c r="E42" s="45"/>
      <c r="F42" s="63"/>
      <c r="G42" s="63"/>
      <c r="H42" s="44">
        <f>IFERROR(VLOOKUP(G42,'Staff Rate Breakdown'!$B$34:$L$58,11),0)</f>
        <v>0</v>
      </c>
      <c r="I42" s="45"/>
      <c r="J42" s="38">
        <f t="shared" si="0"/>
        <v>0</v>
      </c>
      <c r="K42" s="38">
        <f t="shared" si="1"/>
        <v>0</v>
      </c>
      <c r="L42" s="45"/>
      <c r="M42" s="48">
        <f>IFERROR(VLOOKUP(L42,#REF!,2,FALSE),0)</f>
        <v>0</v>
      </c>
      <c r="N42" s="52">
        <f t="shared" si="2"/>
        <v>0</v>
      </c>
      <c r="O42" s="52"/>
      <c r="P42" s="48">
        <f>IFERROR(VLOOKUP(O42,'Staff Rate Breakdown'!$A$23:$B$26,2,FALSE),0)</f>
        <v>0</v>
      </c>
      <c r="Q42" s="52">
        <f t="shared" si="3"/>
        <v>0</v>
      </c>
      <c r="R42" s="38">
        <f t="shared" si="4"/>
        <v>0</v>
      </c>
    </row>
    <row r="43" spans="1:18" x14ac:dyDescent="0.25">
      <c r="A43" s="945" t="s">
        <v>27</v>
      </c>
      <c r="B43" s="946"/>
      <c r="C43" s="946"/>
      <c r="D43" s="946"/>
      <c r="E43" s="946"/>
      <c r="F43" s="946"/>
      <c r="G43" s="946"/>
      <c r="H43" s="946"/>
      <c r="I43" s="946"/>
      <c r="J43" s="947"/>
      <c r="K43" s="51">
        <f>SUM(K23:K42)</f>
        <v>0</v>
      </c>
      <c r="L43" s="942"/>
      <c r="M43" s="943"/>
      <c r="N43" s="944"/>
      <c r="O43" s="62"/>
      <c r="P43" s="62"/>
      <c r="Q43" s="62" t="s">
        <v>127</v>
      </c>
      <c r="R43" s="51">
        <f>SUM(R23:R42)</f>
        <v>0</v>
      </c>
    </row>
    <row r="45" spans="1:18" x14ac:dyDescent="0.25">
      <c r="A45" s="33" t="s">
        <v>72</v>
      </c>
    </row>
    <row r="47" spans="1:18" ht="30" customHeight="1" x14ac:dyDescent="0.25">
      <c r="A47" s="948" t="s">
        <v>21</v>
      </c>
      <c r="B47" s="948"/>
      <c r="C47" s="948" t="s">
        <v>66</v>
      </c>
      <c r="D47" s="948"/>
      <c r="E47" s="49" t="s">
        <v>67</v>
      </c>
      <c r="F47" s="949" t="s">
        <v>76</v>
      </c>
      <c r="G47" s="947"/>
      <c r="H47" s="49" t="s">
        <v>69</v>
      </c>
      <c r="I47" s="50" t="s">
        <v>68</v>
      </c>
      <c r="J47" s="49" t="s">
        <v>70</v>
      </c>
      <c r="K47" s="49" t="s">
        <v>71</v>
      </c>
      <c r="L47" s="50" t="s">
        <v>111</v>
      </c>
      <c r="M47" s="50" t="s">
        <v>110</v>
      </c>
      <c r="N47" s="50" t="s">
        <v>113</v>
      </c>
      <c r="O47" s="49" t="s">
        <v>112</v>
      </c>
    </row>
    <row r="48" spans="1:18" x14ac:dyDescent="0.25">
      <c r="A48" s="952"/>
      <c r="B48" s="952"/>
      <c r="C48" s="951" t="s">
        <v>61</v>
      </c>
      <c r="D48" s="951"/>
      <c r="E48" s="45"/>
      <c r="F48" s="953"/>
      <c r="G48" s="954"/>
      <c r="H48" s="45"/>
      <c r="I48" s="45"/>
      <c r="J48" s="38">
        <f>I48*H48</f>
        <v>0</v>
      </c>
      <c r="K48" s="38">
        <f t="shared" ref="K48:K67" si="5">J48*E48</f>
        <v>0</v>
      </c>
      <c r="L48" s="45" t="s">
        <v>114</v>
      </c>
      <c r="M48" s="48">
        <f>IFERROR(VLOOKUP(L48,#REF!,2,FALSE),0)</f>
        <v>0</v>
      </c>
      <c r="N48" s="52">
        <f>M48*K48</f>
        <v>0</v>
      </c>
      <c r="O48" s="38">
        <f t="shared" ref="O48:O67" si="6">N48+K48</f>
        <v>0</v>
      </c>
    </row>
    <row r="49" spans="1:15" x14ac:dyDescent="0.25">
      <c r="A49" s="952"/>
      <c r="B49" s="952"/>
      <c r="C49" s="938"/>
      <c r="D49" s="939"/>
      <c r="E49" s="45"/>
      <c r="F49" s="953"/>
      <c r="G49" s="954"/>
      <c r="H49" s="45"/>
      <c r="I49" s="45"/>
      <c r="J49" s="38">
        <f t="shared" ref="J49:J67" si="7">I49*H49</f>
        <v>0</v>
      </c>
      <c r="K49" s="38">
        <f t="shared" si="5"/>
        <v>0</v>
      </c>
      <c r="L49" s="45"/>
      <c r="M49" s="48">
        <f>IFERROR(VLOOKUP(L49,#REF!,2,FALSE),0)</f>
        <v>0</v>
      </c>
      <c r="N49" s="52">
        <f t="shared" ref="N49:N67" si="8">M49*K49</f>
        <v>0</v>
      </c>
      <c r="O49" s="38">
        <f t="shared" si="6"/>
        <v>0</v>
      </c>
    </row>
    <row r="50" spans="1:15" x14ac:dyDescent="0.25">
      <c r="A50" s="952"/>
      <c r="B50" s="952"/>
      <c r="C50" s="938"/>
      <c r="D50" s="939"/>
      <c r="E50" s="45"/>
      <c r="F50" s="953"/>
      <c r="G50" s="954"/>
      <c r="H50" s="45"/>
      <c r="I50" s="45"/>
      <c r="J50" s="38">
        <f t="shared" si="7"/>
        <v>0</v>
      </c>
      <c r="K50" s="38">
        <f t="shared" si="5"/>
        <v>0</v>
      </c>
      <c r="L50" s="45"/>
      <c r="M50" s="48">
        <f>IFERROR(VLOOKUP(L50,#REF!,2,FALSE),0)</f>
        <v>0</v>
      </c>
      <c r="N50" s="52">
        <f t="shared" si="8"/>
        <v>0</v>
      </c>
      <c r="O50" s="38">
        <f t="shared" si="6"/>
        <v>0</v>
      </c>
    </row>
    <row r="51" spans="1:15" x14ac:dyDescent="0.25">
      <c r="A51" s="952"/>
      <c r="B51" s="952"/>
      <c r="C51" s="938"/>
      <c r="D51" s="939"/>
      <c r="E51" s="45"/>
      <c r="F51" s="953"/>
      <c r="G51" s="954"/>
      <c r="H51" s="45"/>
      <c r="I51" s="45"/>
      <c r="J51" s="38">
        <f t="shared" si="7"/>
        <v>0</v>
      </c>
      <c r="K51" s="38">
        <f t="shared" si="5"/>
        <v>0</v>
      </c>
      <c r="L51" s="45"/>
      <c r="M51" s="48">
        <f>IFERROR(VLOOKUP(L51,#REF!,2,FALSE),0)</f>
        <v>0</v>
      </c>
      <c r="N51" s="52">
        <f t="shared" si="8"/>
        <v>0</v>
      </c>
      <c r="O51" s="38">
        <f t="shared" si="6"/>
        <v>0</v>
      </c>
    </row>
    <row r="52" spans="1:15" x14ac:dyDescent="0.25">
      <c r="A52" s="952"/>
      <c r="B52" s="952"/>
      <c r="C52" s="938"/>
      <c r="D52" s="939"/>
      <c r="E52" s="45"/>
      <c r="F52" s="953"/>
      <c r="G52" s="954"/>
      <c r="H52" s="45"/>
      <c r="I52" s="45"/>
      <c r="J52" s="38">
        <f t="shared" si="7"/>
        <v>0</v>
      </c>
      <c r="K52" s="38">
        <f t="shared" si="5"/>
        <v>0</v>
      </c>
      <c r="L52" s="45"/>
      <c r="M52" s="48">
        <f>IFERROR(VLOOKUP(L52,#REF!,2,FALSE),0)</f>
        <v>0</v>
      </c>
      <c r="N52" s="52">
        <f t="shared" si="8"/>
        <v>0</v>
      </c>
      <c r="O52" s="38">
        <f t="shared" si="6"/>
        <v>0</v>
      </c>
    </row>
    <row r="53" spans="1:15" x14ac:dyDescent="0.25">
      <c r="A53" s="952"/>
      <c r="B53" s="952"/>
      <c r="C53" s="938"/>
      <c r="D53" s="939"/>
      <c r="E53" s="45"/>
      <c r="F53" s="953"/>
      <c r="G53" s="954"/>
      <c r="H53" s="45"/>
      <c r="I53" s="45"/>
      <c r="J53" s="38">
        <f t="shared" si="7"/>
        <v>0</v>
      </c>
      <c r="K53" s="38">
        <f t="shared" si="5"/>
        <v>0</v>
      </c>
      <c r="L53" s="45"/>
      <c r="M53" s="48">
        <f>IFERROR(VLOOKUP(L53,#REF!,2,FALSE),0)</f>
        <v>0</v>
      </c>
      <c r="N53" s="52">
        <f t="shared" si="8"/>
        <v>0</v>
      </c>
      <c r="O53" s="38">
        <f t="shared" si="6"/>
        <v>0</v>
      </c>
    </row>
    <row r="54" spans="1:15" x14ac:dyDescent="0.25">
      <c r="A54" s="952"/>
      <c r="B54" s="952"/>
      <c r="C54" s="938"/>
      <c r="D54" s="939"/>
      <c r="E54" s="45"/>
      <c r="F54" s="953"/>
      <c r="G54" s="954"/>
      <c r="H54" s="45"/>
      <c r="I54" s="45"/>
      <c r="J54" s="38">
        <f t="shared" si="7"/>
        <v>0</v>
      </c>
      <c r="K54" s="38">
        <f t="shared" si="5"/>
        <v>0</v>
      </c>
      <c r="L54" s="45"/>
      <c r="M54" s="48">
        <f>IFERROR(VLOOKUP(L54,#REF!,2,FALSE),0)</f>
        <v>0</v>
      </c>
      <c r="N54" s="52">
        <f t="shared" si="8"/>
        <v>0</v>
      </c>
      <c r="O54" s="38">
        <f t="shared" si="6"/>
        <v>0</v>
      </c>
    </row>
    <row r="55" spans="1:15" x14ac:dyDescent="0.25">
      <c r="A55" s="952"/>
      <c r="B55" s="952"/>
      <c r="C55" s="938"/>
      <c r="D55" s="939"/>
      <c r="E55" s="45"/>
      <c r="F55" s="953"/>
      <c r="G55" s="954"/>
      <c r="H55" s="45"/>
      <c r="I55" s="45"/>
      <c r="J55" s="38">
        <f t="shared" si="7"/>
        <v>0</v>
      </c>
      <c r="K55" s="38">
        <f t="shared" si="5"/>
        <v>0</v>
      </c>
      <c r="L55" s="45"/>
      <c r="M55" s="48">
        <f>IFERROR(VLOOKUP(L55,#REF!,2,FALSE),0)</f>
        <v>0</v>
      </c>
      <c r="N55" s="52">
        <f t="shared" si="8"/>
        <v>0</v>
      </c>
      <c r="O55" s="38">
        <f t="shared" si="6"/>
        <v>0</v>
      </c>
    </row>
    <row r="56" spans="1:15" x14ac:dyDescent="0.25">
      <c r="A56" s="952"/>
      <c r="B56" s="952"/>
      <c r="C56" s="938"/>
      <c r="D56" s="939"/>
      <c r="E56" s="45"/>
      <c r="F56" s="953"/>
      <c r="G56" s="954"/>
      <c r="H56" s="45"/>
      <c r="I56" s="45"/>
      <c r="J56" s="38">
        <f t="shared" si="7"/>
        <v>0</v>
      </c>
      <c r="K56" s="38">
        <f t="shared" si="5"/>
        <v>0</v>
      </c>
      <c r="L56" s="45"/>
      <c r="M56" s="48">
        <f>IFERROR(VLOOKUP(L56,#REF!,2,FALSE),0)</f>
        <v>0</v>
      </c>
      <c r="N56" s="52">
        <f t="shared" si="8"/>
        <v>0</v>
      </c>
      <c r="O56" s="38">
        <f t="shared" si="6"/>
        <v>0</v>
      </c>
    </row>
    <row r="57" spans="1:15" x14ac:dyDescent="0.25">
      <c r="A57" s="952"/>
      <c r="B57" s="952"/>
      <c r="C57" s="938"/>
      <c r="D57" s="939"/>
      <c r="E57" s="45"/>
      <c r="F57" s="953"/>
      <c r="G57" s="954"/>
      <c r="H57" s="45"/>
      <c r="I57" s="45"/>
      <c r="J57" s="38">
        <f t="shared" si="7"/>
        <v>0</v>
      </c>
      <c r="K57" s="38">
        <f t="shared" si="5"/>
        <v>0</v>
      </c>
      <c r="L57" s="45"/>
      <c r="M57" s="48">
        <f>IFERROR(VLOOKUP(L57,#REF!,2,FALSE),0)</f>
        <v>0</v>
      </c>
      <c r="N57" s="52">
        <f t="shared" si="8"/>
        <v>0</v>
      </c>
      <c r="O57" s="38">
        <f t="shared" si="6"/>
        <v>0</v>
      </c>
    </row>
    <row r="58" spans="1:15" x14ac:dyDescent="0.25">
      <c r="A58" s="952"/>
      <c r="B58" s="952"/>
      <c r="C58" s="938"/>
      <c r="D58" s="939"/>
      <c r="E58" s="45"/>
      <c r="F58" s="953"/>
      <c r="G58" s="954"/>
      <c r="H58" s="45"/>
      <c r="I58" s="45"/>
      <c r="J58" s="38">
        <f t="shared" si="7"/>
        <v>0</v>
      </c>
      <c r="K58" s="38">
        <f t="shared" si="5"/>
        <v>0</v>
      </c>
      <c r="L58" s="45"/>
      <c r="M58" s="48">
        <f>IFERROR(VLOOKUP(L58,#REF!,2,FALSE),0)</f>
        <v>0</v>
      </c>
      <c r="N58" s="52">
        <f t="shared" si="8"/>
        <v>0</v>
      </c>
      <c r="O58" s="38">
        <f t="shared" si="6"/>
        <v>0</v>
      </c>
    </row>
    <row r="59" spans="1:15" x14ac:dyDescent="0.25">
      <c r="A59" s="952"/>
      <c r="B59" s="952"/>
      <c r="C59" s="938"/>
      <c r="D59" s="939"/>
      <c r="E59" s="45"/>
      <c r="F59" s="953"/>
      <c r="G59" s="954"/>
      <c r="H59" s="45"/>
      <c r="I59" s="45"/>
      <c r="J59" s="38">
        <f t="shared" si="7"/>
        <v>0</v>
      </c>
      <c r="K59" s="38">
        <f t="shared" si="5"/>
        <v>0</v>
      </c>
      <c r="L59" s="45"/>
      <c r="M59" s="48">
        <f>IFERROR(VLOOKUP(L59,#REF!,2,FALSE),0)</f>
        <v>0</v>
      </c>
      <c r="N59" s="52">
        <f t="shared" si="8"/>
        <v>0</v>
      </c>
      <c r="O59" s="38">
        <f t="shared" si="6"/>
        <v>0</v>
      </c>
    </row>
    <row r="60" spans="1:15" x14ac:dyDescent="0.25">
      <c r="A60" s="952"/>
      <c r="B60" s="952"/>
      <c r="C60" s="938"/>
      <c r="D60" s="939"/>
      <c r="E60" s="45"/>
      <c r="F60" s="953"/>
      <c r="G60" s="954"/>
      <c r="H60" s="45"/>
      <c r="I60" s="45"/>
      <c r="J60" s="38">
        <f t="shared" si="7"/>
        <v>0</v>
      </c>
      <c r="K60" s="38">
        <f t="shared" si="5"/>
        <v>0</v>
      </c>
      <c r="L60" s="45"/>
      <c r="M60" s="48">
        <f>IFERROR(VLOOKUP(L60,#REF!,2,FALSE),0)</f>
        <v>0</v>
      </c>
      <c r="N60" s="52">
        <f t="shared" si="8"/>
        <v>0</v>
      </c>
      <c r="O60" s="38">
        <f t="shared" si="6"/>
        <v>0</v>
      </c>
    </row>
    <row r="61" spans="1:15" x14ac:dyDescent="0.25">
      <c r="A61" s="952"/>
      <c r="B61" s="952"/>
      <c r="C61" s="938"/>
      <c r="D61" s="939"/>
      <c r="E61" s="45"/>
      <c r="F61" s="953"/>
      <c r="G61" s="954"/>
      <c r="H61" s="45"/>
      <c r="I61" s="45"/>
      <c r="J61" s="38">
        <f t="shared" si="7"/>
        <v>0</v>
      </c>
      <c r="K61" s="38">
        <f t="shared" si="5"/>
        <v>0</v>
      </c>
      <c r="L61" s="45"/>
      <c r="M61" s="48">
        <f>IFERROR(VLOOKUP(L61,#REF!,2,FALSE),0)</f>
        <v>0</v>
      </c>
      <c r="N61" s="52">
        <f t="shared" si="8"/>
        <v>0</v>
      </c>
      <c r="O61" s="38">
        <f t="shared" si="6"/>
        <v>0</v>
      </c>
    </row>
    <row r="62" spans="1:15" x14ac:dyDescent="0.25">
      <c r="A62" s="952"/>
      <c r="B62" s="952"/>
      <c r="C62" s="938"/>
      <c r="D62" s="939"/>
      <c r="E62" s="45"/>
      <c r="F62" s="953"/>
      <c r="G62" s="954"/>
      <c r="H62" s="45"/>
      <c r="I62" s="45"/>
      <c r="J62" s="38">
        <f t="shared" si="7"/>
        <v>0</v>
      </c>
      <c r="K62" s="38">
        <f t="shared" si="5"/>
        <v>0</v>
      </c>
      <c r="L62" s="45"/>
      <c r="M62" s="48">
        <f>IFERROR(VLOOKUP(L62,#REF!,2,FALSE),0)</f>
        <v>0</v>
      </c>
      <c r="N62" s="52">
        <f t="shared" si="8"/>
        <v>0</v>
      </c>
      <c r="O62" s="38">
        <f t="shared" si="6"/>
        <v>0</v>
      </c>
    </row>
    <row r="63" spans="1:15" x14ac:dyDescent="0.25">
      <c r="A63" s="952"/>
      <c r="B63" s="952"/>
      <c r="C63" s="938"/>
      <c r="D63" s="939"/>
      <c r="E63" s="45"/>
      <c r="F63" s="953"/>
      <c r="G63" s="954"/>
      <c r="H63" s="45"/>
      <c r="I63" s="45"/>
      <c r="J63" s="38">
        <f t="shared" si="7"/>
        <v>0</v>
      </c>
      <c r="K63" s="38">
        <f t="shared" si="5"/>
        <v>0</v>
      </c>
      <c r="L63" s="45"/>
      <c r="M63" s="48">
        <f>IFERROR(VLOOKUP(L63,#REF!,2,FALSE),0)</f>
        <v>0</v>
      </c>
      <c r="N63" s="52">
        <f t="shared" si="8"/>
        <v>0</v>
      </c>
      <c r="O63" s="38">
        <f t="shared" si="6"/>
        <v>0</v>
      </c>
    </row>
    <row r="64" spans="1:15" x14ac:dyDescent="0.25">
      <c r="A64" s="952"/>
      <c r="B64" s="952"/>
      <c r="C64" s="938"/>
      <c r="D64" s="939"/>
      <c r="E64" s="45"/>
      <c r="F64" s="953"/>
      <c r="G64" s="954"/>
      <c r="H64" s="45"/>
      <c r="I64" s="45"/>
      <c r="J64" s="38">
        <f t="shared" si="7"/>
        <v>0</v>
      </c>
      <c r="K64" s="38">
        <f t="shared" si="5"/>
        <v>0</v>
      </c>
      <c r="L64" s="45"/>
      <c r="M64" s="48">
        <f>IFERROR(VLOOKUP(L64,#REF!,2,FALSE),0)</f>
        <v>0</v>
      </c>
      <c r="N64" s="52">
        <f t="shared" si="8"/>
        <v>0</v>
      </c>
      <c r="O64" s="38">
        <f t="shared" si="6"/>
        <v>0</v>
      </c>
    </row>
    <row r="65" spans="1:18" x14ac:dyDescent="0.25">
      <c r="A65" s="952"/>
      <c r="B65" s="952"/>
      <c r="C65" s="938"/>
      <c r="D65" s="939"/>
      <c r="E65" s="45"/>
      <c r="F65" s="953"/>
      <c r="G65" s="954"/>
      <c r="H65" s="45"/>
      <c r="I65" s="45"/>
      <c r="J65" s="38">
        <f t="shared" si="7"/>
        <v>0</v>
      </c>
      <c r="K65" s="38">
        <f t="shared" si="5"/>
        <v>0</v>
      </c>
      <c r="L65" s="45"/>
      <c r="M65" s="48">
        <f>IFERROR(VLOOKUP(L65,#REF!,2,FALSE),0)</f>
        <v>0</v>
      </c>
      <c r="N65" s="52">
        <f t="shared" si="8"/>
        <v>0</v>
      </c>
      <c r="O65" s="38">
        <f t="shared" si="6"/>
        <v>0</v>
      </c>
    </row>
    <row r="66" spans="1:18" x14ac:dyDescent="0.25">
      <c r="A66" s="952"/>
      <c r="B66" s="952"/>
      <c r="C66" s="938"/>
      <c r="D66" s="939"/>
      <c r="E66" s="45"/>
      <c r="F66" s="953"/>
      <c r="G66" s="954"/>
      <c r="H66" s="45"/>
      <c r="I66" s="45"/>
      <c r="J66" s="38">
        <f t="shared" si="7"/>
        <v>0</v>
      </c>
      <c r="K66" s="38">
        <f t="shared" si="5"/>
        <v>0</v>
      </c>
      <c r="L66" s="45"/>
      <c r="M66" s="48">
        <f>IFERROR(VLOOKUP(L66,#REF!,2,FALSE),0)</f>
        <v>0</v>
      </c>
      <c r="N66" s="52">
        <f t="shared" si="8"/>
        <v>0</v>
      </c>
      <c r="O66" s="38">
        <f t="shared" si="6"/>
        <v>0</v>
      </c>
    </row>
    <row r="67" spans="1:18" x14ac:dyDescent="0.25">
      <c r="A67" s="952"/>
      <c r="B67" s="952"/>
      <c r="C67" s="938"/>
      <c r="D67" s="939"/>
      <c r="E67" s="45"/>
      <c r="F67" s="953"/>
      <c r="G67" s="954"/>
      <c r="H67" s="45"/>
      <c r="I67" s="45"/>
      <c r="J67" s="38">
        <f t="shared" si="7"/>
        <v>0</v>
      </c>
      <c r="K67" s="38">
        <f t="shared" si="5"/>
        <v>0</v>
      </c>
      <c r="L67" s="45"/>
      <c r="M67" s="48">
        <f>IFERROR(VLOOKUP(L67,#REF!,2,FALSE),0)</f>
        <v>0</v>
      </c>
      <c r="N67" s="52">
        <f t="shared" si="8"/>
        <v>0</v>
      </c>
      <c r="O67" s="38">
        <f t="shared" si="6"/>
        <v>0</v>
      </c>
    </row>
    <row r="68" spans="1:18" x14ac:dyDescent="0.25">
      <c r="A68" s="945" t="s">
        <v>27</v>
      </c>
      <c r="B68" s="946"/>
      <c r="C68" s="946"/>
      <c r="D68" s="946"/>
      <c r="E68" s="946"/>
      <c r="F68" s="946"/>
      <c r="G68" s="946"/>
      <c r="H68" s="946"/>
      <c r="I68" s="946"/>
      <c r="J68" s="947"/>
      <c r="K68" s="51">
        <f>SUM(K48:K67)</f>
        <v>0</v>
      </c>
      <c r="L68" s="942" t="s">
        <v>27</v>
      </c>
      <c r="M68" s="943"/>
      <c r="N68" s="944"/>
      <c r="O68" s="51">
        <f>SUM(O48:O67)</f>
        <v>0</v>
      </c>
    </row>
    <row r="69" spans="1:18" s="40" customFormat="1" x14ac:dyDescent="0.25">
      <c r="A69"/>
      <c r="B69"/>
      <c r="C69"/>
      <c r="D69"/>
      <c r="E69"/>
      <c r="F69"/>
      <c r="G69"/>
      <c r="H69"/>
      <c r="I69"/>
      <c r="J69"/>
      <c r="K69"/>
      <c r="L69"/>
      <c r="M69"/>
      <c r="N69"/>
      <c r="O69"/>
      <c r="P69"/>
      <c r="Q69"/>
      <c r="R69"/>
    </row>
    <row r="70" spans="1:18" x14ac:dyDescent="0.25">
      <c r="A70" s="33" t="s">
        <v>74</v>
      </c>
    </row>
    <row r="72" spans="1:18" ht="30" customHeight="1" x14ac:dyDescent="0.25">
      <c r="A72" s="948" t="s">
        <v>21</v>
      </c>
      <c r="B72" s="948"/>
      <c r="C72" s="948" t="s">
        <v>66</v>
      </c>
      <c r="D72" s="948"/>
      <c r="E72" s="49" t="s">
        <v>67</v>
      </c>
      <c r="F72" s="949" t="s">
        <v>77</v>
      </c>
      <c r="G72" s="955"/>
      <c r="H72" s="947"/>
      <c r="I72" s="53" t="s">
        <v>116</v>
      </c>
      <c r="J72" s="49" t="s">
        <v>70</v>
      </c>
      <c r="K72" s="49" t="s">
        <v>71</v>
      </c>
      <c r="L72" s="50" t="s">
        <v>111</v>
      </c>
      <c r="M72" s="50" t="s">
        <v>110</v>
      </c>
      <c r="N72" s="50" t="s">
        <v>113</v>
      </c>
      <c r="O72" s="49" t="s">
        <v>112</v>
      </c>
    </row>
    <row r="73" spans="1:18" x14ac:dyDescent="0.25">
      <c r="A73" s="952"/>
      <c r="B73" s="952"/>
      <c r="C73" s="951" t="s">
        <v>61</v>
      </c>
      <c r="D73" s="951"/>
      <c r="E73" s="45"/>
      <c r="F73" s="952"/>
      <c r="G73" s="952"/>
      <c r="H73" s="952"/>
      <c r="I73" s="46"/>
      <c r="J73" s="44"/>
      <c r="K73" s="38">
        <f t="shared" ref="K73:K92" si="9">J73*E73</f>
        <v>0</v>
      </c>
      <c r="L73" s="45"/>
      <c r="M73" s="48">
        <f>IFERROR(VLOOKUP(L73,#REF!,2,FALSE),0)</f>
        <v>0</v>
      </c>
      <c r="N73" s="52">
        <f>M73*K73</f>
        <v>0</v>
      </c>
      <c r="O73" s="38">
        <f t="shared" ref="O73:O92" si="10">N73+K73</f>
        <v>0</v>
      </c>
    </row>
    <row r="74" spans="1:18" x14ac:dyDescent="0.25">
      <c r="A74" s="952"/>
      <c r="B74" s="952"/>
      <c r="C74" s="938"/>
      <c r="D74" s="939"/>
      <c r="E74" s="45"/>
      <c r="F74" s="952"/>
      <c r="G74" s="952"/>
      <c r="H74" s="952"/>
      <c r="I74" s="46"/>
      <c r="J74" s="44">
        <v>35</v>
      </c>
      <c r="K74" s="38">
        <f t="shared" si="9"/>
        <v>0</v>
      </c>
      <c r="L74" s="45"/>
      <c r="M74" s="48">
        <f>IFERROR(VLOOKUP(L74,#REF!,2,FALSE),0)</f>
        <v>0</v>
      </c>
      <c r="N74" s="52">
        <f t="shared" ref="N74:N92" si="11">M74*K74</f>
        <v>0</v>
      </c>
      <c r="O74" s="38">
        <f t="shared" si="10"/>
        <v>0</v>
      </c>
    </row>
    <row r="75" spans="1:18" x14ac:dyDescent="0.25">
      <c r="A75" s="952"/>
      <c r="B75" s="952"/>
      <c r="C75" s="938"/>
      <c r="D75" s="939"/>
      <c r="E75" s="45"/>
      <c r="F75" s="952"/>
      <c r="G75" s="952"/>
      <c r="H75" s="952"/>
      <c r="I75" s="46"/>
      <c r="J75" s="44"/>
      <c r="K75" s="38">
        <f t="shared" si="9"/>
        <v>0</v>
      </c>
      <c r="L75" s="45"/>
      <c r="M75" s="48">
        <f>IFERROR(VLOOKUP(L75,#REF!,2,FALSE),0)</f>
        <v>0</v>
      </c>
      <c r="N75" s="52">
        <f t="shared" si="11"/>
        <v>0</v>
      </c>
      <c r="O75" s="38">
        <f t="shared" si="10"/>
        <v>0</v>
      </c>
    </row>
    <row r="76" spans="1:18" x14ac:dyDescent="0.25">
      <c r="A76" s="952"/>
      <c r="B76" s="952"/>
      <c r="C76" s="938"/>
      <c r="D76" s="939"/>
      <c r="E76" s="45"/>
      <c r="F76" s="952"/>
      <c r="G76" s="952"/>
      <c r="H76" s="952"/>
      <c r="I76" s="46"/>
      <c r="J76" s="44"/>
      <c r="K76" s="38">
        <f t="shared" si="9"/>
        <v>0</v>
      </c>
      <c r="L76" s="45"/>
      <c r="M76" s="48">
        <f>IFERROR(VLOOKUP(L76,#REF!,2,FALSE),0)</f>
        <v>0</v>
      </c>
      <c r="N76" s="52">
        <f t="shared" si="11"/>
        <v>0</v>
      </c>
      <c r="O76" s="38">
        <f t="shared" si="10"/>
        <v>0</v>
      </c>
    </row>
    <row r="77" spans="1:18" x14ac:dyDescent="0.25">
      <c r="A77" s="952"/>
      <c r="B77" s="952"/>
      <c r="C77" s="938"/>
      <c r="D77" s="939"/>
      <c r="E77" s="45"/>
      <c r="F77" s="952"/>
      <c r="G77" s="952"/>
      <c r="H77" s="952"/>
      <c r="I77" s="46"/>
      <c r="J77" s="44"/>
      <c r="K77" s="38">
        <f t="shared" si="9"/>
        <v>0</v>
      </c>
      <c r="L77" s="45"/>
      <c r="M77" s="48">
        <f>IFERROR(VLOOKUP(L77,#REF!,2,FALSE),0)</f>
        <v>0</v>
      </c>
      <c r="N77" s="52">
        <f t="shared" si="11"/>
        <v>0</v>
      </c>
      <c r="O77" s="38">
        <f t="shared" si="10"/>
        <v>0</v>
      </c>
    </row>
    <row r="78" spans="1:18" x14ac:dyDescent="0.25">
      <c r="A78" s="952"/>
      <c r="B78" s="952"/>
      <c r="C78" s="938"/>
      <c r="D78" s="939"/>
      <c r="E78" s="45"/>
      <c r="F78" s="952"/>
      <c r="G78" s="952"/>
      <c r="H78" s="952"/>
      <c r="I78" s="46"/>
      <c r="J78" s="44"/>
      <c r="K78" s="38">
        <f t="shared" si="9"/>
        <v>0</v>
      </c>
      <c r="L78" s="45"/>
      <c r="M78" s="48">
        <f>IFERROR(VLOOKUP(L78,#REF!,2,FALSE),0)</f>
        <v>0</v>
      </c>
      <c r="N78" s="52">
        <f t="shared" si="11"/>
        <v>0</v>
      </c>
      <c r="O78" s="38">
        <f t="shared" si="10"/>
        <v>0</v>
      </c>
    </row>
    <row r="79" spans="1:18" x14ac:dyDescent="0.25">
      <c r="A79" s="952"/>
      <c r="B79" s="952"/>
      <c r="C79" s="938"/>
      <c r="D79" s="939"/>
      <c r="E79" s="45"/>
      <c r="F79" s="952"/>
      <c r="G79" s="952"/>
      <c r="H79" s="952"/>
      <c r="I79" s="46"/>
      <c r="J79" s="44"/>
      <c r="K79" s="38">
        <f t="shared" si="9"/>
        <v>0</v>
      </c>
      <c r="L79" s="45"/>
      <c r="M79" s="48">
        <f>IFERROR(VLOOKUP(L79,#REF!,2,FALSE),0)</f>
        <v>0</v>
      </c>
      <c r="N79" s="52">
        <f t="shared" si="11"/>
        <v>0</v>
      </c>
      <c r="O79" s="38">
        <f t="shared" si="10"/>
        <v>0</v>
      </c>
    </row>
    <row r="80" spans="1:18" x14ac:dyDescent="0.25">
      <c r="A80" s="952"/>
      <c r="B80" s="952"/>
      <c r="C80" s="938"/>
      <c r="D80" s="939"/>
      <c r="E80" s="45"/>
      <c r="F80" s="952"/>
      <c r="G80" s="952"/>
      <c r="H80" s="952"/>
      <c r="I80" s="46"/>
      <c r="J80" s="44"/>
      <c r="K80" s="38">
        <f t="shared" si="9"/>
        <v>0</v>
      </c>
      <c r="L80" s="45"/>
      <c r="M80" s="48">
        <f>IFERROR(VLOOKUP(L80,#REF!,2,FALSE),0)</f>
        <v>0</v>
      </c>
      <c r="N80" s="52">
        <f t="shared" si="11"/>
        <v>0</v>
      </c>
      <c r="O80" s="38">
        <f t="shared" si="10"/>
        <v>0</v>
      </c>
    </row>
    <row r="81" spans="1:18" x14ac:dyDescent="0.25">
      <c r="A81" s="952"/>
      <c r="B81" s="952"/>
      <c r="C81" s="938"/>
      <c r="D81" s="939"/>
      <c r="E81" s="45"/>
      <c r="F81" s="952"/>
      <c r="G81" s="952"/>
      <c r="H81" s="952"/>
      <c r="I81" s="46"/>
      <c r="J81" s="44"/>
      <c r="K81" s="38">
        <f t="shared" si="9"/>
        <v>0</v>
      </c>
      <c r="L81" s="45"/>
      <c r="M81" s="48">
        <f>IFERROR(VLOOKUP(L81,#REF!,2,FALSE),0)</f>
        <v>0</v>
      </c>
      <c r="N81" s="52">
        <f t="shared" si="11"/>
        <v>0</v>
      </c>
      <c r="O81" s="38">
        <f t="shared" si="10"/>
        <v>0</v>
      </c>
    </row>
    <row r="82" spans="1:18" x14ac:dyDescent="0.25">
      <c r="A82" s="952"/>
      <c r="B82" s="952"/>
      <c r="C82" s="938"/>
      <c r="D82" s="939"/>
      <c r="E82" s="45"/>
      <c r="F82" s="952"/>
      <c r="G82" s="952"/>
      <c r="H82" s="952"/>
      <c r="I82" s="46"/>
      <c r="J82" s="44"/>
      <c r="K82" s="38">
        <f t="shared" si="9"/>
        <v>0</v>
      </c>
      <c r="L82" s="45"/>
      <c r="M82" s="48">
        <f>IFERROR(VLOOKUP(L82,#REF!,2,FALSE),0)</f>
        <v>0</v>
      </c>
      <c r="N82" s="52">
        <f t="shared" si="11"/>
        <v>0</v>
      </c>
      <c r="O82" s="38">
        <f t="shared" si="10"/>
        <v>0</v>
      </c>
    </row>
    <row r="83" spans="1:18" x14ac:dyDescent="0.25">
      <c r="A83" s="952"/>
      <c r="B83" s="952"/>
      <c r="C83" s="938"/>
      <c r="D83" s="939"/>
      <c r="E83" s="45"/>
      <c r="F83" s="952"/>
      <c r="G83" s="952"/>
      <c r="H83" s="952"/>
      <c r="I83" s="46"/>
      <c r="J83" s="44"/>
      <c r="K83" s="38">
        <f t="shared" si="9"/>
        <v>0</v>
      </c>
      <c r="L83" s="45"/>
      <c r="M83" s="48">
        <f>IFERROR(VLOOKUP(L83,#REF!,2,FALSE),0)</f>
        <v>0</v>
      </c>
      <c r="N83" s="52">
        <f t="shared" si="11"/>
        <v>0</v>
      </c>
      <c r="O83" s="38">
        <f t="shared" si="10"/>
        <v>0</v>
      </c>
    </row>
    <row r="84" spans="1:18" x14ac:dyDescent="0.25">
      <c r="A84" s="952"/>
      <c r="B84" s="952"/>
      <c r="C84" s="938"/>
      <c r="D84" s="939"/>
      <c r="E84" s="45"/>
      <c r="F84" s="952"/>
      <c r="G84" s="952"/>
      <c r="H84" s="952"/>
      <c r="I84" s="46"/>
      <c r="J84" s="44"/>
      <c r="K84" s="38">
        <f t="shared" si="9"/>
        <v>0</v>
      </c>
      <c r="L84" s="45"/>
      <c r="M84" s="48">
        <f>IFERROR(VLOOKUP(L84,#REF!,2,FALSE),0)</f>
        <v>0</v>
      </c>
      <c r="N84" s="52">
        <f t="shared" si="11"/>
        <v>0</v>
      </c>
      <c r="O84" s="38">
        <f t="shared" si="10"/>
        <v>0</v>
      </c>
    </row>
    <row r="85" spans="1:18" x14ac:dyDescent="0.25">
      <c r="A85" s="952"/>
      <c r="B85" s="952"/>
      <c r="C85" s="938"/>
      <c r="D85" s="939"/>
      <c r="E85" s="45"/>
      <c r="F85" s="952"/>
      <c r="G85" s="952"/>
      <c r="H85" s="952"/>
      <c r="I85" s="46"/>
      <c r="J85" s="44"/>
      <c r="K85" s="38">
        <f t="shared" si="9"/>
        <v>0</v>
      </c>
      <c r="L85" s="45"/>
      <c r="M85" s="48">
        <f>IFERROR(VLOOKUP(L85,#REF!,2,FALSE),0)</f>
        <v>0</v>
      </c>
      <c r="N85" s="52">
        <f t="shared" si="11"/>
        <v>0</v>
      </c>
      <c r="O85" s="38">
        <f t="shared" si="10"/>
        <v>0</v>
      </c>
    </row>
    <row r="86" spans="1:18" x14ac:dyDescent="0.25">
      <c r="A86" s="952"/>
      <c r="B86" s="952"/>
      <c r="C86" s="938"/>
      <c r="D86" s="939"/>
      <c r="E86" s="45"/>
      <c r="F86" s="952"/>
      <c r="G86" s="952"/>
      <c r="H86" s="952"/>
      <c r="I86" s="46"/>
      <c r="J86" s="44"/>
      <c r="K86" s="38">
        <f t="shared" si="9"/>
        <v>0</v>
      </c>
      <c r="L86" s="45"/>
      <c r="M86" s="48">
        <f>IFERROR(VLOOKUP(L86,#REF!,2,FALSE),0)</f>
        <v>0</v>
      </c>
      <c r="N86" s="52">
        <f t="shared" si="11"/>
        <v>0</v>
      </c>
      <c r="O86" s="38">
        <f t="shared" si="10"/>
        <v>0</v>
      </c>
    </row>
    <row r="87" spans="1:18" x14ac:dyDescent="0.25">
      <c r="A87" s="952"/>
      <c r="B87" s="952"/>
      <c r="C87" s="938"/>
      <c r="D87" s="939"/>
      <c r="E87" s="45"/>
      <c r="F87" s="952"/>
      <c r="G87" s="952"/>
      <c r="H87" s="952"/>
      <c r="I87" s="46"/>
      <c r="J87" s="44"/>
      <c r="K87" s="38">
        <f t="shared" si="9"/>
        <v>0</v>
      </c>
      <c r="L87" s="45"/>
      <c r="M87" s="48">
        <f>IFERROR(VLOOKUP(L87,#REF!,2,FALSE),0)</f>
        <v>0</v>
      </c>
      <c r="N87" s="52">
        <f t="shared" si="11"/>
        <v>0</v>
      </c>
      <c r="O87" s="38">
        <f t="shared" si="10"/>
        <v>0</v>
      </c>
    </row>
    <row r="88" spans="1:18" x14ac:dyDescent="0.25">
      <c r="A88" s="952"/>
      <c r="B88" s="952"/>
      <c r="C88" s="938"/>
      <c r="D88" s="939"/>
      <c r="E88" s="45"/>
      <c r="F88" s="952"/>
      <c r="G88" s="952"/>
      <c r="H88" s="952"/>
      <c r="I88" s="46"/>
      <c r="J88" s="44"/>
      <c r="K88" s="38">
        <f t="shared" si="9"/>
        <v>0</v>
      </c>
      <c r="L88" s="45"/>
      <c r="M88" s="48">
        <f>IFERROR(VLOOKUP(L88,#REF!,2,FALSE),0)</f>
        <v>0</v>
      </c>
      <c r="N88" s="52">
        <f t="shared" si="11"/>
        <v>0</v>
      </c>
      <c r="O88" s="38">
        <f t="shared" si="10"/>
        <v>0</v>
      </c>
    </row>
    <row r="89" spans="1:18" x14ac:dyDescent="0.25">
      <c r="A89" s="952"/>
      <c r="B89" s="952"/>
      <c r="C89" s="938"/>
      <c r="D89" s="939"/>
      <c r="E89" s="45"/>
      <c r="F89" s="952"/>
      <c r="G89" s="952"/>
      <c r="H89" s="952"/>
      <c r="I89" s="46"/>
      <c r="J89" s="44"/>
      <c r="K89" s="38">
        <f t="shared" si="9"/>
        <v>0</v>
      </c>
      <c r="L89" s="45"/>
      <c r="M89" s="48">
        <f>IFERROR(VLOOKUP(L89,#REF!,2,FALSE),0)</f>
        <v>0</v>
      </c>
      <c r="N89" s="52">
        <f t="shared" si="11"/>
        <v>0</v>
      </c>
      <c r="O89" s="38">
        <f t="shared" si="10"/>
        <v>0</v>
      </c>
    </row>
    <row r="90" spans="1:18" x14ac:dyDescent="0.25">
      <c r="A90" s="952"/>
      <c r="B90" s="952"/>
      <c r="C90" s="938"/>
      <c r="D90" s="939"/>
      <c r="E90" s="45"/>
      <c r="F90" s="952"/>
      <c r="G90" s="952"/>
      <c r="H90" s="952"/>
      <c r="I90" s="46"/>
      <c r="J90" s="44"/>
      <c r="K90" s="38">
        <f t="shared" si="9"/>
        <v>0</v>
      </c>
      <c r="L90" s="45"/>
      <c r="M90" s="48">
        <f>IFERROR(VLOOKUP(L90,#REF!,2,FALSE),0)</f>
        <v>0</v>
      </c>
      <c r="N90" s="52">
        <f t="shared" si="11"/>
        <v>0</v>
      </c>
      <c r="O90" s="38">
        <f t="shared" si="10"/>
        <v>0</v>
      </c>
    </row>
    <row r="91" spans="1:18" x14ac:dyDescent="0.25">
      <c r="A91" s="952"/>
      <c r="B91" s="952"/>
      <c r="C91" s="938"/>
      <c r="D91" s="939"/>
      <c r="E91" s="45"/>
      <c r="F91" s="952"/>
      <c r="G91" s="952"/>
      <c r="H91" s="952"/>
      <c r="I91" s="46"/>
      <c r="J91" s="44"/>
      <c r="K91" s="38">
        <f t="shared" si="9"/>
        <v>0</v>
      </c>
      <c r="L91" s="45"/>
      <c r="M91" s="48">
        <f>IFERROR(VLOOKUP(L91,#REF!,2,FALSE),0)</f>
        <v>0</v>
      </c>
      <c r="N91" s="52">
        <f t="shared" si="11"/>
        <v>0</v>
      </c>
      <c r="O91" s="38">
        <f t="shared" si="10"/>
        <v>0</v>
      </c>
    </row>
    <row r="92" spans="1:18" x14ac:dyDescent="0.25">
      <c r="A92" s="952"/>
      <c r="B92" s="952"/>
      <c r="C92" s="938"/>
      <c r="D92" s="939"/>
      <c r="E92" s="45"/>
      <c r="F92" s="952"/>
      <c r="G92" s="952"/>
      <c r="H92" s="952"/>
      <c r="I92" s="46"/>
      <c r="J92" s="44"/>
      <c r="K92" s="38">
        <f t="shared" si="9"/>
        <v>0</v>
      </c>
      <c r="L92" s="45"/>
      <c r="M92" s="48">
        <f>IFERROR(VLOOKUP(L92,#REF!,2,FALSE),0)</f>
        <v>0</v>
      </c>
      <c r="N92" s="52">
        <f t="shared" si="11"/>
        <v>0</v>
      </c>
      <c r="O92" s="38">
        <f t="shared" si="10"/>
        <v>0</v>
      </c>
    </row>
    <row r="93" spans="1:18" x14ac:dyDescent="0.25">
      <c r="A93" s="945" t="s">
        <v>27</v>
      </c>
      <c r="B93" s="946"/>
      <c r="C93" s="946"/>
      <c r="D93" s="946"/>
      <c r="E93" s="946"/>
      <c r="F93" s="946"/>
      <c r="G93" s="946"/>
      <c r="H93" s="946"/>
      <c r="I93" s="946"/>
      <c r="J93" s="947"/>
      <c r="K93" s="51">
        <f>SUM(K73:K92)</f>
        <v>0</v>
      </c>
      <c r="L93" s="942" t="s">
        <v>27</v>
      </c>
      <c r="M93" s="943"/>
      <c r="N93" s="944"/>
      <c r="O93" s="51">
        <f>SUM(O73:O92)</f>
        <v>0</v>
      </c>
    </row>
    <row r="95" spans="1:18" x14ac:dyDescent="0.25">
      <c r="A95" s="33" t="s">
        <v>75</v>
      </c>
    </row>
    <row r="96" spans="1:18" x14ac:dyDescent="0.25">
      <c r="O96" s="40"/>
      <c r="P96" s="40"/>
      <c r="Q96" s="40"/>
      <c r="R96" s="40"/>
    </row>
    <row r="97" spans="1:18" ht="30" x14ac:dyDescent="0.25">
      <c r="A97" s="948" t="s">
        <v>21</v>
      </c>
      <c r="B97" s="948"/>
      <c r="C97" s="948" t="s">
        <v>66</v>
      </c>
      <c r="D97" s="948"/>
      <c r="E97" s="49" t="s">
        <v>67</v>
      </c>
      <c r="F97" s="949" t="s">
        <v>22</v>
      </c>
      <c r="G97" s="947"/>
      <c r="H97" s="56" t="s">
        <v>78</v>
      </c>
      <c r="I97" s="49" t="s">
        <v>70</v>
      </c>
      <c r="J97" s="49" t="s">
        <v>71</v>
      </c>
      <c r="K97" s="50" t="s">
        <v>111</v>
      </c>
      <c r="L97" s="50" t="s">
        <v>110</v>
      </c>
      <c r="M97" s="50" t="s">
        <v>113</v>
      </c>
      <c r="N97" s="49" t="s">
        <v>112</v>
      </c>
      <c r="O97" s="67"/>
      <c r="P97" s="67"/>
      <c r="Q97" s="67"/>
      <c r="R97" s="40"/>
    </row>
    <row r="98" spans="1:18" x14ac:dyDescent="0.25">
      <c r="A98" s="950"/>
      <c r="B98" s="950"/>
      <c r="C98" s="951" t="s">
        <v>61</v>
      </c>
      <c r="D98" s="951"/>
      <c r="E98" s="54"/>
      <c r="F98" s="936"/>
      <c r="G98" s="937"/>
      <c r="H98" s="44"/>
      <c r="I98" s="38">
        <f t="shared" ref="I98:I117" si="12">H98*E98</f>
        <v>0</v>
      </c>
      <c r="J98" s="38">
        <f t="shared" ref="J98:J117" si="13">I98*E98</f>
        <v>0</v>
      </c>
      <c r="K98" s="54"/>
      <c r="L98" s="48">
        <f>IFERROR(VLOOKUP(K98,#REF!,2,FALSE),0)</f>
        <v>0</v>
      </c>
      <c r="M98" s="55">
        <f>L98*J98</f>
        <v>0</v>
      </c>
      <c r="N98" s="38">
        <f>M98+J98</f>
        <v>0</v>
      </c>
      <c r="O98" s="68"/>
      <c r="P98" s="68"/>
      <c r="Q98" s="68"/>
      <c r="R98" s="40"/>
    </row>
    <row r="99" spans="1:18" x14ac:dyDescent="0.25">
      <c r="A99" s="60"/>
      <c r="B99" s="61"/>
      <c r="C99" s="938"/>
      <c r="D99" s="939"/>
      <c r="E99" s="54"/>
      <c r="F99" s="936"/>
      <c r="G99" s="937"/>
      <c r="H99" s="44"/>
      <c r="I99" s="38">
        <f t="shared" si="12"/>
        <v>0</v>
      </c>
      <c r="J99" s="38">
        <f t="shared" si="13"/>
        <v>0</v>
      </c>
      <c r="K99" s="54"/>
      <c r="L99" s="48">
        <f>IFERROR(VLOOKUP(K99,#REF!,2,FALSE),0)</f>
        <v>0</v>
      </c>
      <c r="M99" s="55">
        <f t="shared" ref="M99:M117" si="14">L99*J99</f>
        <v>0</v>
      </c>
      <c r="N99" s="38">
        <f t="shared" ref="N99:N104" si="15">M99+J99</f>
        <v>0</v>
      </c>
      <c r="O99" s="68"/>
      <c r="P99" s="68"/>
      <c r="Q99" s="68"/>
      <c r="R99" s="40"/>
    </row>
    <row r="100" spans="1:18" x14ac:dyDescent="0.25">
      <c r="A100" s="60"/>
      <c r="B100" s="61"/>
      <c r="C100" s="938"/>
      <c r="D100" s="939"/>
      <c r="E100" s="54"/>
      <c r="F100" s="936"/>
      <c r="G100" s="937"/>
      <c r="H100" s="44"/>
      <c r="I100" s="38">
        <f t="shared" si="12"/>
        <v>0</v>
      </c>
      <c r="J100" s="38">
        <f t="shared" si="13"/>
        <v>0</v>
      </c>
      <c r="K100" s="54"/>
      <c r="L100" s="48">
        <f>IFERROR(VLOOKUP(K100,#REF!,2,FALSE),0)</f>
        <v>0</v>
      </c>
      <c r="M100" s="55">
        <f t="shared" si="14"/>
        <v>0</v>
      </c>
      <c r="N100" s="38">
        <f t="shared" si="15"/>
        <v>0</v>
      </c>
      <c r="O100" s="66"/>
      <c r="P100" s="66"/>
      <c r="Q100" s="66"/>
    </row>
    <row r="101" spans="1:18" x14ac:dyDescent="0.25">
      <c r="A101" s="60"/>
      <c r="B101" s="61"/>
      <c r="C101" s="938"/>
      <c r="D101" s="939"/>
      <c r="E101" s="54"/>
      <c r="F101" s="936"/>
      <c r="G101" s="937"/>
      <c r="H101" s="44"/>
      <c r="I101" s="38">
        <f t="shared" si="12"/>
        <v>0</v>
      </c>
      <c r="J101" s="38">
        <f t="shared" si="13"/>
        <v>0</v>
      </c>
      <c r="K101" s="54"/>
      <c r="L101" s="48">
        <f>IFERROR(VLOOKUP(K101,#REF!,2,FALSE),0)</f>
        <v>0</v>
      </c>
      <c r="M101" s="55">
        <f t="shared" si="14"/>
        <v>0</v>
      </c>
      <c r="N101" s="38">
        <f t="shared" si="15"/>
        <v>0</v>
      </c>
      <c r="O101" s="66"/>
      <c r="P101" s="66"/>
      <c r="Q101" s="66"/>
    </row>
    <row r="102" spans="1:18" x14ac:dyDescent="0.25">
      <c r="A102" s="60"/>
      <c r="B102" s="61"/>
      <c r="C102" s="938"/>
      <c r="D102" s="939"/>
      <c r="E102" s="54"/>
      <c r="F102" s="936"/>
      <c r="G102" s="937"/>
      <c r="H102" s="44"/>
      <c r="I102" s="38">
        <f t="shared" si="12"/>
        <v>0</v>
      </c>
      <c r="J102" s="38">
        <f t="shared" si="13"/>
        <v>0</v>
      </c>
      <c r="K102" s="54"/>
      <c r="L102" s="48">
        <f>IFERROR(VLOOKUP(K102,#REF!,2,FALSE),0)</f>
        <v>0</v>
      </c>
      <c r="M102" s="55">
        <f t="shared" si="14"/>
        <v>0</v>
      </c>
      <c r="N102" s="38">
        <f t="shared" si="15"/>
        <v>0</v>
      </c>
      <c r="O102" s="66"/>
      <c r="P102" s="66"/>
      <c r="Q102" s="66"/>
    </row>
    <row r="103" spans="1:18" x14ac:dyDescent="0.25">
      <c r="A103" s="60"/>
      <c r="B103" s="61"/>
      <c r="C103" s="938"/>
      <c r="D103" s="939"/>
      <c r="E103" s="54"/>
      <c r="F103" s="936"/>
      <c r="G103" s="937"/>
      <c r="H103" s="44"/>
      <c r="I103" s="38">
        <f t="shared" si="12"/>
        <v>0</v>
      </c>
      <c r="J103" s="38">
        <f t="shared" si="13"/>
        <v>0</v>
      </c>
      <c r="K103" s="54"/>
      <c r="L103" s="48">
        <f>IFERROR(VLOOKUP(K103,#REF!,2,FALSE),0)</f>
        <v>0</v>
      </c>
      <c r="M103" s="55">
        <f t="shared" si="14"/>
        <v>0</v>
      </c>
      <c r="N103" s="38">
        <f t="shared" si="15"/>
        <v>0</v>
      </c>
      <c r="O103" s="66"/>
      <c r="P103" s="66"/>
      <c r="Q103" s="66"/>
    </row>
    <row r="104" spans="1:18" x14ac:dyDescent="0.25">
      <c r="A104" s="60"/>
      <c r="B104" s="61"/>
      <c r="C104" s="938"/>
      <c r="D104" s="939"/>
      <c r="E104" s="54"/>
      <c r="F104" s="936"/>
      <c r="G104" s="937"/>
      <c r="H104" s="44"/>
      <c r="I104" s="38">
        <f t="shared" si="12"/>
        <v>0</v>
      </c>
      <c r="J104" s="38">
        <f t="shared" si="13"/>
        <v>0</v>
      </c>
      <c r="K104" s="54"/>
      <c r="L104" s="48">
        <f>IFERROR(VLOOKUP(K104,#REF!,2,FALSE),0)</f>
        <v>0</v>
      </c>
      <c r="M104" s="55">
        <f t="shared" si="14"/>
        <v>0</v>
      </c>
      <c r="N104" s="38">
        <f t="shared" si="15"/>
        <v>0</v>
      </c>
      <c r="O104" s="66"/>
      <c r="P104" s="66"/>
      <c r="Q104" s="66"/>
    </row>
    <row r="105" spans="1:18" x14ac:dyDescent="0.25">
      <c r="A105" s="60"/>
      <c r="B105" s="61"/>
      <c r="C105" s="938"/>
      <c r="D105" s="939"/>
      <c r="E105" s="54"/>
      <c r="F105" s="936"/>
      <c r="G105" s="937"/>
      <c r="H105" s="44"/>
      <c r="I105" s="38">
        <f t="shared" si="12"/>
        <v>0</v>
      </c>
      <c r="J105" s="38">
        <f t="shared" si="13"/>
        <v>0</v>
      </c>
      <c r="K105" s="54"/>
      <c r="L105" s="48">
        <f>IFERROR(VLOOKUP(K105,#REF!,2,FALSE),0)</f>
        <v>0</v>
      </c>
      <c r="M105" s="55">
        <f t="shared" si="14"/>
        <v>0</v>
      </c>
      <c r="N105" s="38">
        <f>M105+J105</f>
        <v>0</v>
      </c>
      <c r="O105" s="66"/>
      <c r="P105" s="66"/>
      <c r="Q105" s="66"/>
    </row>
    <row r="106" spans="1:18" x14ac:dyDescent="0.25">
      <c r="A106" s="60"/>
      <c r="B106" s="61"/>
      <c r="C106" s="938"/>
      <c r="D106" s="939"/>
      <c r="E106" s="54"/>
      <c r="F106" s="936"/>
      <c r="G106" s="937"/>
      <c r="H106" s="44"/>
      <c r="I106" s="38">
        <f t="shared" si="12"/>
        <v>0</v>
      </c>
      <c r="J106" s="38">
        <f t="shared" si="13"/>
        <v>0</v>
      </c>
      <c r="K106" s="54"/>
      <c r="L106" s="48">
        <f>IFERROR(VLOOKUP(K106,#REF!,2,FALSE),0)</f>
        <v>0</v>
      </c>
      <c r="M106" s="55">
        <f t="shared" si="14"/>
        <v>0</v>
      </c>
      <c r="N106" s="38">
        <f t="shared" ref="N106:N117" si="16">M106+J106</f>
        <v>0</v>
      </c>
      <c r="O106" s="66"/>
      <c r="P106" s="66"/>
      <c r="Q106" s="66"/>
    </row>
    <row r="107" spans="1:18" x14ac:dyDescent="0.25">
      <c r="A107" s="60"/>
      <c r="B107" s="61"/>
      <c r="C107" s="938"/>
      <c r="D107" s="939"/>
      <c r="E107" s="54"/>
      <c r="F107" s="936"/>
      <c r="G107" s="937"/>
      <c r="H107" s="44"/>
      <c r="I107" s="38">
        <f t="shared" si="12"/>
        <v>0</v>
      </c>
      <c r="J107" s="38">
        <f t="shared" si="13"/>
        <v>0</v>
      </c>
      <c r="K107" s="54"/>
      <c r="L107" s="48">
        <f>IFERROR(VLOOKUP(K107,#REF!,2,FALSE),0)</f>
        <v>0</v>
      </c>
      <c r="M107" s="55">
        <f t="shared" si="14"/>
        <v>0</v>
      </c>
      <c r="N107" s="38">
        <f t="shared" si="16"/>
        <v>0</v>
      </c>
      <c r="O107" s="66"/>
      <c r="P107" s="66"/>
      <c r="Q107" s="66"/>
    </row>
    <row r="108" spans="1:18" x14ac:dyDescent="0.25">
      <c r="A108" s="60"/>
      <c r="B108" s="61"/>
      <c r="C108" s="938"/>
      <c r="D108" s="939"/>
      <c r="E108" s="54"/>
      <c r="F108" s="936"/>
      <c r="G108" s="937"/>
      <c r="H108" s="44"/>
      <c r="I108" s="38">
        <f t="shared" si="12"/>
        <v>0</v>
      </c>
      <c r="J108" s="38">
        <f t="shared" si="13"/>
        <v>0</v>
      </c>
      <c r="K108" s="54"/>
      <c r="L108" s="48">
        <f>IFERROR(VLOOKUP(K108,#REF!,2,FALSE),0)</f>
        <v>0</v>
      </c>
      <c r="M108" s="55">
        <f t="shared" si="14"/>
        <v>0</v>
      </c>
      <c r="N108" s="38">
        <f t="shared" si="16"/>
        <v>0</v>
      </c>
      <c r="O108" s="66"/>
      <c r="P108" s="66"/>
      <c r="Q108" s="66"/>
    </row>
    <row r="109" spans="1:18" x14ac:dyDescent="0.25">
      <c r="A109" s="936"/>
      <c r="B109" s="937"/>
      <c r="C109" s="938"/>
      <c r="D109" s="939"/>
      <c r="E109" s="54"/>
      <c r="F109" s="936"/>
      <c r="G109" s="937"/>
      <c r="H109" s="44"/>
      <c r="I109" s="38">
        <f t="shared" si="12"/>
        <v>0</v>
      </c>
      <c r="J109" s="38">
        <f t="shared" si="13"/>
        <v>0</v>
      </c>
      <c r="K109" s="54"/>
      <c r="L109" s="48">
        <f>IFERROR(VLOOKUP(K109,#REF!,2,FALSE),0)</f>
        <v>0</v>
      </c>
      <c r="M109" s="55">
        <f t="shared" si="14"/>
        <v>0</v>
      </c>
      <c r="N109" s="38">
        <f t="shared" si="16"/>
        <v>0</v>
      </c>
      <c r="O109" s="66"/>
      <c r="P109" s="66"/>
      <c r="Q109" s="66"/>
    </row>
    <row r="110" spans="1:18" x14ac:dyDescent="0.25">
      <c r="A110" s="936"/>
      <c r="B110" s="937"/>
      <c r="C110" s="938"/>
      <c r="D110" s="939"/>
      <c r="E110" s="54"/>
      <c r="F110" s="936"/>
      <c r="G110" s="937"/>
      <c r="H110" s="44"/>
      <c r="I110" s="38">
        <f t="shared" si="12"/>
        <v>0</v>
      </c>
      <c r="J110" s="38">
        <f t="shared" si="13"/>
        <v>0</v>
      </c>
      <c r="K110" s="54"/>
      <c r="L110" s="48">
        <f>IFERROR(VLOOKUP(K110,#REF!,2,FALSE),0)</f>
        <v>0</v>
      </c>
      <c r="M110" s="55">
        <f t="shared" si="14"/>
        <v>0</v>
      </c>
      <c r="N110" s="38">
        <f t="shared" si="16"/>
        <v>0</v>
      </c>
      <c r="O110" s="66"/>
      <c r="P110" s="66"/>
      <c r="Q110" s="66"/>
    </row>
    <row r="111" spans="1:18" x14ac:dyDescent="0.25">
      <c r="A111" s="936"/>
      <c r="B111" s="937"/>
      <c r="C111" s="938"/>
      <c r="D111" s="939"/>
      <c r="E111" s="54"/>
      <c r="F111" s="936"/>
      <c r="G111" s="937"/>
      <c r="H111" s="44"/>
      <c r="I111" s="38">
        <f t="shared" si="12"/>
        <v>0</v>
      </c>
      <c r="J111" s="38">
        <f t="shared" si="13"/>
        <v>0</v>
      </c>
      <c r="K111" s="54"/>
      <c r="L111" s="48">
        <f>IFERROR(VLOOKUP(K111,#REF!,2,FALSE),0)</f>
        <v>0</v>
      </c>
      <c r="M111" s="55">
        <f t="shared" si="14"/>
        <v>0</v>
      </c>
      <c r="N111" s="38">
        <f t="shared" si="16"/>
        <v>0</v>
      </c>
      <c r="O111" s="66"/>
      <c r="P111" s="66"/>
      <c r="Q111" s="66"/>
    </row>
    <row r="112" spans="1:18" x14ac:dyDescent="0.25">
      <c r="A112" s="936"/>
      <c r="B112" s="937"/>
      <c r="C112" s="938"/>
      <c r="D112" s="939"/>
      <c r="E112" s="54"/>
      <c r="F112" s="936"/>
      <c r="G112" s="937"/>
      <c r="H112" s="44"/>
      <c r="I112" s="38">
        <f t="shared" si="12"/>
        <v>0</v>
      </c>
      <c r="J112" s="38">
        <f t="shared" si="13"/>
        <v>0</v>
      </c>
      <c r="K112" s="54"/>
      <c r="L112" s="48">
        <f>IFERROR(VLOOKUP(K112,#REF!,2,FALSE),0)</f>
        <v>0</v>
      </c>
      <c r="M112" s="55">
        <f t="shared" si="14"/>
        <v>0</v>
      </c>
      <c r="N112" s="38">
        <f t="shared" si="16"/>
        <v>0</v>
      </c>
      <c r="O112" s="66"/>
      <c r="P112" s="66"/>
      <c r="Q112" s="66"/>
    </row>
    <row r="113" spans="1:18" x14ac:dyDescent="0.25">
      <c r="A113" s="936"/>
      <c r="B113" s="937"/>
      <c r="C113" s="938"/>
      <c r="D113" s="939"/>
      <c r="E113" s="54"/>
      <c r="F113" s="936"/>
      <c r="G113" s="937"/>
      <c r="H113" s="44"/>
      <c r="I113" s="38">
        <f t="shared" si="12"/>
        <v>0</v>
      </c>
      <c r="J113" s="38">
        <f t="shared" si="13"/>
        <v>0</v>
      </c>
      <c r="K113" s="54"/>
      <c r="L113" s="48">
        <f>IFERROR(VLOOKUP(K113,#REF!,2,FALSE),0)</f>
        <v>0</v>
      </c>
      <c r="M113" s="55">
        <f t="shared" si="14"/>
        <v>0</v>
      </c>
      <c r="N113" s="38">
        <f t="shared" si="16"/>
        <v>0</v>
      </c>
      <c r="O113" s="66"/>
      <c r="P113" s="66"/>
      <c r="Q113" s="66"/>
    </row>
    <row r="114" spans="1:18" x14ac:dyDescent="0.25">
      <c r="A114" s="936"/>
      <c r="B114" s="937"/>
      <c r="C114" s="938"/>
      <c r="D114" s="939"/>
      <c r="E114" s="54"/>
      <c r="F114" s="936"/>
      <c r="G114" s="937"/>
      <c r="H114" s="44"/>
      <c r="I114" s="38">
        <f t="shared" si="12"/>
        <v>0</v>
      </c>
      <c r="J114" s="38">
        <f t="shared" si="13"/>
        <v>0</v>
      </c>
      <c r="K114" s="54"/>
      <c r="L114" s="48">
        <f>IFERROR(VLOOKUP(K114,#REF!,2,FALSE),0)</f>
        <v>0</v>
      </c>
      <c r="M114" s="55">
        <f t="shared" si="14"/>
        <v>0</v>
      </c>
      <c r="N114" s="38">
        <f t="shared" si="16"/>
        <v>0</v>
      </c>
      <c r="O114" s="66"/>
      <c r="P114" s="66"/>
      <c r="Q114" s="66"/>
    </row>
    <row r="115" spans="1:18" x14ac:dyDescent="0.25">
      <c r="A115" s="936"/>
      <c r="B115" s="937"/>
      <c r="C115" s="938"/>
      <c r="D115" s="939"/>
      <c r="E115" s="54"/>
      <c r="F115" s="936"/>
      <c r="G115" s="937"/>
      <c r="H115" s="44"/>
      <c r="I115" s="38">
        <f t="shared" si="12"/>
        <v>0</v>
      </c>
      <c r="J115" s="38">
        <f t="shared" si="13"/>
        <v>0</v>
      </c>
      <c r="K115" s="54"/>
      <c r="L115" s="48">
        <f>IFERROR(VLOOKUP(K115,#REF!,2,FALSE),0)</f>
        <v>0</v>
      </c>
      <c r="M115" s="55">
        <f t="shared" si="14"/>
        <v>0</v>
      </c>
      <c r="N115" s="38">
        <f t="shared" si="16"/>
        <v>0</v>
      </c>
      <c r="O115" s="66"/>
      <c r="P115" s="66"/>
      <c r="Q115" s="66"/>
    </row>
    <row r="116" spans="1:18" x14ac:dyDescent="0.25">
      <c r="A116" s="936"/>
      <c r="B116" s="937"/>
      <c r="C116" s="938"/>
      <c r="D116" s="939"/>
      <c r="E116" s="54"/>
      <c r="F116" s="936"/>
      <c r="G116" s="937"/>
      <c r="H116" s="44"/>
      <c r="I116" s="38">
        <f t="shared" si="12"/>
        <v>0</v>
      </c>
      <c r="J116" s="38">
        <f t="shared" si="13"/>
        <v>0</v>
      </c>
      <c r="K116" s="54"/>
      <c r="L116" s="48">
        <f>IFERROR(VLOOKUP(K116,#REF!,2,FALSE),0)</f>
        <v>0</v>
      </c>
      <c r="M116" s="55">
        <f t="shared" si="14"/>
        <v>0</v>
      </c>
      <c r="N116" s="38">
        <f t="shared" si="16"/>
        <v>0</v>
      </c>
      <c r="O116" s="68"/>
      <c r="P116" s="68"/>
      <c r="Q116" s="68"/>
      <c r="R116" s="40"/>
    </row>
    <row r="117" spans="1:18" x14ac:dyDescent="0.25">
      <c r="A117" s="936"/>
      <c r="B117" s="937"/>
      <c r="C117" s="938"/>
      <c r="D117" s="939"/>
      <c r="E117" s="54"/>
      <c r="F117" s="936"/>
      <c r="G117" s="937"/>
      <c r="H117" s="44"/>
      <c r="I117" s="38">
        <f t="shared" si="12"/>
        <v>0</v>
      </c>
      <c r="J117" s="38">
        <f t="shared" si="13"/>
        <v>0</v>
      </c>
      <c r="K117" s="54"/>
      <c r="L117" s="48">
        <f>IFERROR(VLOOKUP(K117,#REF!,2,FALSE),0)</f>
        <v>0</v>
      </c>
      <c r="M117" s="55">
        <f t="shared" si="14"/>
        <v>0</v>
      </c>
      <c r="N117" s="38">
        <f t="shared" si="16"/>
        <v>0</v>
      </c>
      <c r="O117" s="68"/>
      <c r="P117" s="68"/>
      <c r="Q117" s="68"/>
      <c r="R117" s="40"/>
    </row>
    <row r="118" spans="1:18" x14ac:dyDescent="0.25">
      <c r="A118" s="940" t="s">
        <v>27</v>
      </c>
      <c r="B118" s="941"/>
      <c r="C118" s="941"/>
      <c r="D118" s="941"/>
      <c r="E118" s="941"/>
      <c r="F118" s="941"/>
      <c r="G118" s="941"/>
      <c r="H118" s="941"/>
      <c r="I118" s="941"/>
      <c r="J118" s="51">
        <f>SUM(J98:J117)</f>
        <v>0</v>
      </c>
      <c r="K118" s="942" t="s">
        <v>27</v>
      </c>
      <c r="L118" s="943"/>
      <c r="M118" s="944"/>
      <c r="N118" s="51">
        <f>SUM(N98:N117)</f>
        <v>0</v>
      </c>
      <c r="O118" s="28"/>
      <c r="P118" s="28"/>
      <c r="Q118" s="28"/>
      <c r="R118" s="40"/>
    </row>
    <row r="119" spans="1:18" x14ac:dyDescent="0.25">
      <c r="O119" s="40"/>
      <c r="P119" s="40"/>
      <c r="Q119" s="40"/>
      <c r="R119" s="40"/>
    </row>
    <row r="120" spans="1:18" x14ac:dyDescent="0.25">
      <c r="A120" s="72" t="s">
        <v>140</v>
      </c>
      <c r="B120" s="69"/>
      <c r="C120" s="69"/>
      <c r="D120" s="69"/>
      <c r="E120" s="69"/>
      <c r="F120" s="69"/>
      <c r="G120" s="69"/>
      <c r="H120" s="69"/>
      <c r="I120" s="69"/>
      <c r="J120" s="69"/>
      <c r="K120" s="69"/>
      <c r="L120" s="69"/>
      <c r="M120" s="69"/>
      <c r="N120" s="69"/>
      <c r="O120" s="69"/>
      <c r="P120" s="69"/>
    </row>
    <row r="121" spans="1:18" x14ac:dyDescent="0.25">
      <c r="A121" s="73"/>
      <c r="B121" s="73"/>
      <c r="C121" s="73"/>
      <c r="D121" s="73"/>
      <c r="E121" s="73"/>
      <c r="F121" s="73"/>
      <c r="G121" s="73"/>
      <c r="H121" s="73"/>
      <c r="I121" s="73"/>
      <c r="J121" s="73"/>
      <c r="K121" s="73"/>
      <c r="L121" s="73"/>
      <c r="M121" s="73"/>
      <c r="N121" s="73"/>
      <c r="O121" s="73"/>
      <c r="P121" s="73"/>
    </row>
    <row r="122" spans="1:18" ht="30" x14ac:dyDescent="0.25">
      <c r="A122" s="948" t="s">
        <v>21</v>
      </c>
      <c r="B122" s="948"/>
      <c r="C122" s="948" t="s">
        <v>66</v>
      </c>
      <c r="D122" s="948"/>
      <c r="E122" s="49" t="s">
        <v>67</v>
      </c>
      <c r="F122" s="968" t="s">
        <v>22</v>
      </c>
      <c r="G122" s="968"/>
      <c r="H122" s="89" t="s">
        <v>116</v>
      </c>
      <c r="I122" s="50" t="s">
        <v>78</v>
      </c>
      <c r="J122" s="50" t="s">
        <v>133</v>
      </c>
      <c r="K122" s="49" t="s">
        <v>70</v>
      </c>
      <c r="L122" s="49" t="s">
        <v>71</v>
      </c>
      <c r="M122" s="50" t="s">
        <v>111</v>
      </c>
      <c r="N122" s="50" t="s">
        <v>110</v>
      </c>
      <c r="O122" s="50" t="s">
        <v>113</v>
      </c>
      <c r="P122" s="49" t="s">
        <v>112</v>
      </c>
    </row>
    <row r="123" spans="1:18" x14ac:dyDescent="0.25">
      <c r="A123" s="969"/>
      <c r="B123" s="969"/>
      <c r="C123" s="951" t="s">
        <v>61</v>
      </c>
      <c r="D123" s="951"/>
      <c r="E123" s="85"/>
      <c r="F123" s="969"/>
      <c r="G123" s="969"/>
      <c r="H123" s="90"/>
      <c r="I123" s="82"/>
      <c r="J123" s="82"/>
      <c r="K123" s="52">
        <f>J123*I123</f>
        <v>0</v>
      </c>
      <c r="L123" s="52">
        <f t="shared" ref="L123:L142" si="17">K123*E123</f>
        <v>0</v>
      </c>
      <c r="M123" s="81"/>
      <c r="N123" s="48">
        <f>IFERROR(VLOOKUP(M123,#REF!,2,FALSE),0)</f>
        <v>0</v>
      </c>
      <c r="O123" s="52">
        <f>N123*L123</f>
        <v>0</v>
      </c>
      <c r="P123" s="52">
        <f>O123+L123</f>
        <v>0</v>
      </c>
    </row>
    <row r="124" spans="1:18" x14ac:dyDescent="0.25">
      <c r="A124" s="969"/>
      <c r="B124" s="969"/>
      <c r="C124" s="938"/>
      <c r="D124" s="939"/>
      <c r="E124" s="85">
        <v>520</v>
      </c>
      <c r="F124" s="969"/>
      <c r="G124" s="969"/>
      <c r="H124" s="90" t="s">
        <v>132</v>
      </c>
      <c r="I124" s="82">
        <v>35</v>
      </c>
      <c r="J124" s="82">
        <v>1</v>
      </c>
      <c r="K124" s="52">
        <f t="shared" ref="K124:K142" si="18">J124*I124</f>
        <v>35</v>
      </c>
      <c r="L124" s="52">
        <f t="shared" si="17"/>
        <v>18200</v>
      </c>
      <c r="M124" s="81" t="s">
        <v>108</v>
      </c>
      <c r="N124" s="48">
        <f>IFERROR(VLOOKUP(M124,#REF!,2,FALSE),0)</f>
        <v>0</v>
      </c>
      <c r="O124" s="52">
        <f t="shared" ref="O124:O142" si="19">N124*L124</f>
        <v>0</v>
      </c>
      <c r="P124" s="52">
        <f>O124+L124</f>
        <v>18200</v>
      </c>
    </row>
    <row r="125" spans="1:18" x14ac:dyDescent="0.25">
      <c r="A125" s="969"/>
      <c r="B125" s="969"/>
      <c r="C125" s="938"/>
      <c r="D125" s="939"/>
      <c r="E125" s="85"/>
      <c r="F125" s="969"/>
      <c r="G125" s="969"/>
      <c r="H125" s="90"/>
      <c r="I125" s="82"/>
      <c r="J125" s="82"/>
      <c r="K125" s="52">
        <f t="shared" si="18"/>
        <v>0</v>
      </c>
      <c r="L125" s="52">
        <f t="shared" si="17"/>
        <v>0</v>
      </c>
      <c r="M125" s="81"/>
      <c r="N125" s="48">
        <f>IFERROR(VLOOKUP(M125,#REF!,2,FALSE),0)</f>
        <v>0</v>
      </c>
      <c r="O125" s="52">
        <f t="shared" si="19"/>
        <v>0</v>
      </c>
      <c r="P125" s="52">
        <f t="shared" ref="P125:P142" si="20">O125+L125</f>
        <v>0</v>
      </c>
    </row>
    <row r="126" spans="1:18" x14ac:dyDescent="0.25">
      <c r="A126" s="969"/>
      <c r="B126" s="969"/>
      <c r="C126" s="938"/>
      <c r="D126" s="939"/>
      <c r="E126" s="85"/>
      <c r="F126" s="969"/>
      <c r="G126" s="969"/>
      <c r="H126" s="90"/>
      <c r="I126" s="82"/>
      <c r="J126" s="82"/>
      <c r="K126" s="52">
        <f t="shared" si="18"/>
        <v>0</v>
      </c>
      <c r="L126" s="52">
        <f t="shared" si="17"/>
        <v>0</v>
      </c>
      <c r="M126" s="81"/>
      <c r="N126" s="48">
        <f>IFERROR(VLOOKUP(M126,#REF!,2,FALSE),0)</f>
        <v>0</v>
      </c>
      <c r="O126" s="52">
        <f t="shared" si="19"/>
        <v>0</v>
      </c>
      <c r="P126" s="52">
        <f t="shared" si="20"/>
        <v>0</v>
      </c>
    </row>
    <row r="127" spans="1:18" x14ac:dyDescent="0.25">
      <c r="A127" s="969"/>
      <c r="B127" s="969"/>
      <c r="C127" s="938"/>
      <c r="D127" s="939"/>
      <c r="E127" s="85"/>
      <c r="F127" s="969"/>
      <c r="G127" s="969"/>
      <c r="H127" s="90"/>
      <c r="I127" s="82"/>
      <c r="J127" s="82"/>
      <c r="K127" s="52">
        <f t="shared" si="18"/>
        <v>0</v>
      </c>
      <c r="L127" s="52">
        <f t="shared" si="17"/>
        <v>0</v>
      </c>
      <c r="M127" s="81"/>
      <c r="N127" s="48">
        <f>IFERROR(VLOOKUP(M127,#REF!,2,FALSE),0)</f>
        <v>0</v>
      </c>
      <c r="O127" s="52">
        <f t="shared" si="19"/>
        <v>0</v>
      </c>
      <c r="P127" s="52">
        <f t="shared" si="20"/>
        <v>0</v>
      </c>
    </row>
    <row r="128" spans="1:18" x14ac:dyDescent="0.25">
      <c r="A128" s="969"/>
      <c r="B128" s="969"/>
      <c r="C128" s="938"/>
      <c r="D128" s="939"/>
      <c r="E128" s="85"/>
      <c r="F128" s="969"/>
      <c r="G128" s="969"/>
      <c r="H128" s="90"/>
      <c r="I128" s="82"/>
      <c r="J128" s="82"/>
      <c r="K128" s="52">
        <f t="shared" si="18"/>
        <v>0</v>
      </c>
      <c r="L128" s="52">
        <f t="shared" si="17"/>
        <v>0</v>
      </c>
      <c r="M128" s="81"/>
      <c r="N128" s="48">
        <f>IFERROR(VLOOKUP(M128,#REF!,2,FALSE),0)</f>
        <v>0</v>
      </c>
      <c r="O128" s="52">
        <f t="shared" si="19"/>
        <v>0</v>
      </c>
      <c r="P128" s="52">
        <f t="shared" si="20"/>
        <v>0</v>
      </c>
    </row>
    <row r="129" spans="1:16" x14ac:dyDescent="0.25">
      <c r="A129" s="969"/>
      <c r="B129" s="969"/>
      <c r="C129" s="938"/>
      <c r="D129" s="939"/>
      <c r="E129" s="85"/>
      <c r="F129" s="969"/>
      <c r="G129" s="969"/>
      <c r="H129" s="90"/>
      <c r="I129" s="82"/>
      <c r="J129" s="82"/>
      <c r="K129" s="52">
        <f t="shared" si="18"/>
        <v>0</v>
      </c>
      <c r="L129" s="52">
        <f t="shared" si="17"/>
        <v>0</v>
      </c>
      <c r="M129" s="81"/>
      <c r="N129" s="48">
        <f>IFERROR(VLOOKUP(M129,#REF!,2,FALSE),0)</f>
        <v>0</v>
      </c>
      <c r="O129" s="52">
        <f t="shared" si="19"/>
        <v>0</v>
      </c>
      <c r="P129" s="52">
        <f t="shared" si="20"/>
        <v>0</v>
      </c>
    </row>
    <row r="130" spans="1:16" x14ac:dyDescent="0.25">
      <c r="A130" s="969"/>
      <c r="B130" s="969"/>
      <c r="C130" s="938"/>
      <c r="D130" s="939"/>
      <c r="E130" s="85"/>
      <c r="F130" s="969"/>
      <c r="G130" s="969"/>
      <c r="H130" s="90"/>
      <c r="I130" s="82"/>
      <c r="J130" s="82"/>
      <c r="K130" s="52">
        <f t="shared" si="18"/>
        <v>0</v>
      </c>
      <c r="L130" s="52">
        <f t="shared" si="17"/>
        <v>0</v>
      </c>
      <c r="M130" s="81"/>
      <c r="N130" s="48">
        <f>IFERROR(VLOOKUP(M130,#REF!,2,FALSE),0)</f>
        <v>0</v>
      </c>
      <c r="O130" s="52">
        <f t="shared" si="19"/>
        <v>0</v>
      </c>
      <c r="P130" s="52">
        <f t="shared" si="20"/>
        <v>0</v>
      </c>
    </row>
    <row r="131" spans="1:16" x14ac:dyDescent="0.25">
      <c r="A131" s="969"/>
      <c r="B131" s="969"/>
      <c r="C131" s="938"/>
      <c r="D131" s="939"/>
      <c r="E131" s="85"/>
      <c r="F131" s="969"/>
      <c r="G131" s="969"/>
      <c r="H131" s="90"/>
      <c r="I131" s="82"/>
      <c r="J131" s="82"/>
      <c r="K131" s="52">
        <f t="shared" si="18"/>
        <v>0</v>
      </c>
      <c r="L131" s="52">
        <f t="shared" si="17"/>
        <v>0</v>
      </c>
      <c r="M131" s="81"/>
      <c r="N131" s="48">
        <f>IFERROR(VLOOKUP(M131,#REF!,2,FALSE),0)</f>
        <v>0</v>
      </c>
      <c r="O131" s="52">
        <f t="shared" si="19"/>
        <v>0</v>
      </c>
      <c r="P131" s="52">
        <f t="shared" si="20"/>
        <v>0</v>
      </c>
    </row>
    <row r="132" spans="1:16" x14ac:dyDescent="0.25">
      <c r="A132" s="969"/>
      <c r="B132" s="969"/>
      <c r="C132" s="938"/>
      <c r="D132" s="939"/>
      <c r="E132" s="85"/>
      <c r="F132" s="969"/>
      <c r="G132" s="969"/>
      <c r="H132" s="90"/>
      <c r="I132" s="82"/>
      <c r="J132" s="82"/>
      <c r="K132" s="52">
        <f t="shared" si="18"/>
        <v>0</v>
      </c>
      <c r="L132" s="52">
        <f t="shared" si="17"/>
        <v>0</v>
      </c>
      <c r="M132" s="81"/>
      <c r="N132" s="48">
        <f>IFERROR(VLOOKUP(M132,#REF!,2,FALSE),0)</f>
        <v>0</v>
      </c>
      <c r="O132" s="52">
        <f t="shared" si="19"/>
        <v>0</v>
      </c>
      <c r="P132" s="52">
        <f t="shared" si="20"/>
        <v>0</v>
      </c>
    </row>
    <row r="133" spans="1:16" x14ac:dyDescent="0.25">
      <c r="A133" s="969"/>
      <c r="B133" s="969"/>
      <c r="C133" s="938"/>
      <c r="D133" s="939"/>
      <c r="E133" s="85"/>
      <c r="F133" s="969"/>
      <c r="G133" s="969"/>
      <c r="H133" s="90"/>
      <c r="I133" s="82"/>
      <c r="J133" s="82"/>
      <c r="K133" s="52">
        <f t="shared" si="18"/>
        <v>0</v>
      </c>
      <c r="L133" s="52">
        <f t="shared" si="17"/>
        <v>0</v>
      </c>
      <c r="M133" s="81"/>
      <c r="N133" s="48">
        <f>IFERROR(VLOOKUP(M133,#REF!,2,FALSE),0)</f>
        <v>0</v>
      </c>
      <c r="O133" s="52">
        <f t="shared" si="19"/>
        <v>0</v>
      </c>
      <c r="P133" s="52">
        <f t="shared" si="20"/>
        <v>0</v>
      </c>
    </row>
    <row r="134" spans="1:16" x14ac:dyDescent="0.25">
      <c r="A134" s="969"/>
      <c r="B134" s="969"/>
      <c r="C134" s="938"/>
      <c r="D134" s="939"/>
      <c r="E134" s="85"/>
      <c r="F134" s="969"/>
      <c r="G134" s="969"/>
      <c r="H134" s="90"/>
      <c r="I134" s="82"/>
      <c r="J134" s="82"/>
      <c r="K134" s="52">
        <f t="shared" si="18"/>
        <v>0</v>
      </c>
      <c r="L134" s="52">
        <f t="shared" si="17"/>
        <v>0</v>
      </c>
      <c r="M134" s="81"/>
      <c r="N134" s="48">
        <f>IFERROR(VLOOKUP(M134,#REF!,2,FALSE),0)</f>
        <v>0</v>
      </c>
      <c r="O134" s="52">
        <f t="shared" si="19"/>
        <v>0</v>
      </c>
      <c r="P134" s="52">
        <f t="shared" si="20"/>
        <v>0</v>
      </c>
    </row>
    <row r="135" spans="1:16" x14ac:dyDescent="0.25">
      <c r="A135" s="969"/>
      <c r="B135" s="969"/>
      <c r="C135" s="938"/>
      <c r="D135" s="939"/>
      <c r="E135" s="85"/>
      <c r="F135" s="969"/>
      <c r="G135" s="969"/>
      <c r="H135" s="90"/>
      <c r="I135" s="82"/>
      <c r="J135" s="82"/>
      <c r="K135" s="52">
        <f t="shared" si="18"/>
        <v>0</v>
      </c>
      <c r="L135" s="52">
        <f t="shared" si="17"/>
        <v>0</v>
      </c>
      <c r="M135" s="81"/>
      <c r="N135" s="48">
        <f>IFERROR(VLOOKUP(M135,#REF!,2,FALSE),0)</f>
        <v>0</v>
      </c>
      <c r="O135" s="52">
        <f t="shared" si="19"/>
        <v>0</v>
      </c>
      <c r="P135" s="52">
        <f t="shared" si="20"/>
        <v>0</v>
      </c>
    </row>
    <row r="136" spans="1:16" x14ac:dyDescent="0.25">
      <c r="A136" s="969"/>
      <c r="B136" s="969"/>
      <c r="C136" s="938"/>
      <c r="D136" s="939"/>
      <c r="E136" s="85"/>
      <c r="F136" s="969"/>
      <c r="G136" s="969"/>
      <c r="H136" s="90"/>
      <c r="I136" s="82"/>
      <c r="J136" s="82"/>
      <c r="K136" s="52">
        <f t="shared" si="18"/>
        <v>0</v>
      </c>
      <c r="L136" s="52">
        <f t="shared" si="17"/>
        <v>0</v>
      </c>
      <c r="M136" s="81"/>
      <c r="N136" s="48">
        <f>IFERROR(VLOOKUP(M136,#REF!,2,FALSE),0)</f>
        <v>0</v>
      </c>
      <c r="O136" s="52">
        <f t="shared" si="19"/>
        <v>0</v>
      </c>
      <c r="P136" s="52">
        <f t="shared" si="20"/>
        <v>0</v>
      </c>
    </row>
    <row r="137" spans="1:16" x14ac:dyDescent="0.25">
      <c r="A137" s="969"/>
      <c r="B137" s="969"/>
      <c r="C137" s="938"/>
      <c r="D137" s="939"/>
      <c r="E137" s="85"/>
      <c r="F137" s="969"/>
      <c r="G137" s="969"/>
      <c r="H137" s="90"/>
      <c r="I137" s="82"/>
      <c r="J137" s="82"/>
      <c r="K137" s="52">
        <f t="shared" si="18"/>
        <v>0</v>
      </c>
      <c r="L137" s="52">
        <f t="shared" si="17"/>
        <v>0</v>
      </c>
      <c r="M137" s="81"/>
      <c r="N137" s="48">
        <f>IFERROR(VLOOKUP(M137,#REF!,2,FALSE),0)</f>
        <v>0</v>
      </c>
      <c r="O137" s="52">
        <f t="shared" si="19"/>
        <v>0</v>
      </c>
      <c r="P137" s="52">
        <f t="shared" si="20"/>
        <v>0</v>
      </c>
    </row>
    <row r="138" spans="1:16" x14ac:dyDescent="0.25">
      <c r="A138" s="969"/>
      <c r="B138" s="969"/>
      <c r="C138" s="938"/>
      <c r="D138" s="939"/>
      <c r="E138" s="85"/>
      <c r="F138" s="969"/>
      <c r="G138" s="969"/>
      <c r="H138" s="90"/>
      <c r="I138" s="82"/>
      <c r="J138" s="82"/>
      <c r="K138" s="52">
        <f t="shared" si="18"/>
        <v>0</v>
      </c>
      <c r="L138" s="52">
        <f t="shared" si="17"/>
        <v>0</v>
      </c>
      <c r="M138" s="81"/>
      <c r="N138" s="48">
        <f>IFERROR(VLOOKUP(M138,#REF!,2,FALSE),0)</f>
        <v>0</v>
      </c>
      <c r="O138" s="52">
        <f t="shared" si="19"/>
        <v>0</v>
      </c>
      <c r="P138" s="52">
        <f t="shared" si="20"/>
        <v>0</v>
      </c>
    </row>
    <row r="139" spans="1:16" x14ac:dyDescent="0.25">
      <c r="A139" s="969"/>
      <c r="B139" s="969"/>
      <c r="C139" s="938"/>
      <c r="D139" s="939"/>
      <c r="E139" s="85"/>
      <c r="F139" s="969"/>
      <c r="G139" s="969"/>
      <c r="H139" s="90"/>
      <c r="I139" s="82"/>
      <c r="J139" s="82"/>
      <c r="K139" s="52">
        <f t="shared" si="18"/>
        <v>0</v>
      </c>
      <c r="L139" s="52">
        <f t="shared" si="17"/>
        <v>0</v>
      </c>
      <c r="M139" s="81"/>
      <c r="N139" s="48">
        <f>IFERROR(VLOOKUP(M139,#REF!,2,FALSE),0)</f>
        <v>0</v>
      </c>
      <c r="O139" s="52">
        <f t="shared" si="19"/>
        <v>0</v>
      </c>
      <c r="P139" s="52">
        <f t="shared" si="20"/>
        <v>0</v>
      </c>
    </row>
    <row r="140" spans="1:16" x14ac:dyDescent="0.25">
      <c r="A140" s="969"/>
      <c r="B140" s="969"/>
      <c r="C140" s="938"/>
      <c r="D140" s="939"/>
      <c r="E140" s="85"/>
      <c r="F140" s="969"/>
      <c r="G140" s="969"/>
      <c r="H140" s="90"/>
      <c r="I140" s="82"/>
      <c r="J140" s="82"/>
      <c r="K140" s="52">
        <f t="shared" si="18"/>
        <v>0</v>
      </c>
      <c r="L140" s="52">
        <f t="shared" si="17"/>
        <v>0</v>
      </c>
      <c r="M140" s="81"/>
      <c r="N140" s="48">
        <f>IFERROR(VLOOKUP(M140,#REF!,2,FALSE),0)</f>
        <v>0</v>
      </c>
      <c r="O140" s="52">
        <f t="shared" si="19"/>
        <v>0</v>
      </c>
      <c r="P140" s="52">
        <f t="shared" si="20"/>
        <v>0</v>
      </c>
    </row>
    <row r="141" spans="1:16" x14ac:dyDescent="0.25">
      <c r="A141" s="969"/>
      <c r="B141" s="969"/>
      <c r="C141" s="938"/>
      <c r="D141" s="939"/>
      <c r="E141" s="85"/>
      <c r="F141" s="969"/>
      <c r="G141" s="969"/>
      <c r="H141" s="90"/>
      <c r="I141" s="82"/>
      <c r="J141" s="82"/>
      <c r="K141" s="52">
        <f t="shared" si="18"/>
        <v>0</v>
      </c>
      <c r="L141" s="52">
        <f t="shared" si="17"/>
        <v>0</v>
      </c>
      <c r="M141" s="81"/>
      <c r="N141" s="48">
        <f>IFERROR(VLOOKUP(M141,#REF!,2,FALSE),0)</f>
        <v>0</v>
      </c>
      <c r="O141" s="52">
        <f t="shared" si="19"/>
        <v>0</v>
      </c>
      <c r="P141" s="52">
        <f t="shared" si="20"/>
        <v>0</v>
      </c>
    </row>
    <row r="142" spans="1:16" x14ac:dyDescent="0.25">
      <c r="A142" s="969"/>
      <c r="B142" s="969"/>
      <c r="C142" s="938"/>
      <c r="D142" s="939"/>
      <c r="E142" s="85"/>
      <c r="F142" s="969"/>
      <c r="G142" s="969"/>
      <c r="H142" s="90"/>
      <c r="I142" s="82"/>
      <c r="J142" s="82"/>
      <c r="K142" s="52">
        <f t="shared" si="18"/>
        <v>0</v>
      </c>
      <c r="L142" s="52">
        <f t="shared" si="17"/>
        <v>0</v>
      </c>
      <c r="M142" s="81"/>
      <c r="N142" s="48">
        <f>IFERROR(VLOOKUP(M142,#REF!,2,FALSE),0)</f>
        <v>0</v>
      </c>
      <c r="O142" s="52">
        <f t="shared" si="19"/>
        <v>0</v>
      </c>
      <c r="P142" s="52">
        <f t="shared" si="20"/>
        <v>0</v>
      </c>
    </row>
    <row r="143" spans="1:16" x14ac:dyDescent="0.25">
      <c r="A143" s="940" t="s">
        <v>27</v>
      </c>
      <c r="B143" s="941"/>
      <c r="C143" s="941"/>
      <c r="D143" s="941"/>
      <c r="E143" s="941"/>
      <c r="F143" s="941"/>
      <c r="G143" s="941"/>
      <c r="H143" s="941"/>
      <c r="I143" s="941"/>
      <c r="J143" s="970"/>
      <c r="K143" s="971"/>
      <c r="L143" s="83">
        <f>SUM(L123:L142)</f>
        <v>18200</v>
      </c>
      <c r="M143" s="972" t="s">
        <v>27</v>
      </c>
      <c r="N143" s="973"/>
      <c r="O143" s="973"/>
      <c r="P143" s="84">
        <f>SUM(P123:P142)</f>
        <v>18200</v>
      </c>
    </row>
  </sheetData>
  <dataConsolidate/>
  <mergeCells count="295">
    <mergeCell ref="A143:K143"/>
    <mergeCell ref="M143:O143"/>
    <mergeCell ref="A140:B140"/>
    <mergeCell ref="C140:D140"/>
    <mergeCell ref="F140:G140"/>
    <mergeCell ref="A141:B141"/>
    <mergeCell ref="C141:D141"/>
    <mergeCell ref="F141:G141"/>
    <mergeCell ref="A142:B142"/>
    <mergeCell ref="C142:D142"/>
    <mergeCell ref="F142:G142"/>
    <mergeCell ref="A137:B137"/>
    <mergeCell ref="C137:D137"/>
    <mergeCell ref="F137:G137"/>
    <mergeCell ref="A138:B138"/>
    <mergeCell ref="C138:D138"/>
    <mergeCell ref="F138:G138"/>
    <mergeCell ref="A139:B139"/>
    <mergeCell ref="C139:D139"/>
    <mergeCell ref="F139:G139"/>
    <mergeCell ref="A134:B134"/>
    <mergeCell ref="C134:D134"/>
    <mergeCell ref="F134:G134"/>
    <mergeCell ref="A135:B135"/>
    <mergeCell ref="C135:D135"/>
    <mergeCell ref="F135:G135"/>
    <mergeCell ref="A136:B136"/>
    <mergeCell ref="C136:D136"/>
    <mergeCell ref="F136:G136"/>
    <mergeCell ref="A131:B131"/>
    <mergeCell ref="C131:D131"/>
    <mergeCell ref="F131:G131"/>
    <mergeCell ref="A132:B132"/>
    <mergeCell ref="C132:D132"/>
    <mergeCell ref="F132:G132"/>
    <mergeCell ref="A133:B133"/>
    <mergeCell ref="C133:D133"/>
    <mergeCell ref="F133:G133"/>
    <mergeCell ref="A128:B128"/>
    <mergeCell ref="C128:D128"/>
    <mergeCell ref="F128:G128"/>
    <mergeCell ref="A129:B129"/>
    <mergeCell ref="C129:D129"/>
    <mergeCell ref="F129:G129"/>
    <mergeCell ref="A130:B130"/>
    <mergeCell ref="C130:D130"/>
    <mergeCell ref="F130:G130"/>
    <mergeCell ref="A125:B125"/>
    <mergeCell ref="C125:D125"/>
    <mergeCell ref="F125:G125"/>
    <mergeCell ref="A126:B126"/>
    <mergeCell ref="C126:D126"/>
    <mergeCell ref="F126:G126"/>
    <mergeCell ref="A127:B127"/>
    <mergeCell ref="C127:D127"/>
    <mergeCell ref="F127:G127"/>
    <mergeCell ref="A122:B122"/>
    <mergeCell ref="C122:D122"/>
    <mergeCell ref="F122:G122"/>
    <mergeCell ref="A123:B123"/>
    <mergeCell ref="C123:D123"/>
    <mergeCell ref="F123:G123"/>
    <mergeCell ref="A124:B124"/>
    <mergeCell ref="C124:D124"/>
    <mergeCell ref="F124:G124"/>
    <mergeCell ref="A25:B25"/>
    <mergeCell ref="C25:D25"/>
    <mergeCell ref="A26:B26"/>
    <mergeCell ref="C26:D26"/>
    <mergeCell ref="A27:B27"/>
    <mergeCell ref="C27:D27"/>
    <mergeCell ref="A14:M18"/>
    <mergeCell ref="A22:B22"/>
    <mergeCell ref="C22:D22"/>
    <mergeCell ref="A23:B23"/>
    <mergeCell ref="C23:D23"/>
    <mergeCell ref="A24:B24"/>
    <mergeCell ref="C24:D24"/>
    <mergeCell ref="A31:B31"/>
    <mergeCell ref="C31:D31"/>
    <mergeCell ref="A32:B32"/>
    <mergeCell ref="C32:D32"/>
    <mergeCell ref="A33:B33"/>
    <mergeCell ref="C33:D33"/>
    <mergeCell ref="A28:B28"/>
    <mergeCell ref="C28:D28"/>
    <mergeCell ref="A29:B29"/>
    <mergeCell ref="C29:D29"/>
    <mergeCell ref="A30:B30"/>
    <mergeCell ref="C30:D30"/>
    <mergeCell ref="A37:B37"/>
    <mergeCell ref="C37:D37"/>
    <mergeCell ref="A38:B38"/>
    <mergeCell ref="C38:D38"/>
    <mergeCell ref="A39:B39"/>
    <mergeCell ref="C39:D39"/>
    <mergeCell ref="A34:B34"/>
    <mergeCell ref="C34:D34"/>
    <mergeCell ref="A35:B35"/>
    <mergeCell ref="C35:D35"/>
    <mergeCell ref="A36:B36"/>
    <mergeCell ref="C36:D36"/>
    <mergeCell ref="A43:J43"/>
    <mergeCell ref="L43:N43"/>
    <mergeCell ref="A47:B47"/>
    <mergeCell ref="C47:D47"/>
    <mergeCell ref="F47:G47"/>
    <mergeCell ref="A48:B48"/>
    <mergeCell ref="C48:D48"/>
    <mergeCell ref="F48:G48"/>
    <mergeCell ref="A40:B40"/>
    <mergeCell ref="C40:D40"/>
    <mergeCell ref="A41:B41"/>
    <mergeCell ref="C41:D41"/>
    <mergeCell ref="A42:B42"/>
    <mergeCell ref="C42:D42"/>
    <mergeCell ref="A51:B51"/>
    <mergeCell ref="C51:D51"/>
    <mergeCell ref="F51:G51"/>
    <mergeCell ref="A52:B52"/>
    <mergeCell ref="C52:D52"/>
    <mergeCell ref="F52:G52"/>
    <mergeCell ref="A49:B49"/>
    <mergeCell ref="C49:D49"/>
    <mergeCell ref="F49:G49"/>
    <mergeCell ref="A50:B50"/>
    <mergeCell ref="C50:D50"/>
    <mergeCell ref="F50:G50"/>
    <mergeCell ref="A55:B55"/>
    <mergeCell ref="C55:D55"/>
    <mergeCell ref="F55:G55"/>
    <mergeCell ref="A56:B56"/>
    <mergeCell ref="C56:D56"/>
    <mergeCell ref="F56:G56"/>
    <mergeCell ref="A53:B53"/>
    <mergeCell ref="C53:D53"/>
    <mergeCell ref="F53:G53"/>
    <mergeCell ref="A54:B54"/>
    <mergeCell ref="C54:D54"/>
    <mergeCell ref="F54:G54"/>
    <mergeCell ref="A59:B59"/>
    <mergeCell ref="C59:D59"/>
    <mergeCell ref="F59:G59"/>
    <mergeCell ref="A60:B60"/>
    <mergeCell ref="C60:D60"/>
    <mergeCell ref="F60:G60"/>
    <mergeCell ref="A57:B57"/>
    <mergeCell ref="C57:D57"/>
    <mergeCell ref="F57:G57"/>
    <mergeCell ref="A58:B58"/>
    <mergeCell ref="C58:D58"/>
    <mergeCell ref="F58:G58"/>
    <mergeCell ref="A63:B63"/>
    <mergeCell ref="C63:D63"/>
    <mergeCell ref="F63:G63"/>
    <mergeCell ref="A64:B64"/>
    <mergeCell ref="C64:D64"/>
    <mergeCell ref="F64:G64"/>
    <mergeCell ref="A61:B61"/>
    <mergeCell ref="C61:D61"/>
    <mergeCell ref="F61:G61"/>
    <mergeCell ref="A62:B62"/>
    <mergeCell ref="C62:D62"/>
    <mergeCell ref="F62:G62"/>
    <mergeCell ref="L68:N68"/>
    <mergeCell ref="A72:B72"/>
    <mergeCell ref="C72:D72"/>
    <mergeCell ref="F72:H72"/>
    <mergeCell ref="A65:B65"/>
    <mergeCell ref="C65:D65"/>
    <mergeCell ref="F65:G65"/>
    <mergeCell ref="A66:B66"/>
    <mergeCell ref="C66:D66"/>
    <mergeCell ref="F66:G66"/>
    <mergeCell ref="A73:B73"/>
    <mergeCell ref="C73:D73"/>
    <mergeCell ref="F73:H73"/>
    <mergeCell ref="A74:B74"/>
    <mergeCell ref="C74:D74"/>
    <mergeCell ref="F74:H74"/>
    <mergeCell ref="A67:B67"/>
    <mergeCell ref="C67:D67"/>
    <mergeCell ref="F67:G67"/>
    <mergeCell ref="A68:J68"/>
    <mergeCell ref="A77:B77"/>
    <mergeCell ref="C77:D77"/>
    <mergeCell ref="F77:H77"/>
    <mergeCell ref="A78:B78"/>
    <mergeCell ref="C78:D78"/>
    <mergeCell ref="F78:H78"/>
    <mergeCell ref="A75:B75"/>
    <mergeCell ref="C75:D75"/>
    <mergeCell ref="F75:H75"/>
    <mergeCell ref="A76:B76"/>
    <mergeCell ref="C76:D76"/>
    <mergeCell ref="F76:H76"/>
    <mergeCell ref="A81:B81"/>
    <mergeCell ref="C81:D81"/>
    <mergeCell ref="F81:H81"/>
    <mergeCell ref="A82:B82"/>
    <mergeCell ref="C82:D82"/>
    <mergeCell ref="F82:H82"/>
    <mergeCell ref="A79:B79"/>
    <mergeCell ref="C79:D79"/>
    <mergeCell ref="F79:H79"/>
    <mergeCell ref="A80:B80"/>
    <mergeCell ref="C80:D80"/>
    <mergeCell ref="F80:H80"/>
    <mergeCell ref="A85:B85"/>
    <mergeCell ref="C85:D85"/>
    <mergeCell ref="F85:H85"/>
    <mergeCell ref="A86:B86"/>
    <mergeCell ref="C86:D86"/>
    <mergeCell ref="F86:H86"/>
    <mergeCell ref="A83:B83"/>
    <mergeCell ref="C83:D83"/>
    <mergeCell ref="F83:H83"/>
    <mergeCell ref="A84:B84"/>
    <mergeCell ref="C84:D84"/>
    <mergeCell ref="F84:H84"/>
    <mergeCell ref="A89:B89"/>
    <mergeCell ref="C89:D89"/>
    <mergeCell ref="F89:H89"/>
    <mergeCell ref="A90:B90"/>
    <mergeCell ref="C90:D90"/>
    <mergeCell ref="F90:H90"/>
    <mergeCell ref="A87:B87"/>
    <mergeCell ref="C87:D87"/>
    <mergeCell ref="F87:H87"/>
    <mergeCell ref="A88:B88"/>
    <mergeCell ref="C88:D88"/>
    <mergeCell ref="F88:H88"/>
    <mergeCell ref="A93:J93"/>
    <mergeCell ref="L93:N93"/>
    <mergeCell ref="A97:B97"/>
    <mergeCell ref="C97:D97"/>
    <mergeCell ref="F97:G97"/>
    <mergeCell ref="A98:B98"/>
    <mergeCell ref="C98:D98"/>
    <mergeCell ref="F98:G98"/>
    <mergeCell ref="A91:B91"/>
    <mergeCell ref="C91:D91"/>
    <mergeCell ref="F91:H91"/>
    <mergeCell ref="A92:B92"/>
    <mergeCell ref="C92:D92"/>
    <mergeCell ref="F92:H92"/>
    <mergeCell ref="C102:D102"/>
    <mergeCell ref="F102:G102"/>
    <mergeCell ref="C103:D103"/>
    <mergeCell ref="F103:G103"/>
    <mergeCell ref="C104:D104"/>
    <mergeCell ref="F104:G104"/>
    <mergeCell ref="C99:D99"/>
    <mergeCell ref="F99:G99"/>
    <mergeCell ref="C100:D100"/>
    <mergeCell ref="F100:G100"/>
    <mergeCell ref="C101:D101"/>
    <mergeCell ref="F101:G101"/>
    <mergeCell ref="C108:D108"/>
    <mergeCell ref="F108:G108"/>
    <mergeCell ref="A109:B109"/>
    <mergeCell ref="C109:D109"/>
    <mergeCell ref="F109:G109"/>
    <mergeCell ref="A110:B110"/>
    <mergeCell ref="C110:D110"/>
    <mergeCell ref="F110:G110"/>
    <mergeCell ref="C105:D105"/>
    <mergeCell ref="F105:G105"/>
    <mergeCell ref="C106:D106"/>
    <mergeCell ref="F106:G106"/>
    <mergeCell ref="C107:D107"/>
    <mergeCell ref="F107:G107"/>
    <mergeCell ref="A113:B113"/>
    <mergeCell ref="C113:D113"/>
    <mergeCell ref="F113:G113"/>
    <mergeCell ref="A114:B114"/>
    <mergeCell ref="C114:D114"/>
    <mergeCell ref="F114:G114"/>
    <mergeCell ref="A111:B111"/>
    <mergeCell ref="C111:D111"/>
    <mergeCell ref="F111:G111"/>
    <mergeCell ref="A112:B112"/>
    <mergeCell ref="C112:D112"/>
    <mergeCell ref="F112:G112"/>
    <mergeCell ref="A117:B117"/>
    <mergeCell ref="C117:D117"/>
    <mergeCell ref="F117:G117"/>
    <mergeCell ref="A118:I118"/>
    <mergeCell ref="K118:M118"/>
    <mergeCell ref="A115:B115"/>
    <mergeCell ref="C115:D115"/>
    <mergeCell ref="F115:G115"/>
    <mergeCell ref="A116:B116"/>
    <mergeCell ref="C116:D116"/>
    <mergeCell ref="F116:G116"/>
  </mergeCells>
  <dataValidations count="5">
    <dataValidation type="list" allowBlank="1" showInputMessage="1" showErrorMessage="1" sqref="L23:L42 L48:L67 L73:L92 K98:K117 M123:M142">
      <formula1>#REF!</formula1>
    </dataValidation>
    <dataValidation type="list" allowBlank="1" showInputMessage="1" showErrorMessage="1" sqref="C48:D67">
      <formula1>$A$5:$A$34</formula1>
    </dataValidation>
    <dataValidation type="list" allowBlank="1" showInputMessage="1" showErrorMessage="1" sqref="C73:D92">
      <formula1>$A$5:$A$34</formula1>
    </dataValidation>
    <dataValidation type="list" allowBlank="1" showInputMessage="1" showErrorMessage="1" sqref="C98:D117">
      <formula1>$A$5:$A$34</formula1>
    </dataValidation>
    <dataValidation type="list" allowBlank="1" showInputMessage="1" showErrorMessage="1" sqref="C123:D142">
      <formula1>$A$5:$A$34</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'Staff Rate Breakdown'!$A$23:$A$26</xm:f>
          </x14:formula1>
          <xm:sqref>O23:O42</xm:sqref>
        </x14:dataValidation>
        <x14:dataValidation type="list" allowBlank="1" showInputMessage="1" showErrorMessage="1">
          <x14:formula1>
            <xm:f>'Staff Rate Breakdown'!$B$34:$B$58</xm:f>
          </x14:formula1>
          <xm:sqref>G23:G42</xm:sqref>
        </x14:dataValidation>
        <x14:dataValidation type="list" allowBlank="1" showInputMessage="1" showErrorMessage="1">
          <x14:formula1>
            <xm:f>'Staff Rate Breakdown'!$A$34:$A$58</xm:f>
          </x14:formula1>
          <xm:sqref>F23:F42</xm:sqref>
        </x14:dataValidation>
        <x14:dataValidation type="list" allowBlank="1" showInputMessage="1" showErrorMessage="1">
          <x14:formula1>
            <xm:f>Lists!$A$5:$A$29</xm:f>
          </x14:formula1>
          <xm:sqref>C23:D42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sheetPr>
  <dimension ref="A1:R147"/>
  <sheetViews>
    <sheetView view="pageBreakPreview" zoomScaleNormal="90" zoomScaleSheetLayoutView="100" workbookViewId="0">
      <selection activeCell="A23" sqref="A23:B23"/>
    </sheetView>
  </sheetViews>
  <sheetFormatPr defaultColWidth="0" defaultRowHeight="14.25" zeroHeight="1" x14ac:dyDescent="0.2"/>
  <cols>
    <col min="1" max="2" width="11.7109375" style="119" customWidth="1"/>
    <col min="3" max="3" width="15.7109375" style="119" customWidth="1"/>
    <col min="4" max="4" width="28.42578125" style="119" customWidth="1"/>
    <col min="5" max="5" width="5.28515625" style="119" customWidth="1"/>
    <col min="6" max="6" width="32" style="119" customWidth="1"/>
    <col min="7" max="7" width="14" style="119" bestFit="1" customWidth="1"/>
    <col min="8" max="8" width="15.140625" style="119" bestFit="1" customWidth="1"/>
    <col min="9" max="9" width="16.85546875" style="119" bestFit="1" customWidth="1"/>
    <col min="10" max="10" width="12.7109375" style="119" customWidth="1"/>
    <col min="11" max="11" width="15.7109375" style="119" customWidth="1"/>
    <col min="12" max="12" width="17.5703125" style="119" customWidth="1"/>
    <col min="13" max="13" width="11.5703125" style="119" customWidth="1"/>
    <col min="14" max="14" width="9.140625" style="119" customWidth="1"/>
    <col min="15" max="15" width="9.140625" style="119" hidden="1" customWidth="1"/>
    <col min="16" max="18" width="0" style="119" hidden="1" customWidth="1"/>
    <col min="19" max="16384" width="9.140625" style="119" hidden="1"/>
  </cols>
  <sheetData>
    <row r="1" spans="1:11" x14ac:dyDescent="0.2"/>
    <row r="2" spans="1:11" x14ac:dyDescent="0.2"/>
    <row r="3" spans="1:11" x14ac:dyDescent="0.2"/>
    <row r="4" spans="1:11" x14ac:dyDescent="0.2"/>
    <row r="5" spans="1:11" x14ac:dyDescent="0.2"/>
    <row r="6" spans="1:11" ht="15" thickBot="1" x14ac:dyDescent="0.25">
      <c r="C6" s="109"/>
      <c r="D6" s="109"/>
      <c r="E6" s="109"/>
      <c r="F6" s="109"/>
    </row>
    <row r="7" spans="1:11" ht="16.5" thickBot="1" x14ac:dyDescent="0.25">
      <c r="A7" s="758" t="s">
        <v>1</v>
      </c>
      <c r="B7" s="759"/>
      <c r="C7" s="635" t="str">
        <f>Instructions!B5</f>
        <v>TMTii 53</v>
      </c>
      <c r="D7" s="636"/>
      <c r="E7" s="636"/>
      <c r="F7" s="637"/>
      <c r="G7" s="139"/>
    </row>
    <row r="8" spans="1:11" ht="15" thickBot="1" x14ac:dyDescent="0.25">
      <c r="A8" s="99"/>
      <c r="C8" s="103"/>
      <c r="D8" s="104"/>
      <c r="E8" s="103"/>
      <c r="F8" s="103"/>
    </row>
    <row r="9" spans="1:11" ht="16.5" thickBot="1" x14ac:dyDescent="0.25">
      <c r="A9" s="758" t="s">
        <v>193</v>
      </c>
      <c r="B9" s="994"/>
      <c r="C9" s="635" t="str">
        <f>'Assessment Summary'!C9</f>
        <v>Please Type Company Name</v>
      </c>
      <c r="D9" s="636"/>
      <c r="E9" s="636"/>
      <c r="F9" s="637"/>
      <c r="G9" s="139"/>
    </row>
    <row r="10" spans="1:11" ht="15" x14ac:dyDescent="0.25">
      <c r="C10" s="100"/>
      <c r="D10" s="100"/>
      <c r="E10" s="100"/>
      <c r="F10" s="100"/>
      <c r="I10" s="80"/>
    </row>
    <row r="11" spans="1:11" ht="15.75" x14ac:dyDescent="0.25">
      <c r="A11" s="638" t="s">
        <v>107</v>
      </c>
      <c r="B11" s="639"/>
      <c r="C11" s="640"/>
      <c r="I11" s="70"/>
    </row>
    <row r="12" spans="1:11" x14ac:dyDescent="0.2"/>
    <row r="13" spans="1:11" ht="16.5" thickBot="1" x14ac:dyDescent="0.25">
      <c r="A13" s="974" t="s">
        <v>43</v>
      </c>
      <c r="B13" s="975"/>
      <c r="C13" s="177"/>
      <c r="D13" s="109"/>
      <c r="E13" s="109"/>
      <c r="F13" s="109"/>
      <c r="G13" s="109"/>
      <c r="H13" s="109"/>
      <c r="I13" s="109"/>
      <c r="J13" s="109"/>
    </row>
    <row r="14" spans="1:11" ht="20.100000000000001" customHeight="1" x14ac:dyDescent="0.2">
      <c r="A14" s="762" t="s">
        <v>233</v>
      </c>
      <c r="B14" s="852"/>
      <c r="C14" s="852"/>
      <c r="D14" s="852"/>
      <c r="E14" s="852"/>
      <c r="F14" s="852"/>
      <c r="G14" s="852"/>
      <c r="H14" s="852"/>
      <c r="I14" s="852"/>
      <c r="J14" s="853"/>
      <c r="K14" s="106"/>
    </row>
    <row r="15" spans="1:11" ht="20.100000000000001" customHeight="1" x14ac:dyDescent="0.2">
      <c r="A15" s="854"/>
      <c r="B15" s="855"/>
      <c r="C15" s="855"/>
      <c r="D15" s="855"/>
      <c r="E15" s="855"/>
      <c r="F15" s="855"/>
      <c r="G15" s="855"/>
      <c r="H15" s="855"/>
      <c r="I15" s="855"/>
      <c r="J15" s="856"/>
      <c r="K15" s="106"/>
    </row>
    <row r="16" spans="1:11" ht="20.100000000000001" customHeight="1" x14ac:dyDescent="0.2">
      <c r="A16" s="854"/>
      <c r="B16" s="855"/>
      <c r="C16" s="855"/>
      <c r="D16" s="855"/>
      <c r="E16" s="855"/>
      <c r="F16" s="855"/>
      <c r="G16" s="855"/>
      <c r="H16" s="855"/>
      <c r="I16" s="855"/>
      <c r="J16" s="856"/>
      <c r="K16" s="106"/>
    </row>
    <row r="17" spans="1:13" ht="20.100000000000001" customHeight="1" x14ac:dyDescent="0.2">
      <c r="A17" s="854"/>
      <c r="B17" s="855"/>
      <c r="C17" s="855"/>
      <c r="D17" s="855"/>
      <c r="E17" s="855"/>
      <c r="F17" s="855"/>
      <c r="G17" s="855"/>
      <c r="H17" s="855"/>
      <c r="I17" s="855"/>
      <c r="J17" s="856"/>
      <c r="K17" s="106"/>
    </row>
    <row r="18" spans="1:13" ht="20.100000000000001" customHeight="1" thickBot="1" x14ac:dyDescent="0.25">
      <c r="A18" s="857"/>
      <c r="B18" s="858"/>
      <c r="C18" s="858"/>
      <c r="D18" s="858"/>
      <c r="E18" s="858"/>
      <c r="F18" s="858"/>
      <c r="G18" s="858"/>
      <c r="H18" s="858"/>
      <c r="I18" s="858"/>
      <c r="J18" s="859"/>
      <c r="K18" s="106"/>
    </row>
    <row r="19" spans="1:13" x14ac:dyDescent="0.2">
      <c r="A19" s="333"/>
      <c r="B19" s="333"/>
      <c r="C19" s="333"/>
      <c r="D19" s="333"/>
      <c r="E19" s="333"/>
      <c r="F19" s="333"/>
      <c r="G19" s="333"/>
      <c r="H19" s="334"/>
      <c r="I19" s="334"/>
      <c r="J19" s="352"/>
    </row>
    <row r="20" spans="1:13" ht="15.75" x14ac:dyDescent="0.2">
      <c r="A20" s="908" t="s">
        <v>64</v>
      </c>
      <c r="B20" s="995"/>
    </row>
    <row r="21" spans="1:13" ht="15" thickBot="1" x14ac:dyDescent="0.25">
      <c r="A21" s="109"/>
      <c r="B21" s="109"/>
      <c r="C21" s="109"/>
      <c r="D21" s="109"/>
      <c r="E21" s="109"/>
      <c r="F21" s="109"/>
      <c r="G21" s="109"/>
      <c r="H21" s="449"/>
      <c r="I21" s="109"/>
      <c r="J21" s="109"/>
      <c r="K21" s="109"/>
      <c r="L21" s="109"/>
      <c r="M21" s="109"/>
    </row>
    <row r="22" spans="1:13" ht="33" customHeight="1" thickBot="1" x14ac:dyDescent="0.25">
      <c r="A22" s="924" t="s">
        <v>21</v>
      </c>
      <c r="B22" s="910"/>
      <c r="C22" s="910" t="s">
        <v>66</v>
      </c>
      <c r="D22" s="910"/>
      <c r="E22" s="500" t="s">
        <v>67</v>
      </c>
      <c r="F22" s="500" t="s">
        <v>81</v>
      </c>
      <c r="G22" s="506" t="s">
        <v>131</v>
      </c>
      <c r="H22" s="404" t="s">
        <v>69</v>
      </c>
      <c r="I22" s="405" t="s">
        <v>68</v>
      </c>
      <c r="J22" s="513" t="s">
        <v>239</v>
      </c>
      <c r="K22" s="404" t="s">
        <v>27</v>
      </c>
      <c r="L22" s="106"/>
    </row>
    <row r="23" spans="1:13" x14ac:dyDescent="0.2">
      <c r="A23" s="984"/>
      <c r="B23" s="985"/>
      <c r="C23" s="923"/>
      <c r="D23" s="923"/>
      <c r="E23" s="514"/>
      <c r="F23" s="514" t="s">
        <v>229</v>
      </c>
      <c r="G23" s="450" t="s">
        <v>229</v>
      </c>
      <c r="H23" s="196">
        <f>IFERROR(VLOOKUP(G23,'Staff Rate Breakdown'!$B$34:$L$58,11),0)</f>
        <v>0</v>
      </c>
      <c r="I23" s="402"/>
      <c r="J23" s="441">
        <f>I23*H23</f>
        <v>0</v>
      </c>
      <c r="K23" s="196">
        <f t="shared" ref="K23:K42" si="0">J23*E23</f>
        <v>0</v>
      </c>
      <c r="L23" s="451"/>
      <c r="M23" s="109"/>
    </row>
    <row r="24" spans="1:13" x14ac:dyDescent="0.2">
      <c r="A24" s="987"/>
      <c r="B24" s="988"/>
      <c r="C24" s="986"/>
      <c r="D24" s="986"/>
      <c r="E24" s="509"/>
      <c r="F24" s="509" t="s">
        <v>229</v>
      </c>
      <c r="G24" s="314" t="s">
        <v>229</v>
      </c>
      <c r="H24" s="197">
        <f>IFERROR(VLOOKUP(G24,'Staff Rate Breakdown'!$B$34:$L$58,11),0)</f>
        <v>0</v>
      </c>
      <c r="I24" s="403"/>
      <c r="J24" s="212">
        <f t="shared" ref="J24:J42" si="1">I24*H24</f>
        <v>0</v>
      </c>
      <c r="K24" s="197">
        <f t="shared" si="0"/>
        <v>0</v>
      </c>
      <c r="L24" s="106"/>
    </row>
    <row r="25" spans="1:13" x14ac:dyDescent="0.2">
      <c r="A25" s="987"/>
      <c r="B25" s="988"/>
      <c r="C25" s="986"/>
      <c r="D25" s="986"/>
      <c r="E25" s="509"/>
      <c r="F25" s="509" t="s">
        <v>229</v>
      </c>
      <c r="G25" s="314" t="s">
        <v>229</v>
      </c>
      <c r="H25" s="197">
        <f>IFERROR(VLOOKUP(G25,'Staff Rate Breakdown'!$B$34:$L$58,11),0)</f>
        <v>0</v>
      </c>
      <c r="I25" s="403"/>
      <c r="J25" s="212">
        <f t="shared" si="1"/>
        <v>0</v>
      </c>
      <c r="K25" s="197">
        <f t="shared" si="0"/>
        <v>0</v>
      </c>
      <c r="L25" s="451"/>
      <c r="M25" s="109"/>
    </row>
    <row r="26" spans="1:13" x14ac:dyDescent="0.2">
      <c r="A26" s="987"/>
      <c r="B26" s="988"/>
      <c r="C26" s="986"/>
      <c r="D26" s="986"/>
      <c r="E26" s="509"/>
      <c r="F26" s="509" t="s">
        <v>229</v>
      </c>
      <c r="G26" s="314" t="s">
        <v>229</v>
      </c>
      <c r="H26" s="197">
        <f>IFERROR(VLOOKUP(G26,'Staff Rate Breakdown'!$B$34:$L$58,11),0)</f>
        <v>0</v>
      </c>
      <c r="I26" s="403"/>
      <c r="J26" s="212">
        <f t="shared" si="1"/>
        <v>0</v>
      </c>
      <c r="K26" s="197">
        <f t="shared" si="0"/>
        <v>0</v>
      </c>
      <c r="L26" s="106"/>
    </row>
    <row r="27" spans="1:13" x14ac:dyDescent="0.2">
      <c r="A27" s="987"/>
      <c r="B27" s="988"/>
      <c r="C27" s="986"/>
      <c r="D27" s="986"/>
      <c r="E27" s="509"/>
      <c r="F27" s="509" t="s">
        <v>229</v>
      </c>
      <c r="G27" s="314" t="s">
        <v>229</v>
      </c>
      <c r="H27" s="197">
        <f>IFERROR(VLOOKUP(G27,'Staff Rate Breakdown'!$B$34:$L$58,11),0)</f>
        <v>0</v>
      </c>
      <c r="I27" s="403"/>
      <c r="J27" s="212">
        <f t="shared" si="1"/>
        <v>0</v>
      </c>
      <c r="K27" s="197">
        <f t="shared" si="0"/>
        <v>0</v>
      </c>
      <c r="L27" s="451"/>
      <c r="M27" s="109"/>
    </row>
    <row r="28" spans="1:13" x14ac:dyDescent="0.2">
      <c r="A28" s="987"/>
      <c r="B28" s="988"/>
      <c r="C28" s="986"/>
      <c r="D28" s="986"/>
      <c r="E28" s="509"/>
      <c r="F28" s="509" t="s">
        <v>229</v>
      </c>
      <c r="G28" s="314" t="s">
        <v>229</v>
      </c>
      <c r="H28" s="197">
        <f>IFERROR(VLOOKUP(G28,'Staff Rate Breakdown'!$B$34:$L$58,11),0)</f>
        <v>0</v>
      </c>
      <c r="I28" s="403"/>
      <c r="J28" s="212">
        <f t="shared" si="1"/>
        <v>0</v>
      </c>
      <c r="K28" s="197">
        <f t="shared" si="0"/>
        <v>0</v>
      </c>
      <c r="L28" s="106"/>
    </row>
    <row r="29" spans="1:13" x14ac:dyDescent="0.2">
      <c r="A29" s="987"/>
      <c r="B29" s="988"/>
      <c r="C29" s="986"/>
      <c r="D29" s="986"/>
      <c r="E29" s="509"/>
      <c r="F29" s="509" t="s">
        <v>229</v>
      </c>
      <c r="G29" s="314" t="s">
        <v>229</v>
      </c>
      <c r="H29" s="197">
        <f>IFERROR(VLOOKUP(G29,'Staff Rate Breakdown'!$B$34:$L$58,11),0)</f>
        <v>0</v>
      </c>
      <c r="I29" s="403"/>
      <c r="J29" s="212">
        <f t="shared" si="1"/>
        <v>0</v>
      </c>
      <c r="K29" s="197">
        <f t="shared" si="0"/>
        <v>0</v>
      </c>
      <c r="L29" s="451"/>
      <c r="M29" s="109"/>
    </row>
    <row r="30" spans="1:13" x14ac:dyDescent="0.2">
      <c r="A30" s="987"/>
      <c r="B30" s="988"/>
      <c r="C30" s="986"/>
      <c r="D30" s="986"/>
      <c r="E30" s="509"/>
      <c r="F30" s="509" t="s">
        <v>229</v>
      </c>
      <c r="G30" s="314" t="s">
        <v>229</v>
      </c>
      <c r="H30" s="197">
        <f>IFERROR(VLOOKUP(G30,'Staff Rate Breakdown'!$B$34:$L$58,11),0)</f>
        <v>0</v>
      </c>
      <c r="I30" s="403"/>
      <c r="J30" s="212">
        <f t="shared" si="1"/>
        <v>0</v>
      </c>
      <c r="K30" s="197">
        <f t="shared" si="0"/>
        <v>0</v>
      </c>
      <c r="L30" s="106"/>
    </row>
    <row r="31" spans="1:13" x14ac:dyDescent="0.2">
      <c r="A31" s="987"/>
      <c r="B31" s="988"/>
      <c r="C31" s="986"/>
      <c r="D31" s="986"/>
      <c r="E31" s="509"/>
      <c r="F31" s="509" t="s">
        <v>229</v>
      </c>
      <c r="G31" s="314" t="s">
        <v>229</v>
      </c>
      <c r="H31" s="197">
        <f>IFERROR(VLOOKUP(G31,'Staff Rate Breakdown'!$B$34:$L$58,11),0)</f>
        <v>0</v>
      </c>
      <c r="I31" s="403"/>
      <c r="J31" s="212">
        <f t="shared" si="1"/>
        <v>0</v>
      </c>
      <c r="K31" s="197">
        <f t="shared" si="0"/>
        <v>0</v>
      </c>
      <c r="L31" s="451"/>
      <c r="M31" s="109"/>
    </row>
    <row r="32" spans="1:13" x14ac:dyDescent="0.2">
      <c r="A32" s="987"/>
      <c r="B32" s="988"/>
      <c r="C32" s="986"/>
      <c r="D32" s="986"/>
      <c r="E32" s="509"/>
      <c r="F32" s="509" t="s">
        <v>229</v>
      </c>
      <c r="G32" s="314" t="s">
        <v>229</v>
      </c>
      <c r="H32" s="197">
        <f>IFERROR(VLOOKUP(G32,'Staff Rate Breakdown'!$B$34:$L$58,11),0)</f>
        <v>0</v>
      </c>
      <c r="I32" s="403"/>
      <c r="J32" s="212">
        <f t="shared" si="1"/>
        <v>0</v>
      </c>
      <c r="K32" s="197">
        <f t="shared" si="0"/>
        <v>0</v>
      </c>
      <c r="L32" s="106"/>
    </row>
    <row r="33" spans="1:13" x14ac:dyDescent="0.2">
      <c r="A33" s="987"/>
      <c r="B33" s="988"/>
      <c r="C33" s="986"/>
      <c r="D33" s="986"/>
      <c r="E33" s="509"/>
      <c r="F33" s="509" t="s">
        <v>229</v>
      </c>
      <c r="G33" s="314" t="s">
        <v>229</v>
      </c>
      <c r="H33" s="197">
        <f>IFERROR(VLOOKUP(G33,'Staff Rate Breakdown'!$B$34:$L$58,11),0)</f>
        <v>0</v>
      </c>
      <c r="I33" s="403"/>
      <c r="J33" s="212">
        <f t="shared" si="1"/>
        <v>0</v>
      </c>
      <c r="K33" s="197">
        <f t="shared" si="0"/>
        <v>0</v>
      </c>
      <c r="L33" s="451"/>
      <c r="M33" s="109"/>
    </row>
    <row r="34" spans="1:13" x14ac:dyDescent="0.2">
      <c r="A34" s="987"/>
      <c r="B34" s="988"/>
      <c r="C34" s="986"/>
      <c r="D34" s="986"/>
      <c r="E34" s="509"/>
      <c r="F34" s="509" t="s">
        <v>229</v>
      </c>
      <c r="G34" s="314" t="s">
        <v>229</v>
      </c>
      <c r="H34" s="197">
        <f>IFERROR(VLOOKUP(G34,'Staff Rate Breakdown'!$B$34:$L$58,11),0)</f>
        <v>0</v>
      </c>
      <c r="I34" s="403"/>
      <c r="J34" s="212">
        <f t="shared" si="1"/>
        <v>0</v>
      </c>
      <c r="K34" s="197">
        <f t="shared" si="0"/>
        <v>0</v>
      </c>
      <c r="L34" s="106"/>
    </row>
    <row r="35" spans="1:13" x14ac:dyDescent="0.2">
      <c r="A35" s="987"/>
      <c r="B35" s="988"/>
      <c r="C35" s="986"/>
      <c r="D35" s="986"/>
      <c r="E35" s="509"/>
      <c r="F35" s="509" t="s">
        <v>229</v>
      </c>
      <c r="G35" s="314" t="s">
        <v>229</v>
      </c>
      <c r="H35" s="197">
        <f>IFERROR(VLOOKUP(G35,'Staff Rate Breakdown'!$B$34:$L$58,11),0)</f>
        <v>0</v>
      </c>
      <c r="I35" s="403"/>
      <c r="J35" s="212">
        <f t="shared" si="1"/>
        <v>0</v>
      </c>
      <c r="K35" s="197">
        <f t="shared" si="0"/>
        <v>0</v>
      </c>
      <c r="L35" s="451"/>
      <c r="M35" s="109"/>
    </row>
    <row r="36" spans="1:13" x14ac:dyDescent="0.2">
      <c r="A36" s="987"/>
      <c r="B36" s="988"/>
      <c r="C36" s="986"/>
      <c r="D36" s="986"/>
      <c r="E36" s="509"/>
      <c r="F36" s="509" t="s">
        <v>229</v>
      </c>
      <c r="G36" s="314" t="s">
        <v>229</v>
      </c>
      <c r="H36" s="197">
        <f>IFERROR(VLOOKUP(G36,'Staff Rate Breakdown'!$B$34:$L$58,11),0)</f>
        <v>0</v>
      </c>
      <c r="I36" s="403"/>
      <c r="J36" s="212">
        <f t="shared" si="1"/>
        <v>0</v>
      </c>
      <c r="K36" s="197">
        <f t="shared" si="0"/>
        <v>0</v>
      </c>
      <c r="L36" s="106"/>
    </row>
    <row r="37" spans="1:13" x14ac:dyDescent="0.2">
      <c r="A37" s="987"/>
      <c r="B37" s="988"/>
      <c r="C37" s="986"/>
      <c r="D37" s="986"/>
      <c r="E37" s="509"/>
      <c r="F37" s="509" t="s">
        <v>229</v>
      </c>
      <c r="G37" s="314" t="s">
        <v>229</v>
      </c>
      <c r="H37" s="197">
        <f>IFERROR(VLOOKUP(G37,'Staff Rate Breakdown'!$B$34:$L$58,11),0)</f>
        <v>0</v>
      </c>
      <c r="I37" s="403"/>
      <c r="J37" s="212">
        <f t="shared" si="1"/>
        <v>0</v>
      </c>
      <c r="K37" s="197">
        <f t="shared" si="0"/>
        <v>0</v>
      </c>
      <c r="L37" s="451"/>
      <c r="M37" s="109"/>
    </row>
    <row r="38" spans="1:13" x14ac:dyDescent="0.2">
      <c r="A38" s="987"/>
      <c r="B38" s="988"/>
      <c r="C38" s="986"/>
      <c r="D38" s="986"/>
      <c r="E38" s="509"/>
      <c r="F38" s="509" t="s">
        <v>229</v>
      </c>
      <c r="G38" s="314" t="s">
        <v>229</v>
      </c>
      <c r="H38" s="197">
        <f>IFERROR(VLOOKUP(G38,'Staff Rate Breakdown'!$B$34:$L$58,11),0)</f>
        <v>0</v>
      </c>
      <c r="I38" s="403"/>
      <c r="J38" s="212">
        <f t="shared" si="1"/>
        <v>0</v>
      </c>
      <c r="K38" s="197">
        <f t="shared" si="0"/>
        <v>0</v>
      </c>
      <c r="L38" s="106"/>
    </row>
    <row r="39" spans="1:13" x14ac:dyDescent="0.2">
      <c r="A39" s="987"/>
      <c r="B39" s="988"/>
      <c r="C39" s="986"/>
      <c r="D39" s="986"/>
      <c r="E39" s="509"/>
      <c r="F39" s="509" t="s">
        <v>229</v>
      </c>
      <c r="G39" s="314" t="s">
        <v>229</v>
      </c>
      <c r="H39" s="197">
        <f>IFERROR(VLOOKUP(G39,'Staff Rate Breakdown'!$B$34:$L$58,11),0)</f>
        <v>0</v>
      </c>
      <c r="I39" s="403"/>
      <c r="J39" s="212">
        <f t="shared" si="1"/>
        <v>0</v>
      </c>
      <c r="K39" s="197">
        <f t="shared" si="0"/>
        <v>0</v>
      </c>
      <c r="L39" s="451"/>
      <c r="M39" s="109"/>
    </row>
    <row r="40" spans="1:13" x14ac:dyDescent="0.2">
      <c r="A40" s="987"/>
      <c r="B40" s="988"/>
      <c r="C40" s="986"/>
      <c r="D40" s="986"/>
      <c r="E40" s="509"/>
      <c r="F40" s="509" t="s">
        <v>229</v>
      </c>
      <c r="G40" s="314" t="s">
        <v>229</v>
      </c>
      <c r="H40" s="197">
        <f>IFERROR(VLOOKUP(G40,'Staff Rate Breakdown'!$B$34:$L$58,11),0)</f>
        <v>0</v>
      </c>
      <c r="I40" s="403"/>
      <c r="J40" s="212">
        <f t="shared" si="1"/>
        <v>0</v>
      </c>
      <c r="K40" s="197">
        <f t="shared" si="0"/>
        <v>0</v>
      </c>
      <c r="L40" s="106"/>
    </row>
    <row r="41" spans="1:13" x14ac:dyDescent="0.2">
      <c r="A41" s="987"/>
      <c r="B41" s="988"/>
      <c r="C41" s="986"/>
      <c r="D41" s="986"/>
      <c r="E41" s="509"/>
      <c r="F41" s="509" t="s">
        <v>229</v>
      </c>
      <c r="G41" s="314" t="s">
        <v>229</v>
      </c>
      <c r="H41" s="197">
        <f>IFERROR(VLOOKUP(G41,'Staff Rate Breakdown'!$B$34:$L$58,11),0)</f>
        <v>0</v>
      </c>
      <c r="I41" s="403"/>
      <c r="J41" s="212">
        <f t="shared" si="1"/>
        <v>0</v>
      </c>
      <c r="K41" s="197">
        <f t="shared" si="0"/>
        <v>0</v>
      </c>
      <c r="L41" s="451"/>
      <c r="M41" s="109"/>
    </row>
    <row r="42" spans="1:13" ht="15" thickBot="1" x14ac:dyDescent="0.25">
      <c r="A42" s="989"/>
      <c r="B42" s="990"/>
      <c r="C42" s="991"/>
      <c r="D42" s="991"/>
      <c r="E42" s="511"/>
      <c r="F42" s="511" t="s">
        <v>229</v>
      </c>
      <c r="G42" s="452" t="s">
        <v>229</v>
      </c>
      <c r="H42" s="442">
        <f>IFERROR(VLOOKUP(G42,'Staff Rate Breakdown'!$B$34:$L$58,11),0)</f>
        <v>0</v>
      </c>
      <c r="I42" s="453"/>
      <c r="J42" s="445">
        <f t="shared" si="1"/>
        <v>0</v>
      </c>
      <c r="K42" s="198">
        <f t="shared" si="0"/>
        <v>0</v>
      </c>
      <c r="L42" s="106"/>
    </row>
    <row r="43" spans="1:13" ht="15.75" thickBot="1" x14ac:dyDescent="0.3">
      <c r="A43" s="902" t="s">
        <v>27</v>
      </c>
      <c r="B43" s="903"/>
      <c r="C43" s="903"/>
      <c r="D43" s="903"/>
      <c r="E43" s="903"/>
      <c r="F43" s="903"/>
      <c r="G43" s="903"/>
      <c r="H43" s="903"/>
      <c r="I43" s="903"/>
      <c r="J43" s="913"/>
      <c r="K43" s="448">
        <f>SUM(K23:K42)</f>
        <v>0</v>
      </c>
      <c r="L43" s="451"/>
      <c r="M43" s="109"/>
    </row>
    <row r="44" spans="1:13" x14ac:dyDescent="0.2">
      <c r="A44" s="100"/>
      <c r="B44" s="100"/>
      <c r="C44" s="100"/>
      <c r="D44" s="100"/>
      <c r="E44" s="100"/>
      <c r="F44" s="100"/>
      <c r="G44" s="100"/>
      <c r="H44" s="100"/>
      <c r="I44" s="100"/>
      <c r="J44" s="100"/>
      <c r="K44" s="100"/>
    </row>
    <row r="45" spans="1:13" ht="15.75" x14ac:dyDescent="0.2">
      <c r="A45" s="908" t="s">
        <v>72</v>
      </c>
      <c r="B45" s="995"/>
      <c r="L45" s="109"/>
      <c r="M45" s="109"/>
    </row>
    <row r="46" spans="1:13" ht="15" thickBot="1" x14ac:dyDescent="0.25">
      <c r="A46" s="109"/>
      <c r="B46" s="109"/>
      <c r="C46" s="109"/>
      <c r="D46" s="109"/>
      <c r="E46" s="109"/>
      <c r="F46" s="109"/>
      <c r="G46" s="109"/>
      <c r="H46" s="109"/>
      <c r="I46" s="109"/>
      <c r="J46" s="109"/>
      <c r="K46" s="109"/>
    </row>
    <row r="47" spans="1:13" ht="32.25" thickBot="1" x14ac:dyDescent="0.25">
      <c r="A47" s="992" t="s">
        <v>21</v>
      </c>
      <c r="B47" s="918"/>
      <c r="C47" s="917" t="s">
        <v>66</v>
      </c>
      <c r="D47" s="918"/>
      <c r="E47" s="500" t="s">
        <v>67</v>
      </c>
      <c r="F47" s="917" t="s">
        <v>76</v>
      </c>
      <c r="G47" s="918"/>
      <c r="H47" s="399" t="s">
        <v>69</v>
      </c>
      <c r="I47" s="438" t="s">
        <v>68</v>
      </c>
      <c r="J47" s="513" t="s">
        <v>239</v>
      </c>
      <c r="K47" s="404" t="s">
        <v>71</v>
      </c>
      <c r="L47" s="451"/>
      <c r="M47" s="109"/>
    </row>
    <row r="48" spans="1:13" x14ac:dyDescent="0.2">
      <c r="A48" s="912"/>
      <c r="B48" s="912"/>
      <c r="C48" s="899"/>
      <c r="D48" s="899"/>
      <c r="E48" s="218"/>
      <c r="F48" s="912"/>
      <c r="G48" s="912"/>
      <c r="H48" s="218"/>
      <c r="I48" s="437"/>
      <c r="J48" s="441">
        <f>I48*H48</f>
        <v>0</v>
      </c>
      <c r="K48" s="196">
        <f t="shared" ref="K48:K67" si="2">J48*E48</f>
        <v>0</v>
      </c>
      <c r="L48" s="106"/>
    </row>
    <row r="49" spans="1:13" x14ac:dyDescent="0.2">
      <c r="A49" s="896"/>
      <c r="B49" s="896"/>
      <c r="C49" s="891"/>
      <c r="D49" s="892"/>
      <c r="E49" s="95"/>
      <c r="F49" s="896"/>
      <c r="G49" s="896"/>
      <c r="H49" s="95"/>
      <c r="I49" s="195"/>
      <c r="J49" s="212">
        <f t="shared" ref="J49:J67" si="3">I49*H49</f>
        <v>0</v>
      </c>
      <c r="K49" s="197">
        <f t="shared" si="2"/>
        <v>0</v>
      </c>
      <c r="L49" s="451"/>
      <c r="M49" s="109"/>
    </row>
    <row r="50" spans="1:13" x14ac:dyDescent="0.2">
      <c r="A50" s="896"/>
      <c r="B50" s="896"/>
      <c r="C50" s="891"/>
      <c r="D50" s="892"/>
      <c r="E50" s="95"/>
      <c r="F50" s="896"/>
      <c r="G50" s="896"/>
      <c r="H50" s="95"/>
      <c r="I50" s="195"/>
      <c r="J50" s="212">
        <f t="shared" si="3"/>
        <v>0</v>
      </c>
      <c r="K50" s="197">
        <f t="shared" si="2"/>
        <v>0</v>
      </c>
      <c r="L50" s="106"/>
    </row>
    <row r="51" spans="1:13" x14ac:dyDescent="0.2">
      <c r="A51" s="896"/>
      <c r="B51" s="896"/>
      <c r="C51" s="891"/>
      <c r="D51" s="892"/>
      <c r="E51" s="95"/>
      <c r="F51" s="896"/>
      <c r="G51" s="896"/>
      <c r="H51" s="95"/>
      <c r="I51" s="195"/>
      <c r="J51" s="212">
        <f t="shared" si="3"/>
        <v>0</v>
      </c>
      <c r="K51" s="197">
        <f t="shared" si="2"/>
        <v>0</v>
      </c>
      <c r="L51" s="451"/>
      <c r="M51" s="109"/>
    </row>
    <row r="52" spans="1:13" x14ac:dyDescent="0.2">
      <c r="A52" s="896"/>
      <c r="B52" s="896"/>
      <c r="C52" s="891"/>
      <c r="D52" s="892"/>
      <c r="E52" s="95"/>
      <c r="F52" s="896"/>
      <c r="G52" s="896"/>
      <c r="H52" s="95"/>
      <c r="I52" s="195"/>
      <c r="J52" s="212">
        <f t="shared" si="3"/>
        <v>0</v>
      </c>
      <c r="K52" s="197">
        <f t="shared" si="2"/>
        <v>0</v>
      </c>
      <c r="L52" s="106"/>
    </row>
    <row r="53" spans="1:13" x14ac:dyDescent="0.2">
      <c r="A53" s="896"/>
      <c r="B53" s="896"/>
      <c r="C53" s="891"/>
      <c r="D53" s="892"/>
      <c r="E53" s="95"/>
      <c r="F53" s="896"/>
      <c r="G53" s="896"/>
      <c r="H53" s="95"/>
      <c r="I53" s="195"/>
      <c r="J53" s="212">
        <f t="shared" si="3"/>
        <v>0</v>
      </c>
      <c r="K53" s="197">
        <f t="shared" si="2"/>
        <v>0</v>
      </c>
      <c r="L53" s="451"/>
      <c r="M53" s="109"/>
    </row>
    <row r="54" spans="1:13" x14ac:dyDescent="0.2">
      <c r="A54" s="896"/>
      <c r="B54" s="896"/>
      <c r="C54" s="891"/>
      <c r="D54" s="892"/>
      <c r="E54" s="95"/>
      <c r="F54" s="896"/>
      <c r="G54" s="896"/>
      <c r="H54" s="95"/>
      <c r="I54" s="195"/>
      <c r="J54" s="212">
        <f t="shared" si="3"/>
        <v>0</v>
      </c>
      <c r="K54" s="197">
        <f t="shared" si="2"/>
        <v>0</v>
      </c>
      <c r="L54" s="106"/>
    </row>
    <row r="55" spans="1:13" x14ac:dyDescent="0.2">
      <c r="A55" s="896"/>
      <c r="B55" s="896"/>
      <c r="C55" s="891"/>
      <c r="D55" s="892"/>
      <c r="E55" s="95"/>
      <c r="F55" s="896"/>
      <c r="G55" s="896"/>
      <c r="H55" s="95"/>
      <c r="I55" s="195"/>
      <c r="J55" s="212">
        <f t="shared" si="3"/>
        <v>0</v>
      </c>
      <c r="K55" s="197">
        <f t="shared" si="2"/>
        <v>0</v>
      </c>
      <c r="L55" s="451"/>
      <c r="M55" s="109"/>
    </row>
    <row r="56" spans="1:13" x14ac:dyDescent="0.2">
      <c r="A56" s="896"/>
      <c r="B56" s="896"/>
      <c r="C56" s="891"/>
      <c r="D56" s="892"/>
      <c r="E56" s="95"/>
      <c r="F56" s="896"/>
      <c r="G56" s="896"/>
      <c r="H56" s="95"/>
      <c r="I56" s="195"/>
      <c r="J56" s="212">
        <f t="shared" si="3"/>
        <v>0</v>
      </c>
      <c r="K56" s="197">
        <f t="shared" si="2"/>
        <v>0</v>
      </c>
      <c r="L56" s="106"/>
    </row>
    <row r="57" spans="1:13" x14ac:dyDescent="0.2">
      <c r="A57" s="896"/>
      <c r="B57" s="896"/>
      <c r="C57" s="891"/>
      <c r="D57" s="892"/>
      <c r="E57" s="95"/>
      <c r="F57" s="896"/>
      <c r="G57" s="896"/>
      <c r="H57" s="95"/>
      <c r="I57" s="195"/>
      <c r="J57" s="212">
        <f t="shared" si="3"/>
        <v>0</v>
      </c>
      <c r="K57" s="197">
        <f t="shared" si="2"/>
        <v>0</v>
      </c>
      <c r="L57" s="451"/>
      <c r="M57" s="109"/>
    </row>
    <row r="58" spans="1:13" x14ac:dyDescent="0.2">
      <c r="A58" s="896"/>
      <c r="B58" s="896"/>
      <c r="C58" s="891"/>
      <c r="D58" s="892"/>
      <c r="E58" s="95"/>
      <c r="F58" s="896"/>
      <c r="G58" s="896"/>
      <c r="H58" s="95"/>
      <c r="I58" s="195"/>
      <c r="J58" s="212">
        <f t="shared" si="3"/>
        <v>0</v>
      </c>
      <c r="K58" s="197">
        <f t="shared" si="2"/>
        <v>0</v>
      </c>
      <c r="L58" s="106"/>
    </row>
    <row r="59" spans="1:13" x14ac:dyDescent="0.2">
      <c r="A59" s="896"/>
      <c r="B59" s="896"/>
      <c r="C59" s="891"/>
      <c r="D59" s="892"/>
      <c r="E59" s="95"/>
      <c r="F59" s="896"/>
      <c r="G59" s="896"/>
      <c r="H59" s="95"/>
      <c r="I59" s="195"/>
      <c r="J59" s="212">
        <f t="shared" si="3"/>
        <v>0</v>
      </c>
      <c r="K59" s="197">
        <f t="shared" si="2"/>
        <v>0</v>
      </c>
      <c r="L59" s="451"/>
      <c r="M59" s="109"/>
    </row>
    <row r="60" spans="1:13" x14ac:dyDescent="0.2">
      <c r="A60" s="896"/>
      <c r="B60" s="896"/>
      <c r="C60" s="891"/>
      <c r="D60" s="892"/>
      <c r="E60" s="95"/>
      <c r="F60" s="896"/>
      <c r="G60" s="896"/>
      <c r="H60" s="95"/>
      <c r="I60" s="195"/>
      <c r="J60" s="212">
        <f t="shared" si="3"/>
        <v>0</v>
      </c>
      <c r="K60" s="197">
        <f t="shared" si="2"/>
        <v>0</v>
      </c>
      <c r="L60" s="106"/>
    </row>
    <row r="61" spans="1:13" x14ac:dyDescent="0.2">
      <c r="A61" s="896"/>
      <c r="B61" s="896"/>
      <c r="C61" s="891"/>
      <c r="D61" s="892"/>
      <c r="E61" s="95"/>
      <c r="F61" s="896"/>
      <c r="G61" s="896"/>
      <c r="H61" s="95"/>
      <c r="I61" s="195"/>
      <c r="J61" s="212">
        <f t="shared" si="3"/>
        <v>0</v>
      </c>
      <c r="K61" s="197">
        <f t="shared" si="2"/>
        <v>0</v>
      </c>
      <c r="L61" s="451"/>
      <c r="M61" s="109"/>
    </row>
    <row r="62" spans="1:13" x14ac:dyDescent="0.2">
      <c r="A62" s="896"/>
      <c r="B62" s="896"/>
      <c r="C62" s="891"/>
      <c r="D62" s="892"/>
      <c r="E62" s="95"/>
      <c r="F62" s="896"/>
      <c r="G62" s="896"/>
      <c r="H62" s="95"/>
      <c r="I62" s="195"/>
      <c r="J62" s="212">
        <f t="shared" si="3"/>
        <v>0</v>
      </c>
      <c r="K62" s="197">
        <f t="shared" si="2"/>
        <v>0</v>
      </c>
      <c r="L62" s="106"/>
    </row>
    <row r="63" spans="1:13" x14ac:dyDescent="0.2">
      <c r="A63" s="896"/>
      <c r="B63" s="896"/>
      <c r="C63" s="891"/>
      <c r="D63" s="892"/>
      <c r="E63" s="95"/>
      <c r="F63" s="896"/>
      <c r="G63" s="896"/>
      <c r="H63" s="95"/>
      <c r="I63" s="195"/>
      <c r="J63" s="212">
        <f t="shared" si="3"/>
        <v>0</v>
      </c>
      <c r="K63" s="197">
        <f t="shared" si="2"/>
        <v>0</v>
      </c>
      <c r="L63" s="451"/>
      <c r="M63" s="109"/>
    </row>
    <row r="64" spans="1:13" x14ac:dyDescent="0.2">
      <c r="A64" s="896"/>
      <c r="B64" s="896"/>
      <c r="C64" s="891"/>
      <c r="D64" s="892"/>
      <c r="E64" s="95"/>
      <c r="F64" s="896"/>
      <c r="G64" s="896"/>
      <c r="H64" s="95"/>
      <c r="I64" s="195"/>
      <c r="J64" s="212">
        <f t="shared" si="3"/>
        <v>0</v>
      </c>
      <c r="K64" s="197">
        <f t="shared" si="2"/>
        <v>0</v>
      </c>
      <c r="L64" s="106"/>
    </row>
    <row r="65" spans="1:13" x14ac:dyDescent="0.2">
      <c r="A65" s="896"/>
      <c r="B65" s="896"/>
      <c r="C65" s="891"/>
      <c r="D65" s="892"/>
      <c r="E65" s="95"/>
      <c r="F65" s="896"/>
      <c r="G65" s="896"/>
      <c r="H65" s="95"/>
      <c r="I65" s="195"/>
      <c r="J65" s="212">
        <f t="shared" si="3"/>
        <v>0</v>
      </c>
      <c r="K65" s="197">
        <f t="shared" si="2"/>
        <v>0</v>
      </c>
      <c r="L65" s="451"/>
      <c r="M65" s="109"/>
    </row>
    <row r="66" spans="1:13" x14ac:dyDescent="0.2">
      <c r="A66" s="896"/>
      <c r="B66" s="896"/>
      <c r="C66" s="891"/>
      <c r="D66" s="892"/>
      <c r="E66" s="95"/>
      <c r="F66" s="896"/>
      <c r="G66" s="896"/>
      <c r="H66" s="95"/>
      <c r="I66" s="195"/>
      <c r="J66" s="212">
        <f t="shared" si="3"/>
        <v>0</v>
      </c>
      <c r="K66" s="197">
        <f t="shared" si="2"/>
        <v>0</v>
      </c>
      <c r="L66" s="106"/>
    </row>
    <row r="67" spans="1:13" ht="15" thickBot="1" x14ac:dyDescent="0.25">
      <c r="A67" s="901"/>
      <c r="B67" s="901"/>
      <c r="C67" s="893"/>
      <c r="D67" s="894"/>
      <c r="E67" s="215"/>
      <c r="F67" s="901"/>
      <c r="G67" s="901"/>
      <c r="H67" s="215"/>
      <c r="I67" s="444"/>
      <c r="J67" s="445">
        <f t="shared" si="3"/>
        <v>0</v>
      </c>
      <c r="K67" s="442">
        <f t="shared" si="2"/>
        <v>0</v>
      </c>
      <c r="L67" s="451"/>
      <c r="M67" s="109"/>
    </row>
    <row r="68" spans="1:13" ht="15.75" thickBot="1" x14ac:dyDescent="0.3">
      <c r="A68" s="902" t="s">
        <v>27</v>
      </c>
      <c r="B68" s="903"/>
      <c r="C68" s="903"/>
      <c r="D68" s="903"/>
      <c r="E68" s="903"/>
      <c r="F68" s="903"/>
      <c r="G68" s="903"/>
      <c r="H68" s="903"/>
      <c r="I68" s="903"/>
      <c r="J68" s="913"/>
      <c r="K68" s="443">
        <f>SUM(K48:K67)</f>
        <v>0</v>
      </c>
      <c r="L68" s="106"/>
    </row>
    <row r="69" spans="1:13" x14ac:dyDescent="0.2">
      <c r="A69" s="100"/>
      <c r="B69" s="100"/>
      <c r="C69" s="100"/>
      <c r="D69" s="100"/>
      <c r="E69" s="100"/>
      <c r="F69" s="100"/>
      <c r="G69" s="100"/>
      <c r="H69" s="100"/>
      <c r="I69" s="100"/>
      <c r="J69" s="100"/>
      <c r="K69" s="100"/>
      <c r="L69" s="100"/>
      <c r="M69" s="100"/>
    </row>
    <row r="70" spans="1:13" ht="15.75" x14ac:dyDescent="0.2">
      <c r="A70" s="908" t="s">
        <v>74</v>
      </c>
      <c r="B70" s="995"/>
    </row>
    <row r="71" spans="1:13" ht="15" thickBot="1" x14ac:dyDescent="0.25">
      <c r="A71" s="109"/>
      <c r="B71" s="109"/>
      <c r="C71" s="109"/>
      <c r="D71" s="109"/>
      <c r="E71" s="109"/>
      <c r="F71" s="109"/>
      <c r="G71" s="109"/>
      <c r="H71" s="109"/>
      <c r="I71" s="109"/>
      <c r="J71" s="109"/>
      <c r="K71" s="109"/>
      <c r="L71" s="109"/>
      <c r="M71" s="109"/>
    </row>
    <row r="72" spans="1:13" ht="32.25" thickBot="1" x14ac:dyDescent="0.25">
      <c r="A72" s="925" t="s">
        <v>21</v>
      </c>
      <c r="B72" s="900"/>
      <c r="C72" s="900" t="s">
        <v>66</v>
      </c>
      <c r="D72" s="900"/>
      <c r="E72" s="502" t="s">
        <v>67</v>
      </c>
      <c r="F72" s="900" t="s">
        <v>77</v>
      </c>
      <c r="G72" s="980"/>
      <c r="H72" s="502" t="s">
        <v>116</v>
      </c>
      <c r="I72" s="458" t="s">
        <v>78</v>
      </c>
      <c r="J72" s="459" t="s">
        <v>234</v>
      </c>
      <c r="K72" s="513" t="s">
        <v>239</v>
      </c>
      <c r="L72" s="404" t="s">
        <v>71</v>
      </c>
      <c r="M72" s="451"/>
    </row>
    <row r="73" spans="1:13" x14ac:dyDescent="0.2">
      <c r="A73" s="983"/>
      <c r="B73" s="981"/>
      <c r="C73" s="899"/>
      <c r="D73" s="899"/>
      <c r="E73" s="325"/>
      <c r="F73" s="981"/>
      <c r="G73" s="981"/>
      <c r="H73" s="515"/>
      <c r="I73" s="325"/>
      <c r="J73" s="343"/>
      <c r="K73" s="457">
        <f>J73*I73</f>
        <v>0</v>
      </c>
      <c r="L73" s="344">
        <f t="shared" ref="L73:L92" si="4">K73*E73</f>
        <v>0</v>
      </c>
      <c r="M73" s="451"/>
    </row>
    <row r="74" spans="1:13" x14ac:dyDescent="0.2">
      <c r="A74" s="982"/>
      <c r="B74" s="978"/>
      <c r="C74" s="891"/>
      <c r="D74" s="892"/>
      <c r="E74" s="112"/>
      <c r="F74" s="978"/>
      <c r="G74" s="978"/>
      <c r="H74" s="507"/>
      <c r="I74" s="112"/>
      <c r="J74" s="342"/>
      <c r="K74" s="454">
        <f t="shared" ref="K74:K92" si="5">J74*I74</f>
        <v>0</v>
      </c>
      <c r="L74" s="187">
        <f t="shared" si="4"/>
        <v>0</v>
      </c>
      <c r="M74" s="451"/>
    </row>
    <row r="75" spans="1:13" x14ac:dyDescent="0.2">
      <c r="A75" s="982"/>
      <c r="B75" s="978"/>
      <c r="C75" s="891"/>
      <c r="D75" s="892"/>
      <c r="E75" s="112"/>
      <c r="F75" s="978"/>
      <c r="G75" s="978"/>
      <c r="H75" s="507"/>
      <c r="I75" s="112"/>
      <c r="J75" s="342"/>
      <c r="K75" s="454">
        <f t="shared" si="5"/>
        <v>0</v>
      </c>
      <c r="L75" s="187">
        <f t="shared" si="4"/>
        <v>0</v>
      </c>
      <c r="M75" s="451"/>
    </row>
    <row r="76" spans="1:13" x14ac:dyDescent="0.2">
      <c r="A76" s="982"/>
      <c r="B76" s="978"/>
      <c r="C76" s="891"/>
      <c r="D76" s="892"/>
      <c r="E76" s="112"/>
      <c r="F76" s="978"/>
      <c r="G76" s="978"/>
      <c r="H76" s="507"/>
      <c r="I76" s="112"/>
      <c r="J76" s="342"/>
      <c r="K76" s="454">
        <f t="shared" si="5"/>
        <v>0</v>
      </c>
      <c r="L76" s="187">
        <f t="shared" si="4"/>
        <v>0</v>
      </c>
      <c r="M76" s="451"/>
    </row>
    <row r="77" spans="1:13" x14ac:dyDescent="0.2">
      <c r="A77" s="982"/>
      <c r="B77" s="978"/>
      <c r="C77" s="891"/>
      <c r="D77" s="892"/>
      <c r="E77" s="112"/>
      <c r="F77" s="978"/>
      <c r="G77" s="978"/>
      <c r="H77" s="507"/>
      <c r="I77" s="112"/>
      <c r="J77" s="342"/>
      <c r="K77" s="454">
        <f t="shared" si="5"/>
        <v>0</v>
      </c>
      <c r="L77" s="187">
        <f t="shared" si="4"/>
        <v>0</v>
      </c>
      <c r="M77" s="451"/>
    </row>
    <row r="78" spans="1:13" x14ac:dyDescent="0.2">
      <c r="A78" s="982"/>
      <c r="B78" s="978"/>
      <c r="C78" s="891"/>
      <c r="D78" s="892"/>
      <c r="E78" s="112"/>
      <c r="F78" s="978"/>
      <c r="G78" s="978"/>
      <c r="H78" s="507"/>
      <c r="I78" s="112"/>
      <c r="J78" s="342"/>
      <c r="K78" s="454">
        <f t="shared" si="5"/>
        <v>0</v>
      </c>
      <c r="L78" s="187">
        <f t="shared" si="4"/>
        <v>0</v>
      </c>
      <c r="M78" s="451"/>
    </row>
    <row r="79" spans="1:13" x14ac:dyDescent="0.2">
      <c r="A79" s="982"/>
      <c r="B79" s="978"/>
      <c r="C79" s="891"/>
      <c r="D79" s="892"/>
      <c r="E79" s="112"/>
      <c r="F79" s="978"/>
      <c r="G79" s="978"/>
      <c r="H79" s="507"/>
      <c r="I79" s="112"/>
      <c r="J79" s="342"/>
      <c r="K79" s="454">
        <f t="shared" si="5"/>
        <v>0</v>
      </c>
      <c r="L79" s="187">
        <f t="shared" si="4"/>
        <v>0</v>
      </c>
      <c r="M79" s="451"/>
    </row>
    <row r="80" spans="1:13" x14ac:dyDescent="0.2">
      <c r="A80" s="982"/>
      <c r="B80" s="978"/>
      <c r="C80" s="891"/>
      <c r="D80" s="892"/>
      <c r="E80" s="112"/>
      <c r="F80" s="978"/>
      <c r="G80" s="978"/>
      <c r="H80" s="507"/>
      <c r="I80" s="112"/>
      <c r="J80" s="342"/>
      <c r="K80" s="454">
        <f t="shared" si="5"/>
        <v>0</v>
      </c>
      <c r="L80" s="187">
        <f t="shared" si="4"/>
        <v>0</v>
      </c>
      <c r="M80" s="451"/>
    </row>
    <row r="81" spans="1:13" x14ac:dyDescent="0.2">
      <c r="A81" s="982"/>
      <c r="B81" s="978"/>
      <c r="C81" s="891"/>
      <c r="D81" s="892"/>
      <c r="E81" s="112"/>
      <c r="F81" s="978"/>
      <c r="G81" s="978"/>
      <c r="H81" s="507"/>
      <c r="I81" s="112"/>
      <c r="J81" s="342"/>
      <c r="K81" s="454">
        <f t="shared" si="5"/>
        <v>0</v>
      </c>
      <c r="L81" s="187">
        <f t="shared" si="4"/>
        <v>0</v>
      </c>
      <c r="M81" s="451"/>
    </row>
    <row r="82" spans="1:13" x14ac:dyDescent="0.2">
      <c r="A82" s="982"/>
      <c r="B82" s="978"/>
      <c r="C82" s="891"/>
      <c r="D82" s="892"/>
      <c r="E82" s="112"/>
      <c r="F82" s="978"/>
      <c r="G82" s="978"/>
      <c r="H82" s="507"/>
      <c r="I82" s="112"/>
      <c r="J82" s="342"/>
      <c r="K82" s="454">
        <f t="shared" si="5"/>
        <v>0</v>
      </c>
      <c r="L82" s="187">
        <f t="shared" si="4"/>
        <v>0</v>
      </c>
      <c r="M82" s="451"/>
    </row>
    <row r="83" spans="1:13" x14ac:dyDescent="0.2">
      <c r="A83" s="982"/>
      <c r="B83" s="978"/>
      <c r="C83" s="891"/>
      <c r="D83" s="892"/>
      <c r="E83" s="112"/>
      <c r="F83" s="978"/>
      <c r="G83" s="978"/>
      <c r="H83" s="507"/>
      <c r="I83" s="112"/>
      <c r="J83" s="342"/>
      <c r="K83" s="454">
        <f t="shared" si="5"/>
        <v>0</v>
      </c>
      <c r="L83" s="187">
        <f t="shared" si="4"/>
        <v>0</v>
      </c>
      <c r="M83" s="451"/>
    </row>
    <row r="84" spans="1:13" x14ac:dyDescent="0.2">
      <c r="A84" s="982"/>
      <c r="B84" s="978"/>
      <c r="C84" s="891"/>
      <c r="D84" s="892"/>
      <c r="E84" s="112"/>
      <c r="F84" s="978"/>
      <c r="G84" s="978"/>
      <c r="H84" s="507"/>
      <c r="I84" s="112"/>
      <c r="J84" s="342"/>
      <c r="K84" s="454">
        <f t="shared" si="5"/>
        <v>0</v>
      </c>
      <c r="L84" s="187">
        <f t="shared" si="4"/>
        <v>0</v>
      </c>
      <c r="M84" s="451"/>
    </row>
    <row r="85" spans="1:13" x14ac:dyDescent="0.2">
      <c r="A85" s="982"/>
      <c r="B85" s="978"/>
      <c r="C85" s="891"/>
      <c r="D85" s="892"/>
      <c r="E85" s="112"/>
      <c r="F85" s="978"/>
      <c r="G85" s="978"/>
      <c r="H85" s="507"/>
      <c r="I85" s="112"/>
      <c r="J85" s="342"/>
      <c r="K85" s="454">
        <f t="shared" si="5"/>
        <v>0</v>
      </c>
      <c r="L85" s="187">
        <f t="shared" si="4"/>
        <v>0</v>
      </c>
      <c r="M85" s="451"/>
    </row>
    <row r="86" spans="1:13" x14ac:dyDescent="0.2">
      <c r="A86" s="982"/>
      <c r="B86" s="978"/>
      <c r="C86" s="891"/>
      <c r="D86" s="892"/>
      <c r="E86" s="112"/>
      <c r="F86" s="978"/>
      <c r="G86" s="978"/>
      <c r="H86" s="507"/>
      <c r="I86" s="112"/>
      <c r="J86" s="342"/>
      <c r="K86" s="454">
        <f t="shared" si="5"/>
        <v>0</v>
      </c>
      <c r="L86" s="187">
        <f t="shared" si="4"/>
        <v>0</v>
      </c>
      <c r="M86" s="451"/>
    </row>
    <row r="87" spans="1:13" x14ac:dyDescent="0.2">
      <c r="A87" s="982"/>
      <c r="B87" s="978"/>
      <c r="C87" s="891"/>
      <c r="D87" s="892"/>
      <c r="E87" s="112"/>
      <c r="F87" s="978"/>
      <c r="G87" s="978"/>
      <c r="H87" s="507"/>
      <c r="I87" s="112"/>
      <c r="J87" s="342"/>
      <c r="K87" s="454">
        <f t="shared" si="5"/>
        <v>0</v>
      </c>
      <c r="L87" s="187">
        <f t="shared" si="4"/>
        <v>0</v>
      </c>
      <c r="M87" s="451"/>
    </row>
    <row r="88" spans="1:13" x14ac:dyDescent="0.2">
      <c r="A88" s="982"/>
      <c r="B88" s="978"/>
      <c r="C88" s="891"/>
      <c r="D88" s="892"/>
      <c r="E88" s="112"/>
      <c r="F88" s="978"/>
      <c r="G88" s="978"/>
      <c r="H88" s="507"/>
      <c r="I88" s="112"/>
      <c r="J88" s="342"/>
      <c r="K88" s="454">
        <f t="shared" si="5"/>
        <v>0</v>
      </c>
      <c r="L88" s="187">
        <f t="shared" si="4"/>
        <v>0</v>
      </c>
      <c r="M88" s="451"/>
    </row>
    <row r="89" spans="1:13" x14ac:dyDescent="0.2">
      <c r="A89" s="982"/>
      <c r="B89" s="978"/>
      <c r="C89" s="891"/>
      <c r="D89" s="892"/>
      <c r="E89" s="112"/>
      <c r="F89" s="978"/>
      <c r="G89" s="978"/>
      <c r="H89" s="507"/>
      <c r="I89" s="112"/>
      <c r="J89" s="342"/>
      <c r="K89" s="454">
        <f t="shared" si="5"/>
        <v>0</v>
      </c>
      <c r="L89" s="187">
        <f t="shared" si="4"/>
        <v>0</v>
      </c>
      <c r="M89" s="451"/>
    </row>
    <row r="90" spans="1:13" x14ac:dyDescent="0.2">
      <c r="A90" s="982"/>
      <c r="B90" s="978"/>
      <c r="C90" s="891"/>
      <c r="D90" s="892"/>
      <c r="E90" s="112"/>
      <c r="F90" s="978"/>
      <c r="G90" s="978"/>
      <c r="H90" s="507"/>
      <c r="I90" s="112"/>
      <c r="J90" s="342"/>
      <c r="K90" s="454">
        <f t="shared" si="5"/>
        <v>0</v>
      </c>
      <c r="L90" s="187">
        <f t="shared" si="4"/>
        <v>0</v>
      </c>
      <c r="M90" s="451"/>
    </row>
    <row r="91" spans="1:13" x14ac:dyDescent="0.2">
      <c r="A91" s="982"/>
      <c r="B91" s="978"/>
      <c r="C91" s="891"/>
      <c r="D91" s="892"/>
      <c r="E91" s="112"/>
      <c r="F91" s="978"/>
      <c r="G91" s="978"/>
      <c r="H91" s="507"/>
      <c r="I91" s="112"/>
      <c r="J91" s="342"/>
      <c r="K91" s="454">
        <f t="shared" si="5"/>
        <v>0</v>
      </c>
      <c r="L91" s="187">
        <f t="shared" si="4"/>
        <v>0</v>
      </c>
      <c r="M91" s="451"/>
    </row>
    <row r="92" spans="1:13" ht="15" thickBot="1" x14ac:dyDescent="0.25">
      <c r="A92" s="993"/>
      <c r="B92" s="979"/>
      <c r="C92" s="893"/>
      <c r="D92" s="894"/>
      <c r="E92" s="326"/>
      <c r="F92" s="979"/>
      <c r="G92" s="979"/>
      <c r="H92" s="508"/>
      <c r="I92" s="326"/>
      <c r="J92" s="345"/>
      <c r="K92" s="455">
        <f t="shared" si="5"/>
        <v>0</v>
      </c>
      <c r="L92" s="188">
        <f t="shared" si="4"/>
        <v>0</v>
      </c>
      <c r="M92" s="451"/>
    </row>
    <row r="93" spans="1:13" ht="15.75" thickBot="1" x14ac:dyDescent="0.3">
      <c r="A93" s="902" t="s">
        <v>27</v>
      </c>
      <c r="B93" s="903"/>
      <c r="C93" s="903"/>
      <c r="D93" s="903"/>
      <c r="E93" s="903"/>
      <c r="F93" s="903"/>
      <c r="G93" s="903"/>
      <c r="H93" s="903"/>
      <c r="I93" s="903"/>
      <c r="J93" s="904"/>
      <c r="K93" s="905"/>
      <c r="L93" s="443">
        <f>SUM(L73:L92)</f>
        <v>0</v>
      </c>
      <c r="M93" s="451"/>
    </row>
    <row r="94" spans="1:13" x14ac:dyDescent="0.2">
      <c r="A94" s="100"/>
      <c r="B94" s="100"/>
      <c r="C94" s="100"/>
      <c r="D94" s="100"/>
      <c r="E94" s="100"/>
      <c r="F94" s="100"/>
      <c r="G94" s="100"/>
      <c r="H94" s="100"/>
      <c r="I94" s="100"/>
      <c r="J94" s="100"/>
      <c r="K94" s="100"/>
      <c r="L94" s="100"/>
      <c r="M94" s="109"/>
    </row>
    <row r="95" spans="1:13" ht="15.75" x14ac:dyDescent="0.2">
      <c r="A95" s="908" t="s">
        <v>75</v>
      </c>
      <c r="B95" s="995"/>
      <c r="M95" s="109"/>
    </row>
    <row r="96" spans="1:13" ht="15" thickBot="1" x14ac:dyDescent="0.25">
      <c r="A96" s="109"/>
      <c r="B96" s="109"/>
      <c r="C96" s="109"/>
      <c r="D96" s="109"/>
      <c r="E96" s="109"/>
      <c r="F96" s="109"/>
      <c r="G96" s="109"/>
      <c r="H96" s="109"/>
      <c r="I96" s="109"/>
      <c r="J96" s="109"/>
      <c r="K96" s="109"/>
      <c r="L96" s="109"/>
      <c r="M96" s="109"/>
    </row>
    <row r="97" spans="1:13" ht="32.25" thickBot="1" x14ac:dyDescent="0.25">
      <c r="A97" s="924" t="s">
        <v>21</v>
      </c>
      <c r="B97" s="910"/>
      <c r="C97" s="910" t="s">
        <v>66</v>
      </c>
      <c r="D97" s="910"/>
      <c r="E97" s="500" t="s">
        <v>67</v>
      </c>
      <c r="F97" s="910" t="s">
        <v>22</v>
      </c>
      <c r="G97" s="910"/>
      <c r="H97" s="500" t="s">
        <v>116</v>
      </c>
      <c r="I97" s="399" t="s">
        <v>78</v>
      </c>
      <c r="J97" s="438" t="s">
        <v>133</v>
      </c>
      <c r="K97" s="404" t="s">
        <v>239</v>
      </c>
      <c r="L97" s="439" t="s">
        <v>71</v>
      </c>
      <c r="M97" s="451"/>
    </row>
    <row r="98" spans="1:13" x14ac:dyDescent="0.2">
      <c r="A98" s="928"/>
      <c r="B98" s="929"/>
      <c r="C98" s="899"/>
      <c r="D98" s="899"/>
      <c r="E98" s="446"/>
      <c r="F98" s="929"/>
      <c r="G98" s="929"/>
      <c r="H98" s="503"/>
      <c r="I98" s="218"/>
      <c r="J98" s="437"/>
      <c r="K98" s="196">
        <f>J98*I98</f>
        <v>0</v>
      </c>
      <c r="L98" s="400">
        <f t="shared" ref="L98:L117" si="6">K98*E98</f>
        <v>0</v>
      </c>
      <c r="M98" s="451"/>
    </row>
    <row r="99" spans="1:13" x14ac:dyDescent="0.2">
      <c r="A99" s="930"/>
      <c r="B99" s="931"/>
      <c r="C99" s="891"/>
      <c r="D99" s="892"/>
      <c r="E99" s="115"/>
      <c r="F99" s="931"/>
      <c r="G99" s="931"/>
      <c r="H99" s="504"/>
      <c r="I99" s="95"/>
      <c r="J99" s="195"/>
      <c r="K99" s="197">
        <f t="shared" ref="K99:K117" si="7">J99*I99</f>
        <v>0</v>
      </c>
      <c r="L99" s="401">
        <f t="shared" si="6"/>
        <v>0</v>
      </c>
      <c r="M99" s="451"/>
    </row>
    <row r="100" spans="1:13" x14ac:dyDescent="0.2">
      <c r="A100" s="930"/>
      <c r="B100" s="931"/>
      <c r="C100" s="891"/>
      <c r="D100" s="892"/>
      <c r="E100" s="115"/>
      <c r="F100" s="931"/>
      <c r="G100" s="931"/>
      <c r="H100" s="504"/>
      <c r="I100" s="95"/>
      <c r="J100" s="195"/>
      <c r="K100" s="197">
        <f t="shared" si="7"/>
        <v>0</v>
      </c>
      <c r="L100" s="401">
        <f t="shared" si="6"/>
        <v>0</v>
      </c>
      <c r="M100" s="451"/>
    </row>
    <row r="101" spans="1:13" x14ac:dyDescent="0.2">
      <c r="A101" s="930"/>
      <c r="B101" s="931"/>
      <c r="C101" s="891"/>
      <c r="D101" s="892"/>
      <c r="E101" s="115"/>
      <c r="F101" s="931"/>
      <c r="G101" s="931"/>
      <c r="H101" s="504"/>
      <c r="I101" s="95"/>
      <c r="J101" s="195"/>
      <c r="K101" s="197">
        <f t="shared" si="7"/>
        <v>0</v>
      </c>
      <c r="L101" s="401">
        <f t="shared" si="6"/>
        <v>0</v>
      </c>
      <c r="M101" s="451"/>
    </row>
    <row r="102" spans="1:13" x14ac:dyDescent="0.2">
      <c r="A102" s="930"/>
      <c r="B102" s="931"/>
      <c r="C102" s="891"/>
      <c r="D102" s="892"/>
      <c r="E102" s="115"/>
      <c r="F102" s="931"/>
      <c r="G102" s="931"/>
      <c r="H102" s="504"/>
      <c r="I102" s="95"/>
      <c r="J102" s="195"/>
      <c r="K102" s="197">
        <f t="shared" si="7"/>
        <v>0</v>
      </c>
      <c r="L102" s="401">
        <f t="shared" si="6"/>
        <v>0</v>
      </c>
      <c r="M102" s="451"/>
    </row>
    <row r="103" spans="1:13" x14ac:dyDescent="0.2">
      <c r="A103" s="930"/>
      <c r="B103" s="931"/>
      <c r="C103" s="891"/>
      <c r="D103" s="892"/>
      <c r="E103" s="115"/>
      <c r="F103" s="931"/>
      <c r="G103" s="931"/>
      <c r="H103" s="504"/>
      <c r="I103" s="95"/>
      <c r="J103" s="195"/>
      <c r="K103" s="197">
        <f t="shared" si="7"/>
        <v>0</v>
      </c>
      <c r="L103" s="401">
        <f t="shared" si="6"/>
        <v>0</v>
      </c>
      <c r="M103" s="451"/>
    </row>
    <row r="104" spans="1:13" x14ac:dyDescent="0.2">
      <c r="A104" s="930"/>
      <c r="B104" s="931"/>
      <c r="C104" s="891"/>
      <c r="D104" s="892"/>
      <c r="E104" s="115"/>
      <c r="F104" s="931"/>
      <c r="G104" s="931"/>
      <c r="H104" s="504"/>
      <c r="I104" s="95"/>
      <c r="J104" s="195"/>
      <c r="K104" s="197">
        <f t="shared" si="7"/>
        <v>0</v>
      </c>
      <c r="L104" s="401">
        <f t="shared" si="6"/>
        <v>0</v>
      </c>
      <c r="M104" s="451"/>
    </row>
    <row r="105" spans="1:13" x14ac:dyDescent="0.2">
      <c r="A105" s="930"/>
      <c r="B105" s="931"/>
      <c r="C105" s="891"/>
      <c r="D105" s="892"/>
      <c r="E105" s="115"/>
      <c r="F105" s="931"/>
      <c r="G105" s="931"/>
      <c r="H105" s="504"/>
      <c r="I105" s="95"/>
      <c r="J105" s="195"/>
      <c r="K105" s="197">
        <f t="shared" si="7"/>
        <v>0</v>
      </c>
      <c r="L105" s="401">
        <f t="shared" si="6"/>
        <v>0</v>
      </c>
      <c r="M105" s="451"/>
    </row>
    <row r="106" spans="1:13" x14ac:dyDescent="0.2">
      <c r="A106" s="930"/>
      <c r="B106" s="931"/>
      <c r="C106" s="891"/>
      <c r="D106" s="892"/>
      <c r="E106" s="115"/>
      <c r="F106" s="931"/>
      <c r="G106" s="931"/>
      <c r="H106" s="504"/>
      <c r="I106" s="95"/>
      <c r="J106" s="195"/>
      <c r="K106" s="197">
        <f t="shared" si="7"/>
        <v>0</v>
      </c>
      <c r="L106" s="401">
        <f t="shared" si="6"/>
        <v>0</v>
      </c>
      <c r="M106" s="451"/>
    </row>
    <row r="107" spans="1:13" x14ac:dyDescent="0.2">
      <c r="A107" s="930"/>
      <c r="B107" s="931"/>
      <c r="C107" s="891"/>
      <c r="D107" s="892"/>
      <c r="E107" s="115"/>
      <c r="F107" s="931"/>
      <c r="G107" s="931"/>
      <c r="H107" s="504"/>
      <c r="I107" s="95"/>
      <c r="J107" s="195"/>
      <c r="K107" s="197">
        <f t="shared" si="7"/>
        <v>0</v>
      </c>
      <c r="L107" s="401">
        <f t="shared" si="6"/>
        <v>0</v>
      </c>
      <c r="M107" s="451"/>
    </row>
    <row r="108" spans="1:13" x14ac:dyDescent="0.2">
      <c r="A108" s="930"/>
      <c r="B108" s="931"/>
      <c r="C108" s="891"/>
      <c r="D108" s="892"/>
      <c r="E108" s="115"/>
      <c r="F108" s="931"/>
      <c r="G108" s="931"/>
      <c r="H108" s="504"/>
      <c r="I108" s="95"/>
      <c r="J108" s="195"/>
      <c r="K108" s="197">
        <f t="shared" si="7"/>
        <v>0</v>
      </c>
      <c r="L108" s="401">
        <f t="shared" si="6"/>
        <v>0</v>
      </c>
      <c r="M108" s="451"/>
    </row>
    <row r="109" spans="1:13" x14ac:dyDescent="0.2">
      <c r="A109" s="930"/>
      <c r="B109" s="931"/>
      <c r="C109" s="891"/>
      <c r="D109" s="892"/>
      <c r="E109" s="115"/>
      <c r="F109" s="931"/>
      <c r="G109" s="931"/>
      <c r="H109" s="504"/>
      <c r="I109" s="95"/>
      <c r="J109" s="195"/>
      <c r="K109" s="197">
        <f t="shared" si="7"/>
        <v>0</v>
      </c>
      <c r="L109" s="401">
        <f t="shared" si="6"/>
        <v>0</v>
      </c>
      <c r="M109" s="451"/>
    </row>
    <row r="110" spans="1:13" x14ac:dyDescent="0.2">
      <c r="A110" s="930"/>
      <c r="B110" s="931"/>
      <c r="C110" s="891"/>
      <c r="D110" s="892"/>
      <c r="E110" s="115"/>
      <c r="F110" s="931"/>
      <c r="G110" s="931"/>
      <c r="H110" s="504"/>
      <c r="I110" s="95"/>
      <c r="J110" s="195"/>
      <c r="K110" s="197">
        <f t="shared" si="7"/>
        <v>0</v>
      </c>
      <c r="L110" s="401">
        <f t="shared" si="6"/>
        <v>0</v>
      </c>
      <c r="M110" s="451"/>
    </row>
    <row r="111" spans="1:13" x14ac:dyDescent="0.2">
      <c r="A111" s="930"/>
      <c r="B111" s="931"/>
      <c r="C111" s="891"/>
      <c r="D111" s="892"/>
      <c r="E111" s="115"/>
      <c r="F111" s="931"/>
      <c r="G111" s="931"/>
      <c r="H111" s="504"/>
      <c r="I111" s="95"/>
      <c r="J111" s="195"/>
      <c r="K111" s="197">
        <f t="shared" si="7"/>
        <v>0</v>
      </c>
      <c r="L111" s="401">
        <f t="shared" si="6"/>
        <v>0</v>
      </c>
      <c r="M111" s="451"/>
    </row>
    <row r="112" spans="1:13" x14ac:dyDescent="0.2">
      <c r="A112" s="930"/>
      <c r="B112" s="931"/>
      <c r="C112" s="891"/>
      <c r="D112" s="892"/>
      <c r="E112" s="115"/>
      <c r="F112" s="931"/>
      <c r="G112" s="931"/>
      <c r="H112" s="504"/>
      <c r="I112" s="95"/>
      <c r="J112" s="195"/>
      <c r="K112" s="197">
        <f t="shared" si="7"/>
        <v>0</v>
      </c>
      <c r="L112" s="401">
        <f t="shared" si="6"/>
        <v>0</v>
      </c>
      <c r="M112" s="451"/>
    </row>
    <row r="113" spans="1:13" x14ac:dyDescent="0.2">
      <c r="A113" s="930"/>
      <c r="B113" s="931"/>
      <c r="C113" s="891"/>
      <c r="D113" s="892"/>
      <c r="E113" s="115"/>
      <c r="F113" s="931"/>
      <c r="G113" s="931"/>
      <c r="H113" s="504"/>
      <c r="I113" s="95"/>
      <c r="J113" s="195"/>
      <c r="K113" s="197">
        <f t="shared" si="7"/>
        <v>0</v>
      </c>
      <c r="L113" s="401">
        <f t="shared" si="6"/>
        <v>0</v>
      </c>
      <c r="M113" s="451"/>
    </row>
    <row r="114" spans="1:13" x14ac:dyDescent="0.2">
      <c r="A114" s="930"/>
      <c r="B114" s="931"/>
      <c r="C114" s="891"/>
      <c r="D114" s="892"/>
      <c r="E114" s="115"/>
      <c r="F114" s="931"/>
      <c r="G114" s="931"/>
      <c r="H114" s="504"/>
      <c r="I114" s="95"/>
      <c r="J114" s="195"/>
      <c r="K114" s="197">
        <f t="shared" si="7"/>
        <v>0</v>
      </c>
      <c r="L114" s="401">
        <f t="shared" si="6"/>
        <v>0</v>
      </c>
      <c r="M114" s="451"/>
    </row>
    <row r="115" spans="1:13" x14ac:dyDescent="0.2">
      <c r="A115" s="930"/>
      <c r="B115" s="931"/>
      <c r="C115" s="891"/>
      <c r="D115" s="892"/>
      <c r="E115" s="115"/>
      <c r="F115" s="931"/>
      <c r="G115" s="931"/>
      <c r="H115" s="504"/>
      <c r="I115" s="95"/>
      <c r="J115" s="195"/>
      <c r="K115" s="197">
        <f t="shared" si="7"/>
        <v>0</v>
      </c>
      <c r="L115" s="401">
        <f t="shared" si="6"/>
        <v>0</v>
      </c>
      <c r="M115" s="451"/>
    </row>
    <row r="116" spans="1:13" x14ac:dyDescent="0.2">
      <c r="A116" s="930"/>
      <c r="B116" s="931"/>
      <c r="C116" s="891"/>
      <c r="D116" s="892"/>
      <c r="E116" s="115"/>
      <c r="F116" s="931"/>
      <c r="G116" s="931"/>
      <c r="H116" s="504"/>
      <c r="I116" s="95"/>
      <c r="J116" s="195"/>
      <c r="K116" s="197">
        <f t="shared" si="7"/>
        <v>0</v>
      </c>
      <c r="L116" s="401">
        <f t="shared" si="6"/>
        <v>0</v>
      </c>
      <c r="M116" s="451"/>
    </row>
    <row r="117" spans="1:13" ht="15" thickBot="1" x14ac:dyDescent="0.25">
      <c r="A117" s="934"/>
      <c r="B117" s="935"/>
      <c r="C117" s="893"/>
      <c r="D117" s="894"/>
      <c r="E117" s="447"/>
      <c r="F117" s="935"/>
      <c r="G117" s="935"/>
      <c r="H117" s="505"/>
      <c r="I117" s="215"/>
      <c r="J117" s="444"/>
      <c r="K117" s="198">
        <f t="shared" si="7"/>
        <v>0</v>
      </c>
      <c r="L117" s="456">
        <f t="shared" si="6"/>
        <v>0</v>
      </c>
      <c r="M117" s="451"/>
    </row>
    <row r="118" spans="1:13" ht="15.75" thickBot="1" x14ac:dyDescent="0.3">
      <c r="A118" s="902" t="s">
        <v>27</v>
      </c>
      <c r="B118" s="903"/>
      <c r="C118" s="903"/>
      <c r="D118" s="903"/>
      <c r="E118" s="903"/>
      <c r="F118" s="903"/>
      <c r="G118" s="903"/>
      <c r="H118" s="903"/>
      <c r="I118" s="903"/>
      <c r="J118" s="976"/>
      <c r="K118" s="977"/>
      <c r="L118" s="443">
        <f>SUM(L98:L117)</f>
        <v>0</v>
      </c>
      <c r="M118" s="451"/>
    </row>
    <row r="119" spans="1:13" x14ac:dyDescent="0.2">
      <c r="A119" s="100"/>
      <c r="B119" s="100"/>
      <c r="C119" s="100"/>
      <c r="D119" s="100"/>
      <c r="E119" s="100"/>
      <c r="F119" s="100"/>
      <c r="G119" s="100"/>
      <c r="H119" s="100"/>
      <c r="I119" s="100"/>
      <c r="J119" s="100"/>
      <c r="K119" s="100"/>
      <c r="L119" s="100"/>
      <c r="M119" s="109"/>
    </row>
    <row r="120" spans="1:13" ht="15.75" x14ac:dyDescent="0.2">
      <c r="A120" s="908" t="s">
        <v>140</v>
      </c>
      <c r="B120" s="995"/>
      <c r="M120" s="109"/>
    </row>
    <row r="121" spans="1:13" ht="15" thickBot="1" x14ac:dyDescent="0.25">
      <c r="A121" s="109"/>
      <c r="B121" s="109"/>
      <c r="C121" s="109"/>
      <c r="D121" s="109"/>
      <c r="E121" s="109"/>
      <c r="F121" s="109"/>
      <c r="G121" s="109"/>
      <c r="H121" s="109"/>
      <c r="I121" s="109"/>
      <c r="J121" s="109"/>
      <c r="K121" s="109"/>
      <c r="L121" s="109"/>
      <c r="M121" s="109"/>
    </row>
    <row r="122" spans="1:13" ht="32.25" thickBot="1" x14ac:dyDescent="0.25">
      <c r="A122" s="924" t="s">
        <v>21</v>
      </c>
      <c r="B122" s="910"/>
      <c r="C122" s="910" t="s">
        <v>66</v>
      </c>
      <c r="D122" s="910"/>
      <c r="E122" s="500" t="s">
        <v>67</v>
      </c>
      <c r="F122" s="910" t="s">
        <v>22</v>
      </c>
      <c r="G122" s="910"/>
      <c r="H122" s="500" t="s">
        <v>116</v>
      </c>
      <c r="I122" s="399" t="s">
        <v>78</v>
      </c>
      <c r="J122" s="438" t="s">
        <v>133</v>
      </c>
      <c r="K122" s="513" t="s">
        <v>239</v>
      </c>
      <c r="L122" s="404" t="s">
        <v>71</v>
      </c>
      <c r="M122" s="451"/>
    </row>
    <row r="123" spans="1:13" x14ac:dyDescent="0.2">
      <c r="A123" s="928"/>
      <c r="B123" s="929"/>
      <c r="C123" s="899"/>
      <c r="D123" s="899"/>
      <c r="E123" s="446"/>
      <c r="F123" s="929"/>
      <c r="G123" s="929"/>
      <c r="H123" s="503"/>
      <c r="I123" s="218"/>
      <c r="J123" s="437"/>
      <c r="K123" s="441">
        <f>J123*I123</f>
        <v>0</v>
      </c>
      <c r="L123" s="196">
        <f t="shared" ref="L123:L142" si="8">K123*E123</f>
        <v>0</v>
      </c>
      <c r="M123" s="451"/>
    </row>
    <row r="124" spans="1:13" x14ac:dyDescent="0.2">
      <c r="A124" s="930"/>
      <c r="B124" s="931"/>
      <c r="C124" s="891"/>
      <c r="D124" s="892"/>
      <c r="E124" s="115"/>
      <c r="F124" s="931"/>
      <c r="G124" s="931"/>
      <c r="H124" s="504"/>
      <c r="I124" s="95"/>
      <c r="J124" s="195"/>
      <c r="K124" s="212">
        <f t="shared" ref="K124:K142" si="9">J124*I124</f>
        <v>0</v>
      </c>
      <c r="L124" s="197">
        <f t="shared" si="8"/>
        <v>0</v>
      </c>
      <c r="M124" s="451"/>
    </row>
    <row r="125" spans="1:13" x14ac:dyDescent="0.2">
      <c r="A125" s="930"/>
      <c r="B125" s="931"/>
      <c r="C125" s="891"/>
      <c r="D125" s="892"/>
      <c r="E125" s="115"/>
      <c r="F125" s="931"/>
      <c r="G125" s="931"/>
      <c r="H125" s="504"/>
      <c r="I125" s="95"/>
      <c r="J125" s="195"/>
      <c r="K125" s="212">
        <f t="shared" si="9"/>
        <v>0</v>
      </c>
      <c r="L125" s="197">
        <f t="shared" si="8"/>
        <v>0</v>
      </c>
      <c r="M125" s="451"/>
    </row>
    <row r="126" spans="1:13" x14ac:dyDescent="0.2">
      <c r="A126" s="930"/>
      <c r="B126" s="931"/>
      <c r="C126" s="891"/>
      <c r="D126" s="892"/>
      <c r="E126" s="115"/>
      <c r="F126" s="931"/>
      <c r="G126" s="931"/>
      <c r="H126" s="504"/>
      <c r="I126" s="95"/>
      <c r="J126" s="195"/>
      <c r="K126" s="212">
        <f t="shared" si="9"/>
        <v>0</v>
      </c>
      <c r="L126" s="197">
        <f t="shared" si="8"/>
        <v>0</v>
      </c>
      <c r="M126" s="451"/>
    </row>
    <row r="127" spans="1:13" x14ac:dyDescent="0.2">
      <c r="A127" s="930"/>
      <c r="B127" s="931"/>
      <c r="C127" s="891"/>
      <c r="D127" s="892"/>
      <c r="E127" s="115"/>
      <c r="F127" s="931"/>
      <c r="G127" s="931"/>
      <c r="H127" s="504"/>
      <c r="I127" s="95"/>
      <c r="J127" s="195"/>
      <c r="K127" s="212">
        <f t="shared" si="9"/>
        <v>0</v>
      </c>
      <c r="L127" s="197">
        <f t="shared" si="8"/>
        <v>0</v>
      </c>
      <c r="M127" s="451"/>
    </row>
    <row r="128" spans="1:13" x14ac:dyDescent="0.2">
      <c r="A128" s="930"/>
      <c r="B128" s="931"/>
      <c r="C128" s="891"/>
      <c r="D128" s="892"/>
      <c r="E128" s="115"/>
      <c r="F128" s="931"/>
      <c r="G128" s="931"/>
      <c r="H128" s="504"/>
      <c r="I128" s="95"/>
      <c r="J128" s="195"/>
      <c r="K128" s="212">
        <f t="shared" si="9"/>
        <v>0</v>
      </c>
      <c r="L128" s="197">
        <f t="shared" si="8"/>
        <v>0</v>
      </c>
      <c r="M128" s="451"/>
    </row>
    <row r="129" spans="1:13" x14ac:dyDescent="0.2">
      <c r="A129" s="930"/>
      <c r="B129" s="931"/>
      <c r="C129" s="891"/>
      <c r="D129" s="892"/>
      <c r="E129" s="115"/>
      <c r="F129" s="931"/>
      <c r="G129" s="931"/>
      <c r="H129" s="504"/>
      <c r="I129" s="95"/>
      <c r="J129" s="195"/>
      <c r="K129" s="212">
        <f t="shared" si="9"/>
        <v>0</v>
      </c>
      <c r="L129" s="197">
        <f t="shared" si="8"/>
        <v>0</v>
      </c>
      <c r="M129" s="451"/>
    </row>
    <row r="130" spans="1:13" x14ac:dyDescent="0.2">
      <c r="A130" s="930"/>
      <c r="B130" s="931"/>
      <c r="C130" s="891"/>
      <c r="D130" s="892"/>
      <c r="E130" s="115"/>
      <c r="F130" s="931"/>
      <c r="G130" s="931"/>
      <c r="H130" s="504"/>
      <c r="I130" s="95"/>
      <c r="J130" s="195"/>
      <c r="K130" s="212">
        <f t="shared" si="9"/>
        <v>0</v>
      </c>
      <c r="L130" s="197">
        <f t="shared" si="8"/>
        <v>0</v>
      </c>
      <c r="M130" s="451"/>
    </row>
    <row r="131" spans="1:13" x14ac:dyDescent="0.2">
      <c r="A131" s="930"/>
      <c r="B131" s="931"/>
      <c r="C131" s="891"/>
      <c r="D131" s="892"/>
      <c r="E131" s="115"/>
      <c r="F131" s="931"/>
      <c r="G131" s="931"/>
      <c r="H131" s="504"/>
      <c r="I131" s="95"/>
      <c r="J131" s="195"/>
      <c r="K131" s="212">
        <f t="shared" si="9"/>
        <v>0</v>
      </c>
      <c r="L131" s="197">
        <f t="shared" si="8"/>
        <v>0</v>
      </c>
      <c r="M131" s="451"/>
    </row>
    <row r="132" spans="1:13" x14ac:dyDescent="0.2">
      <c r="A132" s="930"/>
      <c r="B132" s="931"/>
      <c r="C132" s="891"/>
      <c r="D132" s="892"/>
      <c r="E132" s="115"/>
      <c r="F132" s="931"/>
      <c r="G132" s="931"/>
      <c r="H132" s="504"/>
      <c r="I132" s="95"/>
      <c r="J132" s="195"/>
      <c r="K132" s="212">
        <f t="shared" si="9"/>
        <v>0</v>
      </c>
      <c r="L132" s="197">
        <f t="shared" si="8"/>
        <v>0</v>
      </c>
      <c r="M132" s="451"/>
    </row>
    <row r="133" spans="1:13" x14ac:dyDescent="0.2">
      <c r="A133" s="930"/>
      <c r="B133" s="931"/>
      <c r="C133" s="891"/>
      <c r="D133" s="892"/>
      <c r="E133" s="115"/>
      <c r="F133" s="931"/>
      <c r="G133" s="931"/>
      <c r="H133" s="504"/>
      <c r="I133" s="95"/>
      <c r="J133" s="195"/>
      <c r="K133" s="212">
        <f t="shared" si="9"/>
        <v>0</v>
      </c>
      <c r="L133" s="197">
        <f t="shared" si="8"/>
        <v>0</v>
      </c>
      <c r="M133" s="451"/>
    </row>
    <row r="134" spans="1:13" x14ac:dyDescent="0.2">
      <c r="A134" s="930"/>
      <c r="B134" s="931"/>
      <c r="C134" s="891"/>
      <c r="D134" s="892"/>
      <c r="E134" s="115"/>
      <c r="F134" s="931"/>
      <c r="G134" s="931"/>
      <c r="H134" s="504"/>
      <c r="I134" s="95"/>
      <c r="J134" s="195"/>
      <c r="K134" s="212">
        <f t="shared" si="9"/>
        <v>0</v>
      </c>
      <c r="L134" s="197">
        <f t="shared" si="8"/>
        <v>0</v>
      </c>
      <c r="M134" s="451"/>
    </row>
    <row r="135" spans="1:13" x14ac:dyDescent="0.2">
      <c r="A135" s="930"/>
      <c r="B135" s="931"/>
      <c r="C135" s="891"/>
      <c r="D135" s="892"/>
      <c r="E135" s="115"/>
      <c r="F135" s="931"/>
      <c r="G135" s="931"/>
      <c r="H135" s="504"/>
      <c r="I135" s="95"/>
      <c r="J135" s="195"/>
      <c r="K135" s="212">
        <f t="shared" si="9"/>
        <v>0</v>
      </c>
      <c r="L135" s="197">
        <f t="shared" si="8"/>
        <v>0</v>
      </c>
      <c r="M135" s="451"/>
    </row>
    <row r="136" spans="1:13" x14ac:dyDescent="0.2">
      <c r="A136" s="930"/>
      <c r="B136" s="931"/>
      <c r="C136" s="891"/>
      <c r="D136" s="892"/>
      <c r="E136" s="115"/>
      <c r="F136" s="931"/>
      <c r="G136" s="931"/>
      <c r="H136" s="504"/>
      <c r="I136" s="95"/>
      <c r="J136" s="195"/>
      <c r="K136" s="212">
        <f t="shared" si="9"/>
        <v>0</v>
      </c>
      <c r="L136" s="197">
        <f t="shared" si="8"/>
        <v>0</v>
      </c>
      <c r="M136" s="451"/>
    </row>
    <row r="137" spans="1:13" x14ac:dyDescent="0.2">
      <c r="A137" s="930"/>
      <c r="B137" s="931"/>
      <c r="C137" s="891"/>
      <c r="D137" s="892"/>
      <c r="E137" s="115"/>
      <c r="F137" s="931"/>
      <c r="G137" s="931"/>
      <c r="H137" s="504"/>
      <c r="I137" s="95"/>
      <c r="J137" s="195"/>
      <c r="K137" s="212">
        <f t="shared" si="9"/>
        <v>0</v>
      </c>
      <c r="L137" s="197">
        <f t="shared" si="8"/>
        <v>0</v>
      </c>
      <c r="M137" s="451"/>
    </row>
    <row r="138" spans="1:13" x14ac:dyDescent="0.2">
      <c r="A138" s="930"/>
      <c r="B138" s="931"/>
      <c r="C138" s="891"/>
      <c r="D138" s="892"/>
      <c r="E138" s="115"/>
      <c r="F138" s="931"/>
      <c r="G138" s="931"/>
      <c r="H138" s="504"/>
      <c r="I138" s="95"/>
      <c r="J138" s="195"/>
      <c r="K138" s="212">
        <f t="shared" si="9"/>
        <v>0</v>
      </c>
      <c r="L138" s="197">
        <f t="shared" si="8"/>
        <v>0</v>
      </c>
      <c r="M138" s="451"/>
    </row>
    <row r="139" spans="1:13" x14ac:dyDescent="0.2">
      <c r="A139" s="930"/>
      <c r="B139" s="931"/>
      <c r="C139" s="891"/>
      <c r="D139" s="892"/>
      <c r="E139" s="115"/>
      <c r="F139" s="931"/>
      <c r="G139" s="931"/>
      <c r="H139" s="504"/>
      <c r="I139" s="95"/>
      <c r="J139" s="195"/>
      <c r="K139" s="212">
        <f t="shared" si="9"/>
        <v>0</v>
      </c>
      <c r="L139" s="197">
        <f t="shared" si="8"/>
        <v>0</v>
      </c>
      <c r="M139" s="451"/>
    </row>
    <row r="140" spans="1:13" x14ac:dyDescent="0.2">
      <c r="A140" s="930"/>
      <c r="B140" s="931"/>
      <c r="C140" s="891"/>
      <c r="D140" s="892"/>
      <c r="E140" s="115"/>
      <c r="F140" s="931"/>
      <c r="G140" s="931"/>
      <c r="H140" s="504"/>
      <c r="I140" s="95"/>
      <c r="J140" s="195"/>
      <c r="K140" s="212">
        <f t="shared" si="9"/>
        <v>0</v>
      </c>
      <c r="L140" s="197">
        <f t="shared" si="8"/>
        <v>0</v>
      </c>
      <c r="M140" s="451"/>
    </row>
    <row r="141" spans="1:13" x14ac:dyDescent="0.2">
      <c r="A141" s="930"/>
      <c r="B141" s="931"/>
      <c r="C141" s="891"/>
      <c r="D141" s="892"/>
      <c r="E141" s="115"/>
      <c r="F141" s="931"/>
      <c r="G141" s="931"/>
      <c r="H141" s="504"/>
      <c r="I141" s="95"/>
      <c r="J141" s="195"/>
      <c r="K141" s="212">
        <f t="shared" si="9"/>
        <v>0</v>
      </c>
      <c r="L141" s="197">
        <f t="shared" si="8"/>
        <v>0</v>
      </c>
      <c r="M141" s="451"/>
    </row>
    <row r="142" spans="1:13" ht="15" thickBot="1" x14ac:dyDescent="0.25">
      <c r="A142" s="934"/>
      <c r="B142" s="935"/>
      <c r="C142" s="893"/>
      <c r="D142" s="894"/>
      <c r="E142" s="447"/>
      <c r="F142" s="935"/>
      <c r="G142" s="935"/>
      <c r="H142" s="505"/>
      <c r="I142" s="215"/>
      <c r="J142" s="444"/>
      <c r="K142" s="445">
        <f t="shared" si="9"/>
        <v>0</v>
      </c>
      <c r="L142" s="442">
        <f t="shared" si="8"/>
        <v>0</v>
      </c>
      <c r="M142" s="451"/>
    </row>
    <row r="143" spans="1:13" ht="15.75" thickBot="1" x14ac:dyDescent="0.3">
      <c r="A143" s="902" t="s">
        <v>27</v>
      </c>
      <c r="B143" s="903"/>
      <c r="C143" s="903"/>
      <c r="D143" s="903"/>
      <c r="E143" s="903"/>
      <c r="F143" s="903"/>
      <c r="G143" s="903"/>
      <c r="H143" s="903"/>
      <c r="I143" s="903"/>
      <c r="J143" s="904"/>
      <c r="K143" s="905"/>
      <c r="L143" s="443">
        <f>SUM(L123:L142)</f>
        <v>0</v>
      </c>
      <c r="M143" s="451"/>
    </row>
    <row r="144" spans="1:13" x14ac:dyDescent="0.2">
      <c r="A144" s="100"/>
      <c r="B144" s="100"/>
      <c r="C144" s="100"/>
      <c r="D144" s="100"/>
      <c r="E144" s="100"/>
      <c r="F144" s="100"/>
      <c r="G144" s="100"/>
      <c r="H144" s="100"/>
      <c r="I144" s="100"/>
      <c r="J144" s="100"/>
      <c r="K144" s="100"/>
      <c r="L144" s="100"/>
      <c r="M144" s="109"/>
    </row>
    <row r="145" x14ac:dyDescent="0.2"/>
    <row r="146" hidden="1" x14ac:dyDescent="0.2"/>
    <row r="147" hidden="1" x14ac:dyDescent="0.2"/>
  </sheetData>
  <sheetProtection sheet="1" objects="1" scenarios="1" selectLockedCells="1"/>
  <dataConsolidate/>
  <mergeCells count="311">
    <mergeCell ref="A7:B7"/>
    <mergeCell ref="A9:B9"/>
    <mergeCell ref="A11:C11"/>
    <mergeCell ref="A20:B20"/>
    <mergeCell ref="A45:B45"/>
    <mergeCell ref="A95:B95"/>
    <mergeCell ref="A70:B70"/>
    <mergeCell ref="A120:B120"/>
    <mergeCell ref="A143:K143"/>
    <mergeCell ref="A140:B140"/>
    <mergeCell ref="C140:D140"/>
    <mergeCell ref="F140:G140"/>
    <mergeCell ref="A141:B141"/>
    <mergeCell ref="C141:D141"/>
    <mergeCell ref="F141:G141"/>
    <mergeCell ref="A142:B142"/>
    <mergeCell ref="C142:D142"/>
    <mergeCell ref="F142:G142"/>
    <mergeCell ref="A137:B137"/>
    <mergeCell ref="C137:D137"/>
    <mergeCell ref="F137:G137"/>
    <mergeCell ref="A138:B138"/>
    <mergeCell ref="C138:D138"/>
    <mergeCell ref="F138:G138"/>
    <mergeCell ref="A139:B139"/>
    <mergeCell ref="C139:D139"/>
    <mergeCell ref="F139:G139"/>
    <mergeCell ref="A134:B134"/>
    <mergeCell ref="C134:D134"/>
    <mergeCell ref="F134:G134"/>
    <mergeCell ref="A135:B135"/>
    <mergeCell ref="C135:D135"/>
    <mergeCell ref="F135:G135"/>
    <mergeCell ref="A136:B136"/>
    <mergeCell ref="C136:D136"/>
    <mergeCell ref="F136:G136"/>
    <mergeCell ref="A131:B131"/>
    <mergeCell ref="C131:D131"/>
    <mergeCell ref="F131:G131"/>
    <mergeCell ref="A132:B132"/>
    <mergeCell ref="C132:D132"/>
    <mergeCell ref="F132:G132"/>
    <mergeCell ref="A133:B133"/>
    <mergeCell ref="C133:D133"/>
    <mergeCell ref="F133:G133"/>
    <mergeCell ref="A128:B128"/>
    <mergeCell ref="C128:D128"/>
    <mergeCell ref="F128:G128"/>
    <mergeCell ref="A129:B129"/>
    <mergeCell ref="C129:D129"/>
    <mergeCell ref="F129:G129"/>
    <mergeCell ref="A130:B130"/>
    <mergeCell ref="C130:D130"/>
    <mergeCell ref="F130:G130"/>
    <mergeCell ref="A125:B125"/>
    <mergeCell ref="C125:D125"/>
    <mergeCell ref="F125:G125"/>
    <mergeCell ref="A126:B126"/>
    <mergeCell ref="C126:D126"/>
    <mergeCell ref="F126:G126"/>
    <mergeCell ref="A127:B127"/>
    <mergeCell ref="C127:D127"/>
    <mergeCell ref="F127:G127"/>
    <mergeCell ref="A122:B122"/>
    <mergeCell ref="C122:D122"/>
    <mergeCell ref="F122:G122"/>
    <mergeCell ref="A123:B123"/>
    <mergeCell ref="C123:D123"/>
    <mergeCell ref="F123:G123"/>
    <mergeCell ref="A124:B124"/>
    <mergeCell ref="C124:D124"/>
    <mergeCell ref="F124:G124"/>
    <mergeCell ref="A117:B117"/>
    <mergeCell ref="C117:D117"/>
    <mergeCell ref="A114:B114"/>
    <mergeCell ref="C114:D114"/>
    <mergeCell ref="A115:B115"/>
    <mergeCell ref="C115:D115"/>
    <mergeCell ref="F116:G116"/>
    <mergeCell ref="F117:G117"/>
    <mergeCell ref="A112:B112"/>
    <mergeCell ref="C112:D112"/>
    <mergeCell ref="A113:B113"/>
    <mergeCell ref="C113:D113"/>
    <mergeCell ref="A110:B110"/>
    <mergeCell ref="C110:D110"/>
    <mergeCell ref="A111:B111"/>
    <mergeCell ref="C111:D111"/>
    <mergeCell ref="A116:B116"/>
    <mergeCell ref="C116:D116"/>
    <mergeCell ref="C98:D98"/>
    <mergeCell ref="A109:B109"/>
    <mergeCell ref="C109:D109"/>
    <mergeCell ref="A101:B101"/>
    <mergeCell ref="A102:B102"/>
    <mergeCell ref="A103:B103"/>
    <mergeCell ref="A104:B104"/>
    <mergeCell ref="A105:B105"/>
    <mergeCell ref="A106:B106"/>
    <mergeCell ref="A107:B107"/>
    <mergeCell ref="A98:B98"/>
    <mergeCell ref="A108:B108"/>
    <mergeCell ref="C107:D107"/>
    <mergeCell ref="C108:D108"/>
    <mergeCell ref="C99:D99"/>
    <mergeCell ref="C100:D100"/>
    <mergeCell ref="C101:D101"/>
    <mergeCell ref="C102:D102"/>
    <mergeCell ref="A90:B90"/>
    <mergeCell ref="C90:D90"/>
    <mergeCell ref="C103:D103"/>
    <mergeCell ref="C104:D104"/>
    <mergeCell ref="C105:D105"/>
    <mergeCell ref="C106:D106"/>
    <mergeCell ref="A91:B91"/>
    <mergeCell ref="C91:D91"/>
    <mergeCell ref="A88:B88"/>
    <mergeCell ref="C88:D88"/>
    <mergeCell ref="A89:B89"/>
    <mergeCell ref="C89:D89"/>
    <mergeCell ref="A92:B92"/>
    <mergeCell ref="C92:D92"/>
    <mergeCell ref="A97:B97"/>
    <mergeCell ref="C97:D97"/>
    <mergeCell ref="A81:B81"/>
    <mergeCell ref="C81:D81"/>
    <mergeCell ref="A86:B86"/>
    <mergeCell ref="C86:D86"/>
    <mergeCell ref="A87:B87"/>
    <mergeCell ref="C87:D87"/>
    <mergeCell ref="A84:B84"/>
    <mergeCell ref="C84:D84"/>
    <mergeCell ref="A85:B85"/>
    <mergeCell ref="C85:D85"/>
    <mergeCell ref="A67:B67"/>
    <mergeCell ref="C67:D67"/>
    <mergeCell ref="A64:B64"/>
    <mergeCell ref="C64:D64"/>
    <mergeCell ref="A65:B65"/>
    <mergeCell ref="C65:D65"/>
    <mergeCell ref="C73:D73"/>
    <mergeCell ref="A78:B78"/>
    <mergeCell ref="C78:D78"/>
    <mergeCell ref="A76:B76"/>
    <mergeCell ref="C76:D76"/>
    <mergeCell ref="A77:B77"/>
    <mergeCell ref="C77:D77"/>
    <mergeCell ref="A59:B59"/>
    <mergeCell ref="C59:D59"/>
    <mergeCell ref="A56:B56"/>
    <mergeCell ref="C56:D56"/>
    <mergeCell ref="A57:B57"/>
    <mergeCell ref="C57:D57"/>
    <mergeCell ref="A62:B62"/>
    <mergeCell ref="C62:D62"/>
    <mergeCell ref="C63:D63"/>
    <mergeCell ref="A60:B60"/>
    <mergeCell ref="C60:D60"/>
    <mergeCell ref="A61:B61"/>
    <mergeCell ref="C61:D61"/>
    <mergeCell ref="A54:B54"/>
    <mergeCell ref="C54:D54"/>
    <mergeCell ref="A55:B55"/>
    <mergeCell ref="C55:D55"/>
    <mergeCell ref="A52:B52"/>
    <mergeCell ref="C52:D52"/>
    <mergeCell ref="A53:B53"/>
    <mergeCell ref="C53:D53"/>
    <mergeCell ref="A58:B58"/>
    <mergeCell ref="C58:D58"/>
    <mergeCell ref="A35:B35"/>
    <mergeCell ref="C35:D35"/>
    <mergeCell ref="A32:B32"/>
    <mergeCell ref="A43:J43"/>
    <mergeCell ref="A40:B40"/>
    <mergeCell ref="C40:D40"/>
    <mergeCell ref="A41:B41"/>
    <mergeCell ref="C41:D41"/>
    <mergeCell ref="A50:B50"/>
    <mergeCell ref="C50:D50"/>
    <mergeCell ref="A48:B48"/>
    <mergeCell ref="C48:D48"/>
    <mergeCell ref="A49:B49"/>
    <mergeCell ref="C49:D49"/>
    <mergeCell ref="A36:B36"/>
    <mergeCell ref="C36:D36"/>
    <mergeCell ref="A37:B37"/>
    <mergeCell ref="C37:D37"/>
    <mergeCell ref="A42:B42"/>
    <mergeCell ref="C42:D42"/>
    <mergeCell ref="A47:B47"/>
    <mergeCell ref="C47:D47"/>
    <mergeCell ref="A30:B30"/>
    <mergeCell ref="C30:D30"/>
    <mergeCell ref="A31:B31"/>
    <mergeCell ref="C31:D31"/>
    <mergeCell ref="A28:B28"/>
    <mergeCell ref="C28:D28"/>
    <mergeCell ref="A29:B29"/>
    <mergeCell ref="C29:D29"/>
    <mergeCell ref="A34:B34"/>
    <mergeCell ref="C34:D34"/>
    <mergeCell ref="A14:J18"/>
    <mergeCell ref="A22:B22"/>
    <mergeCell ref="C22:D22"/>
    <mergeCell ref="A23:B23"/>
    <mergeCell ref="C23:D23"/>
    <mergeCell ref="F47:G47"/>
    <mergeCell ref="F48:G48"/>
    <mergeCell ref="F49:G49"/>
    <mergeCell ref="F50:G50"/>
    <mergeCell ref="C32:D32"/>
    <mergeCell ref="A33:B33"/>
    <mergeCell ref="C33:D33"/>
    <mergeCell ref="A38:B38"/>
    <mergeCell ref="C38:D38"/>
    <mergeCell ref="A39:B39"/>
    <mergeCell ref="C39:D39"/>
    <mergeCell ref="A26:B26"/>
    <mergeCell ref="C26:D26"/>
    <mergeCell ref="A27:B27"/>
    <mergeCell ref="C27:D27"/>
    <mergeCell ref="A24:B24"/>
    <mergeCell ref="C24:D24"/>
    <mergeCell ref="A25:B25"/>
    <mergeCell ref="C25:D25"/>
    <mergeCell ref="A51:B51"/>
    <mergeCell ref="C51:D51"/>
    <mergeCell ref="F51:G51"/>
    <mergeCell ref="F64:G64"/>
    <mergeCell ref="F65:G65"/>
    <mergeCell ref="F66:G66"/>
    <mergeCell ref="F67:G67"/>
    <mergeCell ref="F97:G97"/>
    <mergeCell ref="F98:G98"/>
    <mergeCell ref="A66:B66"/>
    <mergeCell ref="C66:D66"/>
    <mergeCell ref="F63:G63"/>
    <mergeCell ref="A63:B63"/>
    <mergeCell ref="F52:G52"/>
    <mergeCell ref="F53:G53"/>
    <mergeCell ref="F54:G54"/>
    <mergeCell ref="F55:G55"/>
    <mergeCell ref="F56:G56"/>
    <mergeCell ref="F57:G57"/>
    <mergeCell ref="F58:G58"/>
    <mergeCell ref="F59:G59"/>
    <mergeCell ref="F60:G60"/>
    <mergeCell ref="F61:G61"/>
    <mergeCell ref="F62:G62"/>
    <mergeCell ref="F99:G99"/>
    <mergeCell ref="F72:G72"/>
    <mergeCell ref="F73:G73"/>
    <mergeCell ref="F74:G74"/>
    <mergeCell ref="F75:G75"/>
    <mergeCell ref="F76:G76"/>
    <mergeCell ref="F77:G77"/>
    <mergeCell ref="F78:G78"/>
    <mergeCell ref="A68:J68"/>
    <mergeCell ref="A74:B74"/>
    <mergeCell ref="C74:D74"/>
    <mergeCell ref="A75:B75"/>
    <mergeCell ref="C75:D75"/>
    <mergeCell ref="A72:B72"/>
    <mergeCell ref="C72:D72"/>
    <mergeCell ref="A73:B73"/>
    <mergeCell ref="A79:B79"/>
    <mergeCell ref="C79:D79"/>
    <mergeCell ref="A82:B82"/>
    <mergeCell ref="C82:D82"/>
    <mergeCell ref="A83:B83"/>
    <mergeCell ref="C83:D83"/>
    <mergeCell ref="A80:B80"/>
    <mergeCell ref="C80:D80"/>
    <mergeCell ref="F110:G110"/>
    <mergeCell ref="F111:G111"/>
    <mergeCell ref="F112:G112"/>
    <mergeCell ref="F113:G113"/>
    <mergeCell ref="F114:G114"/>
    <mergeCell ref="F115:G115"/>
    <mergeCell ref="F100:G100"/>
    <mergeCell ref="F101:G101"/>
    <mergeCell ref="F102:G102"/>
    <mergeCell ref="F103:G103"/>
    <mergeCell ref="F104:G104"/>
    <mergeCell ref="F105:G105"/>
    <mergeCell ref="F106:G106"/>
    <mergeCell ref="A13:B13"/>
    <mergeCell ref="A118:K118"/>
    <mergeCell ref="C7:F7"/>
    <mergeCell ref="C9:F9"/>
    <mergeCell ref="F88:G88"/>
    <mergeCell ref="F89:G89"/>
    <mergeCell ref="F90:G90"/>
    <mergeCell ref="F91:G91"/>
    <mergeCell ref="F92:G92"/>
    <mergeCell ref="A93:K93"/>
    <mergeCell ref="A99:B99"/>
    <mergeCell ref="A100:B100"/>
    <mergeCell ref="F79:G79"/>
    <mergeCell ref="F80:G80"/>
    <mergeCell ref="F81:G81"/>
    <mergeCell ref="F82:G82"/>
    <mergeCell ref="F83:G83"/>
    <mergeCell ref="F84:G84"/>
    <mergeCell ref="F85:G85"/>
    <mergeCell ref="F86:G86"/>
    <mergeCell ref="F87:G87"/>
    <mergeCell ref="F107:G107"/>
    <mergeCell ref="F108:G108"/>
    <mergeCell ref="F109:G109"/>
  </mergeCells>
  <dataValidations count="1">
    <dataValidation type="list" allowBlank="1" showInputMessage="1" showErrorMessage="1" sqref="C123:D142">
      <formula1>$A$5:$A$34</formula1>
    </dataValidation>
  </dataValidations>
  <pageMargins left="0.7" right="0.7" top="0.75" bottom="0.75" header="0.3" footer="0.3"/>
  <pageSetup paperSize="9" scale="3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'Staff Rate Breakdown'!$A$33:$A$58</xm:f>
          </x14:formula1>
          <xm:sqref>F23:F42</xm:sqref>
        </x14:dataValidation>
        <x14:dataValidation type="list" allowBlank="1" showInputMessage="1" showErrorMessage="1">
          <x14:formula1>
            <xm:f>'Staff Rate Breakdown'!$B$33:$B$58</xm:f>
          </x14:formula1>
          <xm:sqref>G23:G42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sheetPr>
  <dimension ref="A1:O61"/>
  <sheetViews>
    <sheetView view="pageBreakPreview" zoomScaleNormal="90" zoomScaleSheetLayoutView="100" workbookViewId="0">
      <selection activeCell="A23" sqref="A23:B23"/>
    </sheetView>
  </sheetViews>
  <sheetFormatPr defaultColWidth="0" defaultRowHeight="14.25" zeroHeight="1" x14ac:dyDescent="0.2"/>
  <cols>
    <col min="1" max="2" width="11.7109375" style="119" customWidth="1"/>
    <col min="3" max="3" width="15.7109375" style="119" customWidth="1"/>
    <col min="4" max="4" width="18.42578125" style="119" customWidth="1"/>
    <col min="5" max="8" width="9.140625" style="119" customWidth="1"/>
    <col min="9" max="10" width="10.7109375" style="119" customWidth="1"/>
    <col min="11" max="11" width="13.7109375" style="119" customWidth="1"/>
    <col min="12" max="12" width="18.28515625" style="119" bestFit="1" customWidth="1"/>
    <col min="13" max="13" width="15.7109375" style="119" customWidth="1"/>
    <col min="14" max="15" width="9.140625" style="119" customWidth="1"/>
    <col min="16" max="16384" width="9.140625" style="119" hidden="1"/>
  </cols>
  <sheetData>
    <row r="1" spans="1:13" x14ac:dyDescent="0.2"/>
    <row r="2" spans="1:13" x14ac:dyDescent="0.2"/>
    <row r="3" spans="1:13" x14ac:dyDescent="0.2"/>
    <row r="4" spans="1:13" x14ac:dyDescent="0.2"/>
    <row r="5" spans="1:13" x14ac:dyDescent="0.2"/>
    <row r="6" spans="1:13" ht="15" thickBot="1" x14ac:dyDescent="0.25">
      <c r="C6" s="109"/>
      <c r="D6" s="109"/>
      <c r="E6" s="109"/>
      <c r="F6" s="109"/>
      <c r="G6" s="109"/>
      <c r="H6" s="109"/>
    </row>
    <row r="7" spans="1:13" ht="16.5" thickBot="1" x14ac:dyDescent="0.25">
      <c r="A7" s="758" t="s">
        <v>1</v>
      </c>
      <c r="B7" s="759"/>
      <c r="C7" s="635" t="str">
        <f>Instructions!B5</f>
        <v>TMTii 53</v>
      </c>
      <c r="D7" s="636"/>
      <c r="E7" s="636"/>
      <c r="F7" s="636"/>
      <c r="G7" s="636"/>
      <c r="H7" s="637"/>
      <c r="I7" s="106"/>
    </row>
    <row r="8" spans="1:13" ht="15.75" thickBot="1" x14ac:dyDescent="0.3">
      <c r="A8" s="99"/>
      <c r="C8" s="103"/>
      <c r="D8" s="104"/>
      <c r="E8" s="103"/>
      <c r="F8" s="103"/>
      <c r="G8" s="103"/>
      <c r="H8" s="103"/>
      <c r="I8" s="79"/>
    </row>
    <row r="9" spans="1:13" ht="16.5" thickBot="1" x14ac:dyDescent="0.3">
      <c r="A9" s="758" t="s">
        <v>193</v>
      </c>
      <c r="B9" s="759"/>
      <c r="C9" s="635" t="str">
        <f>'Assessment Summary'!C9</f>
        <v>Please Type Company Name</v>
      </c>
      <c r="D9" s="636"/>
      <c r="E9" s="636"/>
      <c r="F9" s="636"/>
      <c r="G9" s="996"/>
      <c r="H9" s="997"/>
      <c r="I9" s="126"/>
    </row>
    <row r="10" spans="1:13" ht="15" x14ac:dyDescent="0.25">
      <c r="C10" s="100"/>
      <c r="D10" s="100"/>
      <c r="E10" s="100"/>
      <c r="F10" s="100"/>
      <c r="G10" s="100"/>
      <c r="H10" s="100"/>
      <c r="K10" s="80"/>
    </row>
    <row r="11" spans="1:13" ht="15.75" x14ac:dyDescent="0.25">
      <c r="A11" s="638" t="s">
        <v>99</v>
      </c>
      <c r="B11" s="640"/>
      <c r="K11" s="70"/>
    </row>
    <row r="12" spans="1:13" x14ac:dyDescent="0.2"/>
    <row r="13" spans="1:13" ht="16.5" thickBot="1" x14ac:dyDescent="0.25">
      <c r="A13" s="974" t="s">
        <v>43</v>
      </c>
      <c r="B13" s="975"/>
      <c r="C13" s="177"/>
      <c r="D13" s="109"/>
      <c r="E13" s="109"/>
      <c r="F13" s="109"/>
      <c r="G13" s="109"/>
      <c r="H13" s="109"/>
      <c r="I13" s="109"/>
      <c r="J13" s="109"/>
      <c r="K13" s="109"/>
      <c r="L13" s="109"/>
    </row>
    <row r="14" spans="1:13" ht="15" customHeight="1" x14ac:dyDescent="0.2">
      <c r="A14" s="762" t="s">
        <v>238</v>
      </c>
      <c r="B14" s="852"/>
      <c r="C14" s="852"/>
      <c r="D14" s="852"/>
      <c r="E14" s="852"/>
      <c r="F14" s="852"/>
      <c r="G14" s="852"/>
      <c r="H14" s="852"/>
      <c r="I14" s="852"/>
      <c r="J14" s="852"/>
      <c r="K14" s="852"/>
      <c r="L14" s="853"/>
      <c r="M14" s="106"/>
    </row>
    <row r="15" spans="1:13" ht="15" customHeight="1" x14ac:dyDescent="0.2">
      <c r="A15" s="854"/>
      <c r="B15" s="855"/>
      <c r="C15" s="855"/>
      <c r="D15" s="855"/>
      <c r="E15" s="855"/>
      <c r="F15" s="855"/>
      <c r="G15" s="855"/>
      <c r="H15" s="855"/>
      <c r="I15" s="855"/>
      <c r="J15" s="855"/>
      <c r="K15" s="855"/>
      <c r="L15" s="856"/>
      <c r="M15" s="106"/>
    </row>
    <row r="16" spans="1:13" ht="15" customHeight="1" x14ac:dyDescent="0.2">
      <c r="A16" s="854"/>
      <c r="B16" s="855"/>
      <c r="C16" s="855"/>
      <c r="D16" s="855"/>
      <c r="E16" s="855"/>
      <c r="F16" s="855"/>
      <c r="G16" s="855"/>
      <c r="H16" s="855"/>
      <c r="I16" s="855"/>
      <c r="J16" s="855"/>
      <c r="K16" s="855"/>
      <c r="L16" s="856"/>
      <c r="M16" s="106"/>
    </row>
    <row r="17" spans="1:14" x14ac:dyDescent="0.2">
      <c r="A17" s="854"/>
      <c r="B17" s="855"/>
      <c r="C17" s="855"/>
      <c r="D17" s="855"/>
      <c r="E17" s="855"/>
      <c r="F17" s="855"/>
      <c r="G17" s="855"/>
      <c r="H17" s="855"/>
      <c r="I17" s="855"/>
      <c r="J17" s="855"/>
      <c r="K17" s="855"/>
      <c r="L17" s="856"/>
      <c r="M17" s="106"/>
    </row>
    <row r="18" spans="1:14" ht="15" thickBot="1" x14ac:dyDescent="0.25">
      <c r="A18" s="857"/>
      <c r="B18" s="858"/>
      <c r="C18" s="858"/>
      <c r="D18" s="858"/>
      <c r="E18" s="858"/>
      <c r="F18" s="858"/>
      <c r="G18" s="858"/>
      <c r="H18" s="858"/>
      <c r="I18" s="858"/>
      <c r="J18" s="858"/>
      <c r="K18" s="858"/>
      <c r="L18" s="859"/>
      <c r="M18" s="106"/>
    </row>
    <row r="19" spans="1:14" x14ac:dyDescent="0.2">
      <c r="A19" s="461"/>
      <c r="B19" s="461"/>
      <c r="C19" s="333"/>
      <c r="D19" s="333"/>
      <c r="E19" s="333"/>
      <c r="F19" s="333"/>
      <c r="G19" s="333"/>
      <c r="H19" s="334"/>
      <c r="I19" s="334"/>
      <c r="J19" s="334"/>
      <c r="K19" s="334"/>
      <c r="L19" s="352"/>
    </row>
    <row r="20" spans="1:14" ht="15.75" x14ac:dyDescent="0.2">
      <c r="A20" s="908" t="s">
        <v>100</v>
      </c>
      <c r="B20" s="995"/>
      <c r="C20" s="460"/>
    </row>
    <row r="21" spans="1:14" ht="15" thickBot="1" x14ac:dyDescent="0.25">
      <c r="A21" s="103"/>
      <c r="B21" s="103"/>
      <c r="C21" s="109"/>
      <c r="D21" s="109"/>
      <c r="E21" s="109"/>
      <c r="F21" s="109"/>
      <c r="G21" s="109"/>
      <c r="H21" s="109"/>
      <c r="I21" s="109"/>
      <c r="J21" s="109"/>
      <c r="K21" s="109"/>
      <c r="L21" s="109"/>
      <c r="M21" s="109"/>
    </row>
    <row r="22" spans="1:14" ht="48" thickBot="1" x14ac:dyDescent="0.25">
      <c r="A22" s="924" t="s">
        <v>21</v>
      </c>
      <c r="B22" s="910"/>
      <c r="C22" s="910" t="s">
        <v>73</v>
      </c>
      <c r="D22" s="910"/>
      <c r="E22" s="500" t="s">
        <v>67</v>
      </c>
      <c r="F22" s="910" t="s">
        <v>95</v>
      </c>
      <c r="G22" s="910"/>
      <c r="H22" s="910"/>
      <c r="I22" s="910"/>
      <c r="J22" s="399" t="s">
        <v>69</v>
      </c>
      <c r="K22" s="438" t="s">
        <v>96</v>
      </c>
      <c r="L22" s="513" t="s">
        <v>240</v>
      </c>
      <c r="M22" s="404" t="s">
        <v>71</v>
      </c>
      <c r="N22" s="106"/>
    </row>
    <row r="23" spans="1:14" x14ac:dyDescent="0.2">
      <c r="A23" s="1011"/>
      <c r="B23" s="1012"/>
      <c r="C23" s="1013"/>
      <c r="D23" s="1012"/>
      <c r="E23" s="501"/>
      <c r="F23" s="1013"/>
      <c r="G23" s="1014"/>
      <c r="H23" s="1014"/>
      <c r="I23" s="1012"/>
      <c r="J23" s="501"/>
      <c r="K23" s="293"/>
      <c r="L23" s="441">
        <f>K23*J23</f>
        <v>0</v>
      </c>
      <c r="M23" s="196">
        <f>L23*E23</f>
        <v>0</v>
      </c>
      <c r="N23" s="106"/>
    </row>
    <row r="24" spans="1:14" x14ac:dyDescent="0.2">
      <c r="A24" s="1000"/>
      <c r="B24" s="748"/>
      <c r="C24" s="1001"/>
      <c r="D24" s="748"/>
      <c r="E24" s="510"/>
      <c r="F24" s="1001"/>
      <c r="G24" s="747"/>
      <c r="H24" s="747"/>
      <c r="I24" s="748"/>
      <c r="J24" s="510"/>
      <c r="K24" s="535"/>
      <c r="L24" s="212">
        <f t="shared" ref="L24:L42" si="0">K24*J24</f>
        <v>0</v>
      </c>
      <c r="M24" s="197">
        <f t="shared" ref="M24:M42" si="1">L24*E24</f>
        <v>0</v>
      </c>
      <c r="N24" s="106"/>
    </row>
    <row r="25" spans="1:14" x14ac:dyDescent="0.2">
      <c r="A25" s="1000"/>
      <c r="B25" s="748"/>
      <c r="C25" s="1001"/>
      <c r="D25" s="748"/>
      <c r="E25" s="510"/>
      <c r="F25" s="1001"/>
      <c r="G25" s="747"/>
      <c r="H25" s="747"/>
      <c r="I25" s="748"/>
      <c r="J25" s="510"/>
      <c r="K25" s="535"/>
      <c r="L25" s="212">
        <f t="shared" si="0"/>
        <v>0</v>
      </c>
      <c r="M25" s="197">
        <f t="shared" si="1"/>
        <v>0</v>
      </c>
      <c r="N25" s="106"/>
    </row>
    <row r="26" spans="1:14" x14ac:dyDescent="0.2">
      <c r="A26" s="1000"/>
      <c r="B26" s="748"/>
      <c r="C26" s="1001"/>
      <c r="D26" s="748"/>
      <c r="E26" s="510"/>
      <c r="F26" s="1001"/>
      <c r="G26" s="747"/>
      <c r="H26" s="747"/>
      <c r="I26" s="748"/>
      <c r="J26" s="510"/>
      <c r="K26" s="535"/>
      <c r="L26" s="212">
        <f t="shared" si="0"/>
        <v>0</v>
      </c>
      <c r="M26" s="197">
        <f t="shared" si="1"/>
        <v>0</v>
      </c>
      <c r="N26" s="106"/>
    </row>
    <row r="27" spans="1:14" x14ac:dyDescent="0.2">
      <c r="A27" s="1000"/>
      <c r="B27" s="748"/>
      <c r="C27" s="1001"/>
      <c r="D27" s="748"/>
      <c r="E27" s="510"/>
      <c r="F27" s="1001"/>
      <c r="G27" s="747"/>
      <c r="H27" s="747"/>
      <c r="I27" s="748"/>
      <c r="J27" s="510"/>
      <c r="K27" s="535"/>
      <c r="L27" s="212">
        <f t="shared" si="0"/>
        <v>0</v>
      </c>
      <c r="M27" s="197">
        <f t="shared" si="1"/>
        <v>0</v>
      </c>
      <c r="N27" s="106"/>
    </row>
    <row r="28" spans="1:14" x14ac:dyDescent="0.2">
      <c r="A28" s="1000"/>
      <c r="B28" s="748"/>
      <c r="C28" s="1001"/>
      <c r="D28" s="748"/>
      <c r="E28" s="510"/>
      <c r="F28" s="1001"/>
      <c r="G28" s="747"/>
      <c r="H28" s="747"/>
      <c r="I28" s="748"/>
      <c r="J28" s="510"/>
      <c r="K28" s="535"/>
      <c r="L28" s="212">
        <f t="shared" si="0"/>
        <v>0</v>
      </c>
      <c r="M28" s="197">
        <f t="shared" si="1"/>
        <v>0</v>
      </c>
      <c r="N28" s="106"/>
    </row>
    <row r="29" spans="1:14" x14ac:dyDescent="0.2">
      <c r="A29" s="1000"/>
      <c r="B29" s="748"/>
      <c r="C29" s="1001"/>
      <c r="D29" s="748"/>
      <c r="E29" s="510"/>
      <c r="F29" s="1001"/>
      <c r="G29" s="747"/>
      <c r="H29" s="747"/>
      <c r="I29" s="748"/>
      <c r="J29" s="510"/>
      <c r="K29" s="535"/>
      <c r="L29" s="212">
        <f t="shared" si="0"/>
        <v>0</v>
      </c>
      <c r="M29" s="197">
        <f t="shared" si="1"/>
        <v>0</v>
      </c>
      <c r="N29" s="106"/>
    </row>
    <row r="30" spans="1:14" x14ac:dyDescent="0.2">
      <c r="A30" s="1000"/>
      <c r="B30" s="748"/>
      <c r="C30" s="1001"/>
      <c r="D30" s="748"/>
      <c r="E30" s="510"/>
      <c r="F30" s="1001"/>
      <c r="G30" s="747"/>
      <c r="H30" s="747"/>
      <c r="I30" s="748"/>
      <c r="J30" s="510"/>
      <c r="K30" s="535"/>
      <c r="L30" s="212">
        <f t="shared" si="0"/>
        <v>0</v>
      </c>
      <c r="M30" s="197">
        <f t="shared" si="1"/>
        <v>0</v>
      </c>
      <c r="N30" s="106"/>
    </row>
    <row r="31" spans="1:14" x14ac:dyDescent="0.2">
      <c r="A31" s="1000"/>
      <c r="B31" s="748"/>
      <c r="C31" s="1001"/>
      <c r="D31" s="748"/>
      <c r="E31" s="510"/>
      <c r="F31" s="1001"/>
      <c r="G31" s="747"/>
      <c r="H31" s="747"/>
      <c r="I31" s="748"/>
      <c r="J31" s="510"/>
      <c r="K31" s="535"/>
      <c r="L31" s="212">
        <f t="shared" si="0"/>
        <v>0</v>
      </c>
      <c r="M31" s="197">
        <f t="shared" si="1"/>
        <v>0</v>
      </c>
      <c r="N31" s="106"/>
    </row>
    <row r="32" spans="1:14" x14ac:dyDescent="0.2">
      <c r="A32" s="1000"/>
      <c r="B32" s="748"/>
      <c r="C32" s="1001"/>
      <c r="D32" s="748"/>
      <c r="E32" s="510"/>
      <c r="F32" s="1001"/>
      <c r="G32" s="747"/>
      <c r="H32" s="747"/>
      <c r="I32" s="748"/>
      <c r="J32" s="510"/>
      <c r="K32" s="535"/>
      <c r="L32" s="212">
        <f t="shared" si="0"/>
        <v>0</v>
      </c>
      <c r="M32" s="197">
        <f t="shared" si="1"/>
        <v>0</v>
      </c>
      <c r="N32" s="106"/>
    </row>
    <row r="33" spans="1:14" x14ac:dyDescent="0.2">
      <c r="A33" s="1000"/>
      <c r="B33" s="748"/>
      <c r="C33" s="1001"/>
      <c r="D33" s="748"/>
      <c r="E33" s="510"/>
      <c r="F33" s="1001"/>
      <c r="G33" s="747"/>
      <c r="H33" s="747"/>
      <c r="I33" s="748"/>
      <c r="J33" s="510"/>
      <c r="K33" s="535"/>
      <c r="L33" s="212">
        <f t="shared" si="0"/>
        <v>0</v>
      </c>
      <c r="M33" s="197">
        <f t="shared" si="1"/>
        <v>0</v>
      </c>
      <c r="N33" s="106"/>
    </row>
    <row r="34" spans="1:14" x14ac:dyDescent="0.2">
      <c r="A34" s="1000"/>
      <c r="B34" s="748"/>
      <c r="C34" s="1001"/>
      <c r="D34" s="748"/>
      <c r="E34" s="510"/>
      <c r="F34" s="1001"/>
      <c r="G34" s="747"/>
      <c r="H34" s="747"/>
      <c r="I34" s="748"/>
      <c r="J34" s="510"/>
      <c r="K34" s="535"/>
      <c r="L34" s="212">
        <f t="shared" si="0"/>
        <v>0</v>
      </c>
      <c r="M34" s="197">
        <f t="shared" si="1"/>
        <v>0</v>
      </c>
      <c r="N34" s="106"/>
    </row>
    <row r="35" spans="1:14" x14ac:dyDescent="0.2">
      <c r="A35" s="1000"/>
      <c r="B35" s="748"/>
      <c r="C35" s="1001"/>
      <c r="D35" s="748"/>
      <c r="E35" s="510"/>
      <c r="F35" s="1001"/>
      <c r="G35" s="747"/>
      <c r="H35" s="747"/>
      <c r="I35" s="748"/>
      <c r="J35" s="510"/>
      <c r="K35" s="535"/>
      <c r="L35" s="212">
        <f t="shared" si="0"/>
        <v>0</v>
      </c>
      <c r="M35" s="197">
        <f t="shared" si="1"/>
        <v>0</v>
      </c>
      <c r="N35" s="106"/>
    </row>
    <row r="36" spans="1:14" x14ac:dyDescent="0.2">
      <c r="A36" s="1000"/>
      <c r="B36" s="748"/>
      <c r="C36" s="1001"/>
      <c r="D36" s="748"/>
      <c r="E36" s="510"/>
      <c r="F36" s="1001"/>
      <c r="G36" s="747"/>
      <c r="H36" s="747"/>
      <c r="I36" s="748"/>
      <c r="J36" s="510"/>
      <c r="K36" s="535"/>
      <c r="L36" s="212">
        <f t="shared" si="0"/>
        <v>0</v>
      </c>
      <c r="M36" s="197">
        <f t="shared" si="1"/>
        <v>0</v>
      </c>
      <c r="N36" s="106"/>
    </row>
    <row r="37" spans="1:14" x14ac:dyDescent="0.2">
      <c r="A37" s="1000"/>
      <c r="B37" s="748"/>
      <c r="C37" s="1001"/>
      <c r="D37" s="748"/>
      <c r="E37" s="510"/>
      <c r="F37" s="1001"/>
      <c r="G37" s="747"/>
      <c r="H37" s="747"/>
      <c r="I37" s="748"/>
      <c r="J37" s="510"/>
      <c r="K37" s="535"/>
      <c r="L37" s="212">
        <f t="shared" si="0"/>
        <v>0</v>
      </c>
      <c r="M37" s="197">
        <f t="shared" si="1"/>
        <v>0</v>
      </c>
      <c r="N37" s="106"/>
    </row>
    <row r="38" spans="1:14" x14ac:dyDescent="0.2">
      <c r="A38" s="1000"/>
      <c r="B38" s="748"/>
      <c r="C38" s="1001"/>
      <c r="D38" s="748"/>
      <c r="E38" s="510"/>
      <c r="F38" s="1001"/>
      <c r="G38" s="747"/>
      <c r="H38" s="747"/>
      <c r="I38" s="748"/>
      <c r="J38" s="510"/>
      <c r="K38" s="535"/>
      <c r="L38" s="212">
        <f t="shared" si="0"/>
        <v>0</v>
      </c>
      <c r="M38" s="197">
        <f t="shared" si="1"/>
        <v>0</v>
      </c>
      <c r="N38" s="106"/>
    </row>
    <row r="39" spans="1:14" x14ac:dyDescent="0.2">
      <c r="A39" s="1000"/>
      <c r="B39" s="748"/>
      <c r="C39" s="1001"/>
      <c r="D39" s="748"/>
      <c r="E39" s="510"/>
      <c r="F39" s="1001"/>
      <c r="G39" s="747"/>
      <c r="H39" s="747"/>
      <c r="I39" s="748"/>
      <c r="J39" s="510"/>
      <c r="K39" s="535"/>
      <c r="L39" s="212">
        <f t="shared" si="0"/>
        <v>0</v>
      </c>
      <c r="M39" s="197">
        <f t="shared" si="1"/>
        <v>0</v>
      </c>
      <c r="N39" s="106"/>
    </row>
    <row r="40" spans="1:14" x14ac:dyDescent="0.2">
      <c r="A40" s="1000"/>
      <c r="B40" s="748"/>
      <c r="C40" s="1001"/>
      <c r="D40" s="748"/>
      <c r="E40" s="510"/>
      <c r="F40" s="1001"/>
      <c r="G40" s="747"/>
      <c r="H40" s="747"/>
      <c r="I40" s="748"/>
      <c r="J40" s="510"/>
      <c r="K40" s="535"/>
      <c r="L40" s="212">
        <f t="shared" si="0"/>
        <v>0</v>
      </c>
      <c r="M40" s="197">
        <f t="shared" si="1"/>
        <v>0</v>
      </c>
      <c r="N40" s="106"/>
    </row>
    <row r="41" spans="1:14" x14ac:dyDescent="0.2">
      <c r="A41" s="1000"/>
      <c r="B41" s="748"/>
      <c r="C41" s="1001"/>
      <c r="D41" s="748"/>
      <c r="E41" s="510"/>
      <c r="F41" s="1001"/>
      <c r="G41" s="747"/>
      <c r="H41" s="747"/>
      <c r="I41" s="748"/>
      <c r="J41" s="510"/>
      <c r="K41" s="535"/>
      <c r="L41" s="212">
        <f t="shared" si="0"/>
        <v>0</v>
      </c>
      <c r="M41" s="197">
        <f t="shared" si="1"/>
        <v>0</v>
      </c>
      <c r="N41" s="106"/>
    </row>
    <row r="42" spans="1:14" ht="15" thickBot="1" x14ac:dyDescent="0.25">
      <c r="A42" s="1006"/>
      <c r="B42" s="1007"/>
      <c r="C42" s="1008"/>
      <c r="D42" s="1007"/>
      <c r="E42" s="512"/>
      <c r="F42" s="1008"/>
      <c r="G42" s="1009"/>
      <c r="H42" s="1009"/>
      <c r="I42" s="1007"/>
      <c r="J42" s="512"/>
      <c r="K42" s="543"/>
      <c r="L42" s="445">
        <f t="shared" si="0"/>
        <v>0</v>
      </c>
      <c r="M42" s="198">
        <f t="shared" si="1"/>
        <v>0</v>
      </c>
      <c r="N42" s="106"/>
    </row>
    <row r="43" spans="1:14" ht="15.75" thickBot="1" x14ac:dyDescent="0.3">
      <c r="A43" s="902" t="s">
        <v>27</v>
      </c>
      <c r="B43" s="1010"/>
      <c r="C43" s="1010"/>
      <c r="D43" s="1010"/>
      <c r="E43" s="1010"/>
      <c r="F43" s="1010"/>
      <c r="G43" s="1010"/>
      <c r="H43" s="1010"/>
      <c r="I43" s="1010"/>
      <c r="J43" s="1010"/>
      <c r="K43" s="1010"/>
      <c r="L43" s="905"/>
      <c r="M43" s="448">
        <f>SUM(M23:M42)</f>
        <v>0</v>
      </c>
      <c r="N43" s="106"/>
    </row>
    <row r="44" spans="1:14" x14ac:dyDescent="0.2">
      <c r="A44" s="100"/>
      <c r="B44" s="100"/>
      <c r="C44" s="100"/>
      <c r="D44" s="100"/>
      <c r="E44" s="100"/>
      <c r="F44" s="100"/>
      <c r="G44" s="100"/>
      <c r="H44" s="100"/>
      <c r="I44" s="100"/>
      <c r="J44" s="100"/>
      <c r="K44" s="100"/>
      <c r="L44" s="100"/>
      <c r="M44" s="100"/>
    </row>
    <row r="45" spans="1:14" ht="15.75" x14ac:dyDescent="0.2">
      <c r="A45" s="908" t="s">
        <v>97</v>
      </c>
      <c r="B45" s="909"/>
      <c r="C45" s="995"/>
    </row>
    <row r="46" spans="1:14" ht="15" thickBot="1" x14ac:dyDescent="0.25">
      <c r="A46" s="109"/>
      <c r="B46" s="109"/>
      <c r="C46" s="109"/>
      <c r="D46" s="109"/>
      <c r="E46" s="109"/>
      <c r="F46" s="109"/>
      <c r="G46" s="109"/>
      <c r="H46" s="109"/>
      <c r="I46" s="109"/>
      <c r="J46" s="109"/>
      <c r="K46" s="109"/>
      <c r="L46" s="109"/>
      <c r="M46" s="109"/>
    </row>
    <row r="47" spans="1:14" ht="16.5" thickBot="1" x14ac:dyDescent="0.25">
      <c r="A47" s="924" t="s">
        <v>22</v>
      </c>
      <c r="B47" s="910"/>
      <c r="C47" s="910"/>
      <c r="D47" s="910"/>
      <c r="E47" s="910"/>
      <c r="F47" s="910"/>
      <c r="G47" s="910"/>
      <c r="H47" s="910"/>
      <c r="I47" s="910"/>
      <c r="J47" s="500" t="s">
        <v>23</v>
      </c>
      <c r="K47" s="500" t="s">
        <v>98</v>
      </c>
      <c r="L47" s="506" t="s">
        <v>24</v>
      </c>
      <c r="M47" s="404" t="s">
        <v>71</v>
      </c>
      <c r="N47" s="106"/>
    </row>
    <row r="48" spans="1:14" x14ac:dyDescent="0.2">
      <c r="A48" s="998"/>
      <c r="B48" s="999"/>
      <c r="C48" s="999"/>
      <c r="D48" s="999"/>
      <c r="E48" s="999"/>
      <c r="F48" s="999"/>
      <c r="G48" s="999"/>
      <c r="H48" s="999"/>
      <c r="I48" s="999"/>
      <c r="J48" s="536"/>
      <c r="K48" s="536"/>
      <c r="L48" s="408"/>
      <c r="M48" s="196">
        <f>L48*J48</f>
        <v>0</v>
      </c>
      <c r="N48" s="106"/>
    </row>
    <row r="49" spans="1:14" x14ac:dyDescent="0.2">
      <c r="A49" s="1004"/>
      <c r="B49" s="1005"/>
      <c r="C49" s="1005"/>
      <c r="D49" s="1005"/>
      <c r="E49" s="1005"/>
      <c r="F49" s="1005"/>
      <c r="G49" s="1005"/>
      <c r="H49" s="1005"/>
      <c r="I49" s="1005"/>
      <c r="J49" s="537"/>
      <c r="K49" s="537"/>
      <c r="L49" s="365"/>
      <c r="M49" s="197">
        <f>L49*J49</f>
        <v>0</v>
      </c>
      <c r="N49" s="106"/>
    </row>
    <row r="50" spans="1:14" x14ac:dyDescent="0.2">
      <c r="A50" s="1004"/>
      <c r="B50" s="1005"/>
      <c r="C50" s="1005"/>
      <c r="D50" s="1005"/>
      <c r="E50" s="1005"/>
      <c r="F50" s="1005"/>
      <c r="G50" s="1005"/>
      <c r="H50" s="1005"/>
      <c r="I50" s="1005"/>
      <c r="J50" s="537"/>
      <c r="K50" s="537"/>
      <c r="L50" s="365"/>
      <c r="M50" s="197">
        <f t="shared" ref="M50:M56" si="2">L50*J50</f>
        <v>0</v>
      </c>
      <c r="N50" s="106"/>
    </row>
    <row r="51" spans="1:14" x14ac:dyDescent="0.2">
      <c r="A51" s="1004"/>
      <c r="B51" s="1005"/>
      <c r="C51" s="1005"/>
      <c r="D51" s="1005"/>
      <c r="E51" s="1005"/>
      <c r="F51" s="1005"/>
      <c r="G51" s="1005"/>
      <c r="H51" s="1005"/>
      <c r="I51" s="1005"/>
      <c r="J51" s="537"/>
      <c r="K51" s="537"/>
      <c r="L51" s="365"/>
      <c r="M51" s="197">
        <f t="shared" si="2"/>
        <v>0</v>
      </c>
      <c r="N51" s="106"/>
    </row>
    <row r="52" spans="1:14" x14ac:dyDescent="0.2">
      <c r="A52" s="1004"/>
      <c r="B52" s="1005"/>
      <c r="C52" s="1005"/>
      <c r="D52" s="1005"/>
      <c r="E52" s="1005"/>
      <c r="F52" s="1005"/>
      <c r="G52" s="1005"/>
      <c r="H52" s="1005"/>
      <c r="I52" s="1005"/>
      <c r="J52" s="537"/>
      <c r="K52" s="537"/>
      <c r="L52" s="365"/>
      <c r="M52" s="197">
        <f t="shared" si="2"/>
        <v>0</v>
      </c>
      <c r="N52" s="106"/>
    </row>
    <row r="53" spans="1:14" x14ac:dyDescent="0.2">
      <c r="A53" s="1004"/>
      <c r="B53" s="1005"/>
      <c r="C53" s="1005"/>
      <c r="D53" s="1005"/>
      <c r="E53" s="1005"/>
      <c r="F53" s="1005"/>
      <c r="G53" s="1005"/>
      <c r="H53" s="1005"/>
      <c r="I53" s="1005"/>
      <c r="J53" s="537"/>
      <c r="K53" s="537"/>
      <c r="L53" s="365"/>
      <c r="M53" s="197">
        <f t="shared" si="2"/>
        <v>0</v>
      </c>
      <c r="N53" s="106"/>
    </row>
    <row r="54" spans="1:14" x14ac:dyDescent="0.2">
      <c r="A54" s="1004"/>
      <c r="B54" s="1005"/>
      <c r="C54" s="1005"/>
      <c r="D54" s="1005"/>
      <c r="E54" s="1005"/>
      <c r="F54" s="1005"/>
      <c r="G54" s="1005"/>
      <c r="H54" s="1005"/>
      <c r="I54" s="1005"/>
      <c r="J54" s="537"/>
      <c r="K54" s="537"/>
      <c r="L54" s="365"/>
      <c r="M54" s="197">
        <f t="shared" si="2"/>
        <v>0</v>
      </c>
      <c r="N54" s="106"/>
    </row>
    <row r="55" spans="1:14" x14ac:dyDescent="0.2">
      <c r="A55" s="1004"/>
      <c r="B55" s="1005"/>
      <c r="C55" s="1005"/>
      <c r="D55" s="1005"/>
      <c r="E55" s="1005"/>
      <c r="F55" s="1005"/>
      <c r="G55" s="1005"/>
      <c r="H55" s="1005"/>
      <c r="I55" s="1005"/>
      <c r="J55" s="537"/>
      <c r="K55" s="537"/>
      <c r="L55" s="365"/>
      <c r="M55" s="197">
        <f t="shared" si="2"/>
        <v>0</v>
      </c>
      <c r="N55" s="106"/>
    </row>
    <row r="56" spans="1:14" ht="15" thickBot="1" x14ac:dyDescent="0.25">
      <c r="A56" s="1002"/>
      <c r="B56" s="1003"/>
      <c r="C56" s="1003"/>
      <c r="D56" s="1003"/>
      <c r="E56" s="1003"/>
      <c r="F56" s="1003"/>
      <c r="G56" s="1003"/>
      <c r="H56" s="1003"/>
      <c r="I56" s="1003"/>
      <c r="J56" s="538"/>
      <c r="K56" s="538"/>
      <c r="L56" s="415"/>
      <c r="M56" s="442">
        <f t="shared" si="2"/>
        <v>0</v>
      </c>
      <c r="N56" s="106"/>
    </row>
    <row r="57" spans="1:14" ht="15.75" thickBot="1" x14ac:dyDescent="0.3">
      <c r="A57" s="902" t="s">
        <v>27</v>
      </c>
      <c r="B57" s="903"/>
      <c r="C57" s="903"/>
      <c r="D57" s="903"/>
      <c r="E57" s="903"/>
      <c r="F57" s="903"/>
      <c r="G57" s="903"/>
      <c r="H57" s="903"/>
      <c r="I57" s="903"/>
      <c r="J57" s="903"/>
      <c r="K57" s="903"/>
      <c r="L57" s="913"/>
      <c r="M57" s="443">
        <f>SUM(M48:M56)</f>
        <v>0</v>
      </c>
      <c r="N57" s="106"/>
    </row>
    <row r="58" spans="1:14" x14ac:dyDescent="0.2">
      <c r="A58" s="100"/>
      <c r="B58" s="100"/>
      <c r="C58" s="100"/>
      <c r="D58" s="100"/>
      <c r="E58" s="100"/>
      <c r="F58" s="100"/>
      <c r="G58" s="100"/>
      <c r="H58" s="100"/>
      <c r="I58" s="100"/>
      <c r="J58" s="100"/>
      <c r="K58" s="100"/>
      <c r="L58" s="100"/>
      <c r="M58" s="100"/>
    </row>
    <row r="59" spans="1:14" x14ac:dyDescent="0.2"/>
    <row r="60" spans="1:14" x14ac:dyDescent="0.2"/>
    <row r="61" spans="1:14" x14ac:dyDescent="0.2"/>
  </sheetData>
  <sheetProtection sheet="1" objects="1" scenarios="1" selectLockedCells="1"/>
  <mergeCells count="84">
    <mergeCell ref="A7:B7"/>
    <mergeCell ref="A9:B9"/>
    <mergeCell ref="A11:B11"/>
    <mergeCell ref="A20:B20"/>
    <mergeCell ref="A45:C45"/>
    <mergeCell ref="A14:L18"/>
    <mergeCell ref="A22:B22"/>
    <mergeCell ref="C22:D22"/>
    <mergeCell ref="F22:I22"/>
    <mergeCell ref="A23:B23"/>
    <mergeCell ref="C23:D23"/>
    <mergeCell ref="F23:I23"/>
    <mergeCell ref="A24:B24"/>
    <mergeCell ref="C24:D24"/>
    <mergeCell ref="F24:I24"/>
    <mergeCell ref="A25:B25"/>
    <mergeCell ref="C25:D25"/>
    <mergeCell ref="F25:I25"/>
    <mergeCell ref="A26:B26"/>
    <mergeCell ref="C26:D26"/>
    <mergeCell ref="F26:I26"/>
    <mergeCell ref="A27:B27"/>
    <mergeCell ref="C27:D27"/>
    <mergeCell ref="F27:I27"/>
    <mergeCell ref="A28:B28"/>
    <mergeCell ref="C28:D28"/>
    <mergeCell ref="F28:I28"/>
    <mergeCell ref="A29:B29"/>
    <mergeCell ref="C29:D29"/>
    <mergeCell ref="F29:I29"/>
    <mergeCell ref="A30:B30"/>
    <mergeCell ref="C30:D30"/>
    <mergeCell ref="F30:I30"/>
    <mergeCell ref="A31:B31"/>
    <mergeCell ref="C31:D31"/>
    <mergeCell ref="F31:I31"/>
    <mergeCell ref="A32:B32"/>
    <mergeCell ref="C32:D32"/>
    <mergeCell ref="F32:I32"/>
    <mergeCell ref="A33:B33"/>
    <mergeCell ref="C33:D33"/>
    <mergeCell ref="F33:I33"/>
    <mergeCell ref="A34:B34"/>
    <mergeCell ref="C34:D34"/>
    <mergeCell ref="F34:I34"/>
    <mergeCell ref="A35:B35"/>
    <mergeCell ref="C35:D35"/>
    <mergeCell ref="F35:I35"/>
    <mergeCell ref="A36:B36"/>
    <mergeCell ref="C36:D36"/>
    <mergeCell ref="F36:I36"/>
    <mergeCell ref="A57:L57"/>
    <mergeCell ref="A54:I54"/>
    <mergeCell ref="A55:I55"/>
    <mergeCell ref="A42:B42"/>
    <mergeCell ref="C42:D42"/>
    <mergeCell ref="F42:I42"/>
    <mergeCell ref="A43:L43"/>
    <mergeCell ref="A49:I49"/>
    <mergeCell ref="A50:I50"/>
    <mergeCell ref="A51:I51"/>
    <mergeCell ref="A52:I52"/>
    <mergeCell ref="A53:I53"/>
    <mergeCell ref="F39:I39"/>
    <mergeCell ref="A37:B37"/>
    <mergeCell ref="C37:D37"/>
    <mergeCell ref="F37:I37"/>
    <mergeCell ref="A56:I56"/>
    <mergeCell ref="A13:B13"/>
    <mergeCell ref="C7:H7"/>
    <mergeCell ref="C9:H9"/>
    <mergeCell ref="A47:I47"/>
    <mergeCell ref="A48:I48"/>
    <mergeCell ref="A40:B40"/>
    <mergeCell ref="C40:D40"/>
    <mergeCell ref="F40:I40"/>
    <mergeCell ref="A41:B41"/>
    <mergeCell ref="C41:D41"/>
    <mergeCell ref="F41:I41"/>
    <mergeCell ref="A38:B38"/>
    <mergeCell ref="C38:D38"/>
    <mergeCell ref="F38:I38"/>
    <mergeCell ref="A39:B39"/>
    <mergeCell ref="C39:D39"/>
  </mergeCells>
  <pageMargins left="0.7" right="0.7" top="0.75" bottom="0.75" header="0.3" footer="0.3"/>
  <pageSetup paperSize="9" scale="5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'Staff Rate Breakdown'!$A$34:$A$57</xm:f>
          </x14:formula1>
          <xm:sqref>C23:D42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sheetPr>
  <dimension ref="A1:J87"/>
  <sheetViews>
    <sheetView view="pageBreakPreview" zoomScaleNormal="90" zoomScaleSheetLayoutView="100" workbookViewId="0">
      <selection activeCell="A28" sqref="A28:B28"/>
    </sheetView>
  </sheetViews>
  <sheetFormatPr defaultColWidth="0" defaultRowHeight="14.25" zeroHeight="1" x14ac:dyDescent="0.2"/>
  <cols>
    <col min="1" max="2" width="11.7109375" style="119" customWidth="1"/>
    <col min="3" max="3" width="63.5703125" style="119" customWidth="1"/>
    <col min="4" max="4" width="16.85546875" style="119" customWidth="1"/>
    <col min="5" max="5" width="15" style="119" customWidth="1"/>
    <col min="6" max="6" width="16.85546875" style="119" customWidth="1"/>
    <col min="7" max="7" width="18.7109375" style="119" customWidth="1"/>
    <col min="8" max="8" width="31.5703125" style="119" customWidth="1"/>
    <col min="9" max="10" width="9.140625" style="119" customWidth="1"/>
    <col min="11" max="16384" width="9.140625" style="119" hidden="1"/>
  </cols>
  <sheetData>
    <row r="1" spans="1:7" x14ac:dyDescent="0.2"/>
    <row r="2" spans="1:7" x14ac:dyDescent="0.2"/>
    <row r="3" spans="1:7" x14ac:dyDescent="0.2"/>
    <row r="4" spans="1:7" x14ac:dyDescent="0.2"/>
    <row r="5" spans="1:7" x14ac:dyDescent="0.2"/>
    <row r="6" spans="1:7" ht="15" thickBot="1" x14ac:dyDescent="0.25">
      <c r="C6" s="109"/>
      <c r="D6" s="109"/>
    </row>
    <row r="7" spans="1:7" ht="16.5" thickBot="1" x14ac:dyDescent="0.3">
      <c r="A7" s="758" t="s">
        <v>1</v>
      </c>
      <c r="B7" s="759"/>
      <c r="C7" s="635" t="str">
        <f>Instructions!B5</f>
        <v>TMTii 53</v>
      </c>
      <c r="D7" s="637"/>
      <c r="E7" s="125"/>
      <c r="F7" s="70"/>
    </row>
    <row r="8" spans="1:7" ht="15.75" thickBot="1" x14ac:dyDescent="0.3">
      <c r="A8" s="99"/>
      <c r="C8" s="103"/>
      <c r="D8" s="103"/>
      <c r="E8" s="70"/>
      <c r="F8" s="70"/>
    </row>
    <row r="9" spans="1:7" ht="16.5" thickBot="1" x14ac:dyDescent="0.3">
      <c r="A9" s="732" t="s">
        <v>193</v>
      </c>
      <c r="B9" s="733"/>
      <c r="C9" s="635" t="str">
        <f>'Assessment Summary'!C9</f>
        <v>Please Type Company Name</v>
      </c>
      <c r="D9" s="637"/>
      <c r="E9" s="125"/>
      <c r="F9" s="70"/>
    </row>
    <row r="10" spans="1:7" x14ac:dyDescent="0.2">
      <c r="C10" s="100"/>
      <c r="D10" s="100"/>
    </row>
    <row r="11" spans="1:7" ht="15.75" x14ac:dyDescent="0.25">
      <c r="A11" s="720" t="s">
        <v>141</v>
      </c>
      <c r="B11" s="721"/>
    </row>
    <row r="12" spans="1:7" x14ac:dyDescent="0.2"/>
    <row r="13" spans="1:7" s="109" customFormat="1" ht="16.5" thickBot="1" x14ac:dyDescent="0.3">
      <c r="A13" s="1027" t="s">
        <v>43</v>
      </c>
      <c r="B13" s="1028"/>
      <c r="C13" s="177"/>
    </row>
    <row r="14" spans="1:7" s="466" customFormat="1" ht="15" customHeight="1" x14ac:dyDescent="0.25">
      <c r="A14" s="1018" t="s">
        <v>241</v>
      </c>
      <c r="B14" s="1019"/>
      <c r="C14" s="1019"/>
      <c r="D14" s="1019"/>
      <c r="E14" s="1019"/>
      <c r="F14" s="1019"/>
      <c r="G14" s="1020"/>
    </row>
    <row r="15" spans="1:7" s="466" customFormat="1" ht="15" customHeight="1" x14ac:dyDescent="0.25">
      <c r="A15" s="1021"/>
      <c r="B15" s="1022"/>
      <c r="C15" s="1022"/>
      <c r="D15" s="1022"/>
      <c r="E15" s="1022"/>
      <c r="F15" s="1022"/>
      <c r="G15" s="1023"/>
    </row>
    <row r="16" spans="1:7" s="466" customFormat="1" ht="15" customHeight="1" x14ac:dyDescent="0.25">
      <c r="A16" s="1021"/>
      <c r="B16" s="1022"/>
      <c r="C16" s="1022"/>
      <c r="D16" s="1022"/>
      <c r="E16" s="1022"/>
      <c r="F16" s="1022"/>
      <c r="G16" s="1023"/>
    </row>
    <row r="17" spans="1:9" s="466" customFormat="1" ht="15" customHeight="1" x14ac:dyDescent="0.25">
      <c r="A17" s="1021"/>
      <c r="B17" s="1022"/>
      <c r="C17" s="1022"/>
      <c r="D17" s="1022"/>
      <c r="E17" s="1022"/>
      <c r="F17" s="1022"/>
      <c r="G17" s="1023"/>
    </row>
    <row r="18" spans="1:9" s="465" customFormat="1" ht="15" customHeight="1" thickBot="1" x14ac:dyDescent="0.3">
      <c r="A18" s="1024"/>
      <c r="B18" s="1025"/>
      <c r="C18" s="1025"/>
      <c r="D18" s="1025"/>
      <c r="E18" s="1025"/>
      <c r="F18" s="1025"/>
      <c r="G18" s="1026"/>
      <c r="H18" s="464"/>
      <c r="I18" s="464"/>
    </row>
    <row r="19" spans="1:9" s="465" customFormat="1" ht="20.100000000000001" customHeight="1" x14ac:dyDescent="0.25">
      <c r="A19" s="463"/>
      <c r="B19" s="464"/>
      <c r="C19" s="464"/>
      <c r="D19" s="464"/>
      <c r="E19" s="464"/>
      <c r="F19" s="464"/>
      <c r="G19" s="464"/>
      <c r="H19" s="464"/>
      <c r="I19" s="464"/>
    </row>
    <row r="20" spans="1:9" s="465" customFormat="1" ht="20.100000000000001" customHeight="1" x14ac:dyDescent="0.25">
      <c r="A20" s="463"/>
      <c r="B20" s="464"/>
      <c r="C20" s="464"/>
      <c r="D20" s="464"/>
      <c r="E20" s="464"/>
      <c r="F20" s="464"/>
      <c r="G20" s="464"/>
      <c r="H20" s="464"/>
      <c r="I20" s="464"/>
    </row>
    <row r="21" spans="1:9" ht="15.75" x14ac:dyDescent="0.2">
      <c r="A21" s="1032" t="s">
        <v>142</v>
      </c>
      <c r="B21" s="1033"/>
      <c r="C21" s="1034"/>
    </row>
    <row r="22" spans="1:9" ht="15" x14ac:dyDescent="0.25">
      <c r="A22" s="71"/>
      <c r="B22" s="462"/>
    </row>
    <row r="23" spans="1:9" ht="15.75" x14ac:dyDescent="0.25">
      <c r="A23" s="517" t="s">
        <v>242</v>
      </c>
      <c r="B23" s="462"/>
    </row>
    <row r="24" spans="1:9" ht="15" x14ac:dyDescent="0.2">
      <c r="A24" s="518" t="s">
        <v>143</v>
      </c>
      <c r="B24" s="109"/>
      <c r="C24" s="109"/>
      <c r="D24" s="109"/>
      <c r="E24" s="109"/>
      <c r="F24" s="109"/>
      <c r="G24" s="109"/>
      <c r="H24" s="109"/>
    </row>
    <row r="25" spans="1:9" x14ac:dyDescent="0.2">
      <c r="I25" s="106"/>
    </row>
    <row r="26" spans="1:9" ht="15" thickBot="1" x14ac:dyDescent="0.25">
      <c r="A26" s="109"/>
      <c r="B26" s="109"/>
      <c r="C26" s="109"/>
      <c r="D26" s="109"/>
      <c r="E26" s="109"/>
      <c r="F26" s="109"/>
      <c r="G26" s="109"/>
      <c r="H26" s="109"/>
      <c r="I26" s="106"/>
    </row>
    <row r="27" spans="1:9" ht="16.5" thickBot="1" x14ac:dyDescent="0.25">
      <c r="A27" s="791" t="s">
        <v>21</v>
      </c>
      <c r="B27" s="792"/>
      <c r="C27" s="492" t="s">
        <v>139</v>
      </c>
      <c r="D27" s="484" t="s">
        <v>177</v>
      </c>
      <c r="E27" s="484" t="s">
        <v>144</v>
      </c>
      <c r="F27" s="484" t="s">
        <v>178</v>
      </c>
      <c r="G27" s="382" t="s">
        <v>179</v>
      </c>
      <c r="H27" s="341" t="s">
        <v>25</v>
      </c>
      <c r="I27" s="106"/>
    </row>
    <row r="28" spans="1:9" x14ac:dyDescent="0.2">
      <c r="A28" s="1016"/>
      <c r="B28" s="1017"/>
      <c r="C28" s="493"/>
      <c r="D28" s="539"/>
      <c r="E28" s="514"/>
      <c r="F28" s="514"/>
      <c r="G28" s="540"/>
      <c r="H28" s="196">
        <f>G28*D28</f>
        <v>0</v>
      </c>
      <c r="I28" s="106"/>
    </row>
    <row r="29" spans="1:9" x14ac:dyDescent="0.2">
      <c r="A29" s="773"/>
      <c r="B29" s="779"/>
      <c r="C29" s="489"/>
      <c r="D29" s="302"/>
      <c r="E29" s="509"/>
      <c r="F29" s="509"/>
      <c r="G29" s="541"/>
      <c r="H29" s="197">
        <f t="shared" ref="H29:H30" si="0">G29*D29</f>
        <v>0</v>
      </c>
      <c r="I29" s="106"/>
    </row>
    <row r="30" spans="1:9" x14ac:dyDescent="0.2">
      <c r="A30" s="773"/>
      <c r="B30" s="779"/>
      <c r="C30" s="489"/>
      <c r="D30" s="302"/>
      <c r="E30" s="509"/>
      <c r="F30" s="509"/>
      <c r="G30" s="541"/>
      <c r="H30" s="197">
        <f t="shared" si="0"/>
        <v>0</v>
      </c>
      <c r="I30" s="106"/>
    </row>
    <row r="31" spans="1:9" x14ac:dyDescent="0.2">
      <c r="A31" s="773"/>
      <c r="B31" s="779"/>
      <c r="C31" s="489"/>
      <c r="D31" s="302"/>
      <c r="E31" s="509"/>
      <c r="F31" s="509"/>
      <c r="G31" s="541"/>
      <c r="H31" s="197">
        <f t="shared" ref="H31:H37" si="1">G31*D31</f>
        <v>0</v>
      </c>
      <c r="I31" s="106"/>
    </row>
    <row r="32" spans="1:9" x14ac:dyDescent="0.2">
      <c r="A32" s="773"/>
      <c r="B32" s="779"/>
      <c r="C32" s="489"/>
      <c r="D32" s="302"/>
      <c r="E32" s="509"/>
      <c r="F32" s="509"/>
      <c r="G32" s="541"/>
      <c r="H32" s="197">
        <f t="shared" si="1"/>
        <v>0</v>
      </c>
      <c r="I32" s="106"/>
    </row>
    <row r="33" spans="1:9" x14ac:dyDescent="0.2">
      <c r="A33" s="773"/>
      <c r="B33" s="779"/>
      <c r="C33" s="489"/>
      <c r="D33" s="302"/>
      <c r="E33" s="509"/>
      <c r="F33" s="509"/>
      <c r="G33" s="541"/>
      <c r="H33" s="197">
        <f t="shared" si="1"/>
        <v>0</v>
      </c>
      <c r="I33" s="106"/>
    </row>
    <row r="34" spans="1:9" x14ac:dyDescent="0.2">
      <c r="A34" s="773"/>
      <c r="B34" s="779"/>
      <c r="C34" s="489"/>
      <c r="D34" s="302"/>
      <c r="E34" s="509"/>
      <c r="F34" s="509"/>
      <c r="G34" s="541"/>
      <c r="H34" s="197">
        <f t="shared" si="1"/>
        <v>0</v>
      </c>
      <c r="I34" s="106"/>
    </row>
    <row r="35" spans="1:9" x14ac:dyDescent="0.2">
      <c r="A35" s="773"/>
      <c r="B35" s="779"/>
      <c r="C35" s="489"/>
      <c r="D35" s="302"/>
      <c r="E35" s="509"/>
      <c r="F35" s="509"/>
      <c r="G35" s="541"/>
      <c r="H35" s="197">
        <f t="shared" si="1"/>
        <v>0</v>
      </c>
      <c r="I35" s="106"/>
    </row>
    <row r="36" spans="1:9" x14ac:dyDescent="0.2">
      <c r="A36" s="773"/>
      <c r="B36" s="779"/>
      <c r="C36" s="489"/>
      <c r="D36" s="302"/>
      <c r="E36" s="509"/>
      <c r="F36" s="509"/>
      <c r="G36" s="541"/>
      <c r="H36" s="197">
        <f t="shared" si="1"/>
        <v>0</v>
      </c>
      <c r="I36" s="106"/>
    </row>
    <row r="37" spans="1:9" ht="15" thickBot="1" x14ac:dyDescent="0.25">
      <c r="A37" s="808"/>
      <c r="B37" s="809"/>
      <c r="C37" s="490"/>
      <c r="D37" s="304"/>
      <c r="E37" s="511"/>
      <c r="F37" s="511"/>
      <c r="G37" s="542"/>
      <c r="H37" s="442">
        <f t="shared" si="1"/>
        <v>0</v>
      </c>
      <c r="I37" s="106"/>
    </row>
    <row r="38" spans="1:9" ht="15.75" thickBot="1" x14ac:dyDescent="0.3">
      <c r="A38" s="810" t="s">
        <v>27</v>
      </c>
      <c r="B38" s="811"/>
      <c r="C38" s="811"/>
      <c r="D38" s="811"/>
      <c r="E38" s="811"/>
      <c r="F38" s="811"/>
      <c r="G38" s="977"/>
      <c r="H38" s="309">
        <f>SUM(H28:H37)</f>
        <v>0</v>
      </c>
      <c r="I38" s="106"/>
    </row>
    <row r="39" spans="1:9" ht="15" x14ac:dyDescent="0.25">
      <c r="A39" s="77"/>
      <c r="B39" s="100"/>
      <c r="C39" s="100"/>
      <c r="D39" s="100"/>
      <c r="E39" s="100"/>
      <c r="F39" s="100"/>
      <c r="G39" s="100"/>
      <c r="H39" s="100"/>
    </row>
    <row r="40" spans="1:9" x14ac:dyDescent="0.2"/>
    <row r="41" spans="1:9" x14ac:dyDescent="0.2"/>
    <row r="42" spans="1:9" x14ac:dyDescent="0.2"/>
    <row r="43" spans="1:9" ht="15" x14ac:dyDescent="0.25">
      <c r="A43" s="1029" t="s">
        <v>147</v>
      </c>
      <c r="B43" s="1030"/>
      <c r="C43" s="1031"/>
    </row>
    <row r="44" spans="1:9" ht="15" x14ac:dyDescent="0.25">
      <c r="A44" s="71"/>
    </row>
    <row r="45" spans="1:9" ht="15" x14ac:dyDescent="0.2">
      <c r="A45" s="517" t="s">
        <v>148</v>
      </c>
    </row>
    <row r="46" spans="1:9" x14ac:dyDescent="0.2">
      <c r="A46" s="109"/>
      <c r="B46" s="109"/>
      <c r="C46" s="109"/>
      <c r="D46" s="109"/>
      <c r="E46" s="109"/>
      <c r="F46" s="109"/>
      <c r="G46" s="109"/>
      <c r="H46" s="109"/>
    </row>
    <row r="47" spans="1:9" x14ac:dyDescent="0.2"/>
    <row r="48" spans="1:9" ht="15" thickBot="1" x14ac:dyDescent="0.25">
      <c r="A48" s="109"/>
      <c r="B48" s="109"/>
      <c r="C48" s="109"/>
      <c r="D48" s="109"/>
      <c r="E48" s="109"/>
      <c r="F48" s="109"/>
      <c r="G48" s="109"/>
      <c r="H48" s="109"/>
    </row>
    <row r="49" spans="1:7" ht="16.5" thickBot="1" x14ac:dyDescent="0.25">
      <c r="A49" s="791" t="s">
        <v>21</v>
      </c>
      <c r="B49" s="792"/>
      <c r="C49" s="492" t="s">
        <v>139</v>
      </c>
      <c r="D49" s="484" t="s">
        <v>15</v>
      </c>
      <c r="E49" s="382" t="s">
        <v>149</v>
      </c>
      <c r="F49" s="341" t="s">
        <v>25</v>
      </c>
      <c r="G49" s="106"/>
    </row>
    <row r="50" spans="1:7" x14ac:dyDescent="0.2">
      <c r="A50" s="793"/>
      <c r="B50" s="794"/>
      <c r="C50" s="493"/>
      <c r="D50" s="300"/>
      <c r="E50" s="450"/>
      <c r="F50" s="196">
        <f>E50*D50</f>
        <v>0</v>
      </c>
      <c r="G50" s="106"/>
    </row>
    <row r="51" spans="1:7" x14ac:dyDescent="0.2">
      <c r="A51" s="773"/>
      <c r="B51" s="779"/>
      <c r="C51" s="489"/>
      <c r="D51" s="302"/>
      <c r="E51" s="314"/>
      <c r="F51" s="197">
        <f t="shared" ref="F51:F59" si="2">E51*D51</f>
        <v>0</v>
      </c>
      <c r="G51" s="106"/>
    </row>
    <row r="52" spans="1:7" x14ac:dyDescent="0.2">
      <c r="A52" s="773"/>
      <c r="B52" s="779"/>
      <c r="C52" s="489"/>
      <c r="D52" s="302"/>
      <c r="E52" s="314"/>
      <c r="F52" s="197">
        <f t="shared" si="2"/>
        <v>0</v>
      </c>
      <c r="G52" s="106"/>
    </row>
    <row r="53" spans="1:7" x14ac:dyDescent="0.2">
      <c r="A53" s="773"/>
      <c r="B53" s="779"/>
      <c r="C53" s="489"/>
      <c r="D53" s="302"/>
      <c r="E53" s="314"/>
      <c r="F53" s="197">
        <f t="shared" si="2"/>
        <v>0</v>
      </c>
      <c r="G53" s="106"/>
    </row>
    <row r="54" spans="1:7" x14ac:dyDescent="0.2">
      <c r="A54" s="773"/>
      <c r="B54" s="779"/>
      <c r="C54" s="489"/>
      <c r="D54" s="302"/>
      <c r="E54" s="314"/>
      <c r="F54" s="197">
        <f t="shared" si="2"/>
        <v>0</v>
      </c>
      <c r="G54" s="106"/>
    </row>
    <row r="55" spans="1:7" x14ac:dyDescent="0.2">
      <c r="A55" s="773"/>
      <c r="B55" s="779"/>
      <c r="C55" s="489"/>
      <c r="D55" s="302"/>
      <c r="E55" s="314"/>
      <c r="F55" s="197">
        <f t="shared" si="2"/>
        <v>0</v>
      </c>
      <c r="G55" s="106"/>
    </row>
    <row r="56" spans="1:7" x14ac:dyDescent="0.2">
      <c r="A56" s="773"/>
      <c r="B56" s="779"/>
      <c r="C56" s="489"/>
      <c r="D56" s="302"/>
      <c r="E56" s="314"/>
      <c r="F56" s="197">
        <f t="shared" si="2"/>
        <v>0</v>
      </c>
      <c r="G56" s="106"/>
    </row>
    <row r="57" spans="1:7" x14ac:dyDescent="0.2">
      <c r="A57" s="773"/>
      <c r="B57" s="779"/>
      <c r="C57" s="489"/>
      <c r="D57" s="302"/>
      <c r="E57" s="314"/>
      <c r="F57" s="197">
        <f t="shared" si="2"/>
        <v>0</v>
      </c>
      <c r="G57" s="106"/>
    </row>
    <row r="58" spans="1:7" x14ac:dyDescent="0.2">
      <c r="A58" s="773"/>
      <c r="B58" s="779"/>
      <c r="C58" s="489"/>
      <c r="D58" s="302"/>
      <c r="E58" s="314"/>
      <c r="F58" s="197">
        <f t="shared" si="2"/>
        <v>0</v>
      </c>
      <c r="G58" s="106"/>
    </row>
    <row r="59" spans="1:7" ht="15" thickBot="1" x14ac:dyDescent="0.25">
      <c r="A59" s="808"/>
      <c r="B59" s="809"/>
      <c r="C59" s="490"/>
      <c r="D59" s="304"/>
      <c r="E59" s="452"/>
      <c r="F59" s="442">
        <f t="shared" si="2"/>
        <v>0</v>
      </c>
      <c r="G59" s="106"/>
    </row>
    <row r="60" spans="1:7" ht="15.75" thickBot="1" x14ac:dyDescent="0.3">
      <c r="A60" s="810" t="s">
        <v>27</v>
      </c>
      <c r="B60" s="1015"/>
      <c r="C60" s="1015"/>
      <c r="D60" s="1015"/>
      <c r="E60" s="977"/>
      <c r="F60" s="309">
        <f>SUM(F50:F59)</f>
        <v>0</v>
      </c>
      <c r="G60" s="106"/>
    </row>
    <row r="61" spans="1:7" x14ac:dyDescent="0.2">
      <c r="A61" s="100"/>
      <c r="B61" s="100"/>
      <c r="C61" s="100"/>
      <c r="D61" s="100"/>
      <c r="E61" s="100"/>
      <c r="F61" s="100"/>
    </row>
    <row r="62" spans="1:7" x14ac:dyDescent="0.2"/>
    <row r="63" spans="1:7" x14ac:dyDescent="0.2"/>
    <row r="64" spans="1:7"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sheetData>
  <sheetProtection sheet="1" objects="1" scenarios="1" selectLockedCells="1"/>
  <mergeCells count="33">
    <mergeCell ref="A43:C43"/>
    <mergeCell ref="A21:C21"/>
    <mergeCell ref="A38:G38"/>
    <mergeCell ref="A36:B36"/>
    <mergeCell ref="A37:B37"/>
    <mergeCell ref="C7:D7"/>
    <mergeCell ref="C9:D9"/>
    <mergeCell ref="A33:B33"/>
    <mergeCell ref="A34:B34"/>
    <mergeCell ref="A30:B30"/>
    <mergeCell ref="A31:B31"/>
    <mergeCell ref="A32:B32"/>
    <mergeCell ref="A7:B7"/>
    <mergeCell ref="A9:B9"/>
    <mergeCell ref="A11:B11"/>
    <mergeCell ref="A14:G18"/>
    <mergeCell ref="A13:B13"/>
    <mergeCell ref="A60:E60"/>
    <mergeCell ref="A27:B27"/>
    <mergeCell ref="A28:B28"/>
    <mergeCell ref="A29:B29"/>
    <mergeCell ref="A35:B35"/>
    <mergeCell ref="A55:B55"/>
    <mergeCell ref="A59:B59"/>
    <mergeCell ref="A57:B57"/>
    <mergeCell ref="A58:B58"/>
    <mergeCell ref="A54:B54"/>
    <mergeCell ref="A56:B56"/>
    <mergeCell ref="A52:B52"/>
    <mergeCell ref="A53:B53"/>
    <mergeCell ref="A51:B51"/>
    <mergeCell ref="A49:B49"/>
    <mergeCell ref="A50:B50"/>
  </mergeCells>
  <pageMargins left="0.7" right="0.7" top="0.75" bottom="0.75" header="0.3" footer="0.3"/>
  <pageSetup paperSize="9" scale="43"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'[1]Staff Rate Breakdown'!#REF!</xm:f>
          </x14:formula1>
          <xm:sqref>G39</xm:sqref>
        </x14:dataValidation>
        <x14:dataValidation type="list" allowBlank="1" showInputMessage="1" showErrorMessage="1">
          <x14:formula1>
            <xm:f>'[1]Staff Rate Breakdown'!#REF!</xm:f>
          </x14:formula1>
          <xm:sqref>E39:F39</xm:sqref>
        </x14:dataValidation>
        <x14:dataValidation type="list" allowBlank="1" showInputMessage="1" showErrorMessage="1">
          <x14:formula1>
            <xm:f>'[1]Location Uplift'!#REF!</xm:f>
          </x14:formula1>
          <xm:sqref>M27:M38 M40:M43 L39 L24:L26</xm:sqref>
        </x14:dataValidation>
        <x14:dataValidation type="list" allowBlank="1" showInputMessage="1" showErrorMessage="1">
          <x14:formula1>
            <xm:f>[1]Lists!#REF!</xm:f>
          </x14:formula1>
          <xm:sqref>C44 C39:C42 C22</xm:sqref>
        </x14:dataValidation>
        <x14:dataValidation type="list" allowBlank="1" showInputMessage="1" showErrorMessage="1">
          <x14:formula1>
            <xm:f>Lists!$A$5:$A$29</xm:f>
          </x14:formula1>
          <xm:sqref>C28:C37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sheetPr>
  <dimension ref="A1:R145"/>
  <sheetViews>
    <sheetView view="pageBreakPreview" zoomScaleNormal="90" zoomScaleSheetLayoutView="100" workbookViewId="0">
      <selection activeCell="A22" sqref="A22:B22"/>
    </sheetView>
  </sheetViews>
  <sheetFormatPr defaultColWidth="0" defaultRowHeight="14.25" zeroHeight="1" x14ac:dyDescent="0.2"/>
  <cols>
    <col min="1" max="2" width="11.7109375" style="119" customWidth="1"/>
    <col min="3" max="3" width="15.7109375" style="119" customWidth="1"/>
    <col min="4" max="4" width="24.5703125" style="119" customWidth="1"/>
    <col min="5" max="5" width="5" style="119" customWidth="1"/>
    <col min="6" max="6" width="31.140625" style="119" bestFit="1" customWidth="1"/>
    <col min="7" max="7" width="15" style="119" bestFit="1" customWidth="1"/>
    <col min="8" max="8" width="15.140625" style="119" bestFit="1" customWidth="1"/>
    <col min="9" max="9" width="12.42578125" style="119" customWidth="1"/>
    <col min="10" max="10" width="14.28515625" style="119" customWidth="1"/>
    <col min="11" max="11" width="16.28515625" style="119" customWidth="1"/>
    <col min="12" max="12" width="17.85546875" style="119" customWidth="1"/>
    <col min="13" max="13" width="11.42578125" style="119" customWidth="1"/>
    <col min="14" max="14" width="9.140625" style="119" customWidth="1"/>
    <col min="15" max="18" width="0" style="119" hidden="1" customWidth="1"/>
    <col min="19" max="16384" width="9.140625" style="119" hidden="1"/>
  </cols>
  <sheetData>
    <row r="1" spans="1:13" x14ac:dyDescent="0.2"/>
    <row r="2" spans="1:13" x14ac:dyDescent="0.2"/>
    <row r="3" spans="1:13" x14ac:dyDescent="0.2"/>
    <row r="4" spans="1:13" x14ac:dyDescent="0.2"/>
    <row r="5" spans="1:13" x14ac:dyDescent="0.2"/>
    <row r="6" spans="1:13" ht="15" thickBot="1" x14ac:dyDescent="0.25">
      <c r="C6" s="109"/>
      <c r="D6" s="109"/>
      <c r="E6" s="109"/>
    </row>
    <row r="7" spans="1:13" ht="16.5" thickBot="1" x14ac:dyDescent="0.25">
      <c r="A7" s="758" t="s">
        <v>1</v>
      </c>
      <c r="B7" s="759"/>
      <c r="C7" s="635" t="str">
        <f>Instructions!B5</f>
        <v>TMTii 53</v>
      </c>
      <c r="D7" s="636"/>
      <c r="E7" s="637"/>
      <c r="F7" s="139"/>
      <c r="G7" s="140"/>
      <c r="H7" s="140"/>
    </row>
    <row r="8" spans="1:13" ht="15.75" thickBot="1" x14ac:dyDescent="0.3">
      <c r="A8" s="99"/>
      <c r="C8" s="103"/>
      <c r="D8" s="104"/>
      <c r="E8" s="103"/>
      <c r="K8" s="79"/>
    </row>
    <row r="9" spans="1:13" ht="16.5" thickBot="1" x14ac:dyDescent="0.3">
      <c r="A9" s="732" t="s">
        <v>193</v>
      </c>
      <c r="B9" s="733"/>
      <c r="C9" s="635" t="str">
        <f>'Assessment Summary'!C9</f>
        <v>Please Type Company Name</v>
      </c>
      <c r="D9" s="636"/>
      <c r="E9" s="637"/>
      <c r="F9" s="139"/>
      <c r="G9" s="140"/>
      <c r="H9" s="140"/>
      <c r="K9" s="80"/>
    </row>
    <row r="10" spans="1:13" ht="15" x14ac:dyDescent="0.25">
      <c r="C10" s="100"/>
      <c r="D10" s="100"/>
      <c r="E10" s="100"/>
      <c r="K10" s="80"/>
    </row>
    <row r="11" spans="1:13" ht="15" x14ac:dyDescent="0.25">
      <c r="A11" s="842" t="s">
        <v>103</v>
      </c>
      <c r="B11" s="843"/>
      <c r="C11" s="844"/>
      <c r="K11" s="70"/>
    </row>
    <row r="12" spans="1:13" x14ac:dyDescent="0.2"/>
    <row r="13" spans="1:13" ht="15.75" customHeight="1" thickBot="1" x14ac:dyDescent="0.3">
      <c r="A13" s="1056" t="s">
        <v>43</v>
      </c>
      <c r="B13" s="1057"/>
      <c r="C13" s="177"/>
      <c r="D13" s="109"/>
      <c r="E13" s="109"/>
      <c r="F13" s="109"/>
      <c r="G13" s="109"/>
      <c r="H13" s="109"/>
      <c r="I13" s="109"/>
      <c r="J13" s="109"/>
      <c r="K13" s="109"/>
      <c r="L13" s="109"/>
    </row>
    <row r="14" spans="1:13" ht="15" customHeight="1" x14ac:dyDescent="0.2">
      <c r="A14" s="762" t="s">
        <v>243</v>
      </c>
      <c r="B14" s="852"/>
      <c r="C14" s="852"/>
      <c r="D14" s="852"/>
      <c r="E14" s="852"/>
      <c r="F14" s="852"/>
      <c r="G14" s="852"/>
      <c r="H14" s="852"/>
      <c r="I14" s="852"/>
      <c r="J14" s="852"/>
      <c r="K14" s="852"/>
      <c r="L14" s="853"/>
      <c r="M14" s="106"/>
    </row>
    <row r="15" spans="1:13" ht="15" customHeight="1" thickBot="1" x14ac:dyDescent="0.25">
      <c r="A15" s="857"/>
      <c r="B15" s="858"/>
      <c r="C15" s="858"/>
      <c r="D15" s="858"/>
      <c r="E15" s="858"/>
      <c r="F15" s="858"/>
      <c r="G15" s="858"/>
      <c r="H15" s="858"/>
      <c r="I15" s="858"/>
      <c r="J15" s="858"/>
      <c r="K15" s="858"/>
      <c r="L15" s="859"/>
      <c r="M15" s="106"/>
    </row>
    <row r="16" spans="1:13" ht="15" customHeight="1" x14ac:dyDescent="0.2">
      <c r="A16" s="519"/>
      <c r="B16" s="519"/>
      <c r="C16" s="520"/>
      <c r="D16" s="521"/>
      <c r="E16" s="521"/>
      <c r="F16" s="521"/>
      <c r="G16" s="521"/>
      <c r="H16" s="522"/>
      <c r="I16" s="522"/>
      <c r="J16" s="522"/>
      <c r="K16" s="522"/>
      <c r="L16" s="523"/>
      <c r="M16" s="106"/>
    </row>
    <row r="17" spans="1:13" ht="15" x14ac:dyDescent="0.2">
      <c r="A17" s="1053" t="s">
        <v>104</v>
      </c>
      <c r="B17" s="1054"/>
      <c r="C17" s="1055"/>
      <c r="D17" s="333"/>
      <c r="E17" s="333"/>
      <c r="F17" s="333"/>
      <c r="G17" s="333"/>
      <c r="H17" s="334"/>
      <c r="I17" s="334"/>
      <c r="J17" s="334"/>
      <c r="K17" s="334"/>
      <c r="L17" s="352"/>
    </row>
    <row r="18" spans="1:13" ht="15" x14ac:dyDescent="0.25">
      <c r="A18" s="70"/>
    </row>
    <row r="19" spans="1:13" ht="15" x14ac:dyDescent="0.25">
      <c r="A19" s="1050" t="s">
        <v>64</v>
      </c>
      <c r="B19" s="1051"/>
      <c r="C19" s="524"/>
    </row>
    <row r="20" spans="1:13" ht="15" thickBot="1" x14ac:dyDescent="0.25">
      <c r="A20" s="109"/>
      <c r="B20" s="109"/>
      <c r="C20" s="109"/>
      <c r="D20" s="109"/>
      <c r="E20" s="109"/>
      <c r="F20" s="109"/>
      <c r="G20" s="109"/>
      <c r="H20" s="109"/>
      <c r="I20" s="109"/>
      <c r="J20" s="109"/>
      <c r="K20" s="109"/>
      <c r="L20" s="109"/>
      <c r="M20" s="109"/>
    </row>
    <row r="21" spans="1:13" ht="48" thickBot="1" x14ac:dyDescent="0.25">
      <c r="A21" s="1046" t="s">
        <v>21</v>
      </c>
      <c r="B21" s="756"/>
      <c r="C21" s="756" t="s">
        <v>66</v>
      </c>
      <c r="D21" s="756"/>
      <c r="E21" s="484" t="s">
        <v>67</v>
      </c>
      <c r="F21" s="484" t="s">
        <v>81</v>
      </c>
      <c r="G21" s="382" t="s">
        <v>131</v>
      </c>
      <c r="H21" s="341" t="s">
        <v>69</v>
      </c>
      <c r="I21" s="525" t="s">
        <v>68</v>
      </c>
      <c r="J21" s="341" t="s">
        <v>239</v>
      </c>
      <c r="K21" s="526" t="s">
        <v>27</v>
      </c>
      <c r="L21" s="106"/>
    </row>
    <row r="22" spans="1:13" x14ac:dyDescent="0.2">
      <c r="A22" s="984"/>
      <c r="B22" s="985"/>
      <c r="C22" s="923"/>
      <c r="D22" s="923"/>
      <c r="E22" s="514"/>
      <c r="F22" s="514" t="s">
        <v>229</v>
      </c>
      <c r="G22" s="450" t="s">
        <v>229</v>
      </c>
      <c r="H22" s="196">
        <f>IFERROR(VLOOKUP(G22,'Staff Rate Breakdown'!$B$34:$L$58,11),0)</f>
        <v>0</v>
      </c>
      <c r="I22" s="486"/>
      <c r="J22" s="196">
        <f>I22*H22</f>
        <v>0</v>
      </c>
      <c r="K22" s="400">
        <f t="shared" ref="K22:K41" si="0">J22*E22</f>
        <v>0</v>
      </c>
      <c r="L22" s="451"/>
      <c r="M22" s="109"/>
    </row>
    <row r="23" spans="1:13" x14ac:dyDescent="0.2">
      <c r="A23" s="987"/>
      <c r="B23" s="988"/>
      <c r="C23" s="923"/>
      <c r="D23" s="923"/>
      <c r="E23" s="509"/>
      <c r="F23" s="514" t="s">
        <v>229</v>
      </c>
      <c r="G23" s="450" t="s">
        <v>229</v>
      </c>
      <c r="H23" s="197">
        <f>IFERROR(VLOOKUP(G23,'Staff Rate Breakdown'!$B$34:$L$58,11),0)</f>
        <v>0</v>
      </c>
      <c r="I23" s="485"/>
      <c r="J23" s="197">
        <f t="shared" ref="J23:J41" si="1">I23*H23</f>
        <v>0</v>
      </c>
      <c r="K23" s="401">
        <f t="shared" si="0"/>
        <v>0</v>
      </c>
      <c r="L23" s="106"/>
    </row>
    <row r="24" spans="1:13" x14ac:dyDescent="0.2">
      <c r="A24" s="987"/>
      <c r="B24" s="988"/>
      <c r="C24" s="1001"/>
      <c r="D24" s="748"/>
      <c r="E24" s="509"/>
      <c r="F24" s="514" t="s">
        <v>229</v>
      </c>
      <c r="G24" s="450" t="s">
        <v>229</v>
      </c>
      <c r="H24" s="197">
        <f>IFERROR(VLOOKUP(G24,'Staff Rate Breakdown'!$B$34:$L$58,11),0)</f>
        <v>0</v>
      </c>
      <c r="I24" s="485"/>
      <c r="J24" s="197">
        <f t="shared" si="1"/>
        <v>0</v>
      </c>
      <c r="K24" s="401">
        <f t="shared" si="0"/>
        <v>0</v>
      </c>
      <c r="L24" s="451"/>
      <c r="M24" s="109"/>
    </row>
    <row r="25" spans="1:13" x14ac:dyDescent="0.2">
      <c r="A25" s="987"/>
      <c r="B25" s="988"/>
      <c r="C25" s="1001"/>
      <c r="D25" s="748"/>
      <c r="E25" s="509"/>
      <c r="F25" s="514" t="s">
        <v>229</v>
      </c>
      <c r="G25" s="450" t="s">
        <v>229</v>
      </c>
      <c r="H25" s="197">
        <f>IFERROR(VLOOKUP(G25,'Staff Rate Breakdown'!$B$34:$L$58,11),0)</f>
        <v>0</v>
      </c>
      <c r="I25" s="485"/>
      <c r="J25" s="197">
        <f t="shared" si="1"/>
        <v>0</v>
      </c>
      <c r="K25" s="401">
        <f t="shared" si="0"/>
        <v>0</v>
      </c>
      <c r="L25" s="106"/>
    </row>
    <row r="26" spans="1:13" x14ac:dyDescent="0.2">
      <c r="A26" s="987"/>
      <c r="B26" s="988"/>
      <c r="C26" s="1001"/>
      <c r="D26" s="748"/>
      <c r="E26" s="509"/>
      <c r="F26" s="514" t="s">
        <v>229</v>
      </c>
      <c r="G26" s="450" t="s">
        <v>229</v>
      </c>
      <c r="H26" s="197">
        <f>IFERROR(VLOOKUP(G26,'Staff Rate Breakdown'!$B$34:$L$58,11),0)</f>
        <v>0</v>
      </c>
      <c r="I26" s="485"/>
      <c r="J26" s="197">
        <f t="shared" si="1"/>
        <v>0</v>
      </c>
      <c r="K26" s="401">
        <f t="shared" si="0"/>
        <v>0</v>
      </c>
      <c r="L26" s="451"/>
      <c r="M26" s="109"/>
    </row>
    <row r="27" spans="1:13" x14ac:dyDescent="0.2">
      <c r="A27" s="987"/>
      <c r="B27" s="988"/>
      <c r="C27" s="1001"/>
      <c r="D27" s="748"/>
      <c r="E27" s="509"/>
      <c r="F27" s="514" t="s">
        <v>229</v>
      </c>
      <c r="G27" s="450" t="s">
        <v>229</v>
      </c>
      <c r="H27" s="197">
        <f>IFERROR(VLOOKUP(G27,'Staff Rate Breakdown'!$B$34:$L$58,11),0)</f>
        <v>0</v>
      </c>
      <c r="I27" s="485"/>
      <c r="J27" s="197">
        <f t="shared" si="1"/>
        <v>0</v>
      </c>
      <c r="K27" s="401">
        <f t="shared" si="0"/>
        <v>0</v>
      </c>
      <c r="L27" s="106"/>
    </row>
    <row r="28" spans="1:13" x14ac:dyDescent="0.2">
      <c r="A28" s="987"/>
      <c r="B28" s="988"/>
      <c r="C28" s="1001"/>
      <c r="D28" s="748"/>
      <c r="E28" s="509"/>
      <c r="F28" s="514" t="s">
        <v>229</v>
      </c>
      <c r="G28" s="450" t="s">
        <v>229</v>
      </c>
      <c r="H28" s="197">
        <f>IFERROR(VLOOKUP(G28,'Staff Rate Breakdown'!$B$34:$L$58,11),0)</f>
        <v>0</v>
      </c>
      <c r="I28" s="485"/>
      <c r="J28" s="197">
        <f t="shared" si="1"/>
        <v>0</v>
      </c>
      <c r="K28" s="401">
        <f t="shared" si="0"/>
        <v>0</v>
      </c>
      <c r="L28" s="451"/>
      <c r="M28" s="109"/>
    </row>
    <row r="29" spans="1:13" x14ac:dyDescent="0.2">
      <c r="A29" s="987"/>
      <c r="B29" s="988"/>
      <c r="C29" s="1001"/>
      <c r="D29" s="748"/>
      <c r="E29" s="509"/>
      <c r="F29" s="514" t="s">
        <v>229</v>
      </c>
      <c r="G29" s="450" t="s">
        <v>229</v>
      </c>
      <c r="H29" s="197">
        <f>IFERROR(VLOOKUP(G29,'Staff Rate Breakdown'!$B$34:$L$58,11),0)</f>
        <v>0</v>
      </c>
      <c r="I29" s="485"/>
      <c r="J29" s="197">
        <f t="shared" si="1"/>
        <v>0</v>
      </c>
      <c r="K29" s="401">
        <f t="shared" si="0"/>
        <v>0</v>
      </c>
      <c r="L29" s="106"/>
    </row>
    <row r="30" spans="1:13" x14ac:dyDescent="0.2">
      <c r="A30" s="987"/>
      <c r="B30" s="988"/>
      <c r="C30" s="1001"/>
      <c r="D30" s="748"/>
      <c r="E30" s="509"/>
      <c r="F30" s="514" t="s">
        <v>229</v>
      </c>
      <c r="G30" s="450" t="s">
        <v>229</v>
      </c>
      <c r="H30" s="197">
        <f>IFERROR(VLOOKUP(G30,'Staff Rate Breakdown'!$B$34:$L$58,11),0)</f>
        <v>0</v>
      </c>
      <c r="I30" s="485"/>
      <c r="J30" s="197">
        <f t="shared" si="1"/>
        <v>0</v>
      </c>
      <c r="K30" s="401">
        <f t="shared" si="0"/>
        <v>0</v>
      </c>
      <c r="L30" s="451"/>
      <c r="M30" s="109"/>
    </row>
    <row r="31" spans="1:13" x14ac:dyDescent="0.2">
      <c r="A31" s="987"/>
      <c r="B31" s="988"/>
      <c r="C31" s="1001"/>
      <c r="D31" s="748"/>
      <c r="E31" s="509"/>
      <c r="F31" s="514" t="s">
        <v>229</v>
      </c>
      <c r="G31" s="450" t="s">
        <v>229</v>
      </c>
      <c r="H31" s="197">
        <f>IFERROR(VLOOKUP(G31,'Staff Rate Breakdown'!$B$34:$L$58,11),0)</f>
        <v>0</v>
      </c>
      <c r="I31" s="485"/>
      <c r="J31" s="197">
        <f t="shared" si="1"/>
        <v>0</v>
      </c>
      <c r="K31" s="401">
        <f t="shared" si="0"/>
        <v>0</v>
      </c>
      <c r="L31" s="106"/>
    </row>
    <row r="32" spans="1:13" x14ac:dyDescent="0.2">
      <c r="A32" s="987"/>
      <c r="B32" s="988"/>
      <c r="C32" s="1001"/>
      <c r="D32" s="748"/>
      <c r="E32" s="509"/>
      <c r="F32" s="514" t="s">
        <v>229</v>
      </c>
      <c r="G32" s="450" t="s">
        <v>229</v>
      </c>
      <c r="H32" s="197">
        <f>IFERROR(VLOOKUP(G32,'Staff Rate Breakdown'!$B$34:$L$58,11),0)</f>
        <v>0</v>
      </c>
      <c r="I32" s="485"/>
      <c r="J32" s="197">
        <f t="shared" si="1"/>
        <v>0</v>
      </c>
      <c r="K32" s="401">
        <f t="shared" si="0"/>
        <v>0</v>
      </c>
      <c r="L32" s="451"/>
      <c r="M32" s="109"/>
    </row>
    <row r="33" spans="1:13" x14ac:dyDescent="0.2">
      <c r="A33" s="987"/>
      <c r="B33" s="988"/>
      <c r="C33" s="1001"/>
      <c r="D33" s="748"/>
      <c r="E33" s="509"/>
      <c r="F33" s="514" t="s">
        <v>229</v>
      </c>
      <c r="G33" s="450" t="s">
        <v>229</v>
      </c>
      <c r="H33" s="197">
        <f>IFERROR(VLOOKUP(G33,'Staff Rate Breakdown'!$B$34:$L$58,11),0)</f>
        <v>0</v>
      </c>
      <c r="I33" s="485"/>
      <c r="J33" s="197">
        <f t="shared" si="1"/>
        <v>0</v>
      </c>
      <c r="K33" s="401">
        <f t="shared" si="0"/>
        <v>0</v>
      </c>
      <c r="L33" s="106"/>
    </row>
    <row r="34" spans="1:13" x14ac:dyDescent="0.2">
      <c r="A34" s="987"/>
      <c r="B34" s="988"/>
      <c r="C34" s="1001"/>
      <c r="D34" s="748"/>
      <c r="E34" s="509"/>
      <c r="F34" s="514" t="s">
        <v>229</v>
      </c>
      <c r="G34" s="450" t="s">
        <v>229</v>
      </c>
      <c r="H34" s="197">
        <f>IFERROR(VLOOKUP(G34,'Staff Rate Breakdown'!$B$34:$L$58,11),0)</f>
        <v>0</v>
      </c>
      <c r="I34" s="485"/>
      <c r="J34" s="197">
        <f t="shared" si="1"/>
        <v>0</v>
      </c>
      <c r="K34" s="401">
        <f t="shared" si="0"/>
        <v>0</v>
      </c>
      <c r="L34" s="451"/>
      <c r="M34" s="109"/>
    </row>
    <row r="35" spans="1:13" x14ac:dyDescent="0.2">
      <c r="A35" s="987"/>
      <c r="B35" s="988"/>
      <c r="C35" s="1001"/>
      <c r="D35" s="748"/>
      <c r="E35" s="509"/>
      <c r="F35" s="514" t="s">
        <v>229</v>
      </c>
      <c r="G35" s="450" t="s">
        <v>229</v>
      </c>
      <c r="H35" s="197">
        <f>IFERROR(VLOOKUP(G35,'Staff Rate Breakdown'!$B$34:$L$58,11),0)</f>
        <v>0</v>
      </c>
      <c r="I35" s="485"/>
      <c r="J35" s="197">
        <f t="shared" si="1"/>
        <v>0</v>
      </c>
      <c r="K35" s="401">
        <f t="shared" si="0"/>
        <v>0</v>
      </c>
      <c r="L35" s="106"/>
    </row>
    <row r="36" spans="1:13" x14ac:dyDescent="0.2">
      <c r="A36" s="987"/>
      <c r="B36" s="988"/>
      <c r="C36" s="1001"/>
      <c r="D36" s="748"/>
      <c r="E36" s="509"/>
      <c r="F36" s="514" t="s">
        <v>229</v>
      </c>
      <c r="G36" s="450" t="s">
        <v>229</v>
      </c>
      <c r="H36" s="197">
        <f>IFERROR(VLOOKUP(G36,'Staff Rate Breakdown'!$B$34:$L$58,11),0)</f>
        <v>0</v>
      </c>
      <c r="I36" s="485"/>
      <c r="J36" s="197">
        <f t="shared" si="1"/>
        <v>0</v>
      </c>
      <c r="K36" s="401">
        <f t="shared" si="0"/>
        <v>0</v>
      </c>
      <c r="L36" s="451"/>
      <c r="M36" s="109"/>
    </row>
    <row r="37" spans="1:13" x14ac:dyDescent="0.2">
      <c r="A37" s="987"/>
      <c r="B37" s="988"/>
      <c r="C37" s="1001"/>
      <c r="D37" s="748"/>
      <c r="E37" s="509"/>
      <c r="F37" s="514" t="s">
        <v>229</v>
      </c>
      <c r="G37" s="450" t="s">
        <v>229</v>
      </c>
      <c r="H37" s="197">
        <f>IFERROR(VLOOKUP(G37,'Staff Rate Breakdown'!$B$34:$L$58,11),0)</f>
        <v>0</v>
      </c>
      <c r="I37" s="485"/>
      <c r="J37" s="197">
        <f t="shared" si="1"/>
        <v>0</v>
      </c>
      <c r="K37" s="401">
        <f t="shared" si="0"/>
        <v>0</v>
      </c>
      <c r="L37" s="106"/>
    </row>
    <row r="38" spans="1:13" x14ac:dyDescent="0.2">
      <c r="A38" s="987"/>
      <c r="B38" s="988"/>
      <c r="C38" s="1001"/>
      <c r="D38" s="748"/>
      <c r="E38" s="509"/>
      <c r="F38" s="514" t="s">
        <v>229</v>
      </c>
      <c r="G38" s="450" t="s">
        <v>229</v>
      </c>
      <c r="H38" s="197">
        <f>IFERROR(VLOOKUP(G38,'Staff Rate Breakdown'!$B$34:$L$58,11),0)</f>
        <v>0</v>
      </c>
      <c r="I38" s="485"/>
      <c r="J38" s="197">
        <f t="shared" si="1"/>
        <v>0</v>
      </c>
      <c r="K38" s="401">
        <f t="shared" si="0"/>
        <v>0</v>
      </c>
      <c r="L38" s="451"/>
      <c r="M38" s="109"/>
    </row>
    <row r="39" spans="1:13" x14ac:dyDescent="0.2">
      <c r="A39" s="987"/>
      <c r="B39" s="988"/>
      <c r="C39" s="1001"/>
      <c r="D39" s="748"/>
      <c r="E39" s="509"/>
      <c r="F39" s="514" t="s">
        <v>229</v>
      </c>
      <c r="G39" s="450" t="s">
        <v>229</v>
      </c>
      <c r="H39" s="197">
        <f>IFERROR(VLOOKUP(G39,'Staff Rate Breakdown'!$B$34:$L$58,11),0)</f>
        <v>0</v>
      </c>
      <c r="I39" s="485"/>
      <c r="J39" s="197">
        <f t="shared" si="1"/>
        <v>0</v>
      </c>
      <c r="K39" s="401">
        <f t="shared" si="0"/>
        <v>0</v>
      </c>
      <c r="L39" s="106"/>
    </row>
    <row r="40" spans="1:13" x14ac:dyDescent="0.2">
      <c r="A40" s="987"/>
      <c r="B40" s="988"/>
      <c r="C40" s="1001"/>
      <c r="D40" s="748"/>
      <c r="E40" s="509"/>
      <c r="F40" s="514" t="s">
        <v>229</v>
      </c>
      <c r="G40" s="450" t="s">
        <v>229</v>
      </c>
      <c r="H40" s="197">
        <f>IFERROR(VLOOKUP(G40,'Staff Rate Breakdown'!$B$34:$L$58,11),0)</f>
        <v>0</v>
      </c>
      <c r="I40" s="485"/>
      <c r="J40" s="197">
        <f t="shared" si="1"/>
        <v>0</v>
      </c>
      <c r="K40" s="401">
        <f t="shared" si="0"/>
        <v>0</v>
      </c>
      <c r="L40" s="451"/>
      <c r="M40" s="109"/>
    </row>
    <row r="41" spans="1:13" ht="15" thickBot="1" x14ac:dyDescent="0.25">
      <c r="A41" s="989"/>
      <c r="B41" s="990"/>
      <c r="C41" s="1043"/>
      <c r="D41" s="750"/>
      <c r="E41" s="511"/>
      <c r="F41" s="514" t="s">
        <v>229</v>
      </c>
      <c r="G41" s="450" t="s">
        <v>229</v>
      </c>
      <c r="H41" s="442">
        <f>IFERROR(VLOOKUP(G41,'Staff Rate Breakdown'!$B$34:$L$58,11),0)</f>
        <v>0</v>
      </c>
      <c r="I41" s="487"/>
      <c r="J41" s="442">
        <f t="shared" si="1"/>
        <v>0</v>
      </c>
      <c r="K41" s="426">
        <f t="shared" si="0"/>
        <v>0</v>
      </c>
      <c r="L41" s="106"/>
    </row>
    <row r="42" spans="1:13" ht="15.75" thickBot="1" x14ac:dyDescent="0.3">
      <c r="A42" s="810" t="s">
        <v>27</v>
      </c>
      <c r="B42" s="860"/>
      <c r="C42" s="860"/>
      <c r="D42" s="860"/>
      <c r="E42" s="860"/>
      <c r="F42" s="860"/>
      <c r="G42" s="860"/>
      <c r="H42" s="860"/>
      <c r="I42" s="860"/>
      <c r="J42" s="1040"/>
      <c r="K42" s="528">
        <f>SUM(K22:K41)</f>
        <v>0</v>
      </c>
      <c r="L42" s="451"/>
      <c r="M42" s="109"/>
    </row>
    <row r="43" spans="1:13" x14ac:dyDescent="0.2">
      <c r="A43" s="100"/>
      <c r="B43" s="100"/>
      <c r="C43" s="100"/>
      <c r="D43" s="100"/>
      <c r="E43" s="100"/>
      <c r="F43" s="100"/>
      <c r="G43" s="100"/>
      <c r="H43" s="100"/>
      <c r="I43" s="100"/>
      <c r="J43" s="100"/>
      <c r="K43" s="100"/>
    </row>
    <row r="44" spans="1:13" ht="15" x14ac:dyDescent="0.25">
      <c r="A44" s="1050" t="s">
        <v>72</v>
      </c>
      <c r="B44" s="1051"/>
      <c r="C44" s="524"/>
      <c r="L44" s="109"/>
      <c r="M44" s="109"/>
    </row>
    <row r="45" spans="1:13" ht="15" thickBot="1" x14ac:dyDescent="0.25">
      <c r="A45" s="109"/>
      <c r="B45" s="109"/>
      <c r="C45" s="109"/>
      <c r="D45" s="109"/>
      <c r="E45" s="109"/>
      <c r="F45" s="109"/>
      <c r="G45" s="109"/>
      <c r="H45" s="109"/>
      <c r="I45" s="109"/>
      <c r="J45" s="109"/>
      <c r="K45" s="109"/>
    </row>
    <row r="46" spans="1:13" ht="45.75" thickBot="1" x14ac:dyDescent="0.25">
      <c r="A46" s="1047" t="s">
        <v>21</v>
      </c>
      <c r="B46" s="1048"/>
      <c r="C46" s="1048" t="s">
        <v>66</v>
      </c>
      <c r="D46" s="1048"/>
      <c r="E46" s="529" t="s">
        <v>67</v>
      </c>
      <c r="F46" s="1049" t="s">
        <v>76</v>
      </c>
      <c r="G46" s="1052"/>
      <c r="H46" s="530" t="s">
        <v>69</v>
      </c>
      <c r="I46" s="532" t="s">
        <v>68</v>
      </c>
      <c r="J46" s="341" t="s">
        <v>239</v>
      </c>
      <c r="K46" s="533" t="s">
        <v>71</v>
      </c>
      <c r="L46" s="451"/>
      <c r="M46" s="109"/>
    </row>
    <row r="47" spans="1:13" x14ac:dyDescent="0.2">
      <c r="A47" s="984"/>
      <c r="B47" s="985"/>
      <c r="C47" s="923"/>
      <c r="D47" s="923"/>
      <c r="E47" s="514"/>
      <c r="F47" s="985"/>
      <c r="G47" s="985"/>
      <c r="H47" s="514"/>
      <c r="I47" s="450"/>
      <c r="J47" s="196">
        <f>I47*H47</f>
        <v>0</v>
      </c>
      <c r="K47" s="400">
        <f t="shared" ref="K47:K66" si="2">J47*E47</f>
        <v>0</v>
      </c>
      <c r="L47" s="106"/>
    </row>
    <row r="48" spans="1:13" x14ac:dyDescent="0.2">
      <c r="A48" s="987"/>
      <c r="B48" s="988"/>
      <c r="C48" s="923"/>
      <c r="D48" s="923"/>
      <c r="E48" s="509"/>
      <c r="F48" s="988"/>
      <c r="G48" s="988"/>
      <c r="H48" s="509"/>
      <c r="I48" s="314"/>
      <c r="J48" s="197">
        <f t="shared" ref="J48:J66" si="3">I48*H48</f>
        <v>0</v>
      </c>
      <c r="K48" s="401">
        <f t="shared" si="2"/>
        <v>0</v>
      </c>
      <c r="L48" s="451"/>
      <c r="M48" s="109"/>
    </row>
    <row r="49" spans="1:13" x14ac:dyDescent="0.2">
      <c r="A49" s="987"/>
      <c r="B49" s="988"/>
      <c r="C49" s="1001"/>
      <c r="D49" s="748"/>
      <c r="E49" s="509"/>
      <c r="F49" s="988"/>
      <c r="G49" s="988"/>
      <c r="H49" s="509"/>
      <c r="I49" s="314"/>
      <c r="J49" s="197">
        <f t="shared" si="3"/>
        <v>0</v>
      </c>
      <c r="K49" s="401">
        <f t="shared" si="2"/>
        <v>0</v>
      </c>
      <c r="L49" s="106"/>
    </row>
    <row r="50" spans="1:13" x14ac:dyDescent="0.2">
      <c r="A50" s="987"/>
      <c r="B50" s="988"/>
      <c r="C50" s="1001"/>
      <c r="D50" s="748"/>
      <c r="E50" s="509"/>
      <c r="F50" s="988"/>
      <c r="G50" s="988"/>
      <c r="H50" s="509"/>
      <c r="I50" s="314"/>
      <c r="J50" s="197">
        <f t="shared" si="3"/>
        <v>0</v>
      </c>
      <c r="K50" s="401">
        <f t="shared" si="2"/>
        <v>0</v>
      </c>
      <c r="L50" s="451"/>
      <c r="M50" s="109"/>
    </row>
    <row r="51" spans="1:13" x14ac:dyDescent="0.2">
      <c r="A51" s="987"/>
      <c r="B51" s="988"/>
      <c r="C51" s="1001"/>
      <c r="D51" s="748"/>
      <c r="E51" s="509"/>
      <c r="F51" s="988"/>
      <c r="G51" s="988"/>
      <c r="H51" s="509"/>
      <c r="I51" s="314"/>
      <c r="J51" s="197">
        <f t="shared" si="3"/>
        <v>0</v>
      </c>
      <c r="K51" s="401">
        <f t="shared" si="2"/>
        <v>0</v>
      </c>
      <c r="L51" s="106"/>
    </row>
    <row r="52" spans="1:13" x14ac:dyDescent="0.2">
      <c r="A52" s="987"/>
      <c r="B52" s="988"/>
      <c r="C52" s="1001"/>
      <c r="D52" s="748"/>
      <c r="E52" s="509"/>
      <c r="F52" s="988"/>
      <c r="G52" s="988"/>
      <c r="H52" s="509"/>
      <c r="I52" s="314"/>
      <c r="J52" s="197">
        <f t="shared" si="3"/>
        <v>0</v>
      </c>
      <c r="K52" s="401">
        <f t="shared" si="2"/>
        <v>0</v>
      </c>
      <c r="L52" s="451"/>
      <c r="M52" s="109"/>
    </row>
    <row r="53" spans="1:13" x14ac:dyDescent="0.2">
      <c r="A53" s="987"/>
      <c r="B53" s="988"/>
      <c r="C53" s="1001"/>
      <c r="D53" s="748"/>
      <c r="E53" s="509"/>
      <c r="F53" s="988"/>
      <c r="G53" s="988"/>
      <c r="H53" s="509"/>
      <c r="I53" s="314"/>
      <c r="J53" s="197">
        <f t="shared" si="3"/>
        <v>0</v>
      </c>
      <c r="K53" s="401">
        <f t="shared" si="2"/>
        <v>0</v>
      </c>
      <c r="L53" s="106"/>
    </row>
    <row r="54" spans="1:13" x14ac:dyDescent="0.2">
      <c r="A54" s="987"/>
      <c r="B54" s="988"/>
      <c r="C54" s="1001"/>
      <c r="D54" s="748"/>
      <c r="E54" s="509"/>
      <c r="F54" s="988"/>
      <c r="G54" s="988"/>
      <c r="H54" s="509"/>
      <c r="I54" s="314"/>
      <c r="J54" s="197">
        <f t="shared" si="3"/>
        <v>0</v>
      </c>
      <c r="K54" s="401">
        <f t="shared" si="2"/>
        <v>0</v>
      </c>
      <c r="L54" s="451"/>
      <c r="M54" s="109"/>
    </row>
    <row r="55" spans="1:13" x14ac:dyDescent="0.2">
      <c r="A55" s="987"/>
      <c r="B55" s="988"/>
      <c r="C55" s="1001"/>
      <c r="D55" s="748"/>
      <c r="E55" s="509"/>
      <c r="F55" s="988"/>
      <c r="G55" s="988"/>
      <c r="H55" s="509"/>
      <c r="I55" s="314"/>
      <c r="J55" s="197">
        <f t="shared" si="3"/>
        <v>0</v>
      </c>
      <c r="K55" s="401">
        <f t="shared" si="2"/>
        <v>0</v>
      </c>
      <c r="L55" s="106"/>
    </row>
    <row r="56" spans="1:13" x14ac:dyDescent="0.2">
      <c r="A56" s="987"/>
      <c r="B56" s="988"/>
      <c r="C56" s="1001"/>
      <c r="D56" s="748"/>
      <c r="E56" s="509"/>
      <c r="F56" s="988"/>
      <c r="G56" s="988"/>
      <c r="H56" s="509"/>
      <c r="I56" s="314"/>
      <c r="J56" s="197">
        <f t="shared" si="3"/>
        <v>0</v>
      </c>
      <c r="K56" s="401">
        <f t="shared" si="2"/>
        <v>0</v>
      </c>
      <c r="L56" s="451"/>
      <c r="M56" s="109"/>
    </row>
    <row r="57" spans="1:13" x14ac:dyDescent="0.2">
      <c r="A57" s="987"/>
      <c r="B57" s="988"/>
      <c r="C57" s="1001"/>
      <c r="D57" s="748"/>
      <c r="E57" s="509"/>
      <c r="F57" s="988"/>
      <c r="G57" s="988"/>
      <c r="H57" s="509"/>
      <c r="I57" s="314"/>
      <c r="J57" s="197">
        <f t="shared" si="3"/>
        <v>0</v>
      </c>
      <c r="K57" s="401">
        <f t="shared" si="2"/>
        <v>0</v>
      </c>
      <c r="L57" s="106"/>
    </row>
    <row r="58" spans="1:13" x14ac:dyDescent="0.2">
      <c r="A58" s="987"/>
      <c r="B58" s="988"/>
      <c r="C58" s="1001"/>
      <c r="D58" s="748"/>
      <c r="E58" s="509"/>
      <c r="F58" s="988"/>
      <c r="G58" s="988"/>
      <c r="H58" s="509"/>
      <c r="I58" s="314"/>
      <c r="J58" s="197">
        <f t="shared" si="3"/>
        <v>0</v>
      </c>
      <c r="K58" s="401">
        <f t="shared" si="2"/>
        <v>0</v>
      </c>
      <c r="L58" s="451"/>
      <c r="M58" s="109"/>
    </row>
    <row r="59" spans="1:13" x14ac:dyDescent="0.2">
      <c r="A59" s="987"/>
      <c r="B59" s="988"/>
      <c r="C59" s="1001"/>
      <c r="D59" s="748"/>
      <c r="E59" s="509"/>
      <c r="F59" s="988"/>
      <c r="G59" s="988"/>
      <c r="H59" s="509"/>
      <c r="I59" s="314"/>
      <c r="J59" s="197">
        <f t="shared" si="3"/>
        <v>0</v>
      </c>
      <c r="K59" s="401">
        <f t="shared" si="2"/>
        <v>0</v>
      </c>
      <c r="L59" s="106"/>
    </row>
    <row r="60" spans="1:13" x14ac:dyDescent="0.2">
      <c r="A60" s="987"/>
      <c r="B60" s="988"/>
      <c r="C60" s="1001"/>
      <c r="D60" s="748"/>
      <c r="E60" s="509"/>
      <c r="F60" s="988"/>
      <c r="G60" s="988"/>
      <c r="H60" s="509"/>
      <c r="I60" s="314"/>
      <c r="J60" s="197">
        <f t="shared" si="3"/>
        <v>0</v>
      </c>
      <c r="K60" s="401">
        <f t="shared" si="2"/>
        <v>0</v>
      </c>
      <c r="L60" s="451"/>
      <c r="M60" s="109"/>
    </row>
    <row r="61" spans="1:13" x14ac:dyDescent="0.2">
      <c r="A61" s="987"/>
      <c r="B61" s="988"/>
      <c r="C61" s="1001"/>
      <c r="D61" s="748"/>
      <c r="E61" s="509"/>
      <c r="F61" s="988"/>
      <c r="G61" s="988"/>
      <c r="H61" s="509"/>
      <c r="I61" s="314"/>
      <c r="J61" s="197">
        <f t="shared" si="3"/>
        <v>0</v>
      </c>
      <c r="K61" s="401">
        <f t="shared" si="2"/>
        <v>0</v>
      </c>
      <c r="L61" s="106"/>
    </row>
    <row r="62" spans="1:13" x14ac:dyDescent="0.2">
      <c r="A62" s="987"/>
      <c r="B62" s="988"/>
      <c r="C62" s="1001"/>
      <c r="D62" s="748"/>
      <c r="E62" s="509"/>
      <c r="F62" s="988"/>
      <c r="G62" s="988"/>
      <c r="H62" s="509"/>
      <c r="I62" s="314"/>
      <c r="J62" s="197">
        <f t="shared" si="3"/>
        <v>0</v>
      </c>
      <c r="K62" s="401">
        <f t="shared" si="2"/>
        <v>0</v>
      </c>
      <c r="L62" s="451"/>
      <c r="M62" s="109"/>
    </row>
    <row r="63" spans="1:13" x14ac:dyDescent="0.2">
      <c r="A63" s="987"/>
      <c r="B63" s="988"/>
      <c r="C63" s="1001"/>
      <c r="D63" s="748"/>
      <c r="E63" s="509"/>
      <c r="F63" s="988"/>
      <c r="G63" s="988"/>
      <c r="H63" s="509"/>
      <c r="I63" s="314"/>
      <c r="J63" s="197">
        <f t="shared" si="3"/>
        <v>0</v>
      </c>
      <c r="K63" s="401">
        <f t="shared" si="2"/>
        <v>0</v>
      </c>
      <c r="L63" s="106"/>
    </row>
    <row r="64" spans="1:13" x14ac:dyDescent="0.2">
      <c r="A64" s="987"/>
      <c r="B64" s="988"/>
      <c r="C64" s="1001"/>
      <c r="D64" s="748"/>
      <c r="E64" s="509"/>
      <c r="F64" s="988"/>
      <c r="G64" s="988"/>
      <c r="H64" s="509"/>
      <c r="I64" s="314"/>
      <c r="J64" s="197">
        <f t="shared" si="3"/>
        <v>0</v>
      </c>
      <c r="K64" s="401">
        <f t="shared" si="2"/>
        <v>0</v>
      </c>
      <c r="L64" s="451"/>
      <c r="M64" s="109"/>
    </row>
    <row r="65" spans="1:13" x14ac:dyDescent="0.2">
      <c r="A65" s="987"/>
      <c r="B65" s="988"/>
      <c r="C65" s="1001"/>
      <c r="D65" s="748"/>
      <c r="E65" s="509"/>
      <c r="F65" s="988"/>
      <c r="G65" s="988"/>
      <c r="H65" s="509"/>
      <c r="I65" s="314"/>
      <c r="J65" s="197">
        <f t="shared" si="3"/>
        <v>0</v>
      </c>
      <c r="K65" s="401">
        <f t="shared" si="2"/>
        <v>0</v>
      </c>
      <c r="L65" s="106"/>
    </row>
    <row r="66" spans="1:13" ht="15" thickBot="1" x14ac:dyDescent="0.25">
      <c r="A66" s="989"/>
      <c r="B66" s="990"/>
      <c r="C66" s="1043"/>
      <c r="D66" s="750"/>
      <c r="E66" s="511"/>
      <c r="F66" s="990"/>
      <c r="G66" s="990"/>
      <c r="H66" s="511"/>
      <c r="I66" s="452"/>
      <c r="J66" s="442">
        <f t="shared" si="3"/>
        <v>0</v>
      </c>
      <c r="K66" s="426">
        <f t="shared" si="2"/>
        <v>0</v>
      </c>
      <c r="L66" s="451"/>
      <c r="M66" s="109"/>
    </row>
    <row r="67" spans="1:13" ht="15.75" thickBot="1" x14ac:dyDescent="0.3">
      <c r="A67" s="810" t="s">
        <v>27</v>
      </c>
      <c r="B67" s="860"/>
      <c r="C67" s="860"/>
      <c r="D67" s="860"/>
      <c r="E67" s="860"/>
      <c r="F67" s="860"/>
      <c r="G67" s="860"/>
      <c r="H67" s="860"/>
      <c r="I67" s="860"/>
      <c r="J67" s="1040"/>
      <c r="K67" s="528">
        <f>SUM(K47:K66)</f>
        <v>0</v>
      </c>
      <c r="L67" s="106"/>
    </row>
    <row r="68" spans="1:13" x14ac:dyDescent="0.2">
      <c r="A68" s="100"/>
      <c r="B68" s="100"/>
      <c r="C68" s="100"/>
      <c r="D68" s="100"/>
      <c r="E68" s="100"/>
      <c r="F68" s="100"/>
      <c r="G68" s="100"/>
      <c r="H68" s="100"/>
      <c r="I68" s="100"/>
      <c r="J68" s="100"/>
      <c r="K68" s="100"/>
      <c r="L68" s="100"/>
    </row>
    <row r="69" spans="1:13" ht="15" x14ac:dyDescent="0.25">
      <c r="A69" s="1050" t="s">
        <v>74</v>
      </c>
      <c r="B69" s="1051"/>
      <c r="C69" s="524"/>
    </row>
    <row r="70" spans="1:13" ht="15" thickBot="1" x14ac:dyDescent="0.25">
      <c r="A70" s="109"/>
      <c r="B70" s="109"/>
      <c r="C70" s="109"/>
      <c r="D70" s="109"/>
      <c r="E70" s="109"/>
      <c r="F70" s="109"/>
      <c r="G70" s="109"/>
      <c r="H70" s="109"/>
      <c r="I70" s="109"/>
      <c r="J70" s="109"/>
      <c r="K70" s="109"/>
      <c r="L70" s="109"/>
    </row>
    <row r="71" spans="1:13" ht="33.75" customHeight="1" thickBot="1" x14ac:dyDescent="0.25">
      <c r="A71" s="1047" t="s">
        <v>21</v>
      </c>
      <c r="B71" s="1048"/>
      <c r="C71" s="1048" t="s">
        <v>66</v>
      </c>
      <c r="D71" s="1048"/>
      <c r="E71" s="529" t="s">
        <v>67</v>
      </c>
      <c r="F71" s="1049" t="s">
        <v>77</v>
      </c>
      <c r="G71" s="1049"/>
      <c r="H71" s="529" t="s">
        <v>116</v>
      </c>
      <c r="I71" s="530" t="s">
        <v>78</v>
      </c>
      <c r="J71" s="532" t="s">
        <v>133</v>
      </c>
      <c r="K71" s="341" t="s">
        <v>239</v>
      </c>
      <c r="L71" s="533" t="s">
        <v>71</v>
      </c>
      <c r="M71" s="106"/>
    </row>
    <row r="72" spans="1:13" x14ac:dyDescent="0.2">
      <c r="A72" s="984"/>
      <c r="B72" s="985"/>
      <c r="C72" s="923"/>
      <c r="D72" s="923"/>
      <c r="E72" s="514"/>
      <c r="F72" s="985"/>
      <c r="G72" s="985"/>
      <c r="H72" s="514"/>
      <c r="I72" s="514"/>
      <c r="J72" s="450"/>
      <c r="K72" s="196">
        <f>J72*I72</f>
        <v>0</v>
      </c>
      <c r="L72" s="400">
        <f t="shared" ref="L72:L91" si="4">K72*E72</f>
        <v>0</v>
      </c>
      <c r="M72" s="106"/>
    </row>
    <row r="73" spans="1:13" x14ac:dyDescent="0.2">
      <c r="A73" s="987"/>
      <c r="B73" s="988"/>
      <c r="C73" s="923"/>
      <c r="D73" s="923"/>
      <c r="E73" s="509"/>
      <c r="F73" s="988"/>
      <c r="G73" s="988"/>
      <c r="H73" s="509"/>
      <c r="I73" s="509"/>
      <c r="J73" s="314"/>
      <c r="K73" s="197">
        <f t="shared" ref="K73:K91" si="5">J73*I73</f>
        <v>0</v>
      </c>
      <c r="L73" s="401">
        <f t="shared" si="4"/>
        <v>0</v>
      </c>
      <c r="M73" s="106"/>
    </row>
    <row r="74" spans="1:13" x14ac:dyDescent="0.2">
      <c r="A74" s="987"/>
      <c r="B74" s="988"/>
      <c r="C74" s="1001"/>
      <c r="D74" s="748"/>
      <c r="E74" s="509"/>
      <c r="F74" s="988"/>
      <c r="G74" s="988"/>
      <c r="H74" s="509"/>
      <c r="I74" s="509"/>
      <c r="J74" s="314"/>
      <c r="K74" s="197">
        <f t="shared" si="5"/>
        <v>0</v>
      </c>
      <c r="L74" s="401">
        <f t="shared" si="4"/>
        <v>0</v>
      </c>
      <c r="M74" s="106"/>
    </row>
    <row r="75" spans="1:13" x14ac:dyDescent="0.2">
      <c r="A75" s="987"/>
      <c r="B75" s="988"/>
      <c r="C75" s="1001"/>
      <c r="D75" s="748"/>
      <c r="E75" s="509"/>
      <c r="F75" s="988"/>
      <c r="G75" s="988"/>
      <c r="H75" s="509"/>
      <c r="I75" s="509"/>
      <c r="J75" s="314"/>
      <c r="K75" s="197">
        <f t="shared" si="5"/>
        <v>0</v>
      </c>
      <c r="L75" s="401">
        <f t="shared" si="4"/>
        <v>0</v>
      </c>
      <c r="M75" s="106"/>
    </row>
    <row r="76" spans="1:13" x14ac:dyDescent="0.2">
      <c r="A76" s="987"/>
      <c r="B76" s="988"/>
      <c r="C76" s="1001"/>
      <c r="D76" s="748"/>
      <c r="E76" s="509"/>
      <c r="F76" s="988"/>
      <c r="G76" s="988"/>
      <c r="H76" s="509"/>
      <c r="I76" s="509"/>
      <c r="J76" s="314"/>
      <c r="K76" s="197">
        <f t="shared" si="5"/>
        <v>0</v>
      </c>
      <c r="L76" s="401">
        <f t="shared" si="4"/>
        <v>0</v>
      </c>
      <c r="M76" s="106"/>
    </row>
    <row r="77" spans="1:13" x14ac:dyDescent="0.2">
      <c r="A77" s="987"/>
      <c r="B77" s="988"/>
      <c r="C77" s="1001"/>
      <c r="D77" s="748"/>
      <c r="E77" s="509"/>
      <c r="F77" s="988"/>
      <c r="G77" s="988"/>
      <c r="H77" s="509"/>
      <c r="I77" s="509"/>
      <c r="J77" s="314"/>
      <c r="K77" s="197">
        <f t="shared" si="5"/>
        <v>0</v>
      </c>
      <c r="L77" s="401">
        <f t="shared" si="4"/>
        <v>0</v>
      </c>
      <c r="M77" s="106"/>
    </row>
    <row r="78" spans="1:13" x14ac:dyDescent="0.2">
      <c r="A78" s="987"/>
      <c r="B78" s="988"/>
      <c r="C78" s="1001"/>
      <c r="D78" s="748"/>
      <c r="E78" s="509"/>
      <c r="F78" s="988"/>
      <c r="G78" s="988"/>
      <c r="H78" s="509"/>
      <c r="I78" s="509"/>
      <c r="J78" s="314"/>
      <c r="K78" s="197">
        <f t="shared" si="5"/>
        <v>0</v>
      </c>
      <c r="L78" s="401">
        <f t="shared" si="4"/>
        <v>0</v>
      </c>
      <c r="M78" s="106"/>
    </row>
    <row r="79" spans="1:13" x14ac:dyDescent="0.2">
      <c r="A79" s="987"/>
      <c r="B79" s="988"/>
      <c r="C79" s="1001"/>
      <c r="D79" s="748"/>
      <c r="E79" s="509"/>
      <c r="F79" s="988"/>
      <c r="G79" s="988"/>
      <c r="H79" s="509"/>
      <c r="I79" s="509"/>
      <c r="J79" s="314"/>
      <c r="K79" s="197">
        <f t="shared" si="5"/>
        <v>0</v>
      </c>
      <c r="L79" s="401">
        <f t="shared" si="4"/>
        <v>0</v>
      </c>
      <c r="M79" s="106"/>
    </row>
    <row r="80" spans="1:13" x14ac:dyDescent="0.2">
      <c r="A80" s="987"/>
      <c r="B80" s="988"/>
      <c r="C80" s="1001"/>
      <c r="D80" s="748"/>
      <c r="E80" s="509"/>
      <c r="F80" s="988"/>
      <c r="G80" s="988"/>
      <c r="H80" s="509"/>
      <c r="I80" s="509"/>
      <c r="J80" s="314"/>
      <c r="K80" s="197">
        <f t="shared" si="5"/>
        <v>0</v>
      </c>
      <c r="L80" s="401">
        <f t="shared" si="4"/>
        <v>0</v>
      </c>
      <c r="M80" s="106"/>
    </row>
    <row r="81" spans="1:13" x14ac:dyDescent="0.2">
      <c r="A81" s="987"/>
      <c r="B81" s="988"/>
      <c r="C81" s="1001"/>
      <c r="D81" s="748"/>
      <c r="E81" s="509"/>
      <c r="F81" s="988"/>
      <c r="G81" s="988"/>
      <c r="H81" s="509"/>
      <c r="I81" s="509"/>
      <c r="J81" s="314"/>
      <c r="K81" s="197">
        <f t="shared" si="5"/>
        <v>0</v>
      </c>
      <c r="L81" s="401">
        <f t="shared" si="4"/>
        <v>0</v>
      </c>
      <c r="M81" s="106"/>
    </row>
    <row r="82" spans="1:13" x14ac:dyDescent="0.2">
      <c r="A82" s="987"/>
      <c r="B82" s="988"/>
      <c r="C82" s="1001"/>
      <c r="D82" s="748"/>
      <c r="E82" s="509"/>
      <c r="F82" s="988"/>
      <c r="G82" s="988"/>
      <c r="H82" s="509"/>
      <c r="I82" s="509"/>
      <c r="J82" s="314"/>
      <c r="K82" s="197">
        <f t="shared" si="5"/>
        <v>0</v>
      </c>
      <c r="L82" s="401">
        <f t="shared" si="4"/>
        <v>0</v>
      </c>
      <c r="M82" s="106"/>
    </row>
    <row r="83" spans="1:13" x14ac:dyDescent="0.2">
      <c r="A83" s="987"/>
      <c r="B83" s="988"/>
      <c r="C83" s="1001"/>
      <c r="D83" s="748"/>
      <c r="E83" s="509"/>
      <c r="F83" s="988"/>
      <c r="G83" s="988"/>
      <c r="H83" s="509"/>
      <c r="I83" s="509"/>
      <c r="J83" s="314"/>
      <c r="K83" s="197">
        <f t="shared" si="5"/>
        <v>0</v>
      </c>
      <c r="L83" s="401">
        <f t="shared" si="4"/>
        <v>0</v>
      </c>
      <c r="M83" s="106"/>
    </row>
    <row r="84" spans="1:13" x14ac:dyDescent="0.2">
      <c r="A84" s="987"/>
      <c r="B84" s="988"/>
      <c r="C84" s="1001"/>
      <c r="D84" s="748"/>
      <c r="E84" s="509"/>
      <c r="F84" s="988"/>
      <c r="G84" s="988"/>
      <c r="H84" s="509"/>
      <c r="I84" s="509"/>
      <c r="J84" s="314"/>
      <c r="K84" s="197">
        <f t="shared" si="5"/>
        <v>0</v>
      </c>
      <c r="L84" s="401">
        <f t="shared" si="4"/>
        <v>0</v>
      </c>
      <c r="M84" s="106"/>
    </row>
    <row r="85" spans="1:13" x14ac:dyDescent="0.2">
      <c r="A85" s="987"/>
      <c r="B85" s="988"/>
      <c r="C85" s="1001"/>
      <c r="D85" s="748"/>
      <c r="E85" s="509"/>
      <c r="F85" s="988"/>
      <c r="G85" s="988"/>
      <c r="H85" s="509"/>
      <c r="I85" s="509"/>
      <c r="J85" s="314"/>
      <c r="K85" s="197">
        <f t="shared" si="5"/>
        <v>0</v>
      </c>
      <c r="L85" s="401">
        <f t="shared" si="4"/>
        <v>0</v>
      </c>
      <c r="M85" s="106"/>
    </row>
    <row r="86" spans="1:13" x14ac:dyDescent="0.2">
      <c r="A86" s="987"/>
      <c r="B86" s="988"/>
      <c r="C86" s="1001"/>
      <c r="D86" s="748"/>
      <c r="E86" s="509"/>
      <c r="F86" s="988"/>
      <c r="G86" s="988"/>
      <c r="H86" s="509"/>
      <c r="I86" s="509"/>
      <c r="J86" s="314"/>
      <c r="K86" s="197">
        <f t="shared" si="5"/>
        <v>0</v>
      </c>
      <c r="L86" s="401">
        <f t="shared" si="4"/>
        <v>0</v>
      </c>
      <c r="M86" s="106"/>
    </row>
    <row r="87" spans="1:13" x14ac:dyDescent="0.2">
      <c r="A87" s="987"/>
      <c r="B87" s="988"/>
      <c r="C87" s="1001"/>
      <c r="D87" s="748"/>
      <c r="E87" s="509"/>
      <c r="F87" s="988"/>
      <c r="G87" s="988"/>
      <c r="H87" s="509"/>
      <c r="I87" s="509"/>
      <c r="J87" s="314"/>
      <c r="K87" s="197">
        <f t="shared" si="5"/>
        <v>0</v>
      </c>
      <c r="L87" s="401">
        <f t="shared" si="4"/>
        <v>0</v>
      </c>
      <c r="M87" s="106"/>
    </row>
    <row r="88" spans="1:13" x14ac:dyDescent="0.2">
      <c r="A88" s="987"/>
      <c r="B88" s="988"/>
      <c r="C88" s="1001"/>
      <c r="D88" s="748"/>
      <c r="E88" s="509"/>
      <c r="F88" s="988"/>
      <c r="G88" s="988"/>
      <c r="H88" s="509"/>
      <c r="I88" s="509"/>
      <c r="J88" s="314"/>
      <c r="K88" s="197">
        <f t="shared" si="5"/>
        <v>0</v>
      </c>
      <c r="L88" s="401">
        <f t="shared" si="4"/>
        <v>0</v>
      </c>
      <c r="M88" s="106"/>
    </row>
    <row r="89" spans="1:13" x14ac:dyDescent="0.2">
      <c r="A89" s="987"/>
      <c r="B89" s="988"/>
      <c r="C89" s="1001"/>
      <c r="D89" s="748"/>
      <c r="E89" s="509"/>
      <c r="F89" s="988"/>
      <c r="G89" s="988"/>
      <c r="H89" s="509"/>
      <c r="I89" s="509"/>
      <c r="J89" s="314"/>
      <c r="K89" s="197">
        <f t="shared" si="5"/>
        <v>0</v>
      </c>
      <c r="L89" s="401">
        <f t="shared" si="4"/>
        <v>0</v>
      </c>
      <c r="M89" s="106"/>
    </row>
    <row r="90" spans="1:13" x14ac:dyDescent="0.2">
      <c r="A90" s="987"/>
      <c r="B90" s="988"/>
      <c r="C90" s="1001"/>
      <c r="D90" s="748"/>
      <c r="E90" s="509"/>
      <c r="F90" s="988"/>
      <c r="G90" s="988"/>
      <c r="H90" s="509"/>
      <c r="I90" s="509"/>
      <c r="J90" s="314"/>
      <c r="K90" s="197">
        <f t="shared" si="5"/>
        <v>0</v>
      </c>
      <c r="L90" s="401">
        <f t="shared" si="4"/>
        <v>0</v>
      </c>
      <c r="M90" s="106"/>
    </row>
    <row r="91" spans="1:13" ht="15" thickBot="1" x14ac:dyDescent="0.25">
      <c r="A91" s="989"/>
      <c r="B91" s="990"/>
      <c r="C91" s="1043"/>
      <c r="D91" s="750"/>
      <c r="E91" s="511"/>
      <c r="F91" s="990"/>
      <c r="G91" s="990"/>
      <c r="H91" s="511"/>
      <c r="I91" s="511"/>
      <c r="J91" s="452"/>
      <c r="K91" s="442">
        <f t="shared" si="5"/>
        <v>0</v>
      </c>
      <c r="L91" s="426">
        <f t="shared" si="4"/>
        <v>0</v>
      </c>
      <c r="M91" s="106"/>
    </row>
    <row r="92" spans="1:13" ht="15.75" thickBot="1" x14ac:dyDescent="0.3">
      <c r="A92" s="810" t="s">
        <v>27</v>
      </c>
      <c r="B92" s="860"/>
      <c r="C92" s="860"/>
      <c r="D92" s="860"/>
      <c r="E92" s="860"/>
      <c r="F92" s="860"/>
      <c r="G92" s="860"/>
      <c r="H92" s="860"/>
      <c r="I92" s="860"/>
      <c r="J92" s="1039"/>
      <c r="K92" s="1040"/>
      <c r="L92" s="527">
        <f>SUM(L72:L91)</f>
        <v>0</v>
      </c>
      <c r="M92" s="106"/>
    </row>
    <row r="93" spans="1:13" x14ac:dyDescent="0.2">
      <c r="A93" s="100"/>
      <c r="B93" s="100"/>
      <c r="C93" s="100"/>
      <c r="D93" s="100"/>
      <c r="E93" s="100"/>
      <c r="F93" s="100"/>
      <c r="G93" s="100"/>
      <c r="H93" s="100"/>
      <c r="I93" s="100"/>
      <c r="J93" s="100"/>
      <c r="K93" s="100"/>
      <c r="L93" s="100"/>
    </row>
    <row r="94" spans="1:13" ht="15" x14ac:dyDescent="0.25">
      <c r="A94" s="1035" t="s">
        <v>75</v>
      </c>
      <c r="B94" s="1036"/>
      <c r="C94" s="524"/>
    </row>
    <row r="95" spans="1:13" ht="15" thickBot="1" x14ac:dyDescent="0.25">
      <c r="A95" s="109"/>
      <c r="B95" s="109"/>
      <c r="C95" s="109"/>
      <c r="D95" s="109"/>
      <c r="E95" s="109"/>
      <c r="F95" s="109"/>
      <c r="G95" s="109"/>
      <c r="H95" s="109"/>
      <c r="I95" s="109"/>
      <c r="J95" s="109"/>
      <c r="K95" s="109"/>
      <c r="L95" s="109"/>
    </row>
    <row r="96" spans="1:13" ht="29.25" customHeight="1" thickBot="1" x14ac:dyDescent="0.25">
      <c r="A96" s="1046" t="s">
        <v>21</v>
      </c>
      <c r="B96" s="756"/>
      <c r="C96" s="756" t="s">
        <v>66</v>
      </c>
      <c r="D96" s="756"/>
      <c r="E96" s="484" t="s">
        <v>67</v>
      </c>
      <c r="F96" s="756" t="s">
        <v>22</v>
      </c>
      <c r="G96" s="756"/>
      <c r="H96" s="484" t="s">
        <v>116</v>
      </c>
      <c r="I96" s="193" t="s">
        <v>78</v>
      </c>
      <c r="J96" s="205" t="s">
        <v>133</v>
      </c>
      <c r="K96" s="341" t="s">
        <v>239</v>
      </c>
      <c r="L96" s="526" t="s">
        <v>71</v>
      </c>
      <c r="M96" s="106"/>
    </row>
    <row r="97" spans="1:13" x14ac:dyDescent="0.2">
      <c r="A97" s="1044"/>
      <c r="B97" s="1045"/>
      <c r="C97" s="923"/>
      <c r="D97" s="923"/>
      <c r="E97" s="536"/>
      <c r="F97" s="1045"/>
      <c r="G97" s="1045"/>
      <c r="H97" s="514"/>
      <c r="I97" s="514"/>
      <c r="J97" s="450"/>
      <c r="K97" s="196">
        <f>J97*I97</f>
        <v>0</v>
      </c>
      <c r="L97" s="400">
        <f t="shared" ref="L97:L116" si="6">K97*E97</f>
        <v>0</v>
      </c>
      <c r="M97" s="106"/>
    </row>
    <row r="98" spans="1:13" x14ac:dyDescent="0.2">
      <c r="A98" s="1037"/>
      <c r="B98" s="1038"/>
      <c r="C98" s="923"/>
      <c r="D98" s="923"/>
      <c r="E98" s="537"/>
      <c r="F98" s="1038"/>
      <c r="G98" s="1038"/>
      <c r="H98" s="509"/>
      <c r="I98" s="509"/>
      <c r="J98" s="314"/>
      <c r="K98" s="197">
        <f t="shared" ref="K98:K116" si="7">J98*I98</f>
        <v>0</v>
      </c>
      <c r="L98" s="401">
        <f t="shared" si="6"/>
        <v>0</v>
      </c>
      <c r="M98" s="106"/>
    </row>
    <row r="99" spans="1:13" x14ac:dyDescent="0.2">
      <c r="A99" s="1037"/>
      <c r="B99" s="1038"/>
      <c r="C99" s="1001"/>
      <c r="D99" s="748"/>
      <c r="E99" s="537"/>
      <c r="F99" s="1038"/>
      <c r="G99" s="1038"/>
      <c r="H99" s="509"/>
      <c r="I99" s="509"/>
      <c r="J99" s="314"/>
      <c r="K99" s="197">
        <f t="shared" si="7"/>
        <v>0</v>
      </c>
      <c r="L99" s="401">
        <f t="shared" si="6"/>
        <v>0</v>
      </c>
      <c r="M99" s="106"/>
    </row>
    <row r="100" spans="1:13" x14ac:dyDescent="0.2">
      <c r="A100" s="1037"/>
      <c r="B100" s="1038"/>
      <c r="C100" s="1001"/>
      <c r="D100" s="748"/>
      <c r="E100" s="537"/>
      <c r="F100" s="1038"/>
      <c r="G100" s="1038"/>
      <c r="H100" s="509"/>
      <c r="I100" s="509"/>
      <c r="J100" s="314"/>
      <c r="K100" s="197">
        <f t="shared" si="7"/>
        <v>0</v>
      </c>
      <c r="L100" s="401">
        <f t="shared" si="6"/>
        <v>0</v>
      </c>
      <c r="M100" s="106"/>
    </row>
    <row r="101" spans="1:13" x14ac:dyDescent="0.2">
      <c r="A101" s="1037"/>
      <c r="B101" s="1038"/>
      <c r="C101" s="1001"/>
      <c r="D101" s="748"/>
      <c r="E101" s="537"/>
      <c r="F101" s="1038"/>
      <c r="G101" s="1038"/>
      <c r="H101" s="509"/>
      <c r="I101" s="509"/>
      <c r="J101" s="314"/>
      <c r="K101" s="197">
        <f t="shared" si="7"/>
        <v>0</v>
      </c>
      <c r="L101" s="401">
        <f t="shared" si="6"/>
        <v>0</v>
      </c>
      <c r="M101" s="106"/>
    </row>
    <row r="102" spans="1:13" x14ac:dyDescent="0.2">
      <c r="A102" s="1037"/>
      <c r="B102" s="1038"/>
      <c r="C102" s="1001"/>
      <c r="D102" s="748"/>
      <c r="E102" s="537"/>
      <c r="F102" s="1038"/>
      <c r="G102" s="1038"/>
      <c r="H102" s="509"/>
      <c r="I102" s="509"/>
      <c r="J102" s="314"/>
      <c r="K102" s="197">
        <f t="shared" si="7"/>
        <v>0</v>
      </c>
      <c r="L102" s="401">
        <f t="shared" si="6"/>
        <v>0</v>
      </c>
      <c r="M102" s="106"/>
    </row>
    <row r="103" spans="1:13" x14ac:dyDescent="0.2">
      <c r="A103" s="1037"/>
      <c r="B103" s="1038"/>
      <c r="C103" s="1001"/>
      <c r="D103" s="748"/>
      <c r="E103" s="537"/>
      <c r="F103" s="1038"/>
      <c r="G103" s="1038"/>
      <c r="H103" s="509"/>
      <c r="I103" s="509"/>
      <c r="J103" s="314"/>
      <c r="K103" s="197">
        <f t="shared" si="7"/>
        <v>0</v>
      </c>
      <c r="L103" s="401">
        <f t="shared" si="6"/>
        <v>0</v>
      </c>
      <c r="M103" s="106"/>
    </row>
    <row r="104" spans="1:13" x14ac:dyDescent="0.2">
      <c r="A104" s="1037"/>
      <c r="B104" s="1038"/>
      <c r="C104" s="1001"/>
      <c r="D104" s="748"/>
      <c r="E104" s="537"/>
      <c r="F104" s="1038"/>
      <c r="G104" s="1038"/>
      <c r="H104" s="509"/>
      <c r="I104" s="509"/>
      <c r="J104" s="314"/>
      <c r="K104" s="197">
        <f t="shared" si="7"/>
        <v>0</v>
      </c>
      <c r="L104" s="401">
        <f t="shared" si="6"/>
        <v>0</v>
      </c>
      <c r="M104" s="106"/>
    </row>
    <row r="105" spans="1:13" x14ac:dyDescent="0.2">
      <c r="A105" s="1037"/>
      <c r="B105" s="1038"/>
      <c r="C105" s="1001"/>
      <c r="D105" s="748"/>
      <c r="E105" s="537"/>
      <c r="F105" s="1038"/>
      <c r="G105" s="1038"/>
      <c r="H105" s="509"/>
      <c r="I105" s="509"/>
      <c r="J105" s="314"/>
      <c r="K105" s="197">
        <f t="shared" si="7"/>
        <v>0</v>
      </c>
      <c r="L105" s="401">
        <f t="shared" si="6"/>
        <v>0</v>
      </c>
      <c r="M105" s="106"/>
    </row>
    <row r="106" spans="1:13" x14ac:dyDescent="0.2">
      <c r="A106" s="1037"/>
      <c r="B106" s="1038"/>
      <c r="C106" s="1001"/>
      <c r="D106" s="748"/>
      <c r="E106" s="537"/>
      <c r="F106" s="1038"/>
      <c r="G106" s="1038"/>
      <c r="H106" s="509"/>
      <c r="I106" s="509"/>
      <c r="J106" s="314"/>
      <c r="K106" s="197">
        <f t="shared" si="7"/>
        <v>0</v>
      </c>
      <c r="L106" s="401">
        <f t="shared" si="6"/>
        <v>0</v>
      </c>
      <c r="M106" s="106"/>
    </row>
    <row r="107" spans="1:13" x14ac:dyDescent="0.2">
      <c r="A107" s="1037"/>
      <c r="B107" s="1038"/>
      <c r="C107" s="1001"/>
      <c r="D107" s="748"/>
      <c r="E107" s="537"/>
      <c r="F107" s="1038"/>
      <c r="G107" s="1038"/>
      <c r="H107" s="509"/>
      <c r="I107" s="509"/>
      <c r="J107" s="314"/>
      <c r="K107" s="197">
        <f t="shared" si="7"/>
        <v>0</v>
      </c>
      <c r="L107" s="401">
        <f t="shared" si="6"/>
        <v>0</v>
      </c>
      <c r="M107" s="106"/>
    </row>
    <row r="108" spans="1:13" x14ac:dyDescent="0.2">
      <c r="A108" s="1037"/>
      <c r="B108" s="1038"/>
      <c r="C108" s="1001"/>
      <c r="D108" s="748"/>
      <c r="E108" s="537"/>
      <c r="F108" s="1038"/>
      <c r="G108" s="1038"/>
      <c r="H108" s="509"/>
      <c r="I108" s="509"/>
      <c r="J108" s="314"/>
      <c r="K108" s="197">
        <f t="shared" si="7"/>
        <v>0</v>
      </c>
      <c r="L108" s="401">
        <f t="shared" si="6"/>
        <v>0</v>
      </c>
      <c r="M108" s="106"/>
    </row>
    <row r="109" spans="1:13" x14ac:dyDescent="0.2">
      <c r="A109" s="1037"/>
      <c r="B109" s="1038"/>
      <c r="C109" s="1001"/>
      <c r="D109" s="748"/>
      <c r="E109" s="537"/>
      <c r="F109" s="1038"/>
      <c r="G109" s="1038"/>
      <c r="H109" s="509"/>
      <c r="I109" s="509"/>
      <c r="J109" s="314"/>
      <c r="K109" s="197">
        <f t="shared" si="7"/>
        <v>0</v>
      </c>
      <c r="L109" s="401">
        <f t="shared" si="6"/>
        <v>0</v>
      </c>
      <c r="M109" s="106"/>
    </row>
    <row r="110" spans="1:13" x14ac:dyDescent="0.2">
      <c r="A110" s="1037"/>
      <c r="B110" s="1038"/>
      <c r="C110" s="1001"/>
      <c r="D110" s="748"/>
      <c r="E110" s="537"/>
      <c r="F110" s="1038"/>
      <c r="G110" s="1038"/>
      <c r="H110" s="509"/>
      <c r="I110" s="509"/>
      <c r="J110" s="314"/>
      <c r="K110" s="197">
        <f t="shared" si="7"/>
        <v>0</v>
      </c>
      <c r="L110" s="401">
        <f t="shared" si="6"/>
        <v>0</v>
      </c>
      <c r="M110" s="106"/>
    </row>
    <row r="111" spans="1:13" x14ac:dyDescent="0.2">
      <c r="A111" s="1037"/>
      <c r="B111" s="1038"/>
      <c r="C111" s="1001"/>
      <c r="D111" s="748"/>
      <c r="E111" s="537"/>
      <c r="F111" s="1038"/>
      <c r="G111" s="1038"/>
      <c r="H111" s="509"/>
      <c r="I111" s="509"/>
      <c r="J111" s="314"/>
      <c r="K111" s="197">
        <f t="shared" si="7"/>
        <v>0</v>
      </c>
      <c r="L111" s="401">
        <f t="shared" si="6"/>
        <v>0</v>
      </c>
      <c r="M111" s="106"/>
    </row>
    <row r="112" spans="1:13" x14ac:dyDescent="0.2">
      <c r="A112" s="1037"/>
      <c r="B112" s="1038"/>
      <c r="C112" s="1001"/>
      <c r="D112" s="748"/>
      <c r="E112" s="537"/>
      <c r="F112" s="1038"/>
      <c r="G112" s="1038"/>
      <c r="H112" s="509"/>
      <c r="I112" s="509"/>
      <c r="J112" s="314"/>
      <c r="K112" s="197">
        <f t="shared" si="7"/>
        <v>0</v>
      </c>
      <c r="L112" s="401">
        <f t="shared" si="6"/>
        <v>0</v>
      </c>
      <c r="M112" s="106"/>
    </row>
    <row r="113" spans="1:13" x14ac:dyDescent="0.2">
      <c r="A113" s="1037"/>
      <c r="B113" s="1038"/>
      <c r="C113" s="1001"/>
      <c r="D113" s="748"/>
      <c r="E113" s="537"/>
      <c r="F113" s="1038"/>
      <c r="G113" s="1038"/>
      <c r="H113" s="509"/>
      <c r="I113" s="509"/>
      <c r="J113" s="314"/>
      <c r="K113" s="197">
        <f t="shared" si="7"/>
        <v>0</v>
      </c>
      <c r="L113" s="401">
        <f t="shared" si="6"/>
        <v>0</v>
      </c>
      <c r="M113" s="106"/>
    </row>
    <row r="114" spans="1:13" x14ac:dyDescent="0.2">
      <c r="A114" s="1037"/>
      <c r="B114" s="1038"/>
      <c r="C114" s="1001"/>
      <c r="D114" s="748"/>
      <c r="E114" s="537"/>
      <c r="F114" s="1038"/>
      <c r="G114" s="1038"/>
      <c r="H114" s="509"/>
      <c r="I114" s="509"/>
      <c r="J114" s="314"/>
      <c r="K114" s="197">
        <f t="shared" si="7"/>
        <v>0</v>
      </c>
      <c r="L114" s="401">
        <f t="shared" si="6"/>
        <v>0</v>
      </c>
      <c r="M114" s="106"/>
    </row>
    <row r="115" spans="1:13" x14ac:dyDescent="0.2">
      <c r="A115" s="1037"/>
      <c r="B115" s="1038"/>
      <c r="C115" s="1001"/>
      <c r="D115" s="748"/>
      <c r="E115" s="537"/>
      <c r="F115" s="1038"/>
      <c r="G115" s="1038"/>
      <c r="H115" s="509"/>
      <c r="I115" s="509"/>
      <c r="J115" s="314"/>
      <c r="K115" s="197">
        <f t="shared" si="7"/>
        <v>0</v>
      </c>
      <c r="L115" s="401">
        <f t="shared" si="6"/>
        <v>0</v>
      </c>
      <c r="M115" s="106"/>
    </row>
    <row r="116" spans="1:13" ht="15" thickBot="1" x14ac:dyDescent="0.25">
      <c r="A116" s="1041"/>
      <c r="B116" s="1042"/>
      <c r="C116" s="1043"/>
      <c r="D116" s="750"/>
      <c r="E116" s="538"/>
      <c r="F116" s="1042"/>
      <c r="G116" s="1042"/>
      <c r="H116" s="511"/>
      <c r="I116" s="511"/>
      <c r="J116" s="452"/>
      <c r="K116" s="198">
        <f t="shared" si="7"/>
        <v>0</v>
      </c>
      <c r="L116" s="426">
        <f t="shared" si="6"/>
        <v>0</v>
      </c>
      <c r="M116" s="106"/>
    </row>
    <row r="117" spans="1:13" ht="15.75" thickBot="1" x14ac:dyDescent="0.3">
      <c r="A117" s="810" t="s">
        <v>27</v>
      </c>
      <c r="B117" s="860"/>
      <c r="C117" s="860"/>
      <c r="D117" s="860"/>
      <c r="E117" s="860"/>
      <c r="F117" s="860"/>
      <c r="G117" s="860"/>
      <c r="H117" s="860"/>
      <c r="I117" s="860"/>
      <c r="J117" s="1039"/>
      <c r="K117" s="1040"/>
      <c r="L117" s="528">
        <f>SUM(L97:L116)</f>
        <v>0</v>
      </c>
      <c r="M117" s="106"/>
    </row>
    <row r="118" spans="1:13" x14ac:dyDescent="0.2">
      <c r="A118" s="100"/>
      <c r="B118" s="100"/>
      <c r="C118" s="100"/>
      <c r="D118" s="100"/>
      <c r="E118" s="100"/>
      <c r="F118" s="100"/>
      <c r="G118" s="100"/>
      <c r="H118" s="100"/>
      <c r="I118" s="100"/>
      <c r="J118" s="100"/>
      <c r="K118" s="100"/>
      <c r="L118" s="100"/>
    </row>
    <row r="119" spans="1:13" x14ac:dyDescent="0.2">
      <c r="A119" s="100"/>
      <c r="B119" s="100"/>
      <c r="C119" s="100"/>
      <c r="D119" s="100"/>
      <c r="E119" s="100"/>
      <c r="F119" s="100"/>
      <c r="G119" s="100"/>
      <c r="H119" s="100"/>
      <c r="I119" s="100"/>
      <c r="J119" s="100"/>
      <c r="K119" s="100"/>
      <c r="L119" s="100"/>
    </row>
    <row r="120" spans="1:13" ht="15" x14ac:dyDescent="0.2">
      <c r="A120" s="1035" t="s">
        <v>140</v>
      </c>
      <c r="B120" s="1036"/>
      <c r="C120" s="575"/>
    </row>
    <row r="121" spans="1:13" ht="15" thickBot="1" x14ac:dyDescent="0.25">
      <c r="A121" s="109"/>
      <c r="B121" s="109"/>
      <c r="C121" s="109"/>
      <c r="D121" s="109"/>
      <c r="E121" s="109"/>
      <c r="F121" s="109"/>
      <c r="G121" s="109"/>
      <c r="H121" s="109"/>
      <c r="I121" s="109"/>
      <c r="J121" s="109"/>
      <c r="K121" s="109"/>
      <c r="L121" s="109"/>
    </row>
    <row r="122" spans="1:13" ht="32.25" customHeight="1" thickBot="1" x14ac:dyDescent="0.25">
      <c r="A122" s="1047" t="s">
        <v>21</v>
      </c>
      <c r="B122" s="1048"/>
      <c r="C122" s="1048" t="s">
        <v>66</v>
      </c>
      <c r="D122" s="1048"/>
      <c r="E122" s="529" t="s">
        <v>67</v>
      </c>
      <c r="F122" s="1049" t="s">
        <v>22</v>
      </c>
      <c r="G122" s="1049"/>
      <c r="H122" s="529" t="s">
        <v>116</v>
      </c>
      <c r="I122" s="530" t="s">
        <v>78</v>
      </c>
      <c r="J122" s="532" t="s">
        <v>133</v>
      </c>
      <c r="K122" s="341" t="s">
        <v>239</v>
      </c>
      <c r="L122" s="531" t="s">
        <v>71</v>
      </c>
      <c r="M122" s="106"/>
    </row>
    <row r="123" spans="1:13" x14ac:dyDescent="0.2">
      <c r="A123" s="1044"/>
      <c r="B123" s="1045"/>
      <c r="C123" s="923"/>
      <c r="D123" s="923"/>
      <c r="E123" s="536"/>
      <c r="F123" s="1045"/>
      <c r="G123" s="1045"/>
      <c r="H123" s="514"/>
      <c r="I123" s="514"/>
      <c r="J123" s="450"/>
      <c r="K123" s="534">
        <f>J123*I123</f>
        <v>0</v>
      </c>
      <c r="L123" s="400">
        <f t="shared" ref="L123:L142" si="8">K123*E123</f>
        <v>0</v>
      </c>
      <c r="M123" s="106"/>
    </row>
    <row r="124" spans="1:13" x14ac:dyDescent="0.2">
      <c r="A124" s="1037"/>
      <c r="B124" s="1038"/>
      <c r="C124" s="923"/>
      <c r="D124" s="923"/>
      <c r="E124" s="537"/>
      <c r="F124" s="1038"/>
      <c r="G124" s="1038"/>
      <c r="H124" s="509"/>
      <c r="I124" s="509"/>
      <c r="J124" s="314"/>
      <c r="K124" s="197">
        <f t="shared" ref="K124:K142" si="9">J124*I124</f>
        <v>0</v>
      </c>
      <c r="L124" s="401">
        <f t="shared" si="8"/>
        <v>0</v>
      </c>
      <c r="M124" s="106"/>
    </row>
    <row r="125" spans="1:13" x14ac:dyDescent="0.2">
      <c r="A125" s="1037"/>
      <c r="B125" s="1038"/>
      <c r="C125" s="1001"/>
      <c r="D125" s="748"/>
      <c r="E125" s="537"/>
      <c r="F125" s="1038"/>
      <c r="G125" s="1038"/>
      <c r="H125" s="509"/>
      <c r="I125" s="509"/>
      <c r="J125" s="314"/>
      <c r="K125" s="197">
        <f t="shared" si="9"/>
        <v>0</v>
      </c>
      <c r="L125" s="401">
        <f t="shared" si="8"/>
        <v>0</v>
      </c>
      <c r="M125" s="106"/>
    </row>
    <row r="126" spans="1:13" x14ac:dyDescent="0.2">
      <c r="A126" s="1037"/>
      <c r="B126" s="1038"/>
      <c r="C126" s="1001"/>
      <c r="D126" s="748"/>
      <c r="E126" s="537"/>
      <c r="F126" s="1038"/>
      <c r="G126" s="1038"/>
      <c r="H126" s="509"/>
      <c r="I126" s="509"/>
      <c r="J126" s="314"/>
      <c r="K126" s="197">
        <f t="shared" si="9"/>
        <v>0</v>
      </c>
      <c r="L126" s="401">
        <f t="shared" si="8"/>
        <v>0</v>
      </c>
      <c r="M126" s="106"/>
    </row>
    <row r="127" spans="1:13" x14ac:dyDescent="0.2">
      <c r="A127" s="1037"/>
      <c r="B127" s="1038"/>
      <c r="C127" s="1001"/>
      <c r="D127" s="748"/>
      <c r="E127" s="537"/>
      <c r="F127" s="1038"/>
      <c r="G127" s="1038"/>
      <c r="H127" s="509"/>
      <c r="I127" s="509"/>
      <c r="J127" s="314"/>
      <c r="K127" s="197">
        <f t="shared" si="9"/>
        <v>0</v>
      </c>
      <c r="L127" s="401">
        <f t="shared" si="8"/>
        <v>0</v>
      </c>
      <c r="M127" s="106"/>
    </row>
    <row r="128" spans="1:13" x14ac:dyDescent="0.2">
      <c r="A128" s="1037"/>
      <c r="B128" s="1038"/>
      <c r="C128" s="1001"/>
      <c r="D128" s="748"/>
      <c r="E128" s="537"/>
      <c r="F128" s="1038"/>
      <c r="G128" s="1038"/>
      <c r="H128" s="509"/>
      <c r="I128" s="509"/>
      <c r="J128" s="314"/>
      <c r="K128" s="197">
        <f t="shared" si="9"/>
        <v>0</v>
      </c>
      <c r="L128" s="401">
        <f t="shared" si="8"/>
        <v>0</v>
      </c>
      <c r="M128" s="106"/>
    </row>
    <row r="129" spans="1:13" x14ac:dyDescent="0.2">
      <c r="A129" s="1037"/>
      <c r="B129" s="1038"/>
      <c r="C129" s="1001"/>
      <c r="D129" s="748"/>
      <c r="E129" s="537"/>
      <c r="F129" s="1038"/>
      <c r="G129" s="1038"/>
      <c r="H129" s="509"/>
      <c r="I129" s="509"/>
      <c r="J129" s="314"/>
      <c r="K129" s="197">
        <f t="shared" si="9"/>
        <v>0</v>
      </c>
      <c r="L129" s="401">
        <f t="shared" si="8"/>
        <v>0</v>
      </c>
      <c r="M129" s="106"/>
    </row>
    <row r="130" spans="1:13" x14ac:dyDescent="0.2">
      <c r="A130" s="1037"/>
      <c r="B130" s="1038"/>
      <c r="C130" s="1001"/>
      <c r="D130" s="748"/>
      <c r="E130" s="537"/>
      <c r="F130" s="1038"/>
      <c r="G130" s="1038"/>
      <c r="H130" s="509"/>
      <c r="I130" s="509"/>
      <c r="J130" s="314"/>
      <c r="K130" s="197">
        <f t="shared" si="9"/>
        <v>0</v>
      </c>
      <c r="L130" s="401">
        <f t="shared" si="8"/>
        <v>0</v>
      </c>
      <c r="M130" s="106"/>
    </row>
    <row r="131" spans="1:13" x14ac:dyDescent="0.2">
      <c r="A131" s="1037"/>
      <c r="B131" s="1038"/>
      <c r="C131" s="1001"/>
      <c r="D131" s="748"/>
      <c r="E131" s="537"/>
      <c r="F131" s="1038"/>
      <c r="G131" s="1038"/>
      <c r="H131" s="509"/>
      <c r="I131" s="509"/>
      <c r="J131" s="314"/>
      <c r="K131" s="197">
        <f t="shared" si="9"/>
        <v>0</v>
      </c>
      <c r="L131" s="401">
        <f t="shared" si="8"/>
        <v>0</v>
      </c>
      <c r="M131" s="106"/>
    </row>
    <row r="132" spans="1:13" x14ac:dyDescent="0.2">
      <c r="A132" s="1037"/>
      <c r="B132" s="1038"/>
      <c r="C132" s="1001"/>
      <c r="D132" s="748"/>
      <c r="E132" s="537"/>
      <c r="F132" s="1038"/>
      <c r="G132" s="1038"/>
      <c r="H132" s="509"/>
      <c r="I132" s="509"/>
      <c r="J132" s="314"/>
      <c r="K132" s="197">
        <f t="shared" si="9"/>
        <v>0</v>
      </c>
      <c r="L132" s="401">
        <f t="shared" si="8"/>
        <v>0</v>
      </c>
      <c r="M132" s="106"/>
    </row>
    <row r="133" spans="1:13" x14ac:dyDescent="0.2">
      <c r="A133" s="1037"/>
      <c r="B133" s="1038"/>
      <c r="C133" s="1001"/>
      <c r="D133" s="748"/>
      <c r="E133" s="537"/>
      <c r="F133" s="1038"/>
      <c r="G133" s="1038"/>
      <c r="H133" s="509"/>
      <c r="I133" s="509"/>
      <c r="J133" s="314"/>
      <c r="K133" s="197">
        <f t="shared" si="9"/>
        <v>0</v>
      </c>
      <c r="L133" s="401">
        <f t="shared" si="8"/>
        <v>0</v>
      </c>
      <c r="M133" s="106"/>
    </row>
    <row r="134" spans="1:13" x14ac:dyDescent="0.2">
      <c r="A134" s="1037"/>
      <c r="B134" s="1038"/>
      <c r="C134" s="1001"/>
      <c r="D134" s="748"/>
      <c r="E134" s="537"/>
      <c r="F134" s="1038"/>
      <c r="G134" s="1038"/>
      <c r="H134" s="509"/>
      <c r="I134" s="509"/>
      <c r="J134" s="314"/>
      <c r="K134" s="197">
        <f t="shared" si="9"/>
        <v>0</v>
      </c>
      <c r="L134" s="401">
        <f t="shared" si="8"/>
        <v>0</v>
      </c>
      <c r="M134" s="106"/>
    </row>
    <row r="135" spans="1:13" x14ac:dyDescent="0.2">
      <c r="A135" s="1037"/>
      <c r="B135" s="1038"/>
      <c r="C135" s="1001"/>
      <c r="D135" s="748"/>
      <c r="E135" s="537"/>
      <c r="F135" s="1038"/>
      <c r="G135" s="1038"/>
      <c r="H135" s="509"/>
      <c r="I135" s="509"/>
      <c r="J135" s="314"/>
      <c r="K135" s="197">
        <f t="shared" si="9"/>
        <v>0</v>
      </c>
      <c r="L135" s="401">
        <f t="shared" si="8"/>
        <v>0</v>
      </c>
      <c r="M135" s="106"/>
    </row>
    <row r="136" spans="1:13" x14ac:dyDescent="0.2">
      <c r="A136" s="1037"/>
      <c r="B136" s="1038"/>
      <c r="C136" s="1001"/>
      <c r="D136" s="748"/>
      <c r="E136" s="537"/>
      <c r="F136" s="1038"/>
      <c r="G136" s="1038"/>
      <c r="H136" s="509"/>
      <c r="I136" s="509"/>
      <c r="J136" s="314"/>
      <c r="K136" s="197">
        <f t="shared" si="9"/>
        <v>0</v>
      </c>
      <c r="L136" s="401">
        <f t="shared" si="8"/>
        <v>0</v>
      </c>
      <c r="M136" s="106"/>
    </row>
    <row r="137" spans="1:13" x14ac:dyDescent="0.2">
      <c r="A137" s="1037"/>
      <c r="B137" s="1038"/>
      <c r="C137" s="1001"/>
      <c r="D137" s="748"/>
      <c r="E137" s="537"/>
      <c r="F137" s="1038"/>
      <c r="G137" s="1038"/>
      <c r="H137" s="509"/>
      <c r="I137" s="509"/>
      <c r="J137" s="314"/>
      <c r="K137" s="197">
        <f t="shared" si="9"/>
        <v>0</v>
      </c>
      <c r="L137" s="401">
        <f t="shared" si="8"/>
        <v>0</v>
      </c>
      <c r="M137" s="106"/>
    </row>
    <row r="138" spans="1:13" x14ac:dyDescent="0.2">
      <c r="A138" s="1037"/>
      <c r="B138" s="1038"/>
      <c r="C138" s="1001"/>
      <c r="D138" s="748"/>
      <c r="E138" s="537"/>
      <c r="F138" s="1038"/>
      <c r="G138" s="1038"/>
      <c r="H138" s="509"/>
      <c r="I138" s="509"/>
      <c r="J138" s="314"/>
      <c r="K138" s="197">
        <f t="shared" si="9"/>
        <v>0</v>
      </c>
      <c r="L138" s="401">
        <f t="shared" si="8"/>
        <v>0</v>
      </c>
      <c r="M138" s="106"/>
    </row>
    <row r="139" spans="1:13" x14ac:dyDescent="0.2">
      <c r="A139" s="1037"/>
      <c r="B139" s="1038"/>
      <c r="C139" s="1001"/>
      <c r="D139" s="748"/>
      <c r="E139" s="537"/>
      <c r="F139" s="1038"/>
      <c r="G139" s="1038"/>
      <c r="H139" s="509"/>
      <c r="I139" s="509"/>
      <c r="J139" s="314"/>
      <c r="K139" s="197">
        <f t="shared" si="9"/>
        <v>0</v>
      </c>
      <c r="L139" s="401">
        <f t="shared" si="8"/>
        <v>0</v>
      </c>
      <c r="M139" s="106"/>
    </row>
    <row r="140" spans="1:13" x14ac:dyDescent="0.2">
      <c r="A140" s="1037"/>
      <c r="B140" s="1038"/>
      <c r="C140" s="1001"/>
      <c r="D140" s="748"/>
      <c r="E140" s="537"/>
      <c r="F140" s="1038"/>
      <c r="G140" s="1038"/>
      <c r="H140" s="509"/>
      <c r="I140" s="509"/>
      <c r="J140" s="314"/>
      <c r="K140" s="197">
        <f t="shared" si="9"/>
        <v>0</v>
      </c>
      <c r="L140" s="401">
        <f t="shared" si="8"/>
        <v>0</v>
      </c>
      <c r="M140" s="106"/>
    </row>
    <row r="141" spans="1:13" x14ac:dyDescent="0.2">
      <c r="A141" s="1037"/>
      <c r="B141" s="1038"/>
      <c r="C141" s="1001"/>
      <c r="D141" s="748"/>
      <c r="E141" s="537"/>
      <c r="F141" s="1038"/>
      <c r="G141" s="1038"/>
      <c r="H141" s="509"/>
      <c r="I141" s="509"/>
      <c r="J141" s="314"/>
      <c r="K141" s="197">
        <f t="shared" si="9"/>
        <v>0</v>
      </c>
      <c r="L141" s="401">
        <f t="shared" si="8"/>
        <v>0</v>
      </c>
      <c r="M141" s="106"/>
    </row>
    <row r="142" spans="1:13" ht="15" thickBot="1" x14ac:dyDescent="0.25">
      <c r="A142" s="1041"/>
      <c r="B142" s="1042"/>
      <c r="C142" s="1043"/>
      <c r="D142" s="750"/>
      <c r="E142" s="538"/>
      <c r="F142" s="1042"/>
      <c r="G142" s="1042"/>
      <c r="H142" s="511"/>
      <c r="I142" s="511"/>
      <c r="J142" s="452"/>
      <c r="K142" s="198">
        <f t="shared" si="9"/>
        <v>0</v>
      </c>
      <c r="L142" s="426">
        <f t="shared" si="8"/>
        <v>0</v>
      </c>
      <c r="M142" s="106"/>
    </row>
    <row r="143" spans="1:13" ht="15.75" thickBot="1" x14ac:dyDescent="0.3">
      <c r="A143" s="810" t="s">
        <v>27</v>
      </c>
      <c r="B143" s="860"/>
      <c r="C143" s="860"/>
      <c r="D143" s="860"/>
      <c r="E143" s="860"/>
      <c r="F143" s="860"/>
      <c r="G143" s="860"/>
      <c r="H143" s="860"/>
      <c r="I143" s="860"/>
      <c r="J143" s="1039"/>
      <c r="K143" s="1040"/>
      <c r="L143" s="309">
        <f>SUM(L123:L142)</f>
        <v>0</v>
      </c>
      <c r="M143" s="106"/>
    </row>
    <row r="144" spans="1:13" x14ac:dyDescent="0.2">
      <c r="A144" s="100"/>
      <c r="B144" s="100"/>
      <c r="C144" s="100"/>
      <c r="D144" s="100"/>
      <c r="E144" s="100"/>
      <c r="F144" s="100"/>
      <c r="G144" s="100"/>
      <c r="H144" s="100"/>
      <c r="I144" s="100"/>
      <c r="J144" s="100"/>
      <c r="K144" s="100"/>
      <c r="L144" s="100"/>
    </row>
    <row r="145" x14ac:dyDescent="0.2"/>
  </sheetData>
  <sheetProtection sheet="1" objects="1" scenarios="1" selectLockedCells="1"/>
  <mergeCells count="312">
    <mergeCell ref="A24:B24"/>
    <mergeCell ref="C22:D22"/>
    <mergeCell ref="C23:D23"/>
    <mergeCell ref="C24:D24"/>
    <mergeCell ref="A37:B37"/>
    <mergeCell ref="A38:B38"/>
    <mergeCell ref="A39:B39"/>
    <mergeCell ref="C37:D37"/>
    <mergeCell ref="C38:D38"/>
    <mergeCell ref="C39:D39"/>
    <mergeCell ref="A7:B7"/>
    <mergeCell ref="A9:B9"/>
    <mergeCell ref="A11:C11"/>
    <mergeCell ref="A17:C17"/>
    <mergeCell ref="A21:B21"/>
    <mergeCell ref="A14:L15"/>
    <mergeCell ref="C21:D21"/>
    <mergeCell ref="A22:B22"/>
    <mergeCell ref="A23:B23"/>
    <mergeCell ref="A13:B13"/>
    <mergeCell ref="A19:B19"/>
    <mergeCell ref="A139:B139"/>
    <mergeCell ref="C139:D139"/>
    <mergeCell ref="F139:G139"/>
    <mergeCell ref="A143:K143"/>
    <mergeCell ref="A140:B140"/>
    <mergeCell ref="C140:D140"/>
    <mergeCell ref="F140:G140"/>
    <mergeCell ref="A141:B141"/>
    <mergeCell ref="C141:D141"/>
    <mergeCell ref="F141:G141"/>
    <mergeCell ref="A142:B142"/>
    <mergeCell ref="C142:D142"/>
    <mergeCell ref="F142:G142"/>
    <mergeCell ref="A136:B136"/>
    <mergeCell ref="C136:D136"/>
    <mergeCell ref="F136:G136"/>
    <mergeCell ref="A137:B137"/>
    <mergeCell ref="C137:D137"/>
    <mergeCell ref="F137:G137"/>
    <mergeCell ref="A138:B138"/>
    <mergeCell ref="C138:D138"/>
    <mergeCell ref="F138:G138"/>
    <mergeCell ref="A133:B133"/>
    <mergeCell ref="C133:D133"/>
    <mergeCell ref="F133:G133"/>
    <mergeCell ref="A134:B134"/>
    <mergeCell ref="C134:D134"/>
    <mergeCell ref="F134:G134"/>
    <mergeCell ref="A135:B135"/>
    <mergeCell ref="C135:D135"/>
    <mergeCell ref="F135:G135"/>
    <mergeCell ref="A130:B130"/>
    <mergeCell ref="C130:D130"/>
    <mergeCell ref="F130:G130"/>
    <mergeCell ref="A131:B131"/>
    <mergeCell ref="C131:D131"/>
    <mergeCell ref="F131:G131"/>
    <mergeCell ref="A132:B132"/>
    <mergeCell ref="C132:D132"/>
    <mergeCell ref="F132:G132"/>
    <mergeCell ref="A127:B127"/>
    <mergeCell ref="C127:D127"/>
    <mergeCell ref="F127:G127"/>
    <mergeCell ref="A128:B128"/>
    <mergeCell ref="C128:D128"/>
    <mergeCell ref="F128:G128"/>
    <mergeCell ref="A129:B129"/>
    <mergeCell ref="C129:D129"/>
    <mergeCell ref="F129:G129"/>
    <mergeCell ref="A124:B124"/>
    <mergeCell ref="C124:D124"/>
    <mergeCell ref="F124:G124"/>
    <mergeCell ref="A125:B125"/>
    <mergeCell ref="C125:D125"/>
    <mergeCell ref="F125:G125"/>
    <mergeCell ref="A126:B126"/>
    <mergeCell ref="C126:D126"/>
    <mergeCell ref="F126:G126"/>
    <mergeCell ref="A122:B122"/>
    <mergeCell ref="C122:D122"/>
    <mergeCell ref="F122:G122"/>
    <mergeCell ref="A123:B123"/>
    <mergeCell ref="C123:D123"/>
    <mergeCell ref="F123:G123"/>
    <mergeCell ref="A25:B25"/>
    <mergeCell ref="A26:B26"/>
    <mergeCell ref="A27:B27"/>
    <mergeCell ref="C25:D25"/>
    <mergeCell ref="C26:D26"/>
    <mergeCell ref="C27:D27"/>
    <mergeCell ref="A31:B31"/>
    <mergeCell ref="A32:B32"/>
    <mergeCell ref="A33:B33"/>
    <mergeCell ref="C31:D31"/>
    <mergeCell ref="C32:D32"/>
    <mergeCell ref="C33:D33"/>
    <mergeCell ref="A28:B28"/>
    <mergeCell ref="A29:B29"/>
    <mergeCell ref="A30:B30"/>
    <mergeCell ref="C28:D28"/>
    <mergeCell ref="C29:D29"/>
    <mergeCell ref="C30:D30"/>
    <mergeCell ref="A41:B41"/>
    <mergeCell ref="C41:D41"/>
    <mergeCell ref="A42:J42"/>
    <mergeCell ref="A46:B46"/>
    <mergeCell ref="C46:D46"/>
    <mergeCell ref="F46:G46"/>
    <mergeCell ref="A40:B40"/>
    <mergeCell ref="C40:D40"/>
    <mergeCell ref="A34:B34"/>
    <mergeCell ref="A35:B35"/>
    <mergeCell ref="A36:B36"/>
    <mergeCell ref="C34:D34"/>
    <mergeCell ref="C35:D35"/>
    <mergeCell ref="C36:D36"/>
    <mergeCell ref="A44:B44"/>
    <mergeCell ref="A49:B49"/>
    <mergeCell ref="C49:D49"/>
    <mergeCell ref="F49:G49"/>
    <mergeCell ref="A50:B50"/>
    <mergeCell ref="C50:D50"/>
    <mergeCell ref="F50:G50"/>
    <mergeCell ref="F47:G47"/>
    <mergeCell ref="A48:B48"/>
    <mergeCell ref="C48:D48"/>
    <mergeCell ref="F48:G48"/>
    <mergeCell ref="A47:B47"/>
    <mergeCell ref="C47:D47"/>
    <mergeCell ref="A53:B53"/>
    <mergeCell ref="C53:D53"/>
    <mergeCell ref="F53:G53"/>
    <mergeCell ref="A54:B54"/>
    <mergeCell ref="C54:D54"/>
    <mergeCell ref="F54:G54"/>
    <mergeCell ref="A51:B51"/>
    <mergeCell ref="C51:D51"/>
    <mergeCell ref="F51:G51"/>
    <mergeCell ref="A52:B52"/>
    <mergeCell ref="C52:D52"/>
    <mergeCell ref="F52:G52"/>
    <mergeCell ref="A57:B57"/>
    <mergeCell ref="C57:D57"/>
    <mergeCell ref="F57:G57"/>
    <mergeCell ref="A58:B58"/>
    <mergeCell ref="C58:D58"/>
    <mergeCell ref="F58:G58"/>
    <mergeCell ref="A55:B55"/>
    <mergeCell ref="C55:D55"/>
    <mergeCell ref="F55:G55"/>
    <mergeCell ref="A56:B56"/>
    <mergeCell ref="C56:D56"/>
    <mergeCell ref="F56:G56"/>
    <mergeCell ref="A61:B61"/>
    <mergeCell ref="C61:D61"/>
    <mergeCell ref="F61:G61"/>
    <mergeCell ref="A62:B62"/>
    <mergeCell ref="C62:D62"/>
    <mergeCell ref="F62:G62"/>
    <mergeCell ref="A59:B59"/>
    <mergeCell ref="C59:D59"/>
    <mergeCell ref="F59:G59"/>
    <mergeCell ref="A60:B60"/>
    <mergeCell ref="C60:D60"/>
    <mergeCell ref="F60:G60"/>
    <mergeCell ref="A65:B65"/>
    <mergeCell ref="C65:D65"/>
    <mergeCell ref="F65:G65"/>
    <mergeCell ref="A66:B66"/>
    <mergeCell ref="C66:D66"/>
    <mergeCell ref="F66:G66"/>
    <mergeCell ref="A63:B63"/>
    <mergeCell ref="C63:D63"/>
    <mergeCell ref="F63:G63"/>
    <mergeCell ref="A64:B64"/>
    <mergeCell ref="C64:D64"/>
    <mergeCell ref="F64:G64"/>
    <mergeCell ref="A72:B72"/>
    <mergeCell ref="C72:D72"/>
    <mergeCell ref="A73:B73"/>
    <mergeCell ref="C73:D73"/>
    <mergeCell ref="F72:G72"/>
    <mergeCell ref="F73:G73"/>
    <mergeCell ref="A67:J67"/>
    <mergeCell ref="A71:B71"/>
    <mergeCell ref="C71:D71"/>
    <mergeCell ref="F71:G71"/>
    <mergeCell ref="A69:B69"/>
    <mergeCell ref="A76:B76"/>
    <mergeCell ref="C76:D76"/>
    <mergeCell ref="A77:B77"/>
    <mergeCell ref="C77:D77"/>
    <mergeCell ref="F76:G76"/>
    <mergeCell ref="F77:G77"/>
    <mergeCell ref="A74:B74"/>
    <mergeCell ref="C74:D74"/>
    <mergeCell ref="A75:B75"/>
    <mergeCell ref="C75:D75"/>
    <mergeCell ref="F74:G74"/>
    <mergeCell ref="F75:G75"/>
    <mergeCell ref="A80:B80"/>
    <mergeCell ref="C80:D80"/>
    <mergeCell ref="A81:B81"/>
    <mergeCell ref="C81:D81"/>
    <mergeCell ref="F80:G80"/>
    <mergeCell ref="F81:G81"/>
    <mergeCell ref="A78:B78"/>
    <mergeCell ref="C78:D78"/>
    <mergeCell ref="A79:B79"/>
    <mergeCell ref="C79:D79"/>
    <mergeCell ref="F78:G78"/>
    <mergeCell ref="F79:G79"/>
    <mergeCell ref="A84:B84"/>
    <mergeCell ref="C84:D84"/>
    <mergeCell ref="A85:B85"/>
    <mergeCell ref="C85:D85"/>
    <mergeCell ref="F84:G84"/>
    <mergeCell ref="F85:G85"/>
    <mergeCell ref="A82:B82"/>
    <mergeCell ref="C82:D82"/>
    <mergeCell ref="A83:B83"/>
    <mergeCell ref="C83:D83"/>
    <mergeCell ref="F82:G82"/>
    <mergeCell ref="F83:G83"/>
    <mergeCell ref="A88:B88"/>
    <mergeCell ref="C88:D88"/>
    <mergeCell ref="A89:B89"/>
    <mergeCell ref="C89:D89"/>
    <mergeCell ref="F88:G88"/>
    <mergeCell ref="F89:G89"/>
    <mergeCell ref="A86:B86"/>
    <mergeCell ref="C86:D86"/>
    <mergeCell ref="A87:B87"/>
    <mergeCell ref="C87:D87"/>
    <mergeCell ref="F86:G86"/>
    <mergeCell ref="F87:G87"/>
    <mergeCell ref="A96:B96"/>
    <mergeCell ref="C96:D96"/>
    <mergeCell ref="F96:G96"/>
    <mergeCell ref="A92:K92"/>
    <mergeCell ref="A90:B90"/>
    <mergeCell ref="C90:D90"/>
    <mergeCell ref="A91:B91"/>
    <mergeCell ref="C91:D91"/>
    <mergeCell ref="F90:G90"/>
    <mergeCell ref="F91:G91"/>
    <mergeCell ref="A94:B94"/>
    <mergeCell ref="C99:D99"/>
    <mergeCell ref="F99:G99"/>
    <mergeCell ref="C100:D100"/>
    <mergeCell ref="F100:G100"/>
    <mergeCell ref="C101:D101"/>
    <mergeCell ref="F101:G101"/>
    <mergeCell ref="A97:B97"/>
    <mergeCell ref="C97:D97"/>
    <mergeCell ref="F97:G97"/>
    <mergeCell ref="C98:D98"/>
    <mergeCell ref="F98:G98"/>
    <mergeCell ref="A98:B98"/>
    <mergeCell ref="C105:D105"/>
    <mergeCell ref="F105:G105"/>
    <mergeCell ref="C106:D106"/>
    <mergeCell ref="F106:G106"/>
    <mergeCell ref="C107:D107"/>
    <mergeCell ref="F107:G107"/>
    <mergeCell ref="C102:D102"/>
    <mergeCell ref="F102:G102"/>
    <mergeCell ref="C103:D103"/>
    <mergeCell ref="F103:G103"/>
    <mergeCell ref="C104:D104"/>
    <mergeCell ref="F104:G104"/>
    <mergeCell ref="F108:G108"/>
    <mergeCell ref="A114:B114"/>
    <mergeCell ref="C114:D114"/>
    <mergeCell ref="F114:G114"/>
    <mergeCell ref="A109:B109"/>
    <mergeCell ref="C109:D109"/>
    <mergeCell ref="F109:G109"/>
    <mergeCell ref="A115:B115"/>
    <mergeCell ref="C115:D115"/>
    <mergeCell ref="F115:G115"/>
    <mergeCell ref="A112:B112"/>
    <mergeCell ref="C112:D112"/>
    <mergeCell ref="F112:G112"/>
    <mergeCell ref="A113:B113"/>
    <mergeCell ref="C113:D113"/>
    <mergeCell ref="F113:G113"/>
    <mergeCell ref="A120:B120"/>
    <mergeCell ref="C7:E7"/>
    <mergeCell ref="C9:E9"/>
    <mergeCell ref="A104:B104"/>
    <mergeCell ref="A105:B105"/>
    <mergeCell ref="A106:B106"/>
    <mergeCell ref="A107:B107"/>
    <mergeCell ref="A117:K117"/>
    <mergeCell ref="A99:B99"/>
    <mergeCell ref="A100:B100"/>
    <mergeCell ref="A101:B101"/>
    <mergeCell ref="A102:B102"/>
    <mergeCell ref="A103:B103"/>
    <mergeCell ref="A116:B116"/>
    <mergeCell ref="C116:D116"/>
    <mergeCell ref="F116:G116"/>
    <mergeCell ref="A110:B110"/>
    <mergeCell ref="C110:D110"/>
    <mergeCell ref="F110:G110"/>
    <mergeCell ref="A111:B111"/>
    <mergeCell ref="C111:D111"/>
    <mergeCell ref="F111:G111"/>
    <mergeCell ref="A108:B108"/>
    <mergeCell ref="C108:D108"/>
  </mergeCells>
  <pageMargins left="0.7" right="0.7" top="0.75" bottom="0.75" header="0.3" footer="0.3"/>
  <pageSetup paperSize="9" scale="3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'Staff Rate Breakdown'!$B$33:$B$58</xm:f>
          </x14:formula1>
          <xm:sqref>G22:G41</xm:sqref>
        </x14:dataValidation>
        <x14:dataValidation type="list" allowBlank="1" showInputMessage="1" showErrorMessage="1">
          <x14:formula1>
            <xm:f>'Staff Rate Breakdown'!$A$33:$A$58</xm:f>
          </x14:formula1>
          <xm:sqref>F22:F41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9" tint="0.59999389629810485"/>
  </sheetPr>
  <dimension ref="A6:M53"/>
  <sheetViews>
    <sheetView view="pageBreakPreview" zoomScaleNormal="100" zoomScaleSheetLayoutView="100" workbookViewId="0">
      <selection activeCell="B23" sqref="B23"/>
    </sheetView>
  </sheetViews>
  <sheetFormatPr defaultColWidth="9.140625" defaultRowHeight="14.25" x14ac:dyDescent="0.2"/>
  <cols>
    <col min="1" max="1" width="34.5703125" style="94" bestFit="1" customWidth="1"/>
    <col min="2" max="2" width="21.28515625" style="94" customWidth="1"/>
    <col min="3" max="3" width="16.28515625" style="94" customWidth="1"/>
    <col min="4" max="16384" width="9.140625" style="94"/>
  </cols>
  <sheetData>
    <row r="6" spans="1:13" ht="15" thickBot="1" x14ac:dyDescent="0.25"/>
    <row r="7" spans="1:13" ht="16.5" thickBot="1" x14ac:dyDescent="0.25">
      <c r="A7" s="480" t="s">
        <v>1</v>
      </c>
      <c r="B7" s="635" t="str">
        <f>Instructions!B5</f>
        <v>TMTii 53</v>
      </c>
      <c r="C7" s="997"/>
    </row>
    <row r="8" spans="1:13" ht="15.75" thickBot="1" x14ac:dyDescent="0.25">
      <c r="A8" s="92"/>
    </row>
    <row r="9" spans="1:13" ht="16.5" thickBot="1" x14ac:dyDescent="0.25">
      <c r="A9" s="482" t="s">
        <v>193</v>
      </c>
      <c r="B9" s="635" t="str">
        <f>'Assessment Summary'!C9</f>
        <v>Please Type Company Name</v>
      </c>
      <c r="C9" s="997"/>
    </row>
    <row r="11" spans="1:13" ht="15.75" x14ac:dyDescent="0.25">
      <c r="A11" s="547" t="s">
        <v>150</v>
      </c>
      <c r="B11" s="34"/>
      <c r="C11" s="35"/>
      <c r="E11" s="35"/>
      <c r="F11" s="35"/>
    </row>
    <row r="12" spans="1:13" ht="15.75" x14ac:dyDescent="0.25">
      <c r="A12" s="36"/>
      <c r="B12" s="36"/>
      <c r="C12" s="35"/>
    </row>
    <row r="13" spans="1:13" ht="16.5" thickBot="1" x14ac:dyDescent="0.3">
      <c r="A13" s="550" t="s">
        <v>43</v>
      </c>
      <c r="B13" s="36"/>
      <c r="C13" s="35"/>
    </row>
    <row r="14" spans="1:13" ht="30" customHeight="1" x14ac:dyDescent="0.2">
      <c r="A14" s="1058" t="s">
        <v>245</v>
      </c>
      <c r="B14" s="1059"/>
      <c r="C14" s="1059"/>
      <c r="D14" s="1059"/>
      <c r="E14" s="1059"/>
      <c r="F14" s="1059"/>
      <c r="G14" s="1059"/>
      <c r="H14" s="1060"/>
      <c r="I14" s="1060"/>
      <c r="J14" s="1060"/>
      <c r="K14" s="1060"/>
      <c r="L14" s="1060"/>
      <c r="M14" s="853"/>
    </row>
    <row r="15" spans="1:13" ht="30" customHeight="1" x14ac:dyDescent="0.2">
      <c r="A15" s="1061"/>
      <c r="B15" s="1062"/>
      <c r="C15" s="1062"/>
      <c r="D15" s="1062"/>
      <c r="E15" s="1062"/>
      <c r="F15" s="1062"/>
      <c r="G15" s="1062"/>
      <c r="H15" s="1063"/>
      <c r="I15" s="1063"/>
      <c r="J15" s="1063"/>
      <c r="K15" s="1063"/>
      <c r="L15" s="1063"/>
      <c r="M15" s="856"/>
    </row>
    <row r="16" spans="1:13" ht="30" customHeight="1" x14ac:dyDescent="0.2">
      <c r="A16" s="1061"/>
      <c r="B16" s="1062"/>
      <c r="C16" s="1062"/>
      <c r="D16" s="1062"/>
      <c r="E16" s="1062"/>
      <c r="F16" s="1062"/>
      <c r="G16" s="1062"/>
      <c r="H16" s="1063"/>
      <c r="I16" s="1063"/>
      <c r="J16" s="1063"/>
      <c r="K16" s="1063"/>
      <c r="L16" s="1063"/>
      <c r="M16" s="856"/>
    </row>
    <row r="17" spans="1:13" ht="30" customHeight="1" thickBot="1" x14ac:dyDescent="0.25">
      <c r="A17" s="1064"/>
      <c r="B17" s="1065"/>
      <c r="C17" s="1065"/>
      <c r="D17" s="1065"/>
      <c r="E17" s="1065"/>
      <c r="F17" s="1065"/>
      <c r="G17" s="1065"/>
      <c r="H17" s="1065"/>
      <c r="I17" s="1065"/>
      <c r="J17" s="1065"/>
      <c r="K17" s="1065"/>
      <c r="L17" s="1065"/>
      <c r="M17" s="859"/>
    </row>
    <row r="18" spans="1:13" ht="15" thickBot="1" x14ac:dyDescent="0.25">
      <c r="A18" s="548"/>
      <c r="B18" s="548"/>
      <c r="C18" s="549"/>
      <c r="D18" s="548"/>
      <c r="E18" s="548"/>
      <c r="F18" s="548"/>
      <c r="G18" s="548"/>
      <c r="H18" s="548"/>
      <c r="I18" s="548"/>
      <c r="J18" s="548"/>
      <c r="K18" s="548"/>
      <c r="L18" s="548"/>
      <c r="M18" s="548"/>
    </row>
    <row r="19" spans="1:13" ht="15.75" thickBot="1" x14ac:dyDescent="0.25">
      <c r="A19" s="544"/>
      <c r="B19" s="545"/>
      <c r="C19" s="554" t="s">
        <v>151</v>
      </c>
      <c r="D19" s="573">
        <v>3.3000000000000002E-2</v>
      </c>
      <c r="F19" s="546"/>
      <c r="G19" s="544"/>
    </row>
    <row r="20" spans="1:13" x14ac:dyDescent="0.2">
      <c r="A20" s="116"/>
      <c r="B20" s="116"/>
      <c r="C20" s="544"/>
      <c r="D20" s="544"/>
      <c r="F20" s="116"/>
      <c r="G20" s="116"/>
    </row>
    <row r="21" spans="1:13" ht="15" thickBot="1" x14ac:dyDescent="0.25">
      <c r="A21" s="472"/>
      <c r="B21" s="472"/>
      <c r="C21" s="472"/>
      <c r="D21" s="116"/>
      <c r="F21" s="116"/>
      <c r="G21" s="116"/>
    </row>
    <row r="22" spans="1:13" ht="56.25" customHeight="1" thickBot="1" x14ac:dyDescent="0.25">
      <c r="A22" s="553"/>
      <c r="B22" s="551" t="s">
        <v>196</v>
      </c>
      <c r="C22" s="552" t="s">
        <v>197</v>
      </c>
      <c r="D22" s="106"/>
      <c r="F22" s="116"/>
      <c r="G22" s="116"/>
    </row>
    <row r="23" spans="1:13" ht="16.5" thickBot="1" x14ac:dyDescent="0.25">
      <c r="A23" s="564" t="s">
        <v>152</v>
      </c>
      <c r="B23" s="580"/>
      <c r="C23" s="580"/>
      <c r="D23" s="555"/>
      <c r="F23" s="116"/>
      <c r="G23" s="116"/>
    </row>
    <row r="24" spans="1:13" x14ac:dyDescent="0.2">
      <c r="A24" s="565" t="s">
        <v>153</v>
      </c>
      <c r="B24" s="574">
        <v>0.156</v>
      </c>
      <c r="C24" s="574">
        <v>0.156</v>
      </c>
      <c r="D24" s="106"/>
      <c r="F24" s="116"/>
      <c r="G24" s="116"/>
    </row>
    <row r="25" spans="1:13" ht="15" x14ac:dyDescent="0.2">
      <c r="A25" s="566" t="s">
        <v>154</v>
      </c>
      <c r="B25" s="556">
        <f>B24*B23</f>
        <v>0</v>
      </c>
      <c r="C25" s="556">
        <f>C24*C23</f>
        <v>0</v>
      </c>
      <c r="D25" s="106"/>
      <c r="F25" s="116"/>
      <c r="G25" s="116"/>
    </row>
    <row r="26" spans="1:13" x14ac:dyDescent="0.2">
      <c r="A26" s="565" t="s">
        <v>155</v>
      </c>
      <c r="B26" s="557">
        <v>60</v>
      </c>
      <c r="C26" s="557">
        <v>60</v>
      </c>
      <c r="D26" s="106"/>
      <c r="F26" s="116"/>
      <c r="G26" s="116"/>
    </row>
    <row r="27" spans="1:13" x14ac:dyDescent="0.2">
      <c r="A27" s="565" t="s">
        <v>156</v>
      </c>
      <c r="B27" s="558">
        <v>0.875</v>
      </c>
      <c r="C27" s="558">
        <v>0.125</v>
      </c>
      <c r="D27" s="106"/>
      <c r="F27" s="116"/>
      <c r="G27" s="116"/>
    </row>
    <row r="28" spans="1:13" x14ac:dyDescent="0.2">
      <c r="A28" s="565" t="s">
        <v>157</v>
      </c>
      <c r="B28" s="556">
        <f>B25*B27</f>
        <v>0</v>
      </c>
      <c r="C28" s="556">
        <f>C25*C27</f>
        <v>0</v>
      </c>
      <c r="D28" s="106"/>
      <c r="F28" s="116"/>
      <c r="G28" s="116"/>
    </row>
    <row r="29" spans="1:13" ht="15" thickBot="1" x14ac:dyDescent="0.25">
      <c r="A29" s="565" t="s">
        <v>158</v>
      </c>
      <c r="B29" s="562">
        <f>B28*24</f>
        <v>0</v>
      </c>
      <c r="C29" s="559">
        <f>C28*24</f>
        <v>0</v>
      </c>
      <c r="D29" s="106"/>
      <c r="F29" s="116"/>
      <c r="G29" s="116"/>
    </row>
    <row r="30" spans="1:13" x14ac:dyDescent="0.2">
      <c r="A30" s="565" t="s">
        <v>198</v>
      </c>
      <c r="B30" s="562">
        <f>B29+C29</f>
        <v>0</v>
      </c>
      <c r="C30" s="440"/>
      <c r="D30" s="119"/>
      <c r="F30" s="116"/>
      <c r="G30" s="116"/>
    </row>
    <row r="31" spans="1:13" x14ac:dyDescent="0.2">
      <c r="A31" s="565" t="s">
        <v>159</v>
      </c>
      <c r="B31" s="562">
        <f>B30*365</f>
        <v>0</v>
      </c>
      <c r="C31" s="106"/>
      <c r="D31" s="119"/>
      <c r="F31" s="116"/>
      <c r="G31" s="116"/>
    </row>
    <row r="32" spans="1:13" x14ac:dyDescent="0.2">
      <c r="A32" s="565" t="s">
        <v>160</v>
      </c>
      <c r="B32" s="562">
        <f t="shared" ref="B32:B45" si="0">B31+(B31*$D$19)</f>
        <v>0</v>
      </c>
      <c r="C32" s="106"/>
      <c r="D32" s="119"/>
      <c r="F32" s="116"/>
      <c r="G32" s="116"/>
    </row>
    <row r="33" spans="1:7" x14ac:dyDescent="0.2">
      <c r="A33" s="565" t="s">
        <v>161</v>
      </c>
      <c r="B33" s="562">
        <f t="shared" si="0"/>
        <v>0</v>
      </c>
      <c r="C33" s="106"/>
      <c r="D33" s="119"/>
      <c r="F33" s="116"/>
      <c r="G33" s="116"/>
    </row>
    <row r="34" spans="1:7" x14ac:dyDescent="0.2">
      <c r="A34" s="565" t="s">
        <v>162</v>
      </c>
      <c r="B34" s="562">
        <f t="shared" si="0"/>
        <v>0</v>
      </c>
      <c r="C34" s="106"/>
      <c r="D34" s="119"/>
      <c r="F34" s="116"/>
      <c r="G34" s="116"/>
    </row>
    <row r="35" spans="1:7" x14ac:dyDescent="0.2">
      <c r="A35" s="565" t="s">
        <v>163</v>
      </c>
      <c r="B35" s="562">
        <f t="shared" si="0"/>
        <v>0</v>
      </c>
      <c r="C35" s="106"/>
      <c r="D35" s="119"/>
      <c r="F35" s="116"/>
      <c r="G35" s="116"/>
    </row>
    <row r="36" spans="1:7" ht="15" x14ac:dyDescent="0.2">
      <c r="A36" s="566" t="s">
        <v>164</v>
      </c>
      <c r="B36" s="562">
        <f t="shared" si="0"/>
        <v>0</v>
      </c>
      <c r="C36" s="106"/>
      <c r="D36" s="119"/>
      <c r="F36" s="116"/>
      <c r="G36" s="116"/>
    </row>
    <row r="37" spans="1:7" ht="15" x14ac:dyDescent="0.2">
      <c r="A37" s="566" t="s">
        <v>165</v>
      </c>
      <c r="B37" s="562">
        <f t="shared" si="0"/>
        <v>0</v>
      </c>
      <c r="C37" s="106"/>
      <c r="D37" s="119"/>
      <c r="F37" s="116"/>
      <c r="G37" s="116"/>
    </row>
    <row r="38" spans="1:7" ht="15" x14ac:dyDescent="0.2">
      <c r="A38" s="566" t="s">
        <v>166</v>
      </c>
      <c r="B38" s="562">
        <f t="shared" si="0"/>
        <v>0</v>
      </c>
      <c r="C38" s="106"/>
      <c r="D38" s="119"/>
      <c r="F38" s="116"/>
      <c r="G38" s="116"/>
    </row>
    <row r="39" spans="1:7" ht="15" x14ac:dyDescent="0.2">
      <c r="A39" s="566" t="s">
        <v>167</v>
      </c>
      <c r="B39" s="562">
        <f t="shared" si="0"/>
        <v>0</v>
      </c>
      <c r="C39" s="106"/>
      <c r="D39" s="119"/>
      <c r="F39" s="116"/>
      <c r="G39" s="116"/>
    </row>
    <row r="40" spans="1:7" ht="15" x14ac:dyDescent="0.2">
      <c r="A40" s="566" t="s">
        <v>168</v>
      </c>
      <c r="B40" s="562">
        <f t="shared" si="0"/>
        <v>0</v>
      </c>
      <c r="C40" s="106"/>
      <c r="D40" s="119"/>
      <c r="F40" s="116"/>
      <c r="G40" s="116"/>
    </row>
    <row r="41" spans="1:7" ht="15" x14ac:dyDescent="0.2">
      <c r="A41" s="566" t="s">
        <v>169</v>
      </c>
      <c r="B41" s="562">
        <f t="shared" si="0"/>
        <v>0</v>
      </c>
      <c r="C41" s="106"/>
      <c r="D41" s="119"/>
      <c r="F41" s="116"/>
      <c r="G41" s="116"/>
    </row>
    <row r="42" spans="1:7" ht="15" x14ac:dyDescent="0.2">
      <c r="A42" s="566" t="s">
        <v>170</v>
      </c>
      <c r="B42" s="562">
        <f t="shared" si="0"/>
        <v>0</v>
      </c>
      <c r="C42" s="106"/>
      <c r="D42" s="119"/>
      <c r="F42" s="116"/>
      <c r="G42" s="116"/>
    </row>
    <row r="43" spans="1:7" ht="15" x14ac:dyDescent="0.2">
      <c r="A43" s="566" t="s">
        <v>171</v>
      </c>
      <c r="B43" s="562">
        <f t="shared" si="0"/>
        <v>0</v>
      </c>
      <c r="C43" s="106"/>
      <c r="D43" s="119"/>
      <c r="F43" s="116"/>
      <c r="G43" s="116"/>
    </row>
    <row r="44" spans="1:7" ht="15" x14ac:dyDescent="0.2">
      <c r="A44" s="566" t="s">
        <v>172</v>
      </c>
      <c r="B44" s="562">
        <f t="shared" si="0"/>
        <v>0</v>
      </c>
      <c r="C44" s="106"/>
      <c r="D44" s="119"/>
      <c r="F44" s="116"/>
      <c r="G44" s="116"/>
    </row>
    <row r="45" spans="1:7" ht="15.75" thickBot="1" x14ac:dyDescent="0.25">
      <c r="A45" s="567" t="s">
        <v>173</v>
      </c>
      <c r="B45" s="559">
        <f t="shared" si="0"/>
        <v>0</v>
      </c>
      <c r="C45" s="106"/>
      <c r="D45" s="119"/>
      <c r="F45" s="116"/>
      <c r="G45" s="116"/>
    </row>
    <row r="46" spans="1:7" ht="15" thickBot="1" x14ac:dyDescent="0.25">
      <c r="A46" s="563"/>
      <c r="B46" s="561"/>
      <c r="C46" s="106"/>
      <c r="D46" s="119"/>
      <c r="F46" s="116"/>
      <c r="G46" s="116"/>
    </row>
    <row r="47" spans="1:7" ht="16.5" thickBot="1" x14ac:dyDescent="0.25">
      <c r="A47" s="568" t="s">
        <v>195</v>
      </c>
      <c r="B47" s="560">
        <f>SUM(B31:B45)</f>
        <v>0</v>
      </c>
      <c r="C47" s="106"/>
      <c r="D47" s="119"/>
      <c r="F47" s="116"/>
      <c r="G47" s="116"/>
    </row>
    <row r="48" spans="1:7" ht="15" thickBot="1" x14ac:dyDescent="0.25">
      <c r="A48" s="103"/>
      <c r="B48" s="103"/>
      <c r="D48" s="116"/>
      <c r="E48" s="116"/>
    </row>
    <row r="49" spans="1:7" ht="15" thickBot="1" x14ac:dyDescent="0.25">
      <c r="A49" s="571" t="s">
        <v>174</v>
      </c>
      <c r="B49" s="572">
        <f>SUM(B47:B47)</f>
        <v>0</v>
      </c>
      <c r="D49" s="117"/>
      <c r="E49" s="116"/>
    </row>
    <row r="50" spans="1:7" ht="16.5" thickBot="1" x14ac:dyDescent="0.3">
      <c r="A50" s="569" t="s">
        <v>199</v>
      </c>
      <c r="B50" s="570">
        <f>B49*290</f>
        <v>0</v>
      </c>
      <c r="D50" s="117"/>
      <c r="E50" s="116"/>
    </row>
    <row r="51" spans="1:7" x14ac:dyDescent="0.2">
      <c r="A51" s="100"/>
      <c r="B51" s="100"/>
      <c r="D51" s="116"/>
      <c r="E51" s="116"/>
    </row>
    <row r="52" spans="1:7" ht="15.75" x14ac:dyDescent="0.25">
      <c r="A52" s="1066" t="s">
        <v>244</v>
      </c>
      <c r="B52" s="1067"/>
      <c r="C52" s="91"/>
      <c r="D52" s="91"/>
      <c r="F52" s="116"/>
      <c r="G52" s="116"/>
    </row>
    <row r="53" spans="1:7" x14ac:dyDescent="0.2">
      <c r="A53" s="116"/>
      <c r="B53" s="116"/>
      <c r="C53" s="116"/>
      <c r="D53" s="116"/>
      <c r="F53" s="116"/>
      <c r="G53" s="116"/>
    </row>
  </sheetData>
  <sheetProtection sheet="1" objects="1" scenarios="1" selectLockedCells="1"/>
  <mergeCells count="4">
    <mergeCell ref="B7:C7"/>
    <mergeCell ref="B9:C9"/>
    <mergeCell ref="A14:M17"/>
    <mergeCell ref="A52:B52"/>
  </mergeCells>
  <pageMargins left="0.7" right="0.7" top="0.75" bottom="0.75" header="0.3" footer="0.3"/>
  <pageSetup paperSize="9" scale="46" orientation="portrait" horizontalDpi="90" verticalDpi="9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0000"/>
  </sheetPr>
  <dimension ref="A1:M39"/>
  <sheetViews>
    <sheetView workbookViewId="0">
      <selection activeCell="H16" sqref="H16"/>
    </sheetView>
  </sheetViews>
  <sheetFormatPr defaultRowHeight="15" x14ac:dyDescent="0.25"/>
  <cols>
    <col min="1" max="1" width="9.85546875" customWidth="1"/>
    <col min="8" max="9" width="12.7109375" customWidth="1"/>
  </cols>
  <sheetData>
    <row r="1" spans="1:13" ht="15.75" thickBot="1" x14ac:dyDescent="0.3"/>
    <row r="2" spans="1:13" ht="16.5" thickBot="1" x14ac:dyDescent="0.3">
      <c r="A2" s="14" t="s">
        <v>1</v>
      </c>
      <c r="C2" s="8" t="str">
        <f>Instructions!B5</f>
        <v>TMTii 53</v>
      </c>
      <c r="D2" s="9"/>
      <c r="E2" s="9"/>
      <c r="F2" s="9"/>
      <c r="G2" s="9"/>
      <c r="H2" s="10"/>
    </row>
    <row r="3" spans="1:13" ht="16.5" thickBot="1" x14ac:dyDescent="0.3">
      <c r="A3" s="15"/>
    </row>
    <row r="4" spans="1:13" ht="15.75" thickBot="1" x14ac:dyDescent="0.3">
      <c r="A4" s="22" t="s">
        <v>29</v>
      </c>
      <c r="C4" s="8" t="str">
        <f>'Assessment Summary'!C9</f>
        <v>Please Type Company Name</v>
      </c>
      <c r="D4" s="9"/>
      <c r="E4" s="9"/>
      <c r="F4" s="9"/>
      <c r="G4" s="9"/>
      <c r="H4" s="10"/>
    </row>
    <row r="6" spans="1:13" ht="15.75" x14ac:dyDescent="0.25">
      <c r="A6" s="13" t="s">
        <v>11</v>
      </c>
    </row>
    <row r="8" spans="1:13" x14ac:dyDescent="0.25">
      <c r="A8" s="7" t="s">
        <v>12</v>
      </c>
    </row>
    <row r="10" spans="1:13" x14ac:dyDescent="0.25">
      <c r="A10" s="1070" t="s">
        <v>18</v>
      </c>
      <c r="B10" s="1071"/>
      <c r="C10" s="1071"/>
      <c r="D10" s="1071"/>
      <c r="E10" s="1071"/>
      <c r="F10" s="1071"/>
      <c r="G10" s="1071"/>
      <c r="H10" s="1071"/>
      <c r="I10" s="1071"/>
      <c r="J10" s="1071"/>
      <c r="K10" s="1071"/>
      <c r="L10" s="1071"/>
      <c r="M10" s="1071"/>
    </row>
    <row r="11" spans="1:13" x14ac:dyDescent="0.25">
      <c r="A11" s="1071"/>
      <c r="B11" s="1071"/>
      <c r="C11" s="1071"/>
      <c r="D11" s="1071"/>
      <c r="E11" s="1071"/>
      <c r="F11" s="1071"/>
      <c r="G11" s="1071"/>
      <c r="H11" s="1071"/>
      <c r="I11" s="1071"/>
      <c r="J11" s="1071"/>
      <c r="K11" s="1071"/>
      <c r="L11" s="1071"/>
      <c r="M11" s="1071"/>
    </row>
    <row r="12" spans="1:13" x14ac:dyDescent="0.25">
      <c r="A12" s="1071"/>
      <c r="B12" s="1071"/>
      <c r="C12" s="1071"/>
      <c r="D12" s="1071"/>
      <c r="E12" s="1071"/>
      <c r="F12" s="1071"/>
      <c r="G12" s="1071"/>
      <c r="H12" s="1071"/>
      <c r="I12" s="1071"/>
      <c r="J12" s="1071"/>
      <c r="K12" s="1071"/>
      <c r="L12" s="1071"/>
      <c r="M12" s="1071"/>
    </row>
    <row r="13" spans="1:13" x14ac:dyDescent="0.25">
      <c r="A13" s="1068"/>
      <c r="B13" s="1068"/>
      <c r="C13" s="1068"/>
      <c r="D13" s="1068"/>
      <c r="E13" s="1068"/>
      <c r="F13" s="1068"/>
      <c r="G13" s="1068"/>
      <c r="H13" s="1068"/>
      <c r="I13" s="1068"/>
      <c r="J13" s="1068"/>
      <c r="K13" s="1068"/>
      <c r="L13" s="1068"/>
      <c r="M13" s="1068"/>
    </row>
    <row r="14" spans="1:13" x14ac:dyDescent="0.25">
      <c r="A14" s="17"/>
      <c r="B14" s="17"/>
      <c r="C14" s="17"/>
      <c r="D14" s="17"/>
      <c r="E14" s="17"/>
      <c r="F14" s="17"/>
      <c r="G14" s="17"/>
      <c r="H14" s="17"/>
      <c r="I14" s="17"/>
      <c r="J14" s="17"/>
      <c r="K14" s="17"/>
      <c r="L14" s="17"/>
    </row>
    <row r="15" spans="1:13" x14ac:dyDescent="0.25">
      <c r="A15" s="18" t="s">
        <v>13</v>
      </c>
      <c r="B15" s="1068" t="s">
        <v>14</v>
      </c>
      <c r="C15" s="1068"/>
      <c r="D15" s="1068"/>
      <c r="E15" s="1068"/>
      <c r="F15" s="1068"/>
      <c r="G15" s="1068"/>
      <c r="H15" t="s">
        <v>15</v>
      </c>
      <c r="I15" t="s">
        <v>17</v>
      </c>
    </row>
    <row r="16" spans="1:13" ht="30" customHeight="1" x14ac:dyDescent="0.25">
      <c r="A16">
        <v>1</v>
      </c>
      <c r="B16" s="1069" t="s">
        <v>16</v>
      </c>
      <c r="C16" s="1069"/>
      <c r="D16" s="1069"/>
      <c r="E16" s="1069"/>
      <c r="F16" s="1069"/>
      <c r="G16" s="1069"/>
    </row>
    <row r="17" spans="1:8" ht="30" customHeight="1" x14ac:dyDescent="0.25">
      <c r="A17">
        <v>2</v>
      </c>
      <c r="B17" s="1069"/>
      <c r="C17" s="1069"/>
      <c r="D17" s="1069"/>
      <c r="E17" s="1069"/>
      <c r="F17" s="1069"/>
      <c r="G17" s="1069"/>
      <c r="H17" s="19"/>
    </row>
    <row r="18" spans="1:8" ht="30" customHeight="1" x14ac:dyDescent="0.25">
      <c r="A18">
        <v>3</v>
      </c>
      <c r="B18" s="1069"/>
      <c r="C18" s="1069"/>
      <c r="D18" s="1069"/>
      <c r="E18" s="1069"/>
      <c r="F18" s="1069"/>
      <c r="G18" s="1069"/>
      <c r="H18" s="19"/>
    </row>
    <row r="19" spans="1:8" ht="30" customHeight="1" x14ac:dyDescent="0.25">
      <c r="A19">
        <v>4</v>
      </c>
      <c r="B19" s="1069"/>
      <c r="C19" s="1069"/>
      <c r="D19" s="1069"/>
      <c r="E19" s="1069"/>
      <c r="F19" s="1069"/>
      <c r="G19" s="1069"/>
      <c r="H19" s="19"/>
    </row>
    <row r="20" spans="1:8" ht="30" customHeight="1" x14ac:dyDescent="0.25">
      <c r="A20">
        <v>5</v>
      </c>
      <c r="B20" s="1069"/>
      <c r="C20" s="1069"/>
      <c r="D20" s="1069"/>
      <c r="E20" s="1069"/>
      <c r="F20" s="1069"/>
      <c r="G20" s="1069"/>
      <c r="H20" s="19"/>
    </row>
    <row r="21" spans="1:8" ht="30" customHeight="1" x14ac:dyDescent="0.25">
      <c r="A21">
        <v>6</v>
      </c>
      <c r="B21" s="1069"/>
      <c r="C21" s="1069"/>
      <c r="D21" s="1069"/>
      <c r="E21" s="1069"/>
      <c r="F21" s="1069"/>
      <c r="G21" s="1069"/>
      <c r="H21" s="19"/>
    </row>
    <row r="22" spans="1:8" ht="30" customHeight="1" x14ac:dyDescent="0.25">
      <c r="A22">
        <v>7</v>
      </c>
      <c r="B22" s="1069"/>
      <c r="C22" s="1069"/>
      <c r="D22" s="1069"/>
      <c r="E22" s="1069"/>
      <c r="F22" s="1069"/>
      <c r="G22" s="1069"/>
      <c r="H22" s="19"/>
    </row>
    <row r="23" spans="1:8" ht="30" customHeight="1" x14ac:dyDescent="0.25">
      <c r="A23">
        <v>8</v>
      </c>
      <c r="B23" s="1069"/>
      <c r="C23" s="1069"/>
      <c r="D23" s="1069"/>
      <c r="E23" s="1069"/>
      <c r="F23" s="1069"/>
      <c r="G23" s="1069"/>
      <c r="H23" s="19"/>
    </row>
    <row r="24" spans="1:8" ht="30" customHeight="1" x14ac:dyDescent="0.25">
      <c r="A24">
        <v>9</v>
      </c>
      <c r="B24" s="1069"/>
      <c r="C24" s="1069"/>
      <c r="D24" s="1069"/>
      <c r="E24" s="1069"/>
      <c r="F24" s="1069"/>
      <c r="G24" s="1069"/>
      <c r="H24" s="19"/>
    </row>
    <row r="25" spans="1:8" ht="30" customHeight="1" x14ac:dyDescent="0.25">
      <c r="A25">
        <v>10</v>
      </c>
      <c r="B25" s="1069"/>
      <c r="C25" s="1069"/>
      <c r="D25" s="1069"/>
      <c r="E25" s="1069"/>
      <c r="F25" s="1069"/>
      <c r="G25" s="1069"/>
      <c r="H25" s="19"/>
    </row>
    <row r="26" spans="1:8" ht="30" customHeight="1" x14ac:dyDescent="0.25">
      <c r="A26">
        <v>11</v>
      </c>
      <c r="B26" s="1069"/>
      <c r="C26" s="1069"/>
      <c r="D26" s="1069"/>
      <c r="E26" s="1069"/>
      <c r="F26" s="1069"/>
      <c r="G26" s="1069"/>
      <c r="H26" s="19"/>
    </row>
    <row r="27" spans="1:8" ht="30" customHeight="1" x14ac:dyDescent="0.25">
      <c r="A27">
        <v>12</v>
      </c>
      <c r="B27" s="1069"/>
      <c r="C27" s="1069"/>
      <c r="D27" s="1069"/>
      <c r="E27" s="1069"/>
      <c r="F27" s="1069"/>
      <c r="G27" s="1069"/>
      <c r="H27" s="19"/>
    </row>
    <row r="28" spans="1:8" ht="30" customHeight="1" x14ac:dyDescent="0.25">
      <c r="A28">
        <v>13</v>
      </c>
      <c r="B28" s="1069"/>
      <c r="C28" s="1069"/>
      <c r="D28" s="1069"/>
      <c r="E28" s="1069"/>
      <c r="F28" s="1069"/>
      <c r="G28" s="1069"/>
      <c r="H28" s="19"/>
    </row>
    <row r="29" spans="1:8" ht="30" customHeight="1" x14ac:dyDescent="0.25">
      <c r="A29">
        <v>14</v>
      </c>
      <c r="B29" s="1069"/>
      <c r="C29" s="1069"/>
      <c r="D29" s="1069"/>
      <c r="E29" s="1069"/>
      <c r="F29" s="1069"/>
      <c r="G29" s="1069"/>
      <c r="H29" s="19"/>
    </row>
    <row r="30" spans="1:8" ht="30" customHeight="1" x14ac:dyDescent="0.25">
      <c r="A30">
        <v>15</v>
      </c>
      <c r="B30" s="1069"/>
      <c r="C30" s="1069"/>
      <c r="D30" s="1069"/>
      <c r="E30" s="1069"/>
      <c r="F30" s="1069"/>
      <c r="G30" s="1069"/>
      <c r="H30" s="19"/>
    </row>
    <row r="31" spans="1:8" ht="30" customHeight="1" x14ac:dyDescent="0.25">
      <c r="A31">
        <v>16</v>
      </c>
      <c r="B31" s="1069"/>
      <c r="C31" s="1069"/>
      <c r="D31" s="1069"/>
      <c r="E31" s="1069"/>
      <c r="F31" s="1069"/>
      <c r="G31" s="1069"/>
      <c r="H31" s="19"/>
    </row>
    <row r="32" spans="1:8" ht="30" customHeight="1" x14ac:dyDescent="0.25">
      <c r="A32">
        <v>17</v>
      </c>
      <c r="B32" s="1069"/>
      <c r="C32" s="1069"/>
      <c r="D32" s="1069"/>
      <c r="E32" s="1069"/>
      <c r="F32" s="1069"/>
      <c r="G32" s="1069"/>
      <c r="H32" s="19"/>
    </row>
    <row r="33" spans="1:8" ht="30" customHeight="1" x14ac:dyDescent="0.25">
      <c r="A33">
        <v>18</v>
      </c>
      <c r="B33" s="1069"/>
      <c r="C33" s="1069"/>
      <c r="D33" s="1069"/>
      <c r="E33" s="1069"/>
      <c r="F33" s="1069"/>
      <c r="G33" s="1069"/>
      <c r="H33" s="19"/>
    </row>
    <row r="34" spans="1:8" ht="30" customHeight="1" x14ac:dyDescent="0.25">
      <c r="A34">
        <v>19</v>
      </c>
      <c r="B34" s="1069"/>
      <c r="C34" s="1069"/>
      <c r="D34" s="1069"/>
      <c r="E34" s="1069"/>
      <c r="F34" s="1069"/>
      <c r="G34" s="1069"/>
      <c r="H34" s="19"/>
    </row>
    <row r="35" spans="1:8" ht="30" customHeight="1" x14ac:dyDescent="0.25">
      <c r="A35">
        <v>20</v>
      </c>
      <c r="B35" s="1069"/>
      <c r="C35" s="1069"/>
      <c r="D35" s="1069"/>
      <c r="E35" s="1069"/>
      <c r="F35" s="1069"/>
      <c r="G35" s="1069"/>
      <c r="H35" s="19"/>
    </row>
    <row r="36" spans="1:8" ht="30" customHeight="1" x14ac:dyDescent="0.25">
      <c r="A36">
        <v>21</v>
      </c>
      <c r="B36" s="1069"/>
      <c r="C36" s="1069"/>
      <c r="D36" s="1069"/>
      <c r="E36" s="1069"/>
      <c r="F36" s="1069"/>
      <c r="G36" s="1069"/>
      <c r="H36" s="19"/>
    </row>
    <row r="37" spans="1:8" ht="30" customHeight="1" x14ac:dyDescent="0.25">
      <c r="A37">
        <v>22</v>
      </c>
      <c r="B37" s="1069"/>
      <c r="C37" s="1069"/>
      <c r="D37" s="1069"/>
      <c r="E37" s="1069"/>
      <c r="F37" s="1069"/>
      <c r="G37" s="1069"/>
      <c r="H37" s="19"/>
    </row>
    <row r="38" spans="1:8" ht="30" customHeight="1" x14ac:dyDescent="0.25">
      <c r="A38">
        <v>23</v>
      </c>
      <c r="B38" s="1069"/>
      <c r="C38" s="1069"/>
      <c r="D38" s="1069"/>
      <c r="E38" s="1069"/>
      <c r="F38" s="1069"/>
      <c r="G38" s="1069"/>
      <c r="H38" s="19"/>
    </row>
    <row r="39" spans="1:8" ht="30" customHeight="1" x14ac:dyDescent="0.25">
      <c r="A39">
        <v>24</v>
      </c>
      <c r="B39" s="1069"/>
      <c r="C39" s="1069"/>
      <c r="D39" s="1069"/>
      <c r="E39" s="1069"/>
      <c r="F39" s="1069"/>
      <c r="G39" s="1069"/>
      <c r="H39" s="19"/>
    </row>
  </sheetData>
  <mergeCells count="26">
    <mergeCell ref="B36:G36"/>
    <mergeCell ref="B37:G37"/>
    <mergeCell ref="B38:G38"/>
    <mergeCell ref="B39:G39"/>
    <mergeCell ref="A10:M13"/>
    <mergeCell ref="B30:G30"/>
    <mergeCell ref="B31:G31"/>
    <mergeCell ref="B32:G32"/>
    <mergeCell ref="B33:G33"/>
    <mergeCell ref="B34:G34"/>
    <mergeCell ref="B35:G35"/>
    <mergeCell ref="B24:G24"/>
    <mergeCell ref="B25:G25"/>
    <mergeCell ref="B26:G26"/>
    <mergeCell ref="B27:G27"/>
    <mergeCell ref="B28:G28"/>
    <mergeCell ref="B15:G15"/>
    <mergeCell ref="B16:G16"/>
    <mergeCell ref="B17:G17"/>
    <mergeCell ref="B29:G29"/>
    <mergeCell ref="B18:G18"/>
    <mergeCell ref="B19:G19"/>
    <mergeCell ref="B20:G20"/>
    <mergeCell ref="B21:G21"/>
    <mergeCell ref="B22:G22"/>
    <mergeCell ref="B23:G2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0000"/>
  </sheetPr>
  <dimension ref="A1:H6"/>
  <sheetViews>
    <sheetView workbookViewId="0">
      <selection activeCell="A8" sqref="A8"/>
    </sheetView>
  </sheetViews>
  <sheetFormatPr defaultRowHeight="15" x14ac:dyDescent="0.25"/>
  <sheetData>
    <row r="1" spans="1:8" ht="15.75" thickBot="1" x14ac:dyDescent="0.3"/>
    <row r="2" spans="1:8" ht="16.5" thickBot="1" x14ac:dyDescent="0.3">
      <c r="A2" s="14" t="s">
        <v>1</v>
      </c>
      <c r="C2" s="8" t="str">
        <f>Instructions!B5</f>
        <v>TMTii 53</v>
      </c>
      <c r="D2" s="9"/>
      <c r="E2" s="9"/>
      <c r="F2" s="9"/>
      <c r="G2" s="9"/>
      <c r="H2" s="10"/>
    </row>
    <row r="3" spans="1:8" ht="16.5" thickBot="1" x14ac:dyDescent="0.3">
      <c r="A3" s="15"/>
    </row>
    <row r="4" spans="1:8" ht="16.5" thickBot="1" x14ac:dyDescent="0.3">
      <c r="A4" s="14" t="s">
        <v>0</v>
      </c>
      <c r="C4" s="8" t="str">
        <f>'Assessment Summary'!C9</f>
        <v>Please Type Company Name</v>
      </c>
      <c r="D4" s="9"/>
      <c r="E4" s="9"/>
      <c r="F4" s="9"/>
      <c r="G4" s="9"/>
      <c r="H4" s="10"/>
    </row>
    <row r="6" spans="1:8" ht="15.75" x14ac:dyDescent="0.25">
      <c r="A6" s="13" t="s">
        <v>10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2:H125"/>
  <sheetViews>
    <sheetView topLeftCell="A56" workbookViewId="0">
      <selection activeCell="A71" sqref="A71"/>
    </sheetView>
  </sheetViews>
  <sheetFormatPr defaultRowHeight="15" x14ac:dyDescent="0.25"/>
  <cols>
    <col min="1" max="1" width="44.140625" style="43" customWidth="1"/>
    <col min="2" max="2" width="14.85546875" customWidth="1"/>
    <col min="3" max="3" width="13.140625" bestFit="1" customWidth="1"/>
    <col min="4" max="4" width="12.140625" customWidth="1"/>
  </cols>
  <sheetData>
    <row r="2" spans="1:8" x14ac:dyDescent="0.25">
      <c r="A2" s="47" t="s">
        <v>115</v>
      </c>
      <c r="E2" s="47" t="s">
        <v>219</v>
      </c>
      <c r="H2" s="47" t="s">
        <v>37</v>
      </c>
    </row>
    <row r="3" spans="1:8" x14ac:dyDescent="0.25">
      <c r="A3" s="43" t="s">
        <v>229</v>
      </c>
    </row>
    <row r="4" spans="1:8" x14ac:dyDescent="0.25">
      <c r="A4" s="43" t="s">
        <v>230</v>
      </c>
      <c r="D4" s="40"/>
      <c r="E4" s="134" t="s">
        <v>213</v>
      </c>
      <c r="H4" t="s">
        <v>228</v>
      </c>
    </row>
    <row r="5" spans="1:8" x14ac:dyDescent="0.25">
      <c r="A5" s="43">
        <f>'Equipment Charge'!A23</f>
        <v>0</v>
      </c>
      <c r="D5" s="40"/>
      <c r="E5" s="134">
        <v>1</v>
      </c>
      <c r="H5" t="s">
        <v>222</v>
      </c>
    </row>
    <row r="6" spans="1:8" x14ac:dyDescent="0.25">
      <c r="A6" s="43">
        <f>'Equipment Charge'!A24</f>
        <v>0</v>
      </c>
      <c r="D6" s="40"/>
      <c r="E6" s="134">
        <v>2</v>
      </c>
      <c r="H6" t="s">
        <v>223</v>
      </c>
    </row>
    <row r="7" spans="1:8" x14ac:dyDescent="0.25">
      <c r="A7" s="43">
        <f>'Equipment Charge'!A25</f>
        <v>0</v>
      </c>
      <c r="D7" s="40"/>
      <c r="E7" s="134">
        <v>3</v>
      </c>
    </row>
    <row r="8" spans="1:8" x14ac:dyDescent="0.25">
      <c r="A8" s="43">
        <f>'Equipment Charge'!A26</f>
        <v>0</v>
      </c>
      <c r="D8" s="40"/>
      <c r="E8" s="134">
        <v>4</v>
      </c>
    </row>
    <row r="9" spans="1:8" x14ac:dyDescent="0.25">
      <c r="A9" s="43">
        <f>'Equipment Charge'!A27</f>
        <v>0</v>
      </c>
      <c r="D9" s="40"/>
      <c r="E9" s="134">
        <v>5</v>
      </c>
    </row>
    <row r="10" spans="1:8" x14ac:dyDescent="0.25">
      <c r="A10" s="43">
        <f>'Equipment Charge'!A28</f>
        <v>0</v>
      </c>
      <c r="D10" s="40"/>
      <c r="E10" s="134">
        <v>6</v>
      </c>
    </row>
    <row r="11" spans="1:8" x14ac:dyDescent="0.25">
      <c r="A11" s="43">
        <f>'Equipment Charge'!A29</f>
        <v>0</v>
      </c>
      <c r="D11" s="40"/>
      <c r="E11" s="134">
        <v>7</v>
      </c>
    </row>
    <row r="12" spans="1:8" x14ac:dyDescent="0.25">
      <c r="A12" s="43">
        <f>'Equipment Charge'!A30</f>
        <v>0</v>
      </c>
      <c r="D12" s="40"/>
      <c r="E12" s="134">
        <v>8</v>
      </c>
    </row>
    <row r="13" spans="1:8" x14ac:dyDescent="0.25">
      <c r="A13" s="43">
        <f>'Equipment Charge'!A31</f>
        <v>0</v>
      </c>
      <c r="D13" s="40"/>
      <c r="E13" s="134">
        <v>9</v>
      </c>
    </row>
    <row r="14" spans="1:8" x14ac:dyDescent="0.25">
      <c r="A14" s="43">
        <f>'Equipment Charge'!A32</f>
        <v>0</v>
      </c>
      <c r="D14" s="40"/>
      <c r="E14" s="134">
        <v>10</v>
      </c>
    </row>
    <row r="15" spans="1:8" x14ac:dyDescent="0.25">
      <c r="D15" s="40"/>
      <c r="E15" s="40"/>
    </row>
    <row r="16" spans="1:8" x14ac:dyDescent="0.25">
      <c r="A16" s="43" t="s">
        <v>231</v>
      </c>
    </row>
    <row r="17" spans="1:6" x14ac:dyDescent="0.25">
      <c r="A17" s="43">
        <f>'Equipment Charge'!A40</f>
        <v>0</v>
      </c>
    </row>
    <row r="18" spans="1:6" x14ac:dyDescent="0.25">
      <c r="A18" s="43">
        <f>'Equipment Charge'!A41</f>
        <v>0</v>
      </c>
    </row>
    <row r="19" spans="1:6" x14ac:dyDescent="0.25">
      <c r="A19" s="43">
        <f>'Equipment Charge'!A42</f>
        <v>0</v>
      </c>
    </row>
    <row r="20" spans="1:6" x14ac:dyDescent="0.25">
      <c r="A20" s="43">
        <f>'Equipment Charge'!A43</f>
        <v>0</v>
      </c>
    </row>
    <row r="21" spans="1:6" x14ac:dyDescent="0.25">
      <c r="A21" s="43">
        <f>'Equipment Charge'!A44</f>
        <v>0</v>
      </c>
    </row>
    <row r="22" spans="1:6" x14ac:dyDescent="0.25">
      <c r="A22" s="43">
        <f>'Equipment Charge'!A45</f>
        <v>0</v>
      </c>
    </row>
    <row r="23" spans="1:6" x14ac:dyDescent="0.25">
      <c r="A23" s="43">
        <f>'Equipment Charge'!A46</f>
        <v>0</v>
      </c>
    </row>
    <row r="24" spans="1:6" x14ac:dyDescent="0.25">
      <c r="A24" s="43">
        <f>'Equipment Charge'!A47</f>
        <v>0</v>
      </c>
    </row>
    <row r="25" spans="1:6" x14ac:dyDescent="0.25">
      <c r="A25" s="43">
        <f>'Equipment Charge'!A48</f>
        <v>0</v>
      </c>
    </row>
    <row r="26" spans="1:6" x14ac:dyDescent="0.25">
      <c r="A26" s="43">
        <f>'Equipment Charge'!A49</f>
        <v>0</v>
      </c>
    </row>
    <row r="27" spans="1:6" x14ac:dyDescent="0.25">
      <c r="A27" s="43">
        <f>'Equipment Charge'!A50</f>
        <v>0</v>
      </c>
      <c r="B27" s="7"/>
      <c r="C27" s="7"/>
      <c r="D27" s="7"/>
      <c r="F27" s="7"/>
    </row>
    <row r="28" spans="1:6" x14ac:dyDescent="0.25">
      <c r="A28" s="43">
        <f>'Equipment Charge'!A51</f>
        <v>0</v>
      </c>
      <c r="B28" s="65"/>
      <c r="C28" s="65"/>
      <c r="D28" s="65"/>
    </row>
    <row r="29" spans="1:6" x14ac:dyDescent="0.25">
      <c r="A29" s="43">
        <f>'Equipment Charge'!A52</f>
        <v>0</v>
      </c>
      <c r="B29" s="65"/>
      <c r="C29" s="65"/>
      <c r="D29" s="65"/>
    </row>
    <row r="30" spans="1:6" x14ac:dyDescent="0.25">
      <c r="A30" s="43">
        <f>'Equipment Charge'!A53</f>
        <v>0</v>
      </c>
      <c r="B30" s="65"/>
      <c r="C30" s="65"/>
      <c r="D30" s="65"/>
    </row>
    <row r="31" spans="1:6" x14ac:dyDescent="0.25">
      <c r="A31" s="43">
        <f>'Equipment Charge'!A54</f>
        <v>0</v>
      </c>
      <c r="B31" s="65"/>
      <c r="C31" s="65"/>
      <c r="D31" s="65"/>
    </row>
    <row r="32" spans="1:6" x14ac:dyDescent="0.25">
      <c r="A32" s="43">
        <f>'Equipment Charge'!A55</f>
        <v>0</v>
      </c>
      <c r="B32" s="65"/>
      <c r="C32" s="65"/>
      <c r="D32" s="65"/>
    </row>
    <row r="33" spans="1:4" x14ac:dyDescent="0.25">
      <c r="A33" s="43">
        <f>'Equipment Charge'!A56</f>
        <v>0</v>
      </c>
      <c r="B33" s="65"/>
      <c r="C33" s="65"/>
      <c r="D33" s="65"/>
    </row>
    <row r="34" spans="1:4" x14ac:dyDescent="0.25">
      <c r="A34" s="43">
        <f>'Equipment Charge'!A57</f>
        <v>0</v>
      </c>
      <c r="B34" s="65"/>
      <c r="C34" s="65"/>
      <c r="D34" s="65"/>
    </row>
    <row r="35" spans="1:4" x14ac:dyDescent="0.25">
      <c r="A35" s="43">
        <f>'Equipment Charge'!A58</f>
        <v>0</v>
      </c>
      <c r="B35" s="65"/>
      <c r="C35" s="65"/>
      <c r="D35" s="65"/>
    </row>
    <row r="36" spans="1:4" x14ac:dyDescent="0.25">
      <c r="A36" s="43">
        <f>'Equipment Charge'!A59</f>
        <v>0</v>
      </c>
      <c r="B36" s="65"/>
      <c r="C36" s="65"/>
      <c r="D36" s="65"/>
    </row>
    <row r="37" spans="1:4" x14ac:dyDescent="0.25">
      <c r="A37" s="43">
        <f>'Equipment Charge'!A60</f>
        <v>0</v>
      </c>
      <c r="B37" s="65"/>
      <c r="C37" s="65"/>
      <c r="D37" s="65"/>
    </row>
    <row r="38" spans="1:4" x14ac:dyDescent="0.25">
      <c r="A38" s="43">
        <f>'Equipment Charge'!A61</f>
        <v>0</v>
      </c>
      <c r="B38" s="65"/>
      <c r="C38" s="65"/>
      <c r="D38" s="65"/>
    </row>
    <row r="39" spans="1:4" x14ac:dyDescent="0.25">
      <c r="A39" s="43">
        <f>'Equipment Charge'!A62</f>
        <v>0</v>
      </c>
      <c r="B39" s="65"/>
      <c r="C39" s="65"/>
      <c r="D39" s="65"/>
    </row>
    <row r="40" spans="1:4" x14ac:dyDescent="0.25">
      <c r="A40" s="43">
        <f>'Equipment Charge'!A63</f>
        <v>0</v>
      </c>
      <c r="B40" s="65"/>
      <c r="C40" s="65"/>
      <c r="D40" s="65"/>
    </row>
    <row r="41" spans="1:4" x14ac:dyDescent="0.25">
      <c r="A41" s="43">
        <f>'Equipment Charge'!A64</f>
        <v>0</v>
      </c>
      <c r="B41" s="65"/>
      <c r="C41" s="65"/>
      <c r="D41" s="65"/>
    </row>
    <row r="42" spans="1:4" x14ac:dyDescent="0.25">
      <c r="A42" s="43">
        <f>'Equipment Charge'!A65</f>
        <v>0</v>
      </c>
      <c r="B42" s="65"/>
      <c r="C42" s="65"/>
      <c r="D42" s="65"/>
    </row>
    <row r="43" spans="1:4" x14ac:dyDescent="0.25">
      <c r="A43" s="43">
        <f>'Equipment Charge'!A66</f>
        <v>0</v>
      </c>
      <c r="B43" s="65"/>
      <c r="C43" s="65"/>
      <c r="D43" s="65"/>
    </row>
    <row r="44" spans="1:4" x14ac:dyDescent="0.25">
      <c r="A44" s="43">
        <f>'Equipment Charge'!A67</f>
        <v>0</v>
      </c>
      <c r="B44" s="65"/>
      <c r="C44" s="65"/>
      <c r="D44" s="65"/>
    </row>
    <row r="45" spans="1:4" x14ac:dyDescent="0.25">
      <c r="A45" s="43">
        <f>'Equipment Charge'!A68</f>
        <v>0</v>
      </c>
      <c r="B45" s="65"/>
      <c r="C45" s="65"/>
      <c r="D45" s="65"/>
    </row>
    <row r="46" spans="1:4" x14ac:dyDescent="0.25">
      <c r="A46" s="43">
        <f>'Equipment Charge'!A69</f>
        <v>0</v>
      </c>
      <c r="B46" s="65"/>
      <c r="C46" s="65"/>
      <c r="D46" s="65"/>
    </row>
    <row r="47" spans="1:4" x14ac:dyDescent="0.25">
      <c r="A47" s="43">
        <f>'Equipment Charge'!A70</f>
        <v>0</v>
      </c>
      <c r="B47" s="65"/>
      <c r="C47" s="65"/>
      <c r="D47" s="65"/>
    </row>
    <row r="48" spans="1:4" x14ac:dyDescent="0.25">
      <c r="A48" s="43">
        <f>'Equipment Charge'!A71</f>
        <v>0</v>
      </c>
      <c r="B48" s="65"/>
      <c r="C48" s="65"/>
      <c r="D48" s="65"/>
    </row>
    <row r="49" spans="1:4" x14ac:dyDescent="0.25">
      <c r="A49" s="43">
        <f>'Equipment Charge'!A72</f>
        <v>0</v>
      </c>
      <c r="B49" s="65"/>
      <c r="C49" s="65"/>
      <c r="D49" s="65"/>
    </row>
    <row r="50" spans="1:4" x14ac:dyDescent="0.25">
      <c r="A50" s="43">
        <f>'Equipment Charge'!A73</f>
        <v>0</v>
      </c>
      <c r="B50" s="65"/>
      <c r="C50" s="65"/>
      <c r="D50" s="65"/>
    </row>
    <row r="51" spans="1:4" x14ac:dyDescent="0.25">
      <c r="A51" s="43">
        <f>'Equipment Charge'!A74</f>
        <v>0</v>
      </c>
      <c r="B51" s="65"/>
      <c r="C51" s="65"/>
      <c r="D51" s="65"/>
    </row>
    <row r="52" spans="1:4" x14ac:dyDescent="0.25">
      <c r="A52" s="43">
        <f>'Equipment Charge'!A75</f>
        <v>0</v>
      </c>
      <c r="B52" s="65">
        <f>'Staff Rate Breakdown'!L58</f>
        <v>0</v>
      </c>
      <c r="C52" s="65"/>
      <c r="D52" s="65"/>
    </row>
    <row r="53" spans="1:4" x14ac:dyDescent="0.25">
      <c r="A53" s="43">
        <f>'Equipment Charge'!A76</f>
        <v>0</v>
      </c>
    </row>
    <row r="54" spans="1:4" x14ac:dyDescent="0.25">
      <c r="A54" s="43">
        <f>'Equipment Charge'!A77</f>
        <v>0</v>
      </c>
    </row>
    <row r="55" spans="1:4" x14ac:dyDescent="0.25">
      <c r="A55" s="43">
        <f>'Equipment Charge'!A78</f>
        <v>0</v>
      </c>
    </row>
    <row r="56" spans="1:4" x14ac:dyDescent="0.25">
      <c r="A56" s="43">
        <f>'Equipment Charge'!A79</f>
        <v>0</v>
      </c>
    </row>
    <row r="57" spans="1:4" x14ac:dyDescent="0.25">
      <c r="A57" s="43">
        <f>'Equipment Charge'!A80</f>
        <v>0</v>
      </c>
    </row>
    <row r="58" spans="1:4" x14ac:dyDescent="0.25">
      <c r="A58" s="43">
        <f>'Equipment Charge'!A81</f>
        <v>0</v>
      </c>
    </row>
    <row r="59" spans="1:4" x14ac:dyDescent="0.25">
      <c r="A59" s="43">
        <f>'Equipment Charge'!A82</f>
        <v>0</v>
      </c>
    </row>
    <row r="60" spans="1:4" x14ac:dyDescent="0.25">
      <c r="A60" s="43">
        <f>'Equipment Charge'!A83</f>
        <v>0</v>
      </c>
    </row>
    <row r="61" spans="1:4" x14ac:dyDescent="0.25">
      <c r="A61" s="43">
        <f>'Equipment Charge'!A84</f>
        <v>0</v>
      </c>
    </row>
    <row r="62" spans="1:4" x14ac:dyDescent="0.25">
      <c r="A62" s="43">
        <f>'Equipment Charge'!A85</f>
        <v>0</v>
      </c>
    </row>
    <row r="63" spans="1:4" x14ac:dyDescent="0.25">
      <c r="A63" s="43">
        <f>'Equipment Charge'!A86</f>
        <v>0</v>
      </c>
    </row>
    <row r="64" spans="1:4" x14ac:dyDescent="0.25">
      <c r="A64" s="43">
        <f>'Equipment Charge'!A87</f>
        <v>0</v>
      </c>
    </row>
    <row r="65" spans="1:1" x14ac:dyDescent="0.25">
      <c r="A65" s="43">
        <f>'Equipment Charge'!A88</f>
        <v>0</v>
      </c>
    </row>
    <row r="71" spans="1:1" x14ac:dyDescent="0.25">
      <c r="A71" s="43">
        <f>'Equipment Charge'!A94</f>
        <v>0</v>
      </c>
    </row>
    <row r="72" spans="1:1" x14ac:dyDescent="0.25">
      <c r="A72" s="43">
        <f>'Equipment Charge'!A95</f>
        <v>0</v>
      </c>
    </row>
    <row r="73" spans="1:1" x14ac:dyDescent="0.25">
      <c r="A73" s="43">
        <f>'Equipment Charge'!A96</f>
        <v>0</v>
      </c>
    </row>
    <row r="74" spans="1:1" x14ac:dyDescent="0.25">
      <c r="A74" s="43">
        <f>'Equipment Charge'!A97</f>
        <v>0</v>
      </c>
    </row>
    <row r="75" spans="1:1" x14ac:dyDescent="0.25">
      <c r="A75" s="43">
        <f>'Equipment Charge'!A98</f>
        <v>0</v>
      </c>
    </row>
    <row r="76" spans="1:1" x14ac:dyDescent="0.25">
      <c r="A76" s="43">
        <f>'Equipment Charge'!A99</f>
        <v>0</v>
      </c>
    </row>
    <row r="77" spans="1:1" x14ac:dyDescent="0.25">
      <c r="A77" s="43">
        <f>'Equipment Charge'!A100</f>
        <v>0</v>
      </c>
    </row>
    <row r="78" spans="1:1" x14ac:dyDescent="0.25">
      <c r="A78" s="43">
        <f>'Equipment Charge'!A101</f>
        <v>0</v>
      </c>
    </row>
    <row r="79" spans="1:1" x14ac:dyDescent="0.25">
      <c r="A79" s="43">
        <f>'Equipment Charge'!A102</f>
        <v>0</v>
      </c>
    </row>
    <row r="80" spans="1:1" x14ac:dyDescent="0.25">
      <c r="A80" s="43">
        <f>'Equipment Charge'!A103</f>
        <v>0</v>
      </c>
    </row>
    <row r="84" spans="1:1" x14ac:dyDescent="0.25">
      <c r="A84" s="43">
        <f>'Equipment Charge'!A107</f>
        <v>0</v>
      </c>
    </row>
    <row r="86" spans="1:1" x14ac:dyDescent="0.25">
      <c r="A86" s="43">
        <f>'Equipment Charge'!A109</f>
        <v>0</v>
      </c>
    </row>
    <row r="87" spans="1:1" x14ac:dyDescent="0.25">
      <c r="A87" s="43">
        <f>'Equipment Charge'!A110</f>
        <v>0</v>
      </c>
    </row>
    <row r="88" spans="1:1" x14ac:dyDescent="0.25">
      <c r="A88" s="43">
        <f>'Equipment Charge'!A111</f>
        <v>0</v>
      </c>
    </row>
    <row r="89" spans="1:1" x14ac:dyDescent="0.25">
      <c r="A89" s="43">
        <f>'Equipment Charge'!A112</f>
        <v>0</v>
      </c>
    </row>
    <row r="90" spans="1:1" x14ac:dyDescent="0.25">
      <c r="A90" s="43">
        <f>'Equipment Charge'!A113</f>
        <v>0</v>
      </c>
    </row>
    <row r="91" spans="1:1" x14ac:dyDescent="0.25">
      <c r="A91" s="43">
        <f>'Equipment Charge'!A114</f>
        <v>0</v>
      </c>
    </row>
    <row r="92" spans="1:1" x14ac:dyDescent="0.25">
      <c r="A92" s="43">
        <f>'Equipment Charge'!A115</f>
        <v>0</v>
      </c>
    </row>
    <row r="93" spans="1:1" x14ac:dyDescent="0.25">
      <c r="A93" s="43">
        <f>'Equipment Charge'!A116</f>
        <v>0</v>
      </c>
    </row>
    <row r="94" spans="1:1" x14ac:dyDescent="0.25">
      <c r="A94" s="43">
        <f>'Equipment Charge'!A117</f>
        <v>0</v>
      </c>
    </row>
    <row r="95" spans="1:1" x14ac:dyDescent="0.25">
      <c r="A95" s="43">
        <f>'Equipment Charge'!A118</f>
        <v>0</v>
      </c>
    </row>
    <row r="100" spans="1:1" x14ac:dyDescent="0.25">
      <c r="A100" s="43" t="s">
        <v>93</v>
      </c>
    </row>
    <row r="101" spans="1:1" x14ac:dyDescent="0.25">
      <c r="A101" s="43">
        <f>'Equipment Charge'!A124</f>
        <v>0</v>
      </c>
    </row>
    <row r="102" spans="1:1" x14ac:dyDescent="0.25">
      <c r="A102" s="43">
        <f>'Equipment Charge'!A125</f>
        <v>0</v>
      </c>
    </row>
    <row r="103" spans="1:1" x14ac:dyDescent="0.25">
      <c r="A103" s="43">
        <f>'Equipment Charge'!A126</f>
        <v>0</v>
      </c>
    </row>
    <row r="104" spans="1:1" x14ac:dyDescent="0.25">
      <c r="A104" s="43">
        <f>'Equipment Charge'!A127</f>
        <v>0</v>
      </c>
    </row>
    <row r="105" spans="1:1" x14ac:dyDescent="0.25">
      <c r="A105" s="43">
        <f>'Equipment Charge'!A128</f>
        <v>0</v>
      </c>
    </row>
    <row r="106" spans="1:1" x14ac:dyDescent="0.25">
      <c r="A106" s="43">
        <f>'Equipment Charge'!A129</f>
        <v>0</v>
      </c>
    </row>
    <row r="107" spans="1:1" x14ac:dyDescent="0.25">
      <c r="A107" s="43">
        <f>'Equipment Charge'!A130</f>
        <v>0</v>
      </c>
    </row>
    <row r="108" spans="1:1" x14ac:dyDescent="0.25">
      <c r="A108" s="43">
        <f>'Equipment Charge'!A131</f>
        <v>0</v>
      </c>
    </row>
    <row r="109" spans="1:1" x14ac:dyDescent="0.25">
      <c r="A109" s="43">
        <f>'Equipment Charge'!A132</f>
        <v>0</v>
      </c>
    </row>
    <row r="110" spans="1:1" x14ac:dyDescent="0.25">
      <c r="A110" s="43">
        <f>'Equipment Charge'!A133</f>
        <v>0</v>
      </c>
    </row>
    <row r="115" spans="1:1" x14ac:dyDescent="0.25">
      <c r="A115" s="43" t="s">
        <v>138</v>
      </c>
    </row>
    <row r="116" spans="1:1" x14ac:dyDescent="0.25">
      <c r="A116" s="43">
        <f>'Equipment Charge'!A139</f>
        <v>0</v>
      </c>
    </row>
    <row r="117" spans="1:1" x14ac:dyDescent="0.25">
      <c r="A117" s="43">
        <f>'Equipment Charge'!A140</f>
        <v>0</v>
      </c>
    </row>
    <row r="118" spans="1:1" x14ac:dyDescent="0.25">
      <c r="A118" s="43">
        <f>'Equipment Charge'!A141</f>
        <v>0</v>
      </c>
    </row>
    <row r="119" spans="1:1" x14ac:dyDescent="0.25">
      <c r="A119" s="43">
        <f>'Equipment Charge'!A142</f>
        <v>0</v>
      </c>
    </row>
    <row r="120" spans="1:1" x14ac:dyDescent="0.25">
      <c r="A120" s="43">
        <f>'Equipment Charge'!A143</f>
        <v>0</v>
      </c>
    </row>
    <row r="121" spans="1:1" x14ac:dyDescent="0.25">
      <c r="A121" s="43">
        <f>'Equipment Charge'!A144</f>
        <v>0</v>
      </c>
    </row>
    <row r="122" spans="1:1" x14ac:dyDescent="0.25">
      <c r="A122" s="43">
        <f>'Equipment Charge'!A145</f>
        <v>0</v>
      </c>
    </row>
    <row r="123" spans="1:1" x14ac:dyDescent="0.25">
      <c r="A123" s="43">
        <f>'Equipment Charge'!A146</f>
        <v>0</v>
      </c>
    </row>
    <row r="124" spans="1:1" x14ac:dyDescent="0.25">
      <c r="A124" s="43">
        <f>'Equipment Charge'!A147</f>
        <v>0</v>
      </c>
    </row>
    <row r="125" spans="1:1" x14ac:dyDescent="0.25">
      <c r="A125" s="43">
        <f>'Equipment Charge'!A148</f>
        <v>0</v>
      </c>
    </row>
  </sheetData>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H73"/>
  <sheetViews>
    <sheetView view="pageBreakPreview" zoomScaleNormal="100" zoomScaleSheetLayoutView="100" workbookViewId="0">
      <selection activeCell="C9" sqref="C9:E9"/>
    </sheetView>
  </sheetViews>
  <sheetFormatPr defaultColWidth="0" defaultRowHeight="14.25" zeroHeight="1" x14ac:dyDescent="0.2"/>
  <cols>
    <col min="1" max="1" width="29.7109375" style="119" bestFit="1" customWidth="1"/>
    <col min="2" max="2" width="9.140625" style="119" customWidth="1"/>
    <col min="3" max="3" width="9" style="119" bestFit="1" customWidth="1"/>
    <col min="4" max="4" width="21.5703125" style="119" customWidth="1"/>
    <col min="5" max="5" width="26" style="119" customWidth="1"/>
    <col min="6" max="8" width="9.140625" style="119" customWidth="1"/>
    <col min="9" max="16384" width="9.140625" style="119" hidden="1"/>
  </cols>
  <sheetData>
    <row r="1" spans="1:6" x14ac:dyDescent="0.2"/>
    <row r="2" spans="1:6" x14ac:dyDescent="0.2"/>
    <row r="3" spans="1:6" x14ac:dyDescent="0.2"/>
    <row r="4" spans="1:6" x14ac:dyDescent="0.2"/>
    <row r="5" spans="1:6" x14ac:dyDescent="0.2"/>
    <row r="6" spans="1:6" ht="15" thickBot="1" x14ac:dyDescent="0.25">
      <c r="C6" s="109"/>
      <c r="D6" s="109"/>
      <c r="E6" s="109"/>
    </row>
    <row r="7" spans="1:6" ht="17.100000000000001" customHeight="1" thickBot="1" x14ac:dyDescent="0.25">
      <c r="A7" s="641" t="s">
        <v>1</v>
      </c>
      <c r="B7" s="642"/>
      <c r="C7" s="635" t="str">
        <f>Instructions!B5</f>
        <v>TMTii 53</v>
      </c>
      <c r="D7" s="636"/>
      <c r="E7" s="637"/>
      <c r="F7" s="106"/>
    </row>
    <row r="8" spans="1:6" ht="15" thickBot="1" x14ac:dyDescent="0.25">
      <c r="A8" s="280"/>
      <c r="C8" s="103"/>
      <c r="D8" s="103"/>
      <c r="E8" s="103"/>
    </row>
    <row r="9" spans="1:6" ht="17.100000000000001" customHeight="1" thickBot="1" x14ac:dyDescent="0.25">
      <c r="A9" s="641" t="s">
        <v>193</v>
      </c>
      <c r="B9" s="642"/>
      <c r="C9" s="643" t="s">
        <v>212</v>
      </c>
      <c r="D9" s="644"/>
      <c r="E9" s="645"/>
      <c r="F9" s="106"/>
    </row>
    <row r="10" spans="1:6" x14ac:dyDescent="0.2">
      <c r="C10" s="100"/>
      <c r="D10" s="100"/>
      <c r="E10" s="100"/>
    </row>
    <row r="11" spans="1:6" ht="16.5" thickBot="1" x14ac:dyDescent="0.25">
      <c r="A11" s="655" t="s">
        <v>43</v>
      </c>
      <c r="B11" s="656"/>
      <c r="C11" s="177"/>
      <c r="D11" s="109"/>
      <c r="E11" s="109"/>
    </row>
    <row r="12" spans="1:6" ht="15" x14ac:dyDescent="0.2">
      <c r="A12" s="646" t="s">
        <v>248</v>
      </c>
      <c r="B12" s="647"/>
      <c r="C12" s="647"/>
      <c r="D12" s="647"/>
      <c r="E12" s="648"/>
      <c r="F12" s="281"/>
    </row>
    <row r="13" spans="1:6" ht="15" x14ac:dyDescent="0.2">
      <c r="A13" s="649"/>
      <c r="B13" s="650"/>
      <c r="C13" s="650"/>
      <c r="D13" s="650"/>
      <c r="E13" s="651"/>
      <c r="F13" s="281"/>
    </row>
    <row r="14" spans="1:6" ht="15.75" thickBot="1" x14ac:dyDescent="0.25">
      <c r="A14" s="652"/>
      <c r="B14" s="653"/>
      <c r="C14" s="653"/>
      <c r="D14" s="653"/>
      <c r="E14" s="654"/>
      <c r="F14" s="281"/>
    </row>
    <row r="15" spans="1:6" ht="15" x14ac:dyDescent="0.2">
      <c r="A15" s="282"/>
      <c r="B15" s="282"/>
      <c r="C15" s="282"/>
      <c r="D15" s="282"/>
      <c r="E15" s="282"/>
      <c r="F15" s="283"/>
    </row>
    <row r="16" spans="1:6" ht="15.75" x14ac:dyDescent="0.2">
      <c r="A16" s="638" t="s">
        <v>20</v>
      </c>
      <c r="B16" s="639"/>
      <c r="C16" s="639"/>
      <c r="D16" s="639"/>
      <c r="E16" s="640"/>
    </row>
    <row r="17" spans="1:6" ht="15" thickBot="1" x14ac:dyDescent="0.25">
      <c r="A17" s="109"/>
      <c r="B17" s="109"/>
      <c r="C17" s="109"/>
      <c r="D17" s="109"/>
      <c r="E17" s="109"/>
    </row>
    <row r="18" spans="1:6" ht="16.5" thickBot="1" x14ac:dyDescent="0.25">
      <c r="A18" s="620" t="s">
        <v>41</v>
      </c>
      <c r="B18" s="621"/>
      <c r="C18" s="621"/>
      <c r="D18" s="622"/>
      <c r="E18" s="284" t="s">
        <v>40</v>
      </c>
      <c r="F18" s="106"/>
    </row>
    <row r="19" spans="1:6" ht="15.75" thickBot="1" x14ac:dyDescent="0.25">
      <c r="A19" s="605" t="s">
        <v>30</v>
      </c>
      <c r="B19" s="606"/>
      <c r="C19" s="606"/>
      <c r="D19" s="606"/>
      <c r="E19" s="607"/>
      <c r="F19" s="106"/>
    </row>
    <row r="20" spans="1:6" x14ac:dyDescent="0.2">
      <c r="A20" s="614" t="s">
        <v>210</v>
      </c>
      <c r="B20" s="615"/>
      <c r="C20" s="615"/>
      <c r="D20" s="616"/>
      <c r="E20" s="285">
        <f>'Management Charge'!M32</f>
        <v>0</v>
      </c>
      <c r="F20" s="106"/>
    </row>
    <row r="21" spans="1:6" x14ac:dyDescent="0.2">
      <c r="A21" s="608" t="s">
        <v>209</v>
      </c>
      <c r="B21" s="609"/>
      <c r="C21" s="609"/>
      <c r="D21" s="610"/>
      <c r="E21" s="286">
        <f>'Management Charge'!L60</f>
        <v>0</v>
      </c>
      <c r="F21" s="106"/>
    </row>
    <row r="22" spans="1:6" x14ac:dyDescent="0.2">
      <c r="A22" s="608" t="s">
        <v>208</v>
      </c>
      <c r="B22" s="609"/>
      <c r="C22" s="609"/>
      <c r="D22" s="610"/>
      <c r="E22" s="286">
        <f>'Management Charge'!M44</f>
        <v>0</v>
      </c>
      <c r="F22" s="106"/>
    </row>
    <row r="23" spans="1:6" x14ac:dyDescent="0.2">
      <c r="A23" s="608" t="s">
        <v>207</v>
      </c>
      <c r="B23" s="609"/>
      <c r="C23" s="609"/>
      <c r="D23" s="610"/>
      <c r="E23" s="286">
        <f>'Management Charge'!L72</f>
        <v>0</v>
      </c>
      <c r="F23" s="106"/>
    </row>
    <row r="24" spans="1:6" ht="15" thickBot="1" x14ac:dyDescent="0.25">
      <c r="A24" s="611" t="s">
        <v>38</v>
      </c>
      <c r="B24" s="612"/>
      <c r="C24" s="612"/>
      <c r="D24" s="613"/>
      <c r="E24" s="287">
        <f>'Equipment Charge'!H119</f>
        <v>0</v>
      </c>
      <c r="F24" s="106"/>
    </row>
    <row r="25" spans="1:6" ht="15.75" thickBot="1" x14ac:dyDescent="0.25">
      <c r="A25" s="605" t="s">
        <v>37</v>
      </c>
      <c r="B25" s="606"/>
      <c r="C25" s="606"/>
      <c r="D25" s="606"/>
      <c r="E25" s="607"/>
      <c r="F25" s="106"/>
    </row>
    <row r="26" spans="1:6" x14ac:dyDescent="0.2">
      <c r="A26" s="614" t="s">
        <v>44</v>
      </c>
      <c r="B26" s="615"/>
      <c r="C26" s="615"/>
      <c r="D26" s="616"/>
      <c r="E26" s="285">
        <f>'Equipment Charge'!K33</f>
        <v>0</v>
      </c>
      <c r="F26" s="106"/>
    </row>
    <row r="27" spans="1:6" x14ac:dyDescent="0.2">
      <c r="A27" s="608" t="s">
        <v>62</v>
      </c>
      <c r="B27" s="609"/>
      <c r="C27" s="609"/>
      <c r="D27" s="610"/>
      <c r="E27" s="286">
        <f>'Equipment Charge'!J34</f>
        <v>0</v>
      </c>
      <c r="F27" s="106"/>
    </row>
    <row r="28" spans="1:6" x14ac:dyDescent="0.2">
      <c r="A28" s="608" t="s">
        <v>58</v>
      </c>
      <c r="B28" s="609"/>
      <c r="C28" s="609"/>
      <c r="D28" s="610"/>
      <c r="E28" s="286">
        <f>'Equipment Charge'!H89</f>
        <v>0</v>
      </c>
      <c r="F28" s="106"/>
    </row>
    <row r="29" spans="1:6" x14ac:dyDescent="0.2">
      <c r="A29" s="608" t="s">
        <v>205</v>
      </c>
      <c r="B29" s="609"/>
      <c r="C29" s="609"/>
      <c r="D29" s="610"/>
      <c r="E29" s="286">
        <f>'Equipment Charge'!H104</f>
        <v>0</v>
      </c>
      <c r="F29" s="106"/>
    </row>
    <row r="30" spans="1:6" ht="15" thickBot="1" x14ac:dyDescent="0.25">
      <c r="A30" s="611" t="s">
        <v>54</v>
      </c>
      <c r="B30" s="612"/>
      <c r="C30" s="612"/>
      <c r="D30" s="613"/>
      <c r="E30" s="286">
        <f>'Equipment Charge'!H134</f>
        <v>0</v>
      </c>
      <c r="F30" s="106"/>
    </row>
    <row r="31" spans="1:6" ht="15.75" thickBot="1" x14ac:dyDescent="0.25">
      <c r="A31" s="605" t="s">
        <v>55</v>
      </c>
      <c r="B31" s="606"/>
      <c r="C31" s="606"/>
      <c r="D31" s="606"/>
      <c r="E31" s="607"/>
      <c r="F31" s="106"/>
    </row>
    <row r="32" spans="1:6" x14ac:dyDescent="0.2">
      <c r="A32" s="614" t="s">
        <v>55</v>
      </c>
      <c r="B32" s="615"/>
      <c r="C32" s="615"/>
      <c r="D32" s="616"/>
      <c r="E32" s="286">
        <f>'Consumables Schedule'!M43</f>
        <v>0</v>
      </c>
      <c r="F32" s="106"/>
    </row>
    <row r="33" spans="1:7" ht="15" thickBot="1" x14ac:dyDescent="0.25">
      <c r="A33" s="611" t="s">
        <v>205</v>
      </c>
      <c r="B33" s="612"/>
      <c r="C33" s="612"/>
      <c r="D33" s="613"/>
      <c r="E33" s="286">
        <f>'Consumables Schedule'!M68</f>
        <v>0</v>
      </c>
      <c r="F33" s="106"/>
    </row>
    <row r="34" spans="1:7" ht="15.75" thickBot="1" x14ac:dyDescent="0.25">
      <c r="A34" s="605" t="s">
        <v>28</v>
      </c>
      <c r="B34" s="606"/>
      <c r="C34" s="606"/>
      <c r="D34" s="606"/>
      <c r="E34" s="607"/>
      <c r="F34" s="106"/>
    </row>
    <row r="35" spans="1:7" x14ac:dyDescent="0.2">
      <c r="A35" s="614" t="s">
        <v>206</v>
      </c>
      <c r="B35" s="615"/>
      <c r="C35" s="615"/>
      <c r="D35" s="616"/>
      <c r="E35" s="286">
        <f>'Spares Schedule'!F44</f>
        <v>0</v>
      </c>
      <c r="F35" s="106"/>
    </row>
    <row r="36" spans="1:7" ht="15" thickBot="1" x14ac:dyDescent="0.25">
      <c r="A36" s="611" t="s">
        <v>205</v>
      </c>
      <c r="B36" s="612"/>
      <c r="C36" s="612"/>
      <c r="D36" s="613"/>
      <c r="E36" s="286">
        <f>'Spares Schedule'!F69</f>
        <v>0</v>
      </c>
      <c r="F36" s="106"/>
    </row>
    <row r="37" spans="1:7" ht="15.75" thickBot="1" x14ac:dyDescent="0.25">
      <c r="A37" s="605" t="s">
        <v>219</v>
      </c>
      <c r="B37" s="606"/>
      <c r="C37" s="606"/>
      <c r="D37" s="606"/>
      <c r="E37" s="607"/>
      <c r="F37" s="106"/>
    </row>
    <row r="38" spans="1:7" x14ac:dyDescent="0.2">
      <c r="A38" s="614" t="s">
        <v>216</v>
      </c>
      <c r="B38" s="615"/>
      <c r="C38" s="615"/>
      <c r="D38" s="616"/>
      <c r="E38" s="286">
        <f>'Decommissioning of Kit'!G124</f>
        <v>0</v>
      </c>
      <c r="F38" s="106"/>
    </row>
    <row r="39" spans="1:7" x14ac:dyDescent="0.2">
      <c r="A39" s="608" t="s">
        <v>218</v>
      </c>
      <c r="B39" s="609"/>
      <c r="C39" s="609"/>
      <c r="D39" s="610"/>
      <c r="E39" s="286">
        <f>'Decommissioning of Kit'!G230</f>
        <v>0</v>
      </c>
      <c r="F39" s="106"/>
    </row>
    <row r="40" spans="1:7" ht="15" thickBot="1" x14ac:dyDescent="0.25">
      <c r="A40" s="611" t="s">
        <v>220</v>
      </c>
      <c r="B40" s="612"/>
      <c r="C40" s="612"/>
      <c r="D40" s="613"/>
      <c r="E40" s="286">
        <f>'Decommissioning of Kit'!G336</f>
        <v>0</v>
      </c>
      <c r="F40" s="106"/>
    </row>
    <row r="41" spans="1:7" ht="15.75" thickBot="1" x14ac:dyDescent="0.25">
      <c r="A41" s="605" t="s">
        <v>65</v>
      </c>
      <c r="B41" s="606"/>
      <c r="C41" s="606"/>
      <c r="D41" s="606"/>
      <c r="E41" s="607"/>
      <c r="F41" s="106"/>
    </row>
    <row r="42" spans="1:7" x14ac:dyDescent="0.2">
      <c r="A42" s="623" t="s">
        <v>79</v>
      </c>
      <c r="B42" s="624"/>
      <c r="C42" s="624"/>
      <c r="D42" s="625"/>
      <c r="E42" s="286">
        <f>'Removal and Return to NTLC'!K43</f>
        <v>0</v>
      </c>
      <c r="F42" s="106"/>
    </row>
    <row r="43" spans="1:7" x14ac:dyDescent="0.2">
      <c r="A43" s="617" t="s">
        <v>72</v>
      </c>
      <c r="B43" s="618"/>
      <c r="C43" s="618"/>
      <c r="D43" s="619"/>
      <c r="E43" s="286">
        <f>'Removal and Return to NTLC'!K68</f>
        <v>0</v>
      </c>
      <c r="F43" s="106"/>
    </row>
    <row r="44" spans="1:7" x14ac:dyDescent="0.2">
      <c r="A44" s="617" t="s">
        <v>74</v>
      </c>
      <c r="B44" s="618"/>
      <c r="C44" s="618"/>
      <c r="D44" s="619"/>
      <c r="E44" s="286">
        <f>'Removal and Return to NTLC'!L93</f>
        <v>0</v>
      </c>
      <c r="F44" s="106"/>
    </row>
    <row r="45" spans="1:7" x14ac:dyDescent="0.2">
      <c r="A45" s="617" t="s">
        <v>36</v>
      </c>
      <c r="B45" s="618"/>
      <c r="C45" s="618"/>
      <c r="D45" s="619"/>
      <c r="E45" s="286">
        <f>'Removal and Return to NTLC'!L118</f>
        <v>0</v>
      </c>
      <c r="F45" s="106"/>
    </row>
    <row r="46" spans="1:7" x14ac:dyDescent="0.2">
      <c r="A46" s="617" t="s">
        <v>145</v>
      </c>
      <c r="B46" s="618"/>
      <c r="C46" s="618"/>
      <c r="D46" s="619"/>
      <c r="E46" s="286">
        <f>'Removal and Return to NTLC'!L143</f>
        <v>0</v>
      </c>
      <c r="F46" s="106"/>
    </row>
    <row r="47" spans="1:7" ht="15" thickBot="1" x14ac:dyDescent="0.25">
      <c r="A47" s="632" t="s">
        <v>134</v>
      </c>
      <c r="B47" s="633"/>
      <c r="C47" s="633"/>
      <c r="D47" s="634"/>
      <c r="E47" s="286">
        <f>IF(E42&gt;1,((E42*0.4)*'Staff Rate Breakdown'!$B$23)+((E42*0.1)*('Staff Rate Breakdown'!$B$24))+(2/('Staff Rate Breakdown'!$B$25)),0)</f>
        <v>0</v>
      </c>
      <c r="F47" s="106"/>
      <c r="G47" s="140"/>
    </row>
    <row r="48" spans="1:7" ht="15.75" thickBot="1" x14ac:dyDescent="0.25">
      <c r="A48" s="605" t="s">
        <v>106</v>
      </c>
      <c r="B48" s="606"/>
      <c r="C48" s="606"/>
      <c r="D48" s="606"/>
      <c r="E48" s="607"/>
      <c r="F48" s="106"/>
    </row>
    <row r="49" spans="1:7" x14ac:dyDescent="0.2">
      <c r="A49" s="623" t="s">
        <v>79</v>
      </c>
      <c r="B49" s="624"/>
      <c r="C49" s="624"/>
      <c r="D49" s="625"/>
      <c r="E49" s="286">
        <f>'Installation &amp; Commissioning'!K43</f>
        <v>0</v>
      </c>
      <c r="F49" s="106"/>
    </row>
    <row r="50" spans="1:7" x14ac:dyDescent="0.2">
      <c r="A50" s="617" t="s">
        <v>92</v>
      </c>
      <c r="B50" s="618"/>
      <c r="C50" s="618"/>
      <c r="D50" s="619"/>
      <c r="E50" s="286">
        <f>'Installation &amp; Commissioning'!K68</f>
        <v>0</v>
      </c>
      <c r="F50" s="106"/>
    </row>
    <row r="51" spans="1:7" x14ac:dyDescent="0.2">
      <c r="A51" s="617" t="s">
        <v>80</v>
      </c>
      <c r="B51" s="618"/>
      <c r="C51" s="618"/>
      <c r="D51" s="619"/>
      <c r="E51" s="286">
        <f>'Installation &amp; Commissioning'!L93</f>
        <v>0</v>
      </c>
      <c r="F51" s="106"/>
    </row>
    <row r="52" spans="1:7" x14ac:dyDescent="0.2">
      <c r="A52" s="617" t="s">
        <v>36</v>
      </c>
      <c r="B52" s="618"/>
      <c r="C52" s="618"/>
      <c r="D52" s="619"/>
      <c r="E52" s="286">
        <f>'Installation &amp; Commissioning'!L118</f>
        <v>0</v>
      </c>
      <c r="F52" s="106"/>
    </row>
    <row r="53" spans="1:7" x14ac:dyDescent="0.2">
      <c r="A53" s="617" t="s">
        <v>145</v>
      </c>
      <c r="B53" s="618"/>
      <c r="C53" s="618"/>
      <c r="D53" s="619"/>
      <c r="E53" s="286">
        <f>'Installation &amp; Commissioning'!L143</f>
        <v>0</v>
      </c>
      <c r="F53" s="106"/>
    </row>
    <row r="54" spans="1:7" ht="15" thickBot="1" x14ac:dyDescent="0.25">
      <c r="A54" s="632" t="s">
        <v>134</v>
      </c>
      <c r="B54" s="633"/>
      <c r="C54" s="633"/>
      <c r="D54" s="634"/>
      <c r="E54" s="286">
        <f>IF(E49&gt;1,((E49*0.4)*'Staff Rate Breakdown'!$B$23)+((E49*0.1)*('Staff Rate Breakdown'!$B$24))+(2/('Staff Rate Breakdown'!$B$25)),0)</f>
        <v>0</v>
      </c>
      <c r="F54" s="106"/>
      <c r="G54" s="140"/>
    </row>
    <row r="55" spans="1:7" ht="15.75" thickBot="1" x14ac:dyDescent="0.25">
      <c r="A55" s="605" t="s">
        <v>101</v>
      </c>
      <c r="B55" s="606"/>
      <c r="C55" s="606"/>
      <c r="D55" s="606"/>
      <c r="E55" s="607"/>
      <c r="F55" s="106"/>
    </row>
    <row r="56" spans="1:7" x14ac:dyDescent="0.2">
      <c r="A56" s="623" t="s">
        <v>203</v>
      </c>
      <c r="B56" s="624"/>
      <c r="C56" s="624"/>
      <c r="D56" s="625"/>
      <c r="E56" s="286">
        <f>Training!M43</f>
        <v>0</v>
      </c>
      <c r="F56" s="106"/>
    </row>
    <row r="57" spans="1:7" ht="15" thickBot="1" x14ac:dyDescent="0.25">
      <c r="A57" s="632" t="s">
        <v>102</v>
      </c>
      <c r="B57" s="633"/>
      <c r="C57" s="633"/>
      <c r="D57" s="634"/>
      <c r="E57" s="286">
        <f>Training!M57</f>
        <v>0</v>
      </c>
      <c r="F57" s="106"/>
    </row>
    <row r="58" spans="1:7" ht="15.75" thickBot="1" x14ac:dyDescent="0.25">
      <c r="A58" s="605" t="s">
        <v>103</v>
      </c>
      <c r="B58" s="606"/>
      <c r="C58" s="606"/>
      <c r="D58" s="606"/>
      <c r="E58" s="607"/>
      <c r="F58" s="106"/>
    </row>
    <row r="59" spans="1:7" x14ac:dyDescent="0.2">
      <c r="A59" s="614" t="s">
        <v>79</v>
      </c>
      <c r="B59" s="615"/>
      <c r="C59" s="615"/>
      <c r="D59" s="616"/>
      <c r="E59" s="286">
        <f>'Future Upgrades'!K42</f>
        <v>0</v>
      </c>
      <c r="F59" s="106"/>
    </row>
    <row r="60" spans="1:7" x14ac:dyDescent="0.2">
      <c r="A60" s="608" t="s">
        <v>72</v>
      </c>
      <c r="B60" s="609"/>
      <c r="C60" s="609"/>
      <c r="D60" s="610"/>
      <c r="E60" s="286">
        <f>'Future Upgrades'!K67</f>
        <v>0</v>
      </c>
      <c r="F60" s="106"/>
    </row>
    <row r="61" spans="1:7" x14ac:dyDescent="0.2">
      <c r="A61" s="608" t="s">
        <v>80</v>
      </c>
      <c r="B61" s="609"/>
      <c r="C61" s="609"/>
      <c r="D61" s="610"/>
      <c r="E61" s="286">
        <f>'Future Upgrades'!L92</f>
        <v>0</v>
      </c>
      <c r="F61" s="106"/>
    </row>
    <row r="62" spans="1:7" x14ac:dyDescent="0.2">
      <c r="A62" s="608" t="s">
        <v>36</v>
      </c>
      <c r="B62" s="609"/>
      <c r="C62" s="609"/>
      <c r="D62" s="610"/>
      <c r="E62" s="286">
        <f>'Future Upgrades'!L117</f>
        <v>0</v>
      </c>
      <c r="F62" s="106"/>
    </row>
    <row r="63" spans="1:7" ht="15" thickBot="1" x14ac:dyDescent="0.25">
      <c r="A63" s="611" t="s">
        <v>145</v>
      </c>
      <c r="B63" s="612"/>
      <c r="C63" s="612"/>
      <c r="D63" s="613"/>
      <c r="E63" s="286">
        <f>'Future Upgrades'!L143</f>
        <v>0</v>
      </c>
      <c r="F63" s="106"/>
    </row>
    <row r="64" spans="1:7" ht="15.75" thickBot="1" x14ac:dyDescent="0.25">
      <c r="A64" s="605" t="s">
        <v>146</v>
      </c>
      <c r="B64" s="606"/>
      <c r="C64" s="606"/>
      <c r="D64" s="606"/>
      <c r="E64" s="607"/>
      <c r="F64" s="106"/>
    </row>
    <row r="65" spans="1:6" x14ac:dyDescent="0.2">
      <c r="A65" s="614" t="s">
        <v>142</v>
      </c>
      <c r="B65" s="615"/>
      <c r="C65" s="615"/>
      <c r="D65" s="616"/>
      <c r="E65" s="286">
        <f>'Additional Charges'!H38</f>
        <v>0</v>
      </c>
      <c r="F65" s="106"/>
    </row>
    <row r="66" spans="1:6" ht="15" thickBot="1" x14ac:dyDescent="0.25">
      <c r="A66" s="611" t="s">
        <v>204</v>
      </c>
      <c r="B66" s="612"/>
      <c r="C66" s="612"/>
      <c r="D66" s="613"/>
      <c r="E66" s="286">
        <f>'Additional Charges'!F60</f>
        <v>0</v>
      </c>
      <c r="F66" s="106"/>
    </row>
    <row r="67" spans="1:6" ht="15.75" thickBot="1" x14ac:dyDescent="0.25">
      <c r="A67" s="605" t="s">
        <v>39</v>
      </c>
      <c r="B67" s="606"/>
      <c r="C67" s="606"/>
      <c r="D67" s="606"/>
      <c r="E67" s="607"/>
      <c r="F67" s="106"/>
    </row>
    <row r="68" spans="1:6" ht="15" thickBot="1" x14ac:dyDescent="0.25">
      <c r="A68" s="626" t="s">
        <v>39</v>
      </c>
      <c r="B68" s="627"/>
      <c r="C68" s="627"/>
      <c r="D68" s="628"/>
      <c r="E68" s="287">
        <f>'Energy Costs'!B50</f>
        <v>0</v>
      </c>
      <c r="F68" s="106"/>
    </row>
    <row r="69" spans="1:6" ht="15.75" thickBot="1" x14ac:dyDescent="0.25">
      <c r="A69" s="629" t="s">
        <v>42</v>
      </c>
      <c r="B69" s="630"/>
      <c r="C69" s="630"/>
      <c r="D69" s="631"/>
      <c r="E69" s="288">
        <f>SUM(E20:E68)</f>
        <v>0</v>
      </c>
      <c r="F69" s="106"/>
    </row>
    <row r="70" spans="1:6" x14ac:dyDescent="0.2">
      <c r="A70" s="100"/>
      <c r="B70" s="100"/>
      <c r="C70" s="100"/>
      <c r="D70" s="100"/>
      <c r="E70" s="100"/>
    </row>
    <row r="71" spans="1:6" x14ac:dyDescent="0.2"/>
    <row r="72" spans="1:6" x14ac:dyDescent="0.2"/>
    <row r="73" spans="1:6" x14ac:dyDescent="0.2"/>
  </sheetData>
  <sheetProtection sheet="1" objects="1" scenarios="1" selectLockedCells="1"/>
  <mergeCells count="59">
    <mergeCell ref="C7:E7"/>
    <mergeCell ref="A16:E16"/>
    <mergeCell ref="A9:B9"/>
    <mergeCell ref="A7:B7"/>
    <mergeCell ref="C9:E9"/>
    <mergeCell ref="A12:E14"/>
    <mergeCell ref="A11:B11"/>
    <mergeCell ref="A44:D44"/>
    <mergeCell ref="A45:D45"/>
    <mergeCell ref="A42:D42"/>
    <mergeCell ref="A68:D68"/>
    <mergeCell ref="A69:D69"/>
    <mergeCell ref="A56:D56"/>
    <mergeCell ref="A57:D57"/>
    <mergeCell ref="A43:D43"/>
    <mergeCell ref="A47:D47"/>
    <mergeCell ref="A65:D65"/>
    <mergeCell ref="A54:D54"/>
    <mergeCell ref="A49:D49"/>
    <mergeCell ref="A50:D50"/>
    <mergeCell ref="A51:D51"/>
    <mergeCell ref="A52:D52"/>
    <mergeCell ref="A46:D46"/>
    <mergeCell ref="A39:D39"/>
    <mergeCell ref="A20:D20"/>
    <mergeCell ref="A21:D21"/>
    <mergeCell ref="A26:D26"/>
    <mergeCell ref="A28:D28"/>
    <mergeCell ref="A22:D22"/>
    <mergeCell ref="A29:D29"/>
    <mergeCell ref="A24:D24"/>
    <mergeCell ref="A35:D35"/>
    <mergeCell ref="A36:D36"/>
    <mergeCell ref="A23:D23"/>
    <mergeCell ref="A27:D27"/>
    <mergeCell ref="A30:D30"/>
    <mergeCell ref="A32:D32"/>
    <mergeCell ref="A33:D33"/>
    <mergeCell ref="A19:E19"/>
    <mergeCell ref="A25:E25"/>
    <mergeCell ref="A31:E31"/>
    <mergeCell ref="A34:E34"/>
    <mergeCell ref="A18:D18"/>
    <mergeCell ref="A67:E67"/>
    <mergeCell ref="A37:E37"/>
    <mergeCell ref="A41:E41"/>
    <mergeCell ref="A48:E48"/>
    <mergeCell ref="A55:E55"/>
    <mergeCell ref="A58:E58"/>
    <mergeCell ref="A60:D60"/>
    <mergeCell ref="A66:D66"/>
    <mergeCell ref="A63:D63"/>
    <mergeCell ref="A61:D61"/>
    <mergeCell ref="A62:D62"/>
    <mergeCell ref="A64:E64"/>
    <mergeCell ref="A40:D40"/>
    <mergeCell ref="A59:D59"/>
    <mergeCell ref="A53:D53"/>
    <mergeCell ref="A38:D38"/>
  </mergeCells>
  <pageMargins left="0.7" right="0.7" top="0.75" bottom="0.75" header="0.3" footer="0.3"/>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N68"/>
  <sheetViews>
    <sheetView view="pageBreakPreview" zoomScaleNormal="100" zoomScaleSheetLayoutView="100" workbookViewId="0">
      <selection activeCell="F20" sqref="F20"/>
    </sheetView>
  </sheetViews>
  <sheetFormatPr defaultColWidth="0" defaultRowHeight="15" zeroHeight="1" x14ac:dyDescent="0.25"/>
  <cols>
    <col min="1" max="1" width="7" style="179" customWidth="1"/>
    <col min="2" max="2" width="13.5703125" style="179" customWidth="1"/>
    <col min="3" max="3" width="11.28515625" style="179" customWidth="1"/>
    <col min="4" max="4" width="19.7109375" style="179" customWidth="1"/>
    <col min="5" max="5" width="11.140625" style="179" customWidth="1"/>
    <col min="6" max="6" width="12.85546875" style="179" customWidth="1"/>
    <col min="7" max="7" width="9.140625" style="179" customWidth="1"/>
    <col min="8" max="8" width="15.42578125" style="179" customWidth="1"/>
    <col min="9" max="9" width="9.140625" style="179" customWidth="1"/>
    <col min="10" max="10" width="12.5703125" style="179" customWidth="1"/>
    <col min="11" max="11" width="11" style="179" customWidth="1"/>
    <col min="12" max="12" width="14.5703125" style="179" customWidth="1"/>
    <col min="13" max="13" width="10.28515625" style="179" customWidth="1"/>
    <col min="14" max="14" width="9.140625" style="118" customWidth="1"/>
    <col min="15" max="16384" width="9.140625" style="118" hidden="1"/>
  </cols>
  <sheetData>
    <row r="1" spans="1:13" x14ac:dyDescent="0.25">
      <c r="A1" s="118"/>
      <c r="B1" s="118"/>
      <c r="C1" s="118"/>
      <c r="D1" s="118"/>
      <c r="E1" s="118"/>
      <c r="F1" s="118"/>
      <c r="G1" s="118"/>
      <c r="H1" s="118"/>
      <c r="I1" s="118"/>
      <c r="J1" s="118"/>
      <c r="K1" s="118"/>
      <c r="L1" s="118"/>
      <c r="M1" s="118"/>
    </row>
    <row r="2" spans="1:13" x14ac:dyDescent="0.25">
      <c r="A2" s="118"/>
      <c r="B2" s="118"/>
      <c r="C2" s="118"/>
      <c r="D2" s="118"/>
      <c r="E2" s="118"/>
      <c r="F2" s="118"/>
      <c r="G2" s="118"/>
      <c r="H2" s="118"/>
      <c r="I2" s="118"/>
      <c r="J2" s="118"/>
      <c r="K2" s="118"/>
      <c r="L2" s="118"/>
      <c r="M2" s="118"/>
    </row>
    <row r="3" spans="1:13" x14ac:dyDescent="0.25">
      <c r="A3" s="118"/>
      <c r="B3" s="118"/>
      <c r="C3" s="118"/>
      <c r="D3" s="118"/>
      <c r="E3" s="118"/>
      <c r="F3" s="118"/>
      <c r="G3" s="118"/>
      <c r="H3" s="118"/>
      <c r="I3" s="118"/>
      <c r="J3" s="118"/>
      <c r="K3" s="118"/>
      <c r="L3" s="118"/>
      <c r="M3" s="118"/>
    </row>
    <row r="4" spans="1:13" x14ac:dyDescent="0.25">
      <c r="A4" s="118"/>
      <c r="B4" s="118"/>
      <c r="C4" s="118"/>
      <c r="D4" s="118"/>
      <c r="E4" s="118"/>
      <c r="F4" s="118"/>
      <c r="G4" s="118"/>
      <c r="H4" s="118"/>
      <c r="I4" s="118"/>
      <c r="J4" s="118"/>
      <c r="K4" s="118"/>
      <c r="L4" s="118"/>
      <c r="M4" s="118"/>
    </row>
    <row r="5" spans="1:13" x14ac:dyDescent="0.25">
      <c r="A5" s="118"/>
      <c r="B5" s="118"/>
      <c r="C5" s="118"/>
      <c r="D5" s="118"/>
      <c r="E5" s="118"/>
      <c r="F5" s="118"/>
      <c r="G5" s="118"/>
      <c r="H5" s="118"/>
      <c r="I5" s="118"/>
      <c r="J5" s="118"/>
      <c r="K5" s="118"/>
      <c r="L5" s="118"/>
      <c r="M5" s="118"/>
    </row>
    <row r="6" spans="1:13" ht="15.75" thickBot="1" x14ac:dyDescent="0.3">
      <c r="A6" s="118"/>
      <c r="B6" s="118"/>
      <c r="C6" s="118"/>
      <c r="D6" s="118"/>
      <c r="E6" s="118"/>
      <c r="F6" s="118"/>
      <c r="G6" s="118"/>
      <c r="H6" s="118"/>
      <c r="I6" s="118"/>
      <c r="J6" s="118"/>
      <c r="K6" s="118"/>
      <c r="L6" s="118"/>
      <c r="M6" s="118"/>
    </row>
    <row r="7" spans="1:13" ht="16.5" thickBot="1" x14ac:dyDescent="0.3">
      <c r="A7" s="706" t="s">
        <v>1</v>
      </c>
      <c r="B7" s="707"/>
      <c r="C7" s="710" t="str">
        <f>Instructions!B5</f>
        <v>TMTii 53</v>
      </c>
      <c r="D7" s="711"/>
      <c r="E7" s="711"/>
      <c r="F7" s="711"/>
      <c r="G7" s="711"/>
      <c r="H7" s="712"/>
      <c r="I7" s="118"/>
      <c r="J7" s="118"/>
      <c r="K7" s="118"/>
      <c r="L7" s="118"/>
      <c r="M7" s="118"/>
    </row>
    <row r="8" spans="1:13" ht="16.5" thickBot="1" x14ac:dyDescent="0.3">
      <c r="A8" s="92"/>
      <c r="B8" s="93"/>
      <c r="C8" s="94"/>
      <c r="D8" s="94"/>
      <c r="E8" s="94"/>
      <c r="F8" s="94"/>
      <c r="G8" s="94"/>
      <c r="H8" s="94"/>
      <c r="I8" s="118"/>
      <c r="J8" s="118"/>
      <c r="K8" s="118"/>
      <c r="L8" s="118"/>
      <c r="M8" s="118"/>
    </row>
    <row r="9" spans="1:13" ht="16.5" thickBot="1" x14ac:dyDescent="0.3">
      <c r="A9" s="706" t="s">
        <v>193</v>
      </c>
      <c r="B9" s="707"/>
      <c r="C9" s="635" t="str">
        <f>'Assessment Summary'!C9</f>
        <v>Please Type Company Name</v>
      </c>
      <c r="D9" s="636"/>
      <c r="E9" s="636"/>
      <c r="F9" s="636"/>
      <c r="G9" s="636"/>
      <c r="H9" s="637"/>
      <c r="I9" s="118"/>
      <c r="J9" s="118"/>
      <c r="K9" s="118"/>
      <c r="L9" s="118"/>
      <c r="M9" s="118"/>
    </row>
    <row r="10" spans="1:13" x14ac:dyDescent="0.25">
      <c r="A10" s="94"/>
      <c r="B10" s="94"/>
      <c r="C10" s="94"/>
      <c r="D10" s="94"/>
      <c r="E10" s="94"/>
      <c r="F10" s="94"/>
      <c r="G10" s="94"/>
      <c r="H10" s="94"/>
      <c r="I10" s="118"/>
      <c r="J10" s="118"/>
      <c r="K10" s="118"/>
      <c r="L10" s="118"/>
      <c r="M10" s="118"/>
    </row>
    <row r="11" spans="1:13" ht="15.75" x14ac:dyDescent="0.25">
      <c r="A11" s="719" t="s">
        <v>2</v>
      </c>
      <c r="B11" s="719"/>
      <c r="C11" s="178"/>
      <c r="D11" s="178"/>
      <c r="E11" s="178"/>
      <c r="F11" s="178"/>
      <c r="G11" s="178"/>
      <c r="H11" s="178"/>
      <c r="I11" s="178"/>
      <c r="J11" s="178"/>
      <c r="K11" s="178"/>
      <c r="L11" s="178"/>
      <c r="M11" s="178"/>
    </row>
    <row r="12" spans="1:13" ht="15.75" x14ac:dyDescent="0.25">
      <c r="A12" s="36"/>
      <c r="B12" s="36"/>
      <c r="C12" s="35"/>
      <c r="D12" s="94"/>
      <c r="E12" s="94"/>
      <c r="F12" s="94"/>
      <c r="G12" s="94"/>
      <c r="H12" s="94"/>
      <c r="I12" s="118"/>
      <c r="J12" s="118"/>
      <c r="K12" s="118"/>
      <c r="L12" s="118"/>
      <c r="M12" s="118"/>
    </row>
    <row r="13" spans="1:13" ht="16.5" thickBot="1" x14ac:dyDescent="0.3">
      <c r="A13" s="718" t="s">
        <v>43</v>
      </c>
      <c r="B13" s="718"/>
      <c r="C13" s="142"/>
      <c r="D13" s="94"/>
      <c r="E13" s="94"/>
      <c r="F13" s="94"/>
      <c r="G13" s="94"/>
      <c r="H13" s="94"/>
      <c r="I13" s="118"/>
      <c r="J13" s="118"/>
      <c r="K13" s="118"/>
      <c r="L13" s="118"/>
      <c r="M13" s="118"/>
    </row>
    <row r="14" spans="1:13" ht="24.95" customHeight="1" x14ac:dyDescent="0.25">
      <c r="A14" s="646" t="s">
        <v>247</v>
      </c>
      <c r="B14" s="647"/>
      <c r="C14" s="647"/>
      <c r="D14" s="647"/>
      <c r="E14" s="647"/>
      <c r="F14" s="647"/>
      <c r="G14" s="647"/>
      <c r="H14" s="647"/>
      <c r="I14" s="647"/>
      <c r="J14" s="647"/>
      <c r="K14" s="648"/>
      <c r="L14" s="118"/>
      <c r="M14" s="118"/>
    </row>
    <row r="15" spans="1:13" ht="24.95" customHeight="1" x14ac:dyDescent="0.25">
      <c r="A15" s="649"/>
      <c r="B15" s="650"/>
      <c r="C15" s="650"/>
      <c r="D15" s="650"/>
      <c r="E15" s="650"/>
      <c r="F15" s="650"/>
      <c r="G15" s="650"/>
      <c r="H15" s="650"/>
      <c r="I15" s="650"/>
      <c r="J15" s="650"/>
      <c r="K15" s="651"/>
      <c r="L15" s="118"/>
      <c r="M15" s="118"/>
    </row>
    <row r="16" spans="1:13" ht="15.75" thickBot="1" x14ac:dyDescent="0.3">
      <c r="A16" s="652"/>
      <c r="B16" s="653"/>
      <c r="C16" s="653"/>
      <c r="D16" s="653"/>
      <c r="E16" s="653"/>
      <c r="F16" s="653"/>
      <c r="G16" s="653"/>
      <c r="H16" s="653"/>
      <c r="I16" s="653"/>
      <c r="J16" s="653"/>
      <c r="K16" s="654"/>
      <c r="L16" s="118"/>
      <c r="M16" s="118"/>
    </row>
    <row r="17" spans="1:13" ht="16.5" thickBot="1" x14ac:dyDescent="0.3">
      <c r="A17" s="37"/>
      <c r="B17" s="94"/>
      <c r="C17" s="94"/>
      <c r="D17" s="94"/>
      <c r="E17" s="657" t="s">
        <v>252</v>
      </c>
      <c r="F17" s="658"/>
      <c r="G17" s="658"/>
      <c r="H17" s="658"/>
      <c r="I17" s="659"/>
      <c r="J17" s="118"/>
      <c r="K17" s="118"/>
      <c r="L17" s="118"/>
      <c r="M17" s="118"/>
    </row>
    <row r="18" spans="1:13" ht="15.75" thickBot="1" x14ac:dyDescent="0.3">
      <c r="A18" s="660" t="s">
        <v>253</v>
      </c>
      <c r="B18" s="661"/>
      <c r="C18" s="661"/>
      <c r="D18" s="661"/>
      <c r="E18" s="661"/>
      <c r="F18" s="662"/>
      <c r="G18" s="94"/>
      <c r="H18" s="663" t="s">
        <v>254</v>
      </c>
      <c r="I18" s="664"/>
      <c r="J18" s="664"/>
      <c r="K18" s="664"/>
      <c r="L18" s="664"/>
      <c r="M18" s="665"/>
    </row>
    <row r="19" spans="1:13" ht="16.5" thickBot="1" x14ac:dyDescent="0.3">
      <c r="A19" s="681" t="s">
        <v>255</v>
      </c>
      <c r="B19" s="687"/>
      <c r="C19" s="687"/>
      <c r="D19" s="687"/>
      <c r="E19" s="687"/>
      <c r="F19" s="688"/>
      <c r="G19" s="94"/>
      <c r="H19" s="708" t="s">
        <v>256</v>
      </c>
      <c r="I19" s="709"/>
      <c r="J19" s="709"/>
      <c r="K19" s="709"/>
      <c r="L19" s="709"/>
      <c r="M19" s="585">
        <f>SUM(M21:M27)</f>
        <v>0</v>
      </c>
    </row>
    <row r="20" spans="1:13" ht="16.5" thickBot="1" x14ac:dyDescent="0.3">
      <c r="A20" s="672" t="s">
        <v>3</v>
      </c>
      <c r="B20" s="673"/>
      <c r="C20" s="673"/>
      <c r="D20" s="673"/>
      <c r="E20" s="674"/>
      <c r="F20" s="143"/>
      <c r="G20" s="94"/>
      <c r="H20" s="717" t="s">
        <v>135</v>
      </c>
      <c r="I20" s="717"/>
      <c r="J20" s="717"/>
      <c r="K20" s="717"/>
      <c r="L20" s="717"/>
      <c r="M20" s="601" t="s">
        <v>136</v>
      </c>
    </row>
    <row r="21" spans="1:13" ht="15.75" thickBot="1" x14ac:dyDescent="0.3">
      <c r="A21" s="675" t="s">
        <v>4</v>
      </c>
      <c r="B21" s="676"/>
      <c r="C21" s="676"/>
      <c r="D21" s="676"/>
      <c r="E21" s="677"/>
      <c r="F21" s="144"/>
      <c r="G21" s="94"/>
      <c r="H21" s="713" t="s">
        <v>3</v>
      </c>
      <c r="I21" s="714"/>
      <c r="J21" s="714"/>
      <c r="K21" s="714"/>
      <c r="L21" s="715"/>
      <c r="M21" s="600"/>
    </row>
    <row r="22" spans="1:13" ht="15.75" thickBot="1" x14ac:dyDescent="0.3">
      <c r="A22" s="675" t="s">
        <v>6</v>
      </c>
      <c r="B22" s="676"/>
      <c r="C22" s="676"/>
      <c r="D22" s="676"/>
      <c r="E22" s="677"/>
      <c r="F22" s="144"/>
      <c r="G22" s="94"/>
      <c r="H22" s="713" t="s">
        <v>4</v>
      </c>
      <c r="I22" s="714"/>
      <c r="J22" s="714"/>
      <c r="K22" s="714"/>
      <c r="L22" s="715"/>
      <c r="M22" s="600"/>
    </row>
    <row r="23" spans="1:13" ht="15.75" thickBot="1" x14ac:dyDescent="0.3">
      <c r="A23" s="675" t="s">
        <v>5</v>
      </c>
      <c r="B23" s="676"/>
      <c r="C23" s="676"/>
      <c r="D23" s="676"/>
      <c r="E23" s="677"/>
      <c r="F23" s="144"/>
      <c r="G23" s="94"/>
      <c r="H23" s="713"/>
      <c r="I23" s="714"/>
      <c r="J23" s="714"/>
      <c r="K23" s="714"/>
      <c r="L23" s="715"/>
      <c r="M23" s="600"/>
    </row>
    <row r="24" spans="1:13" ht="15.75" thickBot="1" x14ac:dyDescent="0.3">
      <c r="A24" s="675" t="s">
        <v>9</v>
      </c>
      <c r="B24" s="676"/>
      <c r="C24" s="676"/>
      <c r="D24" s="676"/>
      <c r="E24" s="677"/>
      <c r="F24" s="144"/>
      <c r="G24" s="94"/>
      <c r="H24" s="716" t="str">
        <f>IF(M21&gt;=10%,"Please Provide Explanantion if above 10%","")</f>
        <v/>
      </c>
      <c r="I24" s="716"/>
      <c r="J24" s="716"/>
      <c r="K24" s="716"/>
      <c r="L24" s="716"/>
      <c r="M24" s="600"/>
    </row>
    <row r="25" spans="1:13" ht="15.75" thickBot="1" x14ac:dyDescent="0.3">
      <c r="A25" s="675" t="s">
        <v>8</v>
      </c>
      <c r="B25" s="676"/>
      <c r="C25" s="676"/>
      <c r="D25" s="676"/>
      <c r="E25" s="677"/>
      <c r="F25" s="144"/>
      <c r="G25" s="94"/>
      <c r="H25" s="716" t="str">
        <f t="shared" ref="H25:H27" si="0">IF(M22&gt;=10%,"Please Provide Explanantion if above 10%","")</f>
        <v/>
      </c>
      <c r="I25" s="716"/>
      <c r="J25" s="716"/>
      <c r="K25" s="716"/>
      <c r="L25" s="716"/>
      <c r="M25" s="600"/>
    </row>
    <row r="26" spans="1:13" ht="15.75" thickBot="1" x14ac:dyDescent="0.3">
      <c r="A26" s="666" t="s">
        <v>211</v>
      </c>
      <c r="B26" s="667"/>
      <c r="C26" s="667"/>
      <c r="D26" s="667"/>
      <c r="E26" s="668"/>
      <c r="F26" s="145"/>
      <c r="G26" s="94"/>
      <c r="H26" s="716" t="str">
        <f t="shared" si="0"/>
        <v/>
      </c>
      <c r="I26" s="716"/>
      <c r="J26" s="716"/>
      <c r="K26" s="716"/>
      <c r="L26" s="716"/>
      <c r="M26" s="600"/>
    </row>
    <row r="27" spans="1:13" ht="16.5" thickBot="1" x14ac:dyDescent="0.3">
      <c r="A27" s="669" t="s">
        <v>7</v>
      </c>
      <c r="B27" s="670"/>
      <c r="C27" s="670"/>
      <c r="D27" s="670"/>
      <c r="E27" s="671"/>
      <c r="F27" s="203">
        <f>SUM(F20:F26)</f>
        <v>0</v>
      </c>
      <c r="G27" s="94"/>
      <c r="H27" s="716" t="str">
        <f t="shared" si="0"/>
        <v/>
      </c>
      <c r="I27" s="716"/>
      <c r="J27" s="716"/>
      <c r="K27" s="716"/>
      <c r="L27" s="716"/>
      <c r="M27" s="600"/>
    </row>
    <row r="28" spans="1:13" ht="15.75" thickBot="1" x14ac:dyDescent="0.3">
      <c r="A28" s="94"/>
      <c r="B28" s="94"/>
      <c r="C28" s="94"/>
      <c r="D28" s="94"/>
      <c r="E28" s="94"/>
      <c r="F28" s="94"/>
      <c r="G28" s="94"/>
      <c r="H28" s="94"/>
      <c r="I28" s="118"/>
      <c r="J28" s="118"/>
      <c r="K28" s="118"/>
      <c r="L28" s="118"/>
      <c r="M28" s="118"/>
    </row>
    <row r="29" spans="1:13" ht="16.5" thickBot="1" x14ac:dyDescent="0.3">
      <c r="A29" s="700" t="str">
        <f>A21</f>
        <v>Head Office Charges (Overheads)</v>
      </c>
      <c r="B29" s="701"/>
      <c r="C29" s="701"/>
      <c r="D29" s="701"/>
      <c r="E29" s="701"/>
      <c r="F29" s="702"/>
      <c r="G29" s="118"/>
      <c r="H29" s="681" t="str">
        <f>A25</f>
        <v>Cost of giving Sureties and Guarantees</v>
      </c>
      <c r="I29" s="687"/>
      <c r="J29" s="687"/>
      <c r="K29" s="687"/>
      <c r="L29" s="687"/>
      <c r="M29" s="688"/>
    </row>
    <row r="30" spans="1:13" ht="16.5" thickBot="1" x14ac:dyDescent="0.3">
      <c r="A30" s="681" t="s">
        <v>135</v>
      </c>
      <c r="B30" s="682"/>
      <c r="C30" s="682"/>
      <c r="D30" s="682"/>
      <c r="E30" s="683"/>
      <c r="F30" s="204" t="s">
        <v>136</v>
      </c>
      <c r="G30" s="118"/>
      <c r="H30" s="681" t="s">
        <v>135</v>
      </c>
      <c r="I30" s="687"/>
      <c r="J30" s="687"/>
      <c r="K30" s="687"/>
      <c r="L30" s="688"/>
      <c r="M30" s="204" t="s">
        <v>136</v>
      </c>
    </row>
    <row r="31" spans="1:13" x14ac:dyDescent="0.25">
      <c r="A31" s="684"/>
      <c r="B31" s="685"/>
      <c r="C31" s="685"/>
      <c r="D31" s="685"/>
      <c r="E31" s="686"/>
      <c r="F31" s="146"/>
      <c r="G31" s="118"/>
      <c r="H31" s="684"/>
      <c r="I31" s="685"/>
      <c r="J31" s="685"/>
      <c r="K31" s="685"/>
      <c r="L31" s="686"/>
      <c r="M31" s="146"/>
    </row>
    <row r="32" spans="1:13" x14ac:dyDescent="0.25">
      <c r="A32" s="678"/>
      <c r="B32" s="679"/>
      <c r="C32" s="679"/>
      <c r="D32" s="679"/>
      <c r="E32" s="680"/>
      <c r="F32" s="147"/>
      <c r="G32" s="118"/>
      <c r="H32" s="678"/>
      <c r="I32" s="679"/>
      <c r="J32" s="679"/>
      <c r="K32" s="679"/>
      <c r="L32" s="680"/>
      <c r="M32" s="147"/>
    </row>
    <row r="33" spans="1:13" x14ac:dyDescent="0.25">
      <c r="A33" s="678"/>
      <c r="B33" s="679"/>
      <c r="C33" s="679"/>
      <c r="D33" s="679"/>
      <c r="E33" s="680"/>
      <c r="F33" s="147"/>
      <c r="G33" s="118"/>
      <c r="H33" s="678"/>
      <c r="I33" s="679"/>
      <c r="J33" s="679"/>
      <c r="K33" s="679"/>
      <c r="L33" s="680"/>
      <c r="M33" s="147"/>
    </row>
    <row r="34" spans="1:13" x14ac:dyDescent="0.25">
      <c r="A34" s="678"/>
      <c r="B34" s="679"/>
      <c r="C34" s="679"/>
      <c r="D34" s="679"/>
      <c r="E34" s="680"/>
      <c r="F34" s="147"/>
      <c r="G34" s="118"/>
      <c r="H34" s="678"/>
      <c r="I34" s="679"/>
      <c r="J34" s="679"/>
      <c r="K34" s="679"/>
      <c r="L34" s="680"/>
      <c r="M34" s="147"/>
    </row>
    <row r="35" spans="1:13" x14ac:dyDescent="0.25">
      <c r="A35" s="678"/>
      <c r="B35" s="679"/>
      <c r="C35" s="679"/>
      <c r="D35" s="679"/>
      <c r="E35" s="680"/>
      <c r="F35" s="147"/>
      <c r="G35" s="118"/>
      <c r="H35" s="678"/>
      <c r="I35" s="679"/>
      <c r="J35" s="679"/>
      <c r="K35" s="679"/>
      <c r="L35" s="680"/>
      <c r="M35" s="147"/>
    </row>
    <row r="36" spans="1:13" x14ac:dyDescent="0.25">
      <c r="A36" s="678"/>
      <c r="B36" s="679"/>
      <c r="C36" s="679"/>
      <c r="D36" s="679"/>
      <c r="E36" s="680"/>
      <c r="F36" s="147"/>
      <c r="G36" s="118"/>
      <c r="H36" s="678"/>
      <c r="I36" s="679"/>
      <c r="J36" s="679"/>
      <c r="K36" s="679"/>
      <c r="L36" s="680"/>
      <c r="M36" s="147"/>
    </row>
    <row r="37" spans="1:13" x14ac:dyDescent="0.25">
      <c r="A37" s="678"/>
      <c r="B37" s="679"/>
      <c r="C37" s="679"/>
      <c r="D37" s="679"/>
      <c r="E37" s="680"/>
      <c r="F37" s="147"/>
      <c r="G37" s="118"/>
      <c r="H37" s="678"/>
      <c r="I37" s="679"/>
      <c r="J37" s="679"/>
      <c r="K37" s="679"/>
      <c r="L37" s="680"/>
      <c r="M37" s="147"/>
    </row>
    <row r="38" spans="1:13" x14ac:dyDescent="0.25">
      <c r="A38" s="678"/>
      <c r="B38" s="679"/>
      <c r="C38" s="679"/>
      <c r="D38" s="679"/>
      <c r="E38" s="680"/>
      <c r="F38" s="147"/>
      <c r="G38" s="118"/>
      <c r="H38" s="678"/>
      <c r="I38" s="679"/>
      <c r="J38" s="679"/>
      <c r="K38" s="679"/>
      <c r="L38" s="680"/>
      <c r="M38" s="147"/>
    </row>
    <row r="39" spans="1:13" x14ac:dyDescent="0.25">
      <c r="A39" s="678"/>
      <c r="B39" s="679"/>
      <c r="C39" s="679"/>
      <c r="D39" s="679"/>
      <c r="E39" s="680"/>
      <c r="F39" s="147"/>
      <c r="G39" s="118"/>
      <c r="H39" s="678"/>
      <c r="I39" s="679"/>
      <c r="J39" s="679"/>
      <c r="K39" s="679"/>
      <c r="L39" s="680"/>
      <c r="M39" s="147"/>
    </row>
    <row r="40" spans="1:13" ht="15.75" thickBot="1" x14ac:dyDescent="0.3">
      <c r="A40" s="689"/>
      <c r="B40" s="690"/>
      <c r="C40" s="690"/>
      <c r="D40" s="690"/>
      <c r="E40" s="691"/>
      <c r="F40" s="148"/>
      <c r="G40" s="118"/>
      <c r="H40" s="689"/>
      <c r="I40" s="690"/>
      <c r="J40" s="690"/>
      <c r="K40" s="690"/>
      <c r="L40" s="691"/>
      <c r="M40" s="148"/>
    </row>
    <row r="41" spans="1:13" ht="15.75" thickBot="1" x14ac:dyDescent="0.3">
      <c r="A41" s="118"/>
      <c r="B41" s="118"/>
      <c r="C41" s="118"/>
      <c r="D41" s="118"/>
      <c r="E41" s="118"/>
      <c r="F41" s="118"/>
      <c r="G41" s="118"/>
      <c r="H41" s="118"/>
      <c r="I41" s="118"/>
      <c r="J41" s="118"/>
      <c r="K41" s="118"/>
      <c r="L41" s="118"/>
      <c r="M41" s="118"/>
    </row>
    <row r="42" spans="1:13" ht="16.5" thickBot="1" x14ac:dyDescent="0.3">
      <c r="A42" s="703" t="str">
        <f>A22</f>
        <v>Insurance Premiums (e.g. employers liability)</v>
      </c>
      <c r="B42" s="704"/>
      <c r="C42" s="704"/>
      <c r="D42" s="704"/>
      <c r="E42" s="704"/>
      <c r="F42" s="705"/>
      <c r="G42" s="118"/>
      <c r="H42" s="700" t="str">
        <f>A24</f>
        <v>Personnel Overhead costs (e.g pensions)</v>
      </c>
      <c r="I42" s="701"/>
      <c r="J42" s="701"/>
      <c r="K42" s="701"/>
      <c r="L42" s="701"/>
      <c r="M42" s="702"/>
    </row>
    <row r="43" spans="1:13" ht="16.5" thickBot="1" x14ac:dyDescent="0.3">
      <c r="A43" s="681" t="s">
        <v>135</v>
      </c>
      <c r="B43" s="682"/>
      <c r="C43" s="682"/>
      <c r="D43" s="682"/>
      <c r="E43" s="683"/>
      <c r="F43" s="204" t="s">
        <v>136</v>
      </c>
      <c r="G43" s="118"/>
      <c r="H43" s="697" t="s">
        <v>135</v>
      </c>
      <c r="I43" s="698"/>
      <c r="J43" s="698"/>
      <c r="K43" s="698"/>
      <c r="L43" s="699"/>
      <c r="M43" s="204" t="s">
        <v>136</v>
      </c>
    </row>
    <row r="44" spans="1:13" x14ac:dyDescent="0.25">
      <c r="A44" s="684"/>
      <c r="B44" s="685"/>
      <c r="C44" s="685"/>
      <c r="D44" s="685"/>
      <c r="E44" s="686"/>
      <c r="F44" s="146"/>
      <c r="G44" s="118"/>
      <c r="H44" s="684"/>
      <c r="I44" s="685"/>
      <c r="J44" s="685"/>
      <c r="K44" s="685"/>
      <c r="L44" s="686"/>
      <c r="M44" s="146"/>
    </row>
    <row r="45" spans="1:13" x14ac:dyDescent="0.25">
      <c r="A45" s="678"/>
      <c r="B45" s="679"/>
      <c r="C45" s="679"/>
      <c r="D45" s="679"/>
      <c r="E45" s="680"/>
      <c r="F45" s="147"/>
      <c r="G45" s="118"/>
      <c r="H45" s="678"/>
      <c r="I45" s="679"/>
      <c r="J45" s="679"/>
      <c r="K45" s="679"/>
      <c r="L45" s="680"/>
      <c r="M45" s="147"/>
    </row>
    <row r="46" spans="1:13" x14ac:dyDescent="0.25">
      <c r="A46" s="678"/>
      <c r="B46" s="679"/>
      <c r="C46" s="679"/>
      <c r="D46" s="679"/>
      <c r="E46" s="680"/>
      <c r="F46" s="147"/>
      <c r="G46" s="118"/>
      <c r="H46" s="678"/>
      <c r="I46" s="679"/>
      <c r="J46" s="679"/>
      <c r="K46" s="679"/>
      <c r="L46" s="680"/>
      <c r="M46" s="147"/>
    </row>
    <row r="47" spans="1:13" x14ac:dyDescent="0.25">
      <c r="A47" s="678"/>
      <c r="B47" s="679"/>
      <c r="C47" s="679"/>
      <c r="D47" s="679"/>
      <c r="E47" s="680"/>
      <c r="F47" s="147"/>
      <c r="G47" s="118"/>
      <c r="H47" s="678"/>
      <c r="I47" s="679"/>
      <c r="J47" s="679"/>
      <c r="K47" s="679"/>
      <c r="L47" s="680"/>
      <c r="M47" s="147"/>
    </row>
    <row r="48" spans="1:13" x14ac:dyDescent="0.25">
      <c r="A48" s="678"/>
      <c r="B48" s="679"/>
      <c r="C48" s="679"/>
      <c r="D48" s="679"/>
      <c r="E48" s="680"/>
      <c r="F48" s="147"/>
      <c r="G48" s="118"/>
      <c r="H48" s="678"/>
      <c r="I48" s="679"/>
      <c r="J48" s="679"/>
      <c r="K48" s="679"/>
      <c r="L48" s="680"/>
      <c r="M48" s="147"/>
    </row>
    <row r="49" spans="1:13" x14ac:dyDescent="0.25">
      <c r="A49" s="678"/>
      <c r="B49" s="679"/>
      <c r="C49" s="679"/>
      <c r="D49" s="679"/>
      <c r="E49" s="680"/>
      <c r="F49" s="147"/>
      <c r="G49" s="118"/>
      <c r="H49" s="678"/>
      <c r="I49" s="679"/>
      <c r="J49" s="679"/>
      <c r="K49" s="679"/>
      <c r="L49" s="680"/>
      <c r="M49" s="147"/>
    </row>
    <row r="50" spans="1:13" x14ac:dyDescent="0.25">
      <c r="A50" s="678"/>
      <c r="B50" s="679"/>
      <c r="C50" s="679"/>
      <c r="D50" s="679"/>
      <c r="E50" s="680"/>
      <c r="F50" s="147"/>
      <c r="G50" s="118"/>
      <c r="H50" s="678"/>
      <c r="I50" s="679"/>
      <c r="J50" s="679"/>
      <c r="K50" s="679"/>
      <c r="L50" s="680"/>
      <c r="M50" s="147"/>
    </row>
    <row r="51" spans="1:13" x14ac:dyDescent="0.25">
      <c r="A51" s="678"/>
      <c r="B51" s="679"/>
      <c r="C51" s="679"/>
      <c r="D51" s="679"/>
      <c r="E51" s="680"/>
      <c r="F51" s="147"/>
      <c r="G51" s="118"/>
      <c r="H51" s="678"/>
      <c r="I51" s="679"/>
      <c r="J51" s="679"/>
      <c r="K51" s="679"/>
      <c r="L51" s="680"/>
      <c r="M51" s="147"/>
    </row>
    <row r="52" spans="1:13" x14ac:dyDescent="0.25">
      <c r="A52" s="678"/>
      <c r="B52" s="679"/>
      <c r="C52" s="679"/>
      <c r="D52" s="679"/>
      <c r="E52" s="680"/>
      <c r="F52" s="147"/>
      <c r="G52" s="118"/>
      <c r="H52" s="678"/>
      <c r="I52" s="679"/>
      <c r="J52" s="679"/>
      <c r="K52" s="679"/>
      <c r="L52" s="680"/>
      <c r="M52" s="147"/>
    </row>
    <row r="53" spans="1:13" ht="15.75" thickBot="1" x14ac:dyDescent="0.3">
      <c r="A53" s="689"/>
      <c r="B53" s="690"/>
      <c r="C53" s="690"/>
      <c r="D53" s="690"/>
      <c r="E53" s="691"/>
      <c r="F53" s="148"/>
      <c r="G53" s="118"/>
      <c r="H53" s="689"/>
      <c r="I53" s="690"/>
      <c r="J53" s="690"/>
      <c r="K53" s="690"/>
      <c r="L53" s="691"/>
      <c r="M53" s="148"/>
    </row>
    <row r="54" spans="1:13" ht="15.75" thickBot="1" x14ac:dyDescent="0.3">
      <c r="A54" s="118"/>
      <c r="B54" s="118"/>
      <c r="C54" s="118"/>
      <c r="D54" s="118"/>
      <c r="E54" s="118"/>
      <c r="F54" s="118"/>
      <c r="G54" s="118"/>
      <c r="H54" s="118"/>
      <c r="I54" s="118"/>
      <c r="J54" s="118"/>
      <c r="K54" s="118"/>
      <c r="L54" s="118"/>
      <c r="M54" s="118"/>
    </row>
    <row r="55" spans="1:13" ht="16.5" thickBot="1" x14ac:dyDescent="0.3">
      <c r="A55" s="681" t="str">
        <f>A23</f>
        <v>Corporation Tax</v>
      </c>
      <c r="B55" s="687"/>
      <c r="C55" s="687"/>
      <c r="D55" s="687"/>
      <c r="E55" s="687"/>
      <c r="F55" s="688"/>
      <c r="G55" s="118"/>
      <c r="H55" s="681" t="str">
        <f>A26</f>
        <v>Indirect Overheads</v>
      </c>
      <c r="I55" s="687"/>
      <c r="J55" s="687"/>
      <c r="K55" s="687"/>
      <c r="L55" s="687"/>
      <c r="M55" s="688"/>
    </row>
    <row r="56" spans="1:13" ht="16.5" thickBot="1" x14ac:dyDescent="0.3">
      <c r="A56" s="681" t="s">
        <v>135</v>
      </c>
      <c r="B56" s="682"/>
      <c r="C56" s="682"/>
      <c r="D56" s="682"/>
      <c r="E56" s="682"/>
      <c r="F56" s="204" t="s">
        <v>136</v>
      </c>
      <c r="G56" s="118"/>
      <c r="H56" s="694" t="s">
        <v>135</v>
      </c>
      <c r="I56" s="695"/>
      <c r="J56" s="695"/>
      <c r="K56" s="695"/>
      <c r="L56" s="696"/>
      <c r="M56" s="204" t="s">
        <v>136</v>
      </c>
    </row>
    <row r="57" spans="1:13" x14ac:dyDescent="0.25">
      <c r="A57" s="692"/>
      <c r="B57" s="693"/>
      <c r="C57" s="693"/>
      <c r="D57" s="693"/>
      <c r="E57" s="693"/>
      <c r="F57" s="479"/>
      <c r="G57" s="118"/>
      <c r="H57" s="678"/>
      <c r="I57" s="679"/>
      <c r="J57" s="679"/>
      <c r="K57" s="679"/>
      <c r="L57" s="680"/>
      <c r="M57" s="146"/>
    </row>
    <row r="58" spans="1:13" x14ac:dyDescent="0.25">
      <c r="A58" s="678"/>
      <c r="B58" s="679"/>
      <c r="C58" s="679"/>
      <c r="D58" s="679"/>
      <c r="E58" s="679"/>
      <c r="F58" s="149"/>
      <c r="G58" s="118"/>
      <c r="H58" s="678"/>
      <c r="I58" s="679"/>
      <c r="J58" s="679"/>
      <c r="K58" s="679"/>
      <c r="L58" s="680"/>
      <c r="M58" s="147"/>
    </row>
    <row r="59" spans="1:13" x14ac:dyDescent="0.25">
      <c r="A59" s="678"/>
      <c r="B59" s="679"/>
      <c r="C59" s="679"/>
      <c r="D59" s="679"/>
      <c r="E59" s="679"/>
      <c r="F59" s="149"/>
      <c r="G59" s="118"/>
      <c r="H59" s="678"/>
      <c r="I59" s="679"/>
      <c r="J59" s="679"/>
      <c r="K59" s="679"/>
      <c r="L59" s="680"/>
      <c r="M59" s="147"/>
    </row>
    <row r="60" spans="1:13" x14ac:dyDescent="0.25">
      <c r="A60" s="678"/>
      <c r="B60" s="679"/>
      <c r="C60" s="679"/>
      <c r="D60" s="679"/>
      <c r="E60" s="679"/>
      <c r="F60" s="149"/>
      <c r="G60" s="118"/>
      <c r="H60" s="678"/>
      <c r="I60" s="679"/>
      <c r="J60" s="679"/>
      <c r="K60" s="679"/>
      <c r="L60" s="680"/>
      <c r="M60" s="147"/>
    </row>
    <row r="61" spans="1:13" x14ac:dyDescent="0.25">
      <c r="A61" s="678"/>
      <c r="B61" s="679"/>
      <c r="C61" s="679"/>
      <c r="D61" s="679"/>
      <c r="E61" s="679"/>
      <c r="F61" s="149"/>
      <c r="G61" s="118"/>
      <c r="H61" s="678"/>
      <c r="I61" s="679"/>
      <c r="J61" s="679"/>
      <c r="K61" s="679"/>
      <c r="L61" s="680"/>
      <c r="M61" s="147"/>
    </row>
    <row r="62" spans="1:13" x14ac:dyDescent="0.25">
      <c r="A62" s="678"/>
      <c r="B62" s="679"/>
      <c r="C62" s="679"/>
      <c r="D62" s="679"/>
      <c r="E62" s="679"/>
      <c r="F62" s="149"/>
      <c r="G62" s="118"/>
      <c r="H62" s="678"/>
      <c r="I62" s="679"/>
      <c r="J62" s="679"/>
      <c r="K62" s="679"/>
      <c r="L62" s="680"/>
      <c r="M62" s="147"/>
    </row>
    <row r="63" spans="1:13" x14ac:dyDescent="0.25">
      <c r="A63" s="678"/>
      <c r="B63" s="679"/>
      <c r="C63" s="679"/>
      <c r="D63" s="679"/>
      <c r="E63" s="679"/>
      <c r="F63" s="149"/>
      <c r="G63" s="118"/>
      <c r="H63" s="678"/>
      <c r="I63" s="679"/>
      <c r="J63" s="679"/>
      <c r="K63" s="679"/>
      <c r="L63" s="680"/>
      <c r="M63" s="147"/>
    </row>
    <row r="64" spans="1:13" x14ac:dyDescent="0.25">
      <c r="A64" s="678"/>
      <c r="B64" s="679"/>
      <c r="C64" s="679"/>
      <c r="D64" s="679"/>
      <c r="E64" s="679"/>
      <c r="F64" s="149"/>
      <c r="G64" s="118"/>
      <c r="H64" s="678"/>
      <c r="I64" s="679"/>
      <c r="J64" s="679"/>
      <c r="K64" s="679"/>
      <c r="L64" s="680"/>
      <c r="M64" s="147"/>
    </row>
    <row r="65" spans="1:13" x14ac:dyDescent="0.25">
      <c r="A65" s="678"/>
      <c r="B65" s="679"/>
      <c r="C65" s="679"/>
      <c r="D65" s="679"/>
      <c r="E65" s="679"/>
      <c r="F65" s="149"/>
      <c r="G65" s="118"/>
      <c r="H65" s="678"/>
      <c r="I65" s="679"/>
      <c r="J65" s="679"/>
      <c r="K65" s="679"/>
      <c r="L65" s="680"/>
      <c r="M65" s="147"/>
    </row>
    <row r="66" spans="1:13" ht="15.75" thickBot="1" x14ac:dyDescent="0.3">
      <c r="A66" s="689"/>
      <c r="B66" s="690"/>
      <c r="C66" s="690"/>
      <c r="D66" s="690"/>
      <c r="E66" s="690"/>
      <c r="F66" s="150"/>
      <c r="G66" s="118"/>
      <c r="H66" s="689"/>
      <c r="I66" s="690"/>
      <c r="J66" s="690"/>
      <c r="K66" s="690"/>
      <c r="L66" s="691"/>
      <c r="M66" s="148"/>
    </row>
    <row r="67" spans="1:13" ht="15.75" customHeight="1" x14ac:dyDescent="0.25">
      <c r="A67" s="118"/>
      <c r="B67" s="118"/>
      <c r="C67" s="118"/>
      <c r="D67" s="118"/>
      <c r="E67" s="118"/>
      <c r="F67" s="118"/>
      <c r="G67" s="118"/>
      <c r="H67" s="118"/>
      <c r="I67" s="118"/>
      <c r="J67" s="118"/>
      <c r="K67" s="118"/>
      <c r="L67" s="118"/>
      <c r="M67" s="118"/>
    </row>
    <row r="68" spans="1:13" s="180" customFormat="1" x14ac:dyDescent="0.25"/>
  </sheetData>
  <sheetProtection sheet="1" objects="1" scenarios="1" selectLockedCells="1"/>
  <mergeCells count="100">
    <mergeCell ref="H39:L39"/>
    <mergeCell ref="H40:L40"/>
    <mergeCell ref="A34:E34"/>
    <mergeCell ref="H19:L19"/>
    <mergeCell ref="C9:H9"/>
    <mergeCell ref="A19:F19"/>
    <mergeCell ref="H29:M29"/>
    <mergeCell ref="A14:K16"/>
    <mergeCell ref="H21:L21"/>
    <mergeCell ref="H22:L22"/>
    <mergeCell ref="H23:L23"/>
    <mergeCell ref="H24:L24"/>
    <mergeCell ref="H25:L25"/>
    <mergeCell ref="H26:L26"/>
    <mergeCell ref="H27:L27"/>
    <mergeCell ref="H20:L20"/>
    <mergeCell ref="A29:F29"/>
    <mergeCell ref="A9:B9"/>
    <mergeCell ref="A7:B7"/>
    <mergeCell ref="H31:L31"/>
    <mergeCell ref="H32:L32"/>
    <mergeCell ref="C7:H7"/>
    <mergeCell ref="A13:B13"/>
    <mergeCell ref="A11:B11"/>
    <mergeCell ref="H55:M55"/>
    <mergeCell ref="H43:L43"/>
    <mergeCell ref="H44:L44"/>
    <mergeCell ref="H45:L45"/>
    <mergeCell ref="H46:L46"/>
    <mergeCell ref="H47:L47"/>
    <mergeCell ref="H53:L53"/>
    <mergeCell ref="H48:L48"/>
    <mergeCell ref="H49:L49"/>
    <mergeCell ref="H50:L50"/>
    <mergeCell ref="H51:L51"/>
    <mergeCell ref="H52:L52"/>
    <mergeCell ref="A63:E63"/>
    <mergeCell ref="A64:E64"/>
    <mergeCell ref="A65:E65"/>
    <mergeCell ref="A66:E66"/>
    <mergeCell ref="H56:L56"/>
    <mergeCell ref="H57:L57"/>
    <mergeCell ref="H58:L58"/>
    <mergeCell ref="H59:L59"/>
    <mergeCell ref="H60:L60"/>
    <mergeCell ref="H61:L61"/>
    <mergeCell ref="H62:L62"/>
    <mergeCell ref="H63:L63"/>
    <mergeCell ref="H64:L64"/>
    <mergeCell ref="H65:L65"/>
    <mergeCell ref="H66:L66"/>
    <mergeCell ref="A58:E58"/>
    <mergeCell ref="A59:E59"/>
    <mergeCell ref="A60:E60"/>
    <mergeCell ref="A61:E61"/>
    <mergeCell ref="A62:E62"/>
    <mergeCell ref="A52:E52"/>
    <mergeCell ref="A53:E53"/>
    <mergeCell ref="A56:E56"/>
    <mergeCell ref="A57:E57"/>
    <mergeCell ref="A55:F55"/>
    <mergeCell ref="A47:E47"/>
    <mergeCell ref="A48:E48"/>
    <mergeCell ref="A49:E49"/>
    <mergeCell ref="A50:E50"/>
    <mergeCell ref="A51:E51"/>
    <mergeCell ref="A46:E46"/>
    <mergeCell ref="A36:E36"/>
    <mergeCell ref="A37:E37"/>
    <mergeCell ref="A38:E38"/>
    <mergeCell ref="A39:E39"/>
    <mergeCell ref="A40:E40"/>
    <mergeCell ref="A42:F42"/>
    <mergeCell ref="A35:E35"/>
    <mergeCell ref="A43:E43"/>
    <mergeCell ref="A44:E44"/>
    <mergeCell ref="A45:E45"/>
    <mergeCell ref="H30:L30"/>
    <mergeCell ref="A31:E31"/>
    <mergeCell ref="A32:E32"/>
    <mergeCell ref="A33:E33"/>
    <mergeCell ref="A30:E30"/>
    <mergeCell ref="H42:M42"/>
    <mergeCell ref="H33:L33"/>
    <mergeCell ref="H34:L34"/>
    <mergeCell ref="H35:L35"/>
    <mergeCell ref="H36:L36"/>
    <mergeCell ref="H37:L37"/>
    <mergeCell ref="H38:L38"/>
    <mergeCell ref="E17:I17"/>
    <mergeCell ref="A18:F18"/>
    <mergeCell ref="H18:M18"/>
    <mergeCell ref="A26:E26"/>
    <mergeCell ref="A27:E27"/>
    <mergeCell ref="A20:E20"/>
    <mergeCell ref="A21:E21"/>
    <mergeCell ref="A22:E22"/>
    <mergeCell ref="A23:E23"/>
    <mergeCell ref="A24:E24"/>
    <mergeCell ref="A25:E25"/>
  </mergeCells>
  <conditionalFormatting sqref="F21:F26">
    <cfRule type="cellIs" dxfId="2" priority="3" operator="greaterThan">
      <formula>0.1</formula>
    </cfRule>
  </conditionalFormatting>
  <conditionalFormatting sqref="M22:M27">
    <cfRule type="cellIs" dxfId="1" priority="2" operator="greaterThanOrEqual">
      <formula>0.1</formula>
    </cfRule>
  </conditionalFormatting>
  <conditionalFormatting sqref="M21">
    <cfRule type="cellIs" dxfId="0" priority="1" operator="greaterThanOrEqual">
      <formula>0.1</formula>
    </cfRule>
  </conditionalFormatting>
  <pageMargins left="0.7" right="0.7" top="0.75" bottom="0.75" header="0.3" footer="0.3"/>
  <pageSetup paperSize="9" scale="57" orientation="portrait" r:id="rId1"/>
  <rowBreaks count="1" manualBreakCount="1">
    <brk id="67"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N60"/>
  <sheetViews>
    <sheetView view="pageBreakPreview" zoomScaleNormal="100" zoomScaleSheetLayoutView="100" workbookViewId="0">
      <selection activeCell="K34" sqref="K34"/>
    </sheetView>
  </sheetViews>
  <sheetFormatPr defaultColWidth="0" defaultRowHeight="14.25" zeroHeight="1" x14ac:dyDescent="0.2"/>
  <cols>
    <col min="1" max="1" width="40.85546875" style="119" bestFit="1" customWidth="1"/>
    <col min="2" max="2" width="13.28515625" style="119" bestFit="1" customWidth="1"/>
    <col min="3" max="3" width="20.7109375" style="119" customWidth="1"/>
    <col min="4" max="8" width="12.7109375" style="119" customWidth="1"/>
    <col min="9" max="9" width="20.5703125" style="119" bestFit="1" customWidth="1"/>
    <col min="10" max="10" width="20.42578125" style="119" bestFit="1" customWidth="1"/>
    <col min="11" max="11" width="21.28515625" style="119" bestFit="1" customWidth="1"/>
    <col min="12" max="12" width="20.85546875" style="119" bestFit="1" customWidth="1"/>
    <col min="13" max="14" width="9.140625" style="119" customWidth="1"/>
    <col min="15" max="16384" width="9.140625" style="119" hidden="1"/>
  </cols>
  <sheetData>
    <row r="1" spans="1:12" x14ac:dyDescent="0.2"/>
    <row r="2" spans="1:12" x14ac:dyDescent="0.2"/>
    <row r="3" spans="1:12" x14ac:dyDescent="0.2"/>
    <row r="4" spans="1:12" x14ac:dyDescent="0.2"/>
    <row r="5" spans="1:12" x14ac:dyDescent="0.2"/>
    <row r="6" spans="1:12" ht="15" thickBot="1" x14ac:dyDescent="0.25">
      <c r="C6" s="109"/>
      <c r="D6" s="109"/>
      <c r="E6" s="109"/>
    </row>
    <row r="7" spans="1:12" ht="16.5" thickBot="1" x14ac:dyDescent="0.3">
      <c r="A7" s="732" t="s">
        <v>1</v>
      </c>
      <c r="B7" s="733"/>
      <c r="C7" s="710" t="str">
        <f>Instructions!B5</f>
        <v>TMTii 53</v>
      </c>
      <c r="D7" s="711"/>
      <c r="E7" s="712"/>
      <c r="F7" s="139"/>
      <c r="G7" s="140"/>
      <c r="H7" s="140"/>
      <c r="L7" s="70"/>
    </row>
    <row r="8" spans="1:12" ht="15.75" thickBot="1" x14ac:dyDescent="0.3">
      <c r="A8" s="123"/>
      <c r="B8" s="99"/>
      <c r="C8" s="100"/>
      <c r="D8" s="101"/>
      <c r="E8" s="100"/>
      <c r="L8" s="70"/>
    </row>
    <row r="9" spans="1:12" ht="16.5" thickBot="1" x14ac:dyDescent="0.3">
      <c r="A9" s="732" t="s">
        <v>193</v>
      </c>
      <c r="B9" s="733"/>
      <c r="C9" s="710" t="str">
        <f>'Assessment Summary'!C9</f>
        <v>Please Type Company Name</v>
      </c>
      <c r="D9" s="711"/>
      <c r="E9" s="712"/>
      <c r="F9" s="139"/>
      <c r="G9" s="140"/>
      <c r="H9" s="140"/>
      <c r="L9" s="70"/>
    </row>
    <row r="10" spans="1:12" x14ac:dyDescent="0.2"/>
    <row r="11" spans="1:12" ht="15.75" x14ac:dyDescent="0.2">
      <c r="A11" s="638" t="s">
        <v>91</v>
      </c>
      <c r="B11" s="640"/>
    </row>
    <row r="12" spans="1:12" x14ac:dyDescent="0.2"/>
    <row r="13" spans="1:12" ht="16.5" thickBot="1" x14ac:dyDescent="0.3">
      <c r="A13" s="734" t="s">
        <v>43</v>
      </c>
      <c r="B13" s="735"/>
      <c r="C13" s="176"/>
      <c r="D13" s="177"/>
      <c r="E13" s="109"/>
      <c r="F13" s="109"/>
      <c r="G13" s="109"/>
      <c r="H13" s="109"/>
      <c r="I13" s="109"/>
      <c r="J13" s="109"/>
    </row>
    <row r="14" spans="1:12" ht="24.95" customHeight="1" x14ac:dyDescent="0.2">
      <c r="A14" s="722" t="s">
        <v>226</v>
      </c>
      <c r="B14" s="723"/>
      <c r="C14" s="724"/>
      <c r="D14" s="724"/>
      <c r="E14" s="724"/>
      <c r="F14" s="724"/>
      <c r="G14" s="724"/>
      <c r="H14" s="724"/>
      <c r="I14" s="724"/>
      <c r="J14" s="725"/>
      <c r="K14" s="175"/>
      <c r="L14" s="141"/>
    </row>
    <row r="15" spans="1:12" ht="24.95" customHeight="1" x14ac:dyDescent="0.2">
      <c r="A15" s="726"/>
      <c r="B15" s="727"/>
      <c r="C15" s="727"/>
      <c r="D15" s="727"/>
      <c r="E15" s="727"/>
      <c r="F15" s="727"/>
      <c r="G15" s="727"/>
      <c r="H15" s="727"/>
      <c r="I15" s="727"/>
      <c r="J15" s="728"/>
      <c r="K15" s="175"/>
      <c r="L15" s="141"/>
    </row>
    <row r="16" spans="1:12" ht="24.95" customHeight="1" x14ac:dyDescent="0.2">
      <c r="A16" s="726"/>
      <c r="B16" s="727"/>
      <c r="C16" s="727"/>
      <c r="D16" s="727"/>
      <c r="E16" s="727"/>
      <c r="F16" s="727"/>
      <c r="G16" s="727"/>
      <c r="H16" s="727"/>
      <c r="I16" s="727"/>
      <c r="J16" s="728"/>
      <c r="K16" s="175"/>
      <c r="L16" s="141"/>
    </row>
    <row r="17" spans="1:13" ht="24.95" customHeight="1" x14ac:dyDescent="0.2">
      <c r="A17" s="726"/>
      <c r="B17" s="727"/>
      <c r="C17" s="727"/>
      <c r="D17" s="727"/>
      <c r="E17" s="727"/>
      <c r="F17" s="727"/>
      <c r="G17" s="727"/>
      <c r="H17" s="727"/>
      <c r="I17" s="727"/>
      <c r="J17" s="728"/>
      <c r="K17" s="175"/>
      <c r="L17" s="141"/>
    </row>
    <row r="18" spans="1:13" ht="24.95" customHeight="1" thickBot="1" x14ac:dyDescent="0.25">
      <c r="A18" s="729"/>
      <c r="B18" s="730"/>
      <c r="C18" s="730"/>
      <c r="D18" s="730"/>
      <c r="E18" s="730"/>
      <c r="F18" s="730"/>
      <c r="G18" s="730"/>
      <c r="H18" s="730"/>
      <c r="I18" s="730"/>
      <c r="J18" s="731"/>
      <c r="K18" s="175"/>
      <c r="L18" s="141"/>
    </row>
    <row r="19" spans="1:13" ht="15" x14ac:dyDescent="0.25">
      <c r="A19" s="100"/>
      <c r="B19" s="100"/>
      <c r="C19" s="77"/>
      <c r="D19" s="100"/>
      <c r="E19" s="100"/>
      <c r="F19" s="100"/>
      <c r="G19" s="100"/>
      <c r="H19" s="100"/>
      <c r="I19" s="100"/>
      <c r="J19" s="100"/>
    </row>
    <row r="20" spans="1:13" ht="15.75" x14ac:dyDescent="0.25">
      <c r="A20" s="638" t="s">
        <v>123</v>
      </c>
      <c r="B20" s="640"/>
      <c r="C20" s="71"/>
    </row>
    <row r="21" spans="1:13" ht="15.75" thickBot="1" x14ac:dyDescent="0.3">
      <c r="A21" s="76"/>
      <c r="B21" s="109"/>
      <c r="C21" s="71"/>
    </row>
    <row r="22" spans="1:13" ht="26.25" customHeight="1" thickBot="1" x14ac:dyDescent="0.3">
      <c r="A22" s="155" t="s">
        <v>48</v>
      </c>
      <c r="B22" s="151" t="s">
        <v>109</v>
      </c>
      <c r="C22" s="75"/>
    </row>
    <row r="23" spans="1:13" ht="15" x14ac:dyDescent="0.25">
      <c r="A23" s="156" t="s">
        <v>125</v>
      </c>
      <c r="B23" s="152"/>
      <c r="C23" s="75"/>
    </row>
    <row r="24" spans="1:13" ht="15" x14ac:dyDescent="0.25">
      <c r="A24" s="157" t="s">
        <v>124</v>
      </c>
      <c r="B24" s="153"/>
      <c r="C24" s="75"/>
    </row>
    <row r="25" spans="1:13" ht="15" x14ac:dyDescent="0.25">
      <c r="A25" s="157" t="s">
        <v>121</v>
      </c>
      <c r="B25" s="153"/>
      <c r="C25" s="75"/>
    </row>
    <row r="26" spans="1:13" ht="15.75" thickBot="1" x14ac:dyDescent="0.3">
      <c r="A26" s="158" t="s">
        <v>126</v>
      </c>
      <c r="B26" s="154"/>
      <c r="C26" s="75"/>
    </row>
    <row r="27" spans="1:13" x14ac:dyDescent="0.2">
      <c r="A27" s="100"/>
      <c r="B27" s="100"/>
    </row>
    <row r="28" spans="1:13" ht="15.75" x14ac:dyDescent="0.25">
      <c r="A28" s="720" t="s">
        <v>129</v>
      </c>
      <c r="B28" s="721"/>
    </row>
    <row r="29" spans="1:13" ht="15" thickBot="1" x14ac:dyDescent="0.25">
      <c r="A29" s="109"/>
      <c r="B29" s="109"/>
      <c r="C29" s="109"/>
      <c r="D29" s="109"/>
      <c r="E29" s="109"/>
      <c r="F29" s="109"/>
      <c r="G29" s="109"/>
      <c r="H29" s="109"/>
      <c r="I29" s="109"/>
      <c r="J29" s="109"/>
      <c r="K29" s="109"/>
      <c r="L29" s="109"/>
    </row>
    <row r="30" spans="1:13" ht="15.75" thickBot="1" x14ac:dyDescent="0.25">
      <c r="A30" s="163"/>
      <c r="B30" s="164"/>
      <c r="C30" s="164"/>
      <c r="D30" s="164"/>
      <c r="E30" s="164"/>
      <c r="F30" s="164"/>
      <c r="G30" s="164"/>
      <c r="H30" s="164"/>
      <c r="I30" s="164"/>
      <c r="J30" s="164"/>
      <c r="K30" s="164"/>
      <c r="L30" s="165"/>
      <c r="M30" s="106"/>
    </row>
    <row r="31" spans="1:13" ht="15" thickBot="1" x14ac:dyDescent="0.25">
      <c r="A31" s="159">
        <v>0</v>
      </c>
      <c r="B31" s="160"/>
      <c r="C31" s="161">
        <v>1</v>
      </c>
      <c r="D31" s="161">
        <f t="shared" ref="D31:K31" si="0">SUM(C31,1)</f>
        <v>2</v>
      </c>
      <c r="E31" s="161">
        <v>3</v>
      </c>
      <c r="F31" s="161">
        <v>4</v>
      </c>
      <c r="G31" s="161">
        <v>5</v>
      </c>
      <c r="H31" s="161">
        <f t="shared" si="0"/>
        <v>6</v>
      </c>
      <c r="I31" s="161">
        <f t="shared" si="0"/>
        <v>7</v>
      </c>
      <c r="J31" s="161">
        <f t="shared" si="0"/>
        <v>8</v>
      </c>
      <c r="K31" s="161">
        <f t="shared" si="0"/>
        <v>9</v>
      </c>
      <c r="L31" s="162">
        <f t="shared" ref="L31" si="1">SUM(K31,1)</f>
        <v>10</v>
      </c>
      <c r="M31" s="106"/>
    </row>
    <row r="32" spans="1:13" ht="66.75" customHeight="1" thickBot="1" x14ac:dyDescent="0.25">
      <c r="A32" s="172" t="s">
        <v>81</v>
      </c>
      <c r="B32" s="172" t="s">
        <v>131</v>
      </c>
      <c r="C32" s="159" t="s">
        <v>82</v>
      </c>
      <c r="D32" s="160" t="s">
        <v>83</v>
      </c>
      <c r="E32" s="173" t="s">
        <v>130</v>
      </c>
      <c r="F32" s="174" t="s">
        <v>84</v>
      </c>
      <c r="G32" s="159" t="s">
        <v>85</v>
      </c>
      <c r="H32" s="160" t="s">
        <v>86</v>
      </c>
      <c r="I32" s="173" t="s">
        <v>87</v>
      </c>
      <c r="J32" s="172" t="s">
        <v>88</v>
      </c>
      <c r="K32" s="172" t="s">
        <v>89</v>
      </c>
      <c r="L32" s="172" t="s">
        <v>90</v>
      </c>
      <c r="M32" s="106"/>
    </row>
    <row r="33" spans="1:13" ht="66.75" hidden="1" customHeight="1" x14ac:dyDescent="0.2">
      <c r="A33" s="259" t="s">
        <v>229</v>
      </c>
      <c r="B33" s="259" t="s">
        <v>229</v>
      </c>
      <c r="C33" s="260"/>
      <c r="D33" s="261"/>
      <c r="E33" s="262"/>
      <c r="F33" s="263"/>
      <c r="G33" s="260"/>
      <c r="H33" s="261"/>
      <c r="I33" s="262"/>
      <c r="J33" s="263"/>
      <c r="K33" s="259"/>
      <c r="L33" s="264"/>
      <c r="M33" s="106"/>
    </row>
    <row r="34" spans="1:13" ht="15.75" x14ac:dyDescent="0.2">
      <c r="A34" s="228"/>
      <c r="B34" s="171">
        <v>1</v>
      </c>
      <c r="C34" s="231"/>
      <c r="D34" s="232"/>
      <c r="E34" s="233"/>
      <c r="F34" s="234">
        <f>SUM(C34:E34)</f>
        <v>0</v>
      </c>
      <c r="G34" s="235"/>
      <c r="H34" s="236"/>
      <c r="I34" s="237"/>
      <c r="J34" s="181">
        <f>G34+I34-H34</f>
        <v>0</v>
      </c>
      <c r="K34" s="238"/>
      <c r="L34" s="184">
        <f>IFERROR(F34/(J34*K34),0)</f>
        <v>0</v>
      </c>
      <c r="M34" s="106"/>
    </row>
    <row r="35" spans="1:13" ht="15.75" x14ac:dyDescent="0.2">
      <c r="A35" s="229"/>
      <c r="B35" s="167">
        <v>2</v>
      </c>
      <c r="C35" s="239"/>
      <c r="D35" s="240"/>
      <c r="E35" s="241"/>
      <c r="F35" s="242">
        <f t="shared" ref="F35:F58" si="2">SUM(C35:E35)</f>
        <v>0</v>
      </c>
      <c r="G35" s="243"/>
      <c r="H35" s="244"/>
      <c r="I35" s="245"/>
      <c r="J35" s="182">
        <f t="shared" ref="J35:J58" si="3">G35+I35-H35</f>
        <v>0</v>
      </c>
      <c r="K35" s="246"/>
      <c r="L35" s="185">
        <f t="shared" ref="L35:L57" si="4">IFERROR(F35/(J35*K35),0)</f>
        <v>0</v>
      </c>
      <c r="M35" s="106"/>
    </row>
    <row r="36" spans="1:13" ht="15.75" x14ac:dyDescent="0.2">
      <c r="A36" s="229"/>
      <c r="B36" s="167">
        <v>3</v>
      </c>
      <c r="C36" s="239"/>
      <c r="D36" s="240"/>
      <c r="E36" s="241"/>
      <c r="F36" s="242">
        <f t="shared" si="2"/>
        <v>0</v>
      </c>
      <c r="G36" s="243"/>
      <c r="H36" s="244"/>
      <c r="I36" s="245"/>
      <c r="J36" s="182">
        <f t="shared" si="3"/>
        <v>0</v>
      </c>
      <c r="K36" s="246"/>
      <c r="L36" s="185">
        <f t="shared" si="4"/>
        <v>0</v>
      </c>
      <c r="M36" s="106"/>
    </row>
    <row r="37" spans="1:13" ht="15.75" x14ac:dyDescent="0.2">
      <c r="A37" s="229"/>
      <c r="B37" s="167">
        <v>4</v>
      </c>
      <c r="C37" s="239"/>
      <c r="D37" s="240"/>
      <c r="E37" s="241"/>
      <c r="F37" s="242">
        <f t="shared" si="2"/>
        <v>0</v>
      </c>
      <c r="G37" s="243"/>
      <c r="H37" s="244"/>
      <c r="I37" s="245"/>
      <c r="J37" s="182">
        <f t="shared" si="3"/>
        <v>0</v>
      </c>
      <c r="K37" s="246"/>
      <c r="L37" s="185">
        <f t="shared" si="4"/>
        <v>0</v>
      </c>
      <c r="M37" s="106"/>
    </row>
    <row r="38" spans="1:13" ht="15.75" x14ac:dyDescent="0.2">
      <c r="A38" s="229"/>
      <c r="B38" s="167">
        <v>5</v>
      </c>
      <c r="C38" s="239"/>
      <c r="D38" s="240"/>
      <c r="E38" s="241"/>
      <c r="F38" s="242">
        <f t="shared" ref="F38:F48" si="5">SUM(C38:E38)</f>
        <v>0</v>
      </c>
      <c r="G38" s="243"/>
      <c r="H38" s="244"/>
      <c r="I38" s="245"/>
      <c r="J38" s="182">
        <f t="shared" ref="J38:J48" si="6">G38+I38-H38</f>
        <v>0</v>
      </c>
      <c r="K38" s="246"/>
      <c r="L38" s="185">
        <f t="shared" si="4"/>
        <v>0</v>
      </c>
      <c r="M38" s="106"/>
    </row>
    <row r="39" spans="1:13" ht="15.75" x14ac:dyDescent="0.2">
      <c r="A39" s="229"/>
      <c r="B39" s="167">
        <v>6</v>
      </c>
      <c r="C39" s="239"/>
      <c r="D39" s="240"/>
      <c r="E39" s="241"/>
      <c r="F39" s="242">
        <f t="shared" si="5"/>
        <v>0</v>
      </c>
      <c r="G39" s="243"/>
      <c r="H39" s="244"/>
      <c r="I39" s="245"/>
      <c r="J39" s="182">
        <f t="shared" si="6"/>
        <v>0</v>
      </c>
      <c r="K39" s="246"/>
      <c r="L39" s="185">
        <f t="shared" si="4"/>
        <v>0</v>
      </c>
      <c r="M39" s="106"/>
    </row>
    <row r="40" spans="1:13" ht="15.75" x14ac:dyDescent="0.2">
      <c r="A40" s="229"/>
      <c r="B40" s="167">
        <v>7</v>
      </c>
      <c r="C40" s="239"/>
      <c r="D40" s="240"/>
      <c r="E40" s="241"/>
      <c r="F40" s="242">
        <f t="shared" si="5"/>
        <v>0</v>
      </c>
      <c r="G40" s="243"/>
      <c r="H40" s="244"/>
      <c r="I40" s="245"/>
      <c r="J40" s="182">
        <f t="shared" si="6"/>
        <v>0</v>
      </c>
      <c r="K40" s="246"/>
      <c r="L40" s="185">
        <f t="shared" si="4"/>
        <v>0</v>
      </c>
      <c r="M40" s="106"/>
    </row>
    <row r="41" spans="1:13" ht="15.75" x14ac:dyDescent="0.2">
      <c r="A41" s="229"/>
      <c r="B41" s="167">
        <v>8</v>
      </c>
      <c r="C41" s="239"/>
      <c r="D41" s="240"/>
      <c r="E41" s="241"/>
      <c r="F41" s="242">
        <f t="shared" si="5"/>
        <v>0</v>
      </c>
      <c r="G41" s="243"/>
      <c r="H41" s="244"/>
      <c r="I41" s="245"/>
      <c r="J41" s="182">
        <f t="shared" si="6"/>
        <v>0</v>
      </c>
      <c r="K41" s="246"/>
      <c r="L41" s="185">
        <f t="shared" si="4"/>
        <v>0</v>
      </c>
      <c r="M41" s="106"/>
    </row>
    <row r="42" spans="1:13" ht="15.75" x14ac:dyDescent="0.2">
      <c r="A42" s="229"/>
      <c r="B42" s="167">
        <v>9</v>
      </c>
      <c r="C42" s="239"/>
      <c r="D42" s="240"/>
      <c r="E42" s="241"/>
      <c r="F42" s="242">
        <f t="shared" si="5"/>
        <v>0</v>
      </c>
      <c r="G42" s="243"/>
      <c r="H42" s="244"/>
      <c r="I42" s="245"/>
      <c r="J42" s="182">
        <f t="shared" si="6"/>
        <v>0</v>
      </c>
      <c r="K42" s="246"/>
      <c r="L42" s="185">
        <f t="shared" si="4"/>
        <v>0</v>
      </c>
      <c r="M42" s="106"/>
    </row>
    <row r="43" spans="1:13" ht="15.75" x14ac:dyDescent="0.2">
      <c r="A43" s="229"/>
      <c r="B43" s="167">
        <v>10</v>
      </c>
      <c r="C43" s="239"/>
      <c r="D43" s="240"/>
      <c r="E43" s="241"/>
      <c r="F43" s="242">
        <f t="shared" si="5"/>
        <v>0</v>
      </c>
      <c r="G43" s="243"/>
      <c r="H43" s="244"/>
      <c r="I43" s="245"/>
      <c r="J43" s="182">
        <f t="shared" si="6"/>
        <v>0</v>
      </c>
      <c r="K43" s="246"/>
      <c r="L43" s="185">
        <f t="shared" si="4"/>
        <v>0</v>
      </c>
      <c r="M43" s="106"/>
    </row>
    <row r="44" spans="1:13" ht="15.75" x14ac:dyDescent="0.2">
      <c r="A44" s="229"/>
      <c r="B44" s="167">
        <v>11</v>
      </c>
      <c r="C44" s="239"/>
      <c r="D44" s="240"/>
      <c r="E44" s="241"/>
      <c r="F44" s="242">
        <f t="shared" si="5"/>
        <v>0</v>
      </c>
      <c r="G44" s="243"/>
      <c r="H44" s="244"/>
      <c r="I44" s="245"/>
      <c r="J44" s="182">
        <f t="shared" si="6"/>
        <v>0</v>
      </c>
      <c r="K44" s="246"/>
      <c r="L44" s="185">
        <f t="shared" si="4"/>
        <v>0</v>
      </c>
      <c r="M44" s="106"/>
    </row>
    <row r="45" spans="1:13" ht="15.75" x14ac:dyDescent="0.2">
      <c r="A45" s="229"/>
      <c r="B45" s="167">
        <v>12</v>
      </c>
      <c r="C45" s="239"/>
      <c r="D45" s="240"/>
      <c r="E45" s="241"/>
      <c r="F45" s="242">
        <f t="shared" si="5"/>
        <v>0</v>
      </c>
      <c r="G45" s="243"/>
      <c r="H45" s="244"/>
      <c r="I45" s="245"/>
      <c r="J45" s="182">
        <f t="shared" si="6"/>
        <v>0</v>
      </c>
      <c r="K45" s="246"/>
      <c r="L45" s="185">
        <f t="shared" si="4"/>
        <v>0</v>
      </c>
      <c r="M45" s="106"/>
    </row>
    <row r="46" spans="1:13" ht="15.75" x14ac:dyDescent="0.2">
      <c r="A46" s="229"/>
      <c r="B46" s="167">
        <v>13</v>
      </c>
      <c r="C46" s="239"/>
      <c r="D46" s="240"/>
      <c r="E46" s="241"/>
      <c r="F46" s="242">
        <f t="shared" si="5"/>
        <v>0</v>
      </c>
      <c r="G46" s="243"/>
      <c r="H46" s="244"/>
      <c r="I46" s="245"/>
      <c r="J46" s="182">
        <f t="shared" si="6"/>
        <v>0</v>
      </c>
      <c r="K46" s="246"/>
      <c r="L46" s="185">
        <f t="shared" si="4"/>
        <v>0</v>
      </c>
      <c r="M46" s="106"/>
    </row>
    <row r="47" spans="1:13" ht="15.75" x14ac:dyDescent="0.2">
      <c r="A47" s="229"/>
      <c r="B47" s="167">
        <v>14</v>
      </c>
      <c r="C47" s="239"/>
      <c r="D47" s="240"/>
      <c r="E47" s="241"/>
      <c r="F47" s="242">
        <f t="shared" si="5"/>
        <v>0</v>
      </c>
      <c r="G47" s="243"/>
      <c r="H47" s="244"/>
      <c r="I47" s="245"/>
      <c r="J47" s="182">
        <f t="shared" si="6"/>
        <v>0</v>
      </c>
      <c r="K47" s="246"/>
      <c r="L47" s="185">
        <f t="shared" si="4"/>
        <v>0</v>
      </c>
      <c r="M47" s="106"/>
    </row>
    <row r="48" spans="1:13" ht="15.75" x14ac:dyDescent="0.2">
      <c r="A48" s="229"/>
      <c r="B48" s="167">
        <v>15</v>
      </c>
      <c r="C48" s="239"/>
      <c r="D48" s="240"/>
      <c r="E48" s="241"/>
      <c r="F48" s="242">
        <f t="shared" si="5"/>
        <v>0</v>
      </c>
      <c r="G48" s="243"/>
      <c r="H48" s="244"/>
      <c r="I48" s="245"/>
      <c r="J48" s="182">
        <f t="shared" si="6"/>
        <v>0</v>
      </c>
      <c r="K48" s="246"/>
      <c r="L48" s="185">
        <f t="shared" si="4"/>
        <v>0</v>
      </c>
      <c r="M48" s="106"/>
    </row>
    <row r="49" spans="1:13" ht="15.75" x14ac:dyDescent="0.2">
      <c r="A49" s="229"/>
      <c r="B49" s="167">
        <v>16</v>
      </c>
      <c r="C49" s="239"/>
      <c r="D49" s="240"/>
      <c r="E49" s="241"/>
      <c r="F49" s="242">
        <f t="shared" si="2"/>
        <v>0</v>
      </c>
      <c r="G49" s="243"/>
      <c r="H49" s="244"/>
      <c r="I49" s="245"/>
      <c r="J49" s="182">
        <f t="shared" si="3"/>
        <v>0</v>
      </c>
      <c r="K49" s="246"/>
      <c r="L49" s="185">
        <f t="shared" si="4"/>
        <v>0</v>
      </c>
      <c r="M49" s="106"/>
    </row>
    <row r="50" spans="1:13" ht="15.75" x14ac:dyDescent="0.2">
      <c r="A50" s="229"/>
      <c r="B50" s="167">
        <v>17</v>
      </c>
      <c r="C50" s="239"/>
      <c r="D50" s="240"/>
      <c r="E50" s="241"/>
      <c r="F50" s="242">
        <f t="shared" si="2"/>
        <v>0</v>
      </c>
      <c r="G50" s="243"/>
      <c r="H50" s="244"/>
      <c r="I50" s="245"/>
      <c r="J50" s="182">
        <f t="shared" si="3"/>
        <v>0</v>
      </c>
      <c r="K50" s="246"/>
      <c r="L50" s="185">
        <f t="shared" si="4"/>
        <v>0</v>
      </c>
      <c r="M50" s="106"/>
    </row>
    <row r="51" spans="1:13" ht="15.75" x14ac:dyDescent="0.2">
      <c r="A51" s="229"/>
      <c r="B51" s="167">
        <v>18</v>
      </c>
      <c r="C51" s="239"/>
      <c r="D51" s="240"/>
      <c r="E51" s="241"/>
      <c r="F51" s="242">
        <f t="shared" si="2"/>
        <v>0</v>
      </c>
      <c r="G51" s="243"/>
      <c r="H51" s="244"/>
      <c r="I51" s="245"/>
      <c r="J51" s="182">
        <f t="shared" si="3"/>
        <v>0</v>
      </c>
      <c r="K51" s="246"/>
      <c r="L51" s="185">
        <f t="shared" si="4"/>
        <v>0</v>
      </c>
      <c r="M51" s="106"/>
    </row>
    <row r="52" spans="1:13" ht="15.75" x14ac:dyDescent="0.2">
      <c r="A52" s="229"/>
      <c r="B52" s="167">
        <v>19</v>
      </c>
      <c r="C52" s="239"/>
      <c r="D52" s="240"/>
      <c r="E52" s="241"/>
      <c r="F52" s="242">
        <f t="shared" si="2"/>
        <v>0</v>
      </c>
      <c r="G52" s="243"/>
      <c r="H52" s="244"/>
      <c r="I52" s="245"/>
      <c r="J52" s="182">
        <f t="shared" si="3"/>
        <v>0</v>
      </c>
      <c r="K52" s="246"/>
      <c r="L52" s="185">
        <f t="shared" si="4"/>
        <v>0</v>
      </c>
      <c r="M52" s="106"/>
    </row>
    <row r="53" spans="1:13" ht="15.75" x14ac:dyDescent="0.2">
      <c r="A53" s="229"/>
      <c r="B53" s="167">
        <v>20</v>
      </c>
      <c r="C53" s="239"/>
      <c r="D53" s="240"/>
      <c r="E53" s="241"/>
      <c r="F53" s="242">
        <f t="shared" si="2"/>
        <v>0</v>
      </c>
      <c r="G53" s="243"/>
      <c r="H53" s="244"/>
      <c r="I53" s="245"/>
      <c r="J53" s="182">
        <f t="shared" si="3"/>
        <v>0</v>
      </c>
      <c r="K53" s="246"/>
      <c r="L53" s="185">
        <f t="shared" si="4"/>
        <v>0</v>
      </c>
      <c r="M53" s="106"/>
    </row>
    <row r="54" spans="1:13" ht="15.75" x14ac:dyDescent="0.2">
      <c r="A54" s="229"/>
      <c r="B54" s="167">
        <v>21</v>
      </c>
      <c r="C54" s="239"/>
      <c r="D54" s="240"/>
      <c r="E54" s="241"/>
      <c r="F54" s="242">
        <f t="shared" si="2"/>
        <v>0</v>
      </c>
      <c r="G54" s="243"/>
      <c r="H54" s="244"/>
      <c r="I54" s="245"/>
      <c r="J54" s="182">
        <f t="shared" si="3"/>
        <v>0</v>
      </c>
      <c r="K54" s="246"/>
      <c r="L54" s="185">
        <f t="shared" si="4"/>
        <v>0</v>
      </c>
      <c r="M54" s="106"/>
    </row>
    <row r="55" spans="1:13" ht="15.75" x14ac:dyDescent="0.2">
      <c r="A55" s="229"/>
      <c r="B55" s="167">
        <v>22</v>
      </c>
      <c r="C55" s="239"/>
      <c r="D55" s="240"/>
      <c r="E55" s="241"/>
      <c r="F55" s="242">
        <f t="shared" si="2"/>
        <v>0</v>
      </c>
      <c r="G55" s="243"/>
      <c r="H55" s="244"/>
      <c r="I55" s="245"/>
      <c r="J55" s="182">
        <f t="shared" si="3"/>
        <v>0</v>
      </c>
      <c r="K55" s="246"/>
      <c r="L55" s="185">
        <f t="shared" si="4"/>
        <v>0</v>
      </c>
      <c r="M55" s="106"/>
    </row>
    <row r="56" spans="1:13" ht="15.75" x14ac:dyDescent="0.2">
      <c r="A56" s="229"/>
      <c r="B56" s="167">
        <v>23</v>
      </c>
      <c r="C56" s="239"/>
      <c r="D56" s="240"/>
      <c r="E56" s="241"/>
      <c r="F56" s="242">
        <f t="shared" si="2"/>
        <v>0</v>
      </c>
      <c r="G56" s="243"/>
      <c r="H56" s="244"/>
      <c r="I56" s="245"/>
      <c r="J56" s="182">
        <f t="shared" si="3"/>
        <v>0</v>
      </c>
      <c r="K56" s="246"/>
      <c r="L56" s="185">
        <f t="shared" si="4"/>
        <v>0</v>
      </c>
      <c r="M56" s="106"/>
    </row>
    <row r="57" spans="1:13" ht="16.5" thickBot="1" x14ac:dyDescent="0.25">
      <c r="A57" s="230"/>
      <c r="B57" s="168">
        <v>24</v>
      </c>
      <c r="C57" s="247"/>
      <c r="D57" s="248"/>
      <c r="E57" s="249"/>
      <c r="F57" s="250">
        <f t="shared" si="2"/>
        <v>0</v>
      </c>
      <c r="G57" s="251"/>
      <c r="H57" s="252"/>
      <c r="I57" s="253"/>
      <c r="J57" s="183">
        <f t="shared" si="3"/>
        <v>0</v>
      </c>
      <c r="K57" s="254"/>
      <c r="L57" s="186">
        <f t="shared" si="4"/>
        <v>0</v>
      </c>
      <c r="M57" s="106"/>
    </row>
    <row r="58" spans="1:13" ht="15" x14ac:dyDescent="0.2">
      <c r="A58" s="166" t="s">
        <v>114</v>
      </c>
      <c r="B58" s="166">
        <v>0</v>
      </c>
      <c r="C58" s="169">
        <v>0</v>
      </c>
      <c r="D58" s="169">
        <v>0</v>
      </c>
      <c r="E58" s="169">
        <v>0</v>
      </c>
      <c r="F58" s="169">
        <f t="shared" si="2"/>
        <v>0</v>
      </c>
      <c r="G58" s="170">
        <v>0</v>
      </c>
      <c r="H58" s="170">
        <v>0</v>
      </c>
      <c r="I58" s="170">
        <v>0</v>
      </c>
      <c r="J58" s="170">
        <f t="shared" si="3"/>
        <v>0</v>
      </c>
      <c r="K58" s="170">
        <v>1</v>
      </c>
      <c r="L58" s="169">
        <v>0</v>
      </c>
      <c r="M58" s="106"/>
    </row>
    <row r="59" spans="1:13" x14ac:dyDescent="0.2">
      <c r="A59" s="100"/>
      <c r="B59" s="100"/>
      <c r="C59" s="100"/>
      <c r="D59" s="100"/>
      <c r="E59" s="100"/>
      <c r="F59" s="100"/>
      <c r="G59" s="100"/>
      <c r="H59" s="100"/>
      <c r="I59" s="100"/>
      <c r="J59" s="100"/>
      <c r="K59" s="100"/>
      <c r="L59" s="100"/>
    </row>
    <row r="60" spans="1:13" x14ac:dyDescent="0.2"/>
  </sheetData>
  <sheetProtection sheet="1" objects="1" scenarios="1" selectLockedCells="1"/>
  <mergeCells count="9">
    <mergeCell ref="A20:B20"/>
    <mergeCell ref="A11:B11"/>
    <mergeCell ref="A28:B28"/>
    <mergeCell ref="A14:J18"/>
    <mergeCell ref="C7:E7"/>
    <mergeCell ref="C9:E9"/>
    <mergeCell ref="A9:B9"/>
    <mergeCell ref="A7:B7"/>
    <mergeCell ref="A13:B13"/>
  </mergeCells>
  <pageMargins left="0.7" right="0.7" top="0.75" bottom="0.75" header="0.3" footer="0.3"/>
  <pageSetup paperSize="9"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P78"/>
  <sheetViews>
    <sheetView view="pageBreakPreview" zoomScaleNormal="100" zoomScaleSheetLayoutView="100" workbookViewId="0">
      <selection activeCell="B22" sqref="B22:H22"/>
    </sheetView>
  </sheetViews>
  <sheetFormatPr defaultColWidth="0" defaultRowHeight="15" zeroHeight="1" x14ac:dyDescent="0.25"/>
  <cols>
    <col min="1" max="1" width="22.7109375" style="86" bestFit="1" customWidth="1"/>
    <col min="2" max="2" width="9.140625" style="86" customWidth="1"/>
    <col min="3" max="3" width="11.42578125" style="86" customWidth="1"/>
    <col min="4" max="8" width="9.140625" style="86" customWidth="1"/>
    <col min="9" max="9" width="15.85546875" style="86" customWidth="1"/>
    <col min="10" max="10" width="15.7109375" style="86" customWidth="1"/>
    <col min="11" max="11" width="18.42578125" style="86" bestFit="1" customWidth="1"/>
    <col min="12" max="12" width="12.5703125" style="86" bestFit="1" customWidth="1"/>
    <col min="13" max="13" width="18.7109375" style="86" customWidth="1"/>
    <col min="14" max="16" width="9.140625" style="86" customWidth="1"/>
    <col min="17" max="16384" width="9.140625" style="86" hidden="1"/>
  </cols>
  <sheetData>
    <row r="1" spans="1:14" x14ac:dyDescent="0.25"/>
    <row r="2" spans="1:14" x14ac:dyDescent="0.25"/>
    <row r="3" spans="1:14" x14ac:dyDescent="0.25"/>
    <row r="4" spans="1:14" x14ac:dyDescent="0.25"/>
    <row r="5" spans="1:14" x14ac:dyDescent="0.25"/>
    <row r="6" spans="1:14" ht="15.75" thickBot="1" x14ac:dyDescent="0.3">
      <c r="C6" s="88"/>
      <c r="D6" s="88"/>
      <c r="E6" s="88"/>
      <c r="F6" s="88"/>
      <c r="G6" s="88"/>
    </row>
    <row r="7" spans="1:14" ht="16.5" thickBot="1" x14ac:dyDescent="0.3">
      <c r="A7" s="758" t="s">
        <v>1</v>
      </c>
      <c r="B7" s="759"/>
      <c r="C7" s="710" t="str">
        <f>Instructions!B5</f>
        <v>TMTii 53</v>
      </c>
      <c r="D7" s="711"/>
      <c r="E7" s="711"/>
      <c r="F7" s="711"/>
      <c r="G7" s="712"/>
      <c r="H7" s="97"/>
      <c r="I7" s="98"/>
      <c r="L7" s="70"/>
    </row>
    <row r="8" spans="1:14" ht="15.75" thickBot="1" x14ac:dyDescent="0.3">
      <c r="A8" s="123"/>
      <c r="B8" s="124"/>
      <c r="C8" s="103"/>
      <c r="D8" s="104"/>
      <c r="E8" s="105"/>
      <c r="F8" s="105"/>
      <c r="G8" s="105"/>
      <c r="L8" s="70"/>
    </row>
    <row r="9" spans="1:14" ht="16.5" thickBot="1" x14ac:dyDescent="0.3">
      <c r="A9" s="758" t="s">
        <v>193</v>
      </c>
      <c r="B9" s="759"/>
      <c r="C9" s="635" t="str">
        <f>'Assessment Summary'!C9</f>
        <v>Please Type Company Name</v>
      </c>
      <c r="D9" s="636"/>
      <c r="E9" s="636"/>
      <c r="F9" s="636"/>
      <c r="G9" s="637"/>
      <c r="H9" s="97"/>
      <c r="I9" s="98"/>
      <c r="L9" s="70"/>
    </row>
    <row r="10" spans="1:14" x14ac:dyDescent="0.25">
      <c r="A10" s="119"/>
      <c r="C10" s="102"/>
      <c r="D10" s="102"/>
      <c r="E10" s="102"/>
      <c r="F10" s="102"/>
      <c r="G10" s="102"/>
    </row>
    <row r="11" spans="1:14" ht="15.75" x14ac:dyDescent="0.25">
      <c r="A11" s="638" t="s">
        <v>30</v>
      </c>
      <c r="B11" s="640"/>
    </row>
    <row r="12" spans="1:14" x14ac:dyDescent="0.25">
      <c r="A12" s="119"/>
    </row>
    <row r="13" spans="1:14" ht="16.5" thickBot="1" x14ac:dyDescent="0.3">
      <c r="A13" s="760" t="s">
        <v>43</v>
      </c>
      <c r="B13" s="761"/>
      <c r="C13" s="177"/>
      <c r="D13" s="109"/>
      <c r="E13" s="109"/>
      <c r="F13" s="109"/>
      <c r="G13" s="109"/>
      <c r="H13" s="88"/>
      <c r="I13" s="88"/>
      <c r="J13" s="88"/>
      <c r="K13" s="88"/>
      <c r="L13" s="88"/>
      <c r="M13" s="88"/>
    </row>
    <row r="14" spans="1:14" ht="24.95" customHeight="1" x14ac:dyDescent="0.25">
      <c r="A14" s="762" t="s">
        <v>225</v>
      </c>
      <c r="B14" s="763"/>
      <c r="C14" s="763"/>
      <c r="D14" s="763"/>
      <c r="E14" s="763"/>
      <c r="F14" s="763"/>
      <c r="G14" s="763"/>
      <c r="H14" s="763"/>
      <c r="I14" s="763"/>
      <c r="J14" s="763"/>
      <c r="K14" s="763"/>
      <c r="L14" s="763"/>
      <c r="M14" s="764"/>
      <c r="N14" s="87"/>
    </row>
    <row r="15" spans="1:14" ht="24.95" customHeight="1" x14ac:dyDescent="0.25">
      <c r="A15" s="765"/>
      <c r="B15" s="766"/>
      <c r="C15" s="766"/>
      <c r="D15" s="766"/>
      <c r="E15" s="766"/>
      <c r="F15" s="766"/>
      <c r="G15" s="766"/>
      <c r="H15" s="766"/>
      <c r="I15" s="766"/>
      <c r="J15" s="766"/>
      <c r="K15" s="766"/>
      <c r="L15" s="766"/>
      <c r="M15" s="767"/>
      <c r="N15" s="87"/>
    </row>
    <row r="16" spans="1:14" ht="24.95" customHeight="1" thickBot="1" x14ac:dyDescent="0.3">
      <c r="A16" s="768"/>
      <c r="B16" s="769"/>
      <c r="C16" s="769"/>
      <c r="D16" s="769"/>
      <c r="E16" s="769"/>
      <c r="F16" s="769"/>
      <c r="G16" s="769"/>
      <c r="H16" s="769"/>
      <c r="I16" s="769"/>
      <c r="J16" s="769"/>
      <c r="K16" s="769"/>
      <c r="L16" s="769"/>
      <c r="M16" s="770"/>
      <c r="N16" s="87"/>
    </row>
    <row r="17" spans="1:14" x14ac:dyDescent="0.25">
      <c r="A17" s="102"/>
      <c r="B17" s="77"/>
      <c r="C17" s="102"/>
      <c r="D17" s="102"/>
      <c r="E17" s="102"/>
      <c r="F17" s="102"/>
      <c r="G17" s="102"/>
      <c r="H17" s="102"/>
      <c r="I17" s="102"/>
      <c r="J17" s="102"/>
      <c r="K17" s="102"/>
      <c r="L17" s="102"/>
      <c r="M17" s="102"/>
    </row>
    <row r="18" spans="1:14" ht="15.75" x14ac:dyDescent="0.25">
      <c r="A18" s="638" t="s">
        <v>57</v>
      </c>
      <c r="B18" s="640"/>
    </row>
    <row r="19" spans="1:14" ht="15.75" thickBot="1" x14ac:dyDescent="0.3">
      <c r="A19" s="88"/>
      <c r="B19" s="74"/>
      <c r="C19" s="88"/>
      <c r="D19" s="88"/>
      <c r="E19" s="88"/>
      <c r="F19" s="88"/>
      <c r="G19" s="88"/>
      <c r="H19" s="88"/>
      <c r="I19" s="88"/>
      <c r="J19" s="88"/>
      <c r="K19" s="88"/>
      <c r="L19" s="88"/>
      <c r="M19" s="88"/>
    </row>
    <row r="20" spans="1:14" ht="45.75" customHeight="1" thickBot="1" x14ac:dyDescent="0.3">
      <c r="A20" s="189" t="s">
        <v>56</v>
      </c>
      <c r="B20" s="771" t="s">
        <v>22</v>
      </c>
      <c r="C20" s="772"/>
      <c r="D20" s="772"/>
      <c r="E20" s="772"/>
      <c r="F20" s="772"/>
      <c r="G20" s="772"/>
      <c r="H20" s="772"/>
      <c r="I20" s="488" t="s">
        <v>131</v>
      </c>
      <c r="J20" s="190" t="s">
        <v>31</v>
      </c>
      <c r="K20" s="190" t="s">
        <v>32</v>
      </c>
      <c r="L20" s="340" t="s">
        <v>53</v>
      </c>
      <c r="M20" s="341" t="s">
        <v>35</v>
      </c>
      <c r="N20" s="106"/>
    </row>
    <row r="21" spans="1:14" ht="16.5" thickBot="1" x14ac:dyDescent="0.3">
      <c r="A21" s="739" t="s">
        <v>33</v>
      </c>
      <c r="B21" s="740"/>
      <c r="C21" s="740"/>
      <c r="D21" s="740"/>
      <c r="E21" s="740"/>
      <c r="F21" s="740"/>
      <c r="G21" s="740"/>
      <c r="H21" s="740"/>
      <c r="I21" s="740"/>
      <c r="J21" s="740"/>
      <c r="K21" s="740"/>
      <c r="L21" s="740"/>
      <c r="M21" s="741"/>
      <c r="N21" s="106"/>
    </row>
    <row r="22" spans="1:14" ht="15.75" x14ac:dyDescent="0.25">
      <c r="A22" s="265">
        <v>1</v>
      </c>
      <c r="B22" s="752" t="s">
        <v>229</v>
      </c>
      <c r="C22" s="753"/>
      <c r="D22" s="753"/>
      <c r="E22" s="753"/>
      <c r="F22" s="753"/>
      <c r="G22" s="753"/>
      <c r="H22" s="753"/>
      <c r="I22" s="258" t="s">
        <v>229</v>
      </c>
      <c r="J22" s="289">
        <f>IFERROR(VLOOKUP(I22,'Staff Rate Breakdown'!$B$34:$L$58,11),0)</f>
        <v>0</v>
      </c>
      <c r="K22" s="273"/>
      <c r="L22" s="274"/>
      <c r="M22" s="289">
        <f>(J22*K22)*L22</f>
        <v>0</v>
      </c>
      <c r="N22" s="107"/>
    </row>
    <row r="23" spans="1:14" ht="15.75" x14ac:dyDescent="0.25">
      <c r="A23" s="266">
        <v>2</v>
      </c>
      <c r="B23" s="752" t="s">
        <v>229</v>
      </c>
      <c r="C23" s="753"/>
      <c r="D23" s="753"/>
      <c r="E23" s="753"/>
      <c r="F23" s="753"/>
      <c r="G23" s="753"/>
      <c r="H23" s="753"/>
      <c r="I23" s="258" t="s">
        <v>229</v>
      </c>
      <c r="J23" s="290">
        <f>IFERROR(VLOOKUP(I23,'Staff Rate Breakdown'!$B$34:$L$58,11),0)</f>
        <v>0</v>
      </c>
      <c r="K23" s="275"/>
      <c r="L23" s="276"/>
      <c r="M23" s="290">
        <f>(J23*K23)*L23</f>
        <v>0</v>
      </c>
      <c r="N23" s="106"/>
    </row>
    <row r="24" spans="1:14" ht="15.75" x14ac:dyDescent="0.25">
      <c r="A24" s="266">
        <v>3</v>
      </c>
      <c r="B24" s="752" t="s">
        <v>229</v>
      </c>
      <c r="C24" s="753"/>
      <c r="D24" s="753"/>
      <c r="E24" s="753"/>
      <c r="F24" s="753"/>
      <c r="G24" s="753"/>
      <c r="H24" s="753"/>
      <c r="I24" s="258" t="s">
        <v>229</v>
      </c>
      <c r="J24" s="290">
        <f>IFERROR(VLOOKUP(I24,'Staff Rate Breakdown'!$B$34:$L$58,11),0)</f>
        <v>0</v>
      </c>
      <c r="K24" s="275"/>
      <c r="L24" s="276"/>
      <c r="M24" s="290">
        <f t="shared" ref="M24:M28" si="0">(J24*K24)*L24</f>
        <v>0</v>
      </c>
      <c r="N24" s="106"/>
    </row>
    <row r="25" spans="1:14" ht="15.75" x14ac:dyDescent="0.25">
      <c r="A25" s="266">
        <v>4</v>
      </c>
      <c r="B25" s="752" t="s">
        <v>229</v>
      </c>
      <c r="C25" s="753"/>
      <c r="D25" s="753"/>
      <c r="E25" s="753"/>
      <c r="F25" s="753"/>
      <c r="G25" s="753"/>
      <c r="H25" s="753"/>
      <c r="I25" s="258" t="s">
        <v>229</v>
      </c>
      <c r="J25" s="290">
        <f>IFERROR(VLOOKUP(I25,'Staff Rate Breakdown'!$B$34:$L$58,11),0)</f>
        <v>0</v>
      </c>
      <c r="K25" s="275"/>
      <c r="L25" s="276"/>
      <c r="M25" s="290">
        <f t="shared" si="0"/>
        <v>0</v>
      </c>
      <c r="N25" s="106"/>
    </row>
    <row r="26" spans="1:14" ht="15.75" x14ac:dyDescent="0.25">
      <c r="A26" s="266">
        <v>5</v>
      </c>
      <c r="B26" s="752" t="s">
        <v>229</v>
      </c>
      <c r="C26" s="753"/>
      <c r="D26" s="753"/>
      <c r="E26" s="753"/>
      <c r="F26" s="753"/>
      <c r="G26" s="753"/>
      <c r="H26" s="753"/>
      <c r="I26" s="258" t="s">
        <v>229</v>
      </c>
      <c r="J26" s="290">
        <f>IFERROR(VLOOKUP(I26,'Staff Rate Breakdown'!$B$34:$L$58,11),0)</f>
        <v>0</v>
      </c>
      <c r="K26" s="275"/>
      <c r="L26" s="276"/>
      <c r="M26" s="290">
        <f t="shared" si="0"/>
        <v>0</v>
      </c>
      <c r="N26" s="106"/>
    </row>
    <row r="27" spans="1:14" ht="15.75" x14ac:dyDescent="0.25">
      <c r="A27" s="266">
        <v>6</v>
      </c>
      <c r="B27" s="752" t="s">
        <v>229</v>
      </c>
      <c r="C27" s="753"/>
      <c r="D27" s="753"/>
      <c r="E27" s="753"/>
      <c r="F27" s="753"/>
      <c r="G27" s="753"/>
      <c r="H27" s="753"/>
      <c r="I27" s="258" t="s">
        <v>229</v>
      </c>
      <c r="J27" s="290">
        <f>IFERROR(VLOOKUP(I27,'Staff Rate Breakdown'!$B$34:$L$58,11),0)</f>
        <v>0</v>
      </c>
      <c r="K27" s="275"/>
      <c r="L27" s="276"/>
      <c r="M27" s="290">
        <f t="shared" si="0"/>
        <v>0</v>
      </c>
      <c r="N27" s="106"/>
    </row>
    <row r="28" spans="1:14" ht="15.75" x14ac:dyDescent="0.25">
      <c r="A28" s="266">
        <v>7</v>
      </c>
      <c r="B28" s="752" t="s">
        <v>229</v>
      </c>
      <c r="C28" s="753"/>
      <c r="D28" s="753"/>
      <c r="E28" s="753"/>
      <c r="F28" s="753"/>
      <c r="G28" s="753"/>
      <c r="H28" s="753"/>
      <c r="I28" s="258" t="s">
        <v>229</v>
      </c>
      <c r="J28" s="290">
        <f>IFERROR(VLOOKUP(I28,'Staff Rate Breakdown'!$B$34:$L$58,11),0)</f>
        <v>0</v>
      </c>
      <c r="K28" s="275"/>
      <c r="L28" s="276"/>
      <c r="M28" s="290">
        <f t="shared" si="0"/>
        <v>0</v>
      </c>
      <c r="N28" s="106"/>
    </row>
    <row r="29" spans="1:14" ht="15.75" x14ac:dyDescent="0.25">
      <c r="A29" s="266">
        <v>8</v>
      </c>
      <c r="B29" s="752" t="s">
        <v>229</v>
      </c>
      <c r="C29" s="753"/>
      <c r="D29" s="753"/>
      <c r="E29" s="753"/>
      <c r="F29" s="753"/>
      <c r="G29" s="753"/>
      <c r="H29" s="753"/>
      <c r="I29" s="258" t="s">
        <v>229</v>
      </c>
      <c r="J29" s="290">
        <f>IFERROR(VLOOKUP(I29,'Staff Rate Breakdown'!$B$34:$L$58,11),0)</f>
        <v>0</v>
      </c>
      <c r="K29" s="275"/>
      <c r="L29" s="276"/>
      <c r="M29" s="290">
        <f t="shared" ref="M29:M31" si="1">(J29*K29)*L29</f>
        <v>0</v>
      </c>
      <c r="N29" s="106"/>
    </row>
    <row r="30" spans="1:14" ht="15.75" x14ac:dyDescent="0.25">
      <c r="A30" s="266">
        <v>9</v>
      </c>
      <c r="B30" s="752" t="s">
        <v>229</v>
      </c>
      <c r="C30" s="753"/>
      <c r="D30" s="753"/>
      <c r="E30" s="753"/>
      <c r="F30" s="753"/>
      <c r="G30" s="753"/>
      <c r="H30" s="753"/>
      <c r="I30" s="258" t="s">
        <v>229</v>
      </c>
      <c r="J30" s="290">
        <f>IFERROR(VLOOKUP(I30,'Staff Rate Breakdown'!$B$34:$L$58,11),0)</f>
        <v>0</v>
      </c>
      <c r="K30" s="275"/>
      <c r="L30" s="276"/>
      <c r="M30" s="290">
        <f t="shared" si="1"/>
        <v>0</v>
      </c>
      <c r="N30" s="106"/>
    </row>
    <row r="31" spans="1:14" ht="16.5" thickBot="1" x14ac:dyDescent="0.3">
      <c r="A31" s="267">
        <v>10</v>
      </c>
      <c r="B31" s="752" t="s">
        <v>229</v>
      </c>
      <c r="C31" s="753"/>
      <c r="D31" s="753"/>
      <c r="E31" s="753"/>
      <c r="F31" s="753"/>
      <c r="G31" s="753"/>
      <c r="H31" s="753"/>
      <c r="I31" s="258" t="s">
        <v>229</v>
      </c>
      <c r="J31" s="291">
        <f>IFERROR(VLOOKUP(I31,'Staff Rate Breakdown'!$B$34:$L$58,11),0)</f>
        <v>0</v>
      </c>
      <c r="K31" s="277"/>
      <c r="L31" s="278"/>
      <c r="M31" s="291">
        <f t="shared" si="1"/>
        <v>0</v>
      </c>
      <c r="N31" s="106"/>
    </row>
    <row r="32" spans="1:14" ht="15.95" customHeight="1" thickBot="1" x14ac:dyDescent="0.3">
      <c r="A32" s="742" t="s">
        <v>27</v>
      </c>
      <c r="B32" s="743"/>
      <c r="C32" s="743"/>
      <c r="D32" s="743"/>
      <c r="E32" s="743"/>
      <c r="F32" s="743"/>
      <c r="G32" s="743"/>
      <c r="H32" s="743"/>
      <c r="I32" s="743"/>
      <c r="J32" s="743"/>
      <c r="K32" s="743"/>
      <c r="L32" s="744"/>
      <c r="M32" s="202">
        <f>SUM(M22:M31)</f>
        <v>0</v>
      </c>
      <c r="N32" s="106"/>
    </row>
    <row r="33" spans="1:15" ht="16.5" thickBot="1" x14ac:dyDescent="0.3">
      <c r="A33" s="739" t="s">
        <v>34</v>
      </c>
      <c r="B33" s="740"/>
      <c r="C33" s="740"/>
      <c r="D33" s="740"/>
      <c r="E33" s="740"/>
      <c r="F33" s="740"/>
      <c r="G33" s="740"/>
      <c r="H33" s="740"/>
      <c r="I33" s="740"/>
      <c r="J33" s="740"/>
      <c r="K33" s="740"/>
      <c r="L33" s="740"/>
      <c r="M33" s="741"/>
      <c r="N33" s="106"/>
    </row>
    <row r="34" spans="1:15" ht="15.75" x14ac:dyDescent="0.25">
      <c r="A34" s="265">
        <v>1</v>
      </c>
      <c r="B34" s="752" t="s">
        <v>229</v>
      </c>
      <c r="C34" s="753"/>
      <c r="D34" s="753"/>
      <c r="E34" s="753"/>
      <c r="F34" s="753"/>
      <c r="G34" s="753"/>
      <c r="H34" s="753"/>
      <c r="I34" s="258" t="s">
        <v>229</v>
      </c>
      <c r="J34" s="289">
        <f>IFERROR(VLOOKUP(I34,'Staff Rate Breakdown'!$B$34:$L$58,11),0)</f>
        <v>0</v>
      </c>
      <c r="K34" s="273"/>
      <c r="L34" s="274"/>
      <c r="M34" s="289">
        <f>(J34*K34)*L34</f>
        <v>0</v>
      </c>
      <c r="N34" s="106"/>
    </row>
    <row r="35" spans="1:15" ht="15.75" x14ac:dyDescent="0.25">
      <c r="A35" s="266">
        <v>2</v>
      </c>
      <c r="B35" s="752" t="s">
        <v>229</v>
      </c>
      <c r="C35" s="753"/>
      <c r="D35" s="753"/>
      <c r="E35" s="753"/>
      <c r="F35" s="753"/>
      <c r="G35" s="753"/>
      <c r="H35" s="753"/>
      <c r="I35" s="258" t="s">
        <v>229</v>
      </c>
      <c r="J35" s="290">
        <f>IFERROR(VLOOKUP(I35,'Staff Rate Breakdown'!$B$34:$L$58,11),0)</f>
        <v>0</v>
      </c>
      <c r="K35" s="275"/>
      <c r="L35" s="276"/>
      <c r="M35" s="290">
        <f>(J35*K35)*L35</f>
        <v>0</v>
      </c>
      <c r="N35" s="106"/>
    </row>
    <row r="36" spans="1:15" ht="15.75" x14ac:dyDescent="0.25">
      <c r="A36" s="266">
        <v>3</v>
      </c>
      <c r="B36" s="752" t="s">
        <v>229</v>
      </c>
      <c r="C36" s="753"/>
      <c r="D36" s="753"/>
      <c r="E36" s="753"/>
      <c r="F36" s="753"/>
      <c r="G36" s="753"/>
      <c r="H36" s="753"/>
      <c r="I36" s="258" t="s">
        <v>229</v>
      </c>
      <c r="J36" s="290">
        <f>IFERROR(VLOOKUP(I36,'Staff Rate Breakdown'!$B$34:$L$58,11),0)</f>
        <v>0</v>
      </c>
      <c r="K36" s="275"/>
      <c r="L36" s="276"/>
      <c r="M36" s="290">
        <f t="shared" ref="M36:M40" si="2">(J36*K36)*L36</f>
        <v>0</v>
      </c>
      <c r="N36" s="106"/>
    </row>
    <row r="37" spans="1:15" ht="15.75" x14ac:dyDescent="0.25">
      <c r="A37" s="266">
        <v>4</v>
      </c>
      <c r="B37" s="752" t="s">
        <v>229</v>
      </c>
      <c r="C37" s="753"/>
      <c r="D37" s="753"/>
      <c r="E37" s="753"/>
      <c r="F37" s="753"/>
      <c r="G37" s="753"/>
      <c r="H37" s="753"/>
      <c r="I37" s="258" t="s">
        <v>229</v>
      </c>
      <c r="J37" s="290">
        <f>IFERROR(VLOOKUP(I37,'Staff Rate Breakdown'!$B$34:$L$58,11),0)</f>
        <v>0</v>
      </c>
      <c r="K37" s="275"/>
      <c r="L37" s="276"/>
      <c r="M37" s="290">
        <f t="shared" si="2"/>
        <v>0</v>
      </c>
      <c r="N37" s="106"/>
    </row>
    <row r="38" spans="1:15" ht="15.75" x14ac:dyDescent="0.25">
      <c r="A38" s="266">
        <v>5</v>
      </c>
      <c r="B38" s="752" t="s">
        <v>229</v>
      </c>
      <c r="C38" s="753"/>
      <c r="D38" s="753"/>
      <c r="E38" s="753"/>
      <c r="F38" s="753"/>
      <c r="G38" s="753"/>
      <c r="H38" s="753"/>
      <c r="I38" s="258" t="s">
        <v>229</v>
      </c>
      <c r="J38" s="290">
        <f>IFERROR(VLOOKUP(I38,'Staff Rate Breakdown'!$B$34:$L$58,11),0)</f>
        <v>0</v>
      </c>
      <c r="K38" s="275"/>
      <c r="L38" s="276"/>
      <c r="M38" s="290">
        <f t="shared" si="2"/>
        <v>0</v>
      </c>
      <c r="N38" s="106"/>
    </row>
    <row r="39" spans="1:15" ht="15.75" x14ac:dyDescent="0.25">
      <c r="A39" s="266">
        <v>6</v>
      </c>
      <c r="B39" s="752" t="s">
        <v>229</v>
      </c>
      <c r="C39" s="753"/>
      <c r="D39" s="753"/>
      <c r="E39" s="753"/>
      <c r="F39" s="753"/>
      <c r="G39" s="753"/>
      <c r="H39" s="753"/>
      <c r="I39" s="258" t="s">
        <v>229</v>
      </c>
      <c r="J39" s="290">
        <f>IFERROR(VLOOKUP(I39,'Staff Rate Breakdown'!$B$34:$L$58,11),0)</f>
        <v>0</v>
      </c>
      <c r="K39" s="275"/>
      <c r="L39" s="276"/>
      <c r="M39" s="290">
        <f t="shared" si="2"/>
        <v>0</v>
      </c>
      <c r="N39" s="106"/>
    </row>
    <row r="40" spans="1:15" ht="15.75" x14ac:dyDescent="0.25">
      <c r="A40" s="266">
        <v>7</v>
      </c>
      <c r="B40" s="752" t="s">
        <v>229</v>
      </c>
      <c r="C40" s="753"/>
      <c r="D40" s="753"/>
      <c r="E40" s="753"/>
      <c r="F40" s="753"/>
      <c r="G40" s="753"/>
      <c r="H40" s="753"/>
      <c r="I40" s="258" t="s">
        <v>229</v>
      </c>
      <c r="J40" s="290">
        <f>IFERROR(VLOOKUP(I40,'Staff Rate Breakdown'!$B$34:$L$58,11),0)</f>
        <v>0</v>
      </c>
      <c r="K40" s="275"/>
      <c r="L40" s="276"/>
      <c r="M40" s="290">
        <f t="shared" si="2"/>
        <v>0</v>
      </c>
      <c r="N40" s="106"/>
    </row>
    <row r="41" spans="1:15" ht="15.75" x14ac:dyDescent="0.25">
      <c r="A41" s="266">
        <v>8</v>
      </c>
      <c r="B41" s="752" t="s">
        <v>229</v>
      </c>
      <c r="C41" s="753"/>
      <c r="D41" s="753"/>
      <c r="E41" s="753"/>
      <c r="F41" s="753"/>
      <c r="G41" s="753"/>
      <c r="H41" s="753"/>
      <c r="I41" s="258" t="s">
        <v>229</v>
      </c>
      <c r="J41" s="290">
        <f>IFERROR(VLOOKUP(I41,'Staff Rate Breakdown'!$B$34:$L$58,11),0)</f>
        <v>0</v>
      </c>
      <c r="K41" s="275"/>
      <c r="L41" s="276"/>
      <c r="M41" s="290">
        <f t="shared" ref="M41:M43" si="3">(J41*K41)*L41</f>
        <v>0</v>
      </c>
      <c r="N41" s="106"/>
    </row>
    <row r="42" spans="1:15" ht="15.75" x14ac:dyDescent="0.25">
      <c r="A42" s="266">
        <v>9</v>
      </c>
      <c r="B42" s="752" t="s">
        <v>229</v>
      </c>
      <c r="C42" s="753"/>
      <c r="D42" s="753"/>
      <c r="E42" s="753"/>
      <c r="F42" s="753"/>
      <c r="G42" s="753"/>
      <c r="H42" s="753"/>
      <c r="I42" s="258" t="s">
        <v>229</v>
      </c>
      <c r="J42" s="290">
        <f>IFERROR(VLOOKUP(I42,'Staff Rate Breakdown'!$B$34:$L$58,11),0)</f>
        <v>0</v>
      </c>
      <c r="K42" s="275"/>
      <c r="L42" s="276"/>
      <c r="M42" s="290">
        <f t="shared" si="3"/>
        <v>0</v>
      </c>
      <c r="N42" s="106"/>
      <c r="O42" s="119"/>
    </row>
    <row r="43" spans="1:15" ht="16.5" thickBot="1" x14ac:dyDescent="0.3">
      <c r="A43" s="267">
        <v>10</v>
      </c>
      <c r="B43" s="752" t="s">
        <v>229</v>
      </c>
      <c r="C43" s="753"/>
      <c r="D43" s="753"/>
      <c r="E43" s="753"/>
      <c r="F43" s="753"/>
      <c r="G43" s="753"/>
      <c r="H43" s="753"/>
      <c r="I43" s="258" t="s">
        <v>229</v>
      </c>
      <c r="J43" s="291">
        <f>IFERROR(VLOOKUP(I43,'Staff Rate Breakdown'!$B$34:$L$58,11),0)</f>
        <v>0</v>
      </c>
      <c r="K43" s="277"/>
      <c r="L43" s="278"/>
      <c r="M43" s="291">
        <f t="shared" si="3"/>
        <v>0</v>
      </c>
      <c r="N43" s="106"/>
      <c r="O43" s="119"/>
    </row>
    <row r="44" spans="1:15" ht="15.95" customHeight="1" thickBot="1" x14ac:dyDescent="0.3">
      <c r="A44" s="742" t="s">
        <v>27</v>
      </c>
      <c r="B44" s="743"/>
      <c r="C44" s="743"/>
      <c r="D44" s="743"/>
      <c r="E44" s="743"/>
      <c r="F44" s="743"/>
      <c r="G44" s="743"/>
      <c r="H44" s="743"/>
      <c r="I44" s="743"/>
      <c r="J44" s="743"/>
      <c r="K44" s="743"/>
      <c r="L44" s="744"/>
      <c r="M44" s="199">
        <f>SUM(M34:M43)</f>
        <v>0</v>
      </c>
      <c r="N44" s="106"/>
      <c r="O44" s="119"/>
    </row>
    <row r="45" spans="1:15" x14ac:dyDescent="0.25">
      <c r="A45" s="102"/>
      <c r="B45" s="102"/>
      <c r="C45" s="102"/>
      <c r="D45" s="102"/>
      <c r="E45" s="102"/>
      <c r="F45" s="102"/>
      <c r="G45" s="102"/>
      <c r="H45" s="102"/>
      <c r="I45" s="102"/>
      <c r="J45" s="102"/>
      <c r="K45" s="102"/>
      <c r="L45" s="102"/>
      <c r="M45" s="102"/>
    </row>
    <row r="46" spans="1:15" ht="15.75" x14ac:dyDescent="0.25">
      <c r="A46" s="638" t="s">
        <v>36</v>
      </c>
      <c r="B46" s="640"/>
    </row>
    <row r="47" spans="1:15" ht="15.75" thickBot="1" x14ac:dyDescent="0.3">
      <c r="A47" s="88"/>
      <c r="B47" s="88"/>
      <c r="C47" s="88"/>
      <c r="D47" s="88"/>
      <c r="E47" s="88"/>
      <c r="F47" s="88"/>
      <c r="G47" s="88"/>
      <c r="H47" s="88"/>
      <c r="I47" s="88"/>
      <c r="J47" s="88"/>
      <c r="K47" s="88"/>
      <c r="L47" s="88"/>
      <c r="M47" s="88"/>
    </row>
    <row r="48" spans="1:15" ht="48" thickBot="1" x14ac:dyDescent="0.3">
      <c r="A48" s="189" t="s">
        <v>56</v>
      </c>
      <c r="B48" s="756" t="s">
        <v>22</v>
      </c>
      <c r="C48" s="757"/>
      <c r="D48" s="757"/>
      <c r="E48" s="757"/>
      <c r="F48" s="757"/>
      <c r="G48" s="757"/>
      <c r="H48" s="757"/>
      <c r="I48" s="192" t="s">
        <v>31</v>
      </c>
      <c r="J48" s="192" t="s">
        <v>32</v>
      </c>
      <c r="K48" s="205" t="s">
        <v>53</v>
      </c>
      <c r="L48" s="341" t="s">
        <v>35</v>
      </c>
      <c r="M48" s="87"/>
    </row>
    <row r="49" spans="1:13" ht="16.5" thickBot="1" x14ac:dyDescent="0.3">
      <c r="A49" s="739" t="s">
        <v>33</v>
      </c>
      <c r="B49" s="740"/>
      <c r="C49" s="740"/>
      <c r="D49" s="740"/>
      <c r="E49" s="740"/>
      <c r="F49" s="740"/>
      <c r="G49" s="740"/>
      <c r="H49" s="740"/>
      <c r="I49" s="740"/>
      <c r="J49" s="740"/>
      <c r="K49" s="740"/>
      <c r="L49" s="741"/>
      <c r="M49" s="87"/>
    </row>
    <row r="50" spans="1:13" x14ac:dyDescent="0.25">
      <c r="A50" s="268">
        <v>1</v>
      </c>
      <c r="B50" s="754"/>
      <c r="C50" s="754"/>
      <c r="D50" s="754"/>
      <c r="E50" s="754"/>
      <c r="F50" s="754"/>
      <c r="G50" s="754"/>
      <c r="H50" s="755"/>
      <c r="I50" s="292"/>
      <c r="J50" s="501"/>
      <c r="K50" s="293"/>
      <c r="L50" s="296">
        <f t="shared" ref="L50:L54" si="4">(I50*J50)*K50</f>
        <v>0</v>
      </c>
      <c r="M50" s="87"/>
    </row>
    <row r="51" spans="1:13" x14ac:dyDescent="0.25">
      <c r="A51" s="269">
        <v>2</v>
      </c>
      <c r="B51" s="747"/>
      <c r="C51" s="747"/>
      <c r="D51" s="747"/>
      <c r="E51" s="747"/>
      <c r="F51" s="747"/>
      <c r="G51" s="747"/>
      <c r="H51" s="748"/>
      <c r="I51" s="294"/>
      <c r="J51" s="510"/>
      <c r="K51" s="535"/>
      <c r="L51" s="297">
        <f t="shared" si="4"/>
        <v>0</v>
      </c>
      <c r="M51" s="87"/>
    </row>
    <row r="52" spans="1:13" x14ac:dyDescent="0.25">
      <c r="A52" s="269">
        <v>3</v>
      </c>
      <c r="B52" s="747"/>
      <c r="C52" s="747"/>
      <c r="D52" s="747"/>
      <c r="E52" s="747"/>
      <c r="F52" s="747"/>
      <c r="G52" s="747"/>
      <c r="H52" s="748"/>
      <c r="I52" s="294"/>
      <c r="J52" s="510"/>
      <c r="K52" s="535"/>
      <c r="L52" s="297">
        <f t="shared" si="4"/>
        <v>0</v>
      </c>
      <c r="M52" s="87"/>
    </row>
    <row r="53" spans="1:13" x14ac:dyDescent="0.25">
      <c r="A53" s="269">
        <v>4</v>
      </c>
      <c r="B53" s="747"/>
      <c r="C53" s="747"/>
      <c r="D53" s="747"/>
      <c r="E53" s="747"/>
      <c r="F53" s="747"/>
      <c r="G53" s="747"/>
      <c r="H53" s="748"/>
      <c r="I53" s="294"/>
      <c r="J53" s="510"/>
      <c r="K53" s="535"/>
      <c r="L53" s="297">
        <f t="shared" si="4"/>
        <v>0</v>
      </c>
      <c r="M53" s="87"/>
    </row>
    <row r="54" spans="1:13" x14ac:dyDescent="0.25">
      <c r="A54" s="269">
        <v>5</v>
      </c>
      <c r="B54" s="747"/>
      <c r="C54" s="747"/>
      <c r="D54" s="747"/>
      <c r="E54" s="747"/>
      <c r="F54" s="747"/>
      <c r="G54" s="747"/>
      <c r="H54" s="748"/>
      <c r="I54" s="294"/>
      <c r="J54" s="510"/>
      <c r="K54" s="535"/>
      <c r="L54" s="297">
        <f t="shared" si="4"/>
        <v>0</v>
      </c>
      <c r="M54" s="87"/>
    </row>
    <row r="55" spans="1:13" x14ac:dyDescent="0.25">
      <c r="A55" s="269">
        <v>6</v>
      </c>
      <c r="B55" s="747"/>
      <c r="C55" s="747"/>
      <c r="D55" s="747"/>
      <c r="E55" s="747"/>
      <c r="F55" s="747"/>
      <c r="G55" s="747"/>
      <c r="H55" s="748"/>
      <c r="I55" s="294"/>
      <c r="J55" s="510"/>
      <c r="K55" s="535"/>
      <c r="L55" s="297">
        <f t="shared" ref="L55:L59" si="5">(I55*J55)*K55</f>
        <v>0</v>
      </c>
      <c r="M55" s="87"/>
    </row>
    <row r="56" spans="1:13" x14ac:dyDescent="0.25">
      <c r="A56" s="269">
        <v>7</v>
      </c>
      <c r="B56" s="747"/>
      <c r="C56" s="747"/>
      <c r="D56" s="747"/>
      <c r="E56" s="747"/>
      <c r="F56" s="747"/>
      <c r="G56" s="747"/>
      <c r="H56" s="748"/>
      <c r="I56" s="294"/>
      <c r="J56" s="510"/>
      <c r="K56" s="535"/>
      <c r="L56" s="297">
        <f t="shared" si="5"/>
        <v>0</v>
      </c>
      <c r="M56" s="87"/>
    </row>
    <row r="57" spans="1:13" x14ac:dyDescent="0.25">
      <c r="A57" s="269">
        <v>8</v>
      </c>
      <c r="B57" s="747"/>
      <c r="C57" s="747"/>
      <c r="D57" s="747"/>
      <c r="E57" s="747"/>
      <c r="F57" s="747"/>
      <c r="G57" s="747"/>
      <c r="H57" s="748"/>
      <c r="I57" s="294"/>
      <c r="J57" s="510"/>
      <c r="K57" s="535"/>
      <c r="L57" s="297">
        <f t="shared" si="5"/>
        <v>0</v>
      </c>
      <c r="M57" s="87"/>
    </row>
    <row r="58" spans="1:13" x14ac:dyDescent="0.25">
      <c r="A58" s="269">
        <v>9</v>
      </c>
      <c r="B58" s="747"/>
      <c r="C58" s="747"/>
      <c r="D58" s="747"/>
      <c r="E58" s="747"/>
      <c r="F58" s="747"/>
      <c r="G58" s="747"/>
      <c r="H58" s="748"/>
      <c r="I58" s="294"/>
      <c r="J58" s="510"/>
      <c r="K58" s="535"/>
      <c r="L58" s="297">
        <f t="shared" si="5"/>
        <v>0</v>
      </c>
      <c r="M58" s="87"/>
    </row>
    <row r="59" spans="1:13" ht="15.75" thickBot="1" x14ac:dyDescent="0.3">
      <c r="A59" s="270">
        <v>10</v>
      </c>
      <c r="B59" s="749"/>
      <c r="C59" s="749"/>
      <c r="D59" s="749"/>
      <c r="E59" s="749"/>
      <c r="F59" s="749"/>
      <c r="G59" s="749"/>
      <c r="H59" s="750"/>
      <c r="I59" s="295"/>
      <c r="J59" s="512"/>
      <c r="K59" s="543"/>
      <c r="L59" s="298">
        <f t="shared" si="5"/>
        <v>0</v>
      </c>
      <c r="M59" s="87"/>
    </row>
    <row r="60" spans="1:13" ht="15.75" thickBot="1" x14ac:dyDescent="0.3">
      <c r="A60" s="736" t="s">
        <v>27</v>
      </c>
      <c r="B60" s="737"/>
      <c r="C60" s="737"/>
      <c r="D60" s="737"/>
      <c r="E60" s="737"/>
      <c r="F60" s="737"/>
      <c r="G60" s="737"/>
      <c r="H60" s="737"/>
      <c r="I60" s="737"/>
      <c r="J60" s="737"/>
      <c r="K60" s="751"/>
      <c r="L60" s="200">
        <f>SUM(L50:L59)</f>
        <v>0</v>
      </c>
      <c r="M60" s="87"/>
    </row>
    <row r="61" spans="1:13" ht="16.5" thickBot="1" x14ac:dyDescent="0.3">
      <c r="A61" s="739" t="s">
        <v>34</v>
      </c>
      <c r="B61" s="740"/>
      <c r="C61" s="740"/>
      <c r="D61" s="740"/>
      <c r="E61" s="740"/>
      <c r="F61" s="740"/>
      <c r="G61" s="740"/>
      <c r="H61" s="740"/>
      <c r="I61" s="740"/>
      <c r="J61" s="740"/>
      <c r="K61" s="740"/>
      <c r="L61" s="741"/>
      <c r="M61" s="87"/>
    </row>
    <row r="62" spans="1:13" x14ac:dyDescent="0.25">
      <c r="A62" s="271">
        <v>1</v>
      </c>
      <c r="B62" s="745"/>
      <c r="C62" s="746"/>
      <c r="D62" s="746"/>
      <c r="E62" s="746"/>
      <c r="F62" s="746"/>
      <c r="G62" s="746"/>
      <c r="H62" s="746"/>
      <c r="I62" s="279"/>
      <c r="J62" s="483"/>
      <c r="K62" s="227"/>
      <c r="L62" s="299">
        <f t="shared" ref="L62:L71" si="6">(I62*J62)*K62</f>
        <v>0</v>
      </c>
      <c r="M62" s="87"/>
    </row>
    <row r="63" spans="1:13" x14ac:dyDescent="0.25">
      <c r="A63" s="269">
        <v>2</v>
      </c>
      <c r="B63" s="745"/>
      <c r="C63" s="746"/>
      <c r="D63" s="746"/>
      <c r="E63" s="746"/>
      <c r="F63" s="746"/>
      <c r="G63" s="746"/>
      <c r="H63" s="746"/>
      <c r="I63" s="279"/>
      <c r="J63" s="483"/>
      <c r="K63" s="227"/>
      <c r="L63" s="297">
        <f t="shared" si="6"/>
        <v>0</v>
      </c>
      <c r="M63" s="87"/>
    </row>
    <row r="64" spans="1:13" x14ac:dyDescent="0.25">
      <c r="A64" s="269">
        <v>3</v>
      </c>
      <c r="B64" s="745"/>
      <c r="C64" s="746"/>
      <c r="D64" s="746"/>
      <c r="E64" s="746"/>
      <c r="F64" s="746"/>
      <c r="G64" s="746"/>
      <c r="H64" s="746"/>
      <c r="I64" s="279"/>
      <c r="J64" s="483"/>
      <c r="K64" s="227"/>
      <c r="L64" s="297">
        <f t="shared" si="6"/>
        <v>0</v>
      </c>
      <c r="M64" s="87"/>
    </row>
    <row r="65" spans="1:13" x14ac:dyDescent="0.25">
      <c r="A65" s="269">
        <v>4</v>
      </c>
      <c r="B65" s="745"/>
      <c r="C65" s="746"/>
      <c r="D65" s="746"/>
      <c r="E65" s="746"/>
      <c r="F65" s="746"/>
      <c r="G65" s="746"/>
      <c r="H65" s="746"/>
      <c r="I65" s="279"/>
      <c r="J65" s="483"/>
      <c r="K65" s="227"/>
      <c r="L65" s="297">
        <f t="shared" si="6"/>
        <v>0</v>
      </c>
      <c r="M65" s="87"/>
    </row>
    <row r="66" spans="1:13" x14ac:dyDescent="0.25">
      <c r="A66" s="269">
        <v>5</v>
      </c>
      <c r="B66" s="745"/>
      <c r="C66" s="746"/>
      <c r="D66" s="746"/>
      <c r="E66" s="746"/>
      <c r="F66" s="746"/>
      <c r="G66" s="746"/>
      <c r="H66" s="746"/>
      <c r="I66" s="279"/>
      <c r="J66" s="483"/>
      <c r="K66" s="227"/>
      <c r="L66" s="297">
        <f t="shared" si="6"/>
        <v>0</v>
      </c>
      <c r="M66" s="87"/>
    </row>
    <row r="67" spans="1:13" x14ac:dyDescent="0.25">
      <c r="A67" s="269">
        <v>6</v>
      </c>
      <c r="B67" s="745"/>
      <c r="C67" s="746"/>
      <c r="D67" s="746"/>
      <c r="E67" s="746"/>
      <c r="F67" s="746"/>
      <c r="G67" s="746"/>
      <c r="H67" s="746"/>
      <c r="I67" s="279"/>
      <c r="J67" s="483"/>
      <c r="K67" s="227"/>
      <c r="L67" s="297">
        <f t="shared" si="6"/>
        <v>0</v>
      </c>
      <c r="M67" s="87"/>
    </row>
    <row r="68" spans="1:13" x14ac:dyDescent="0.25">
      <c r="A68" s="269">
        <v>7</v>
      </c>
      <c r="B68" s="745"/>
      <c r="C68" s="746"/>
      <c r="D68" s="746"/>
      <c r="E68" s="746"/>
      <c r="F68" s="746"/>
      <c r="G68" s="746"/>
      <c r="H68" s="746"/>
      <c r="I68" s="279"/>
      <c r="J68" s="483"/>
      <c r="K68" s="227"/>
      <c r="L68" s="297">
        <f t="shared" si="6"/>
        <v>0</v>
      </c>
      <c r="M68" s="87"/>
    </row>
    <row r="69" spans="1:13" x14ac:dyDescent="0.25">
      <c r="A69" s="269">
        <v>8</v>
      </c>
      <c r="B69" s="745"/>
      <c r="C69" s="746"/>
      <c r="D69" s="746"/>
      <c r="E69" s="746"/>
      <c r="F69" s="746"/>
      <c r="G69" s="746"/>
      <c r="H69" s="746"/>
      <c r="I69" s="279"/>
      <c r="J69" s="483"/>
      <c r="K69" s="227"/>
      <c r="L69" s="297">
        <f t="shared" si="6"/>
        <v>0</v>
      </c>
      <c r="M69" s="87"/>
    </row>
    <row r="70" spans="1:13" x14ac:dyDescent="0.25">
      <c r="A70" s="269">
        <v>9</v>
      </c>
      <c r="B70" s="745"/>
      <c r="C70" s="746"/>
      <c r="D70" s="746"/>
      <c r="E70" s="746"/>
      <c r="F70" s="746"/>
      <c r="G70" s="746"/>
      <c r="H70" s="746"/>
      <c r="I70" s="279"/>
      <c r="J70" s="483"/>
      <c r="K70" s="227"/>
      <c r="L70" s="297">
        <f t="shared" si="6"/>
        <v>0</v>
      </c>
      <c r="M70" s="87"/>
    </row>
    <row r="71" spans="1:13" ht="15.75" thickBot="1" x14ac:dyDescent="0.3">
      <c r="A71" s="272">
        <v>10</v>
      </c>
      <c r="B71" s="745"/>
      <c r="C71" s="746"/>
      <c r="D71" s="746"/>
      <c r="E71" s="746"/>
      <c r="F71" s="746"/>
      <c r="G71" s="746"/>
      <c r="H71" s="746"/>
      <c r="I71" s="279"/>
      <c r="J71" s="483"/>
      <c r="K71" s="227"/>
      <c r="L71" s="298">
        <f t="shared" si="6"/>
        <v>0</v>
      </c>
      <c r="M71" s="87"/>
    </row>
    <row r="72" spans="1:13" ht="15.75" thickBot="1" x14ac:dyDescent="0.3">
      <c r="A72" s="736" t="s">
        <v>27</v>
      </c>
      <c r="B72" s="737"/>
      <c r="C72" s="737"/>
      <c r="D72" s="737"/>
      <c r="E72" s="737"/>
      <c r="F72" s="737"/>
      <c r="G72" s="737"/>
      <c r="H72" s="737"/>
      <c r="I72" s="737"/>
      <c r="J72" s="737"/>
      <c r="K72" s="738"/>
      <c r="L72" s="201">
        <f>SUM(L62:L71)</f>
        <v>0</v>
      </c>
      <c r="M72" s="87"/>
    </row>
    <row r="73" spans="1:13" x14ac:dyDescent="0.25">
      <c r="A73" s="102"/>
      <c r="B73" s="102"/>
      <c r="C73" s="102"/>
      <c r="D73" s="102"/>
      <c r="E73" s="102"/>
      <c r="F73" s="102"/>
      <c r="G73" s="102"/>
      <c r="H73" s="102"/>
      <c r="I73" s="102"/>
      <c r="J73" s="102"/>
      <c r="K73" s="102"/>
      <c r="L73" s="102"/>
      <c r="M73" s="102"/>
    </row>
    <row r="74" spans="1:13" x14ac:dyDescent="0.25"/>
    <row r="75" spans="1:13" hidden="1" x14ac:dyDescent="0.25"/>
    <row r="76" spans="1:13" hidden="1" x14ac:dyDescent="0.25"/>
    <row r="77" spans="1:13" hidden="1" x14ac:dyDescent="0.25"/>
    <row r="78" spans="1:13" hidden="1" x14ac:dyDescent="0.25"/>
  </sheetData>
  <sheetProtection sheet="1" objects="1" scenarios="1" selectLockedCells="1"/>
  <dataConsolidate/>
  <mergeCells count="59">
    <mergeCell ref="A21:M21"/>
    <mergeCell ref="A7:B7"/>
    <mergeCell ref="A9:B9"/>
    <mergeCell ref="A11:B11"/>
    <mergeCell ref="A18:B18"/>
    <mergeCell ref="A13:B13"/>
    <mergeCell ref="C7:G7"/>
    <mergeCell ref="C9:G9"/>
    <mergeCell ref="A14:M16"/>
    <mergeCell ref="B20:H20"/>
    <mergeCell ref="B66:H66"/>
    <mergeCell ref="B48:H48"/>
    <mergeCell ref="B42:H42"/>
    <mergeCell ref="B43:H43"/>
    <mergeCell ref="B40:H40"/>
    <mergeCell ref="B41:H41"/>
    <mergeCell ref="A46:B46"/>
    <mergeCell ref="A61:L61"/>
    <mergeCell ref="B22:H22"/>
    <mergeCell ref="B34:H34"/>
    <mergeCell ref="B35:H35"/>
    <mergeCell ref="B24:H24"/>
    <mergeCell ref="B25:H25"/>
    <mergeCell ref="B23:H23"/>
    <mergeCell ref="B26:H26"/>
    <mergeCell ref="B27:H27"/>
    <mergeCell ref="A32:L32"/>
    <mergeCell ref="A33:M33"/>
    <mergeCell ref="B28:H28"/>
    <mergeCell ref="B29:H29"/>
    <mergeCell ref="B30:H30"/>
    <mergeCell ref="B31:H31"/>
    <mergeCell ref="B36:H36"/>
    <mergeCell ref="B37:H37"/>
    <mergeCell ref="B51:H51"/>
    <mergeCell ref="B52:H52"/>
    <mergeCell ref="B56:H56"/>
    <mergeCell ref="B50:H50"/>
    <mergeCell ref="B55:H55"/>
    <mergeCell ref="B53:H53"/>
    <mergeCell ref="B54:H54"/>
    <mergeCell ref="B39:H39"/>
    <mergeCell ref="B38:H38"/>
    <mergeCell ref="A72:K72"/>
    <mergeCell ref="A49:L49"/>
    <mergeCell ref="A44:L44"/>
    <mergeCell ref="B67:H67"/>
    <mergeCell ref="B62:H62"/>
    <mergeCell ref="B63:H63"/>
    <mergeCell ref="B64:H64"/>
    <mergeCell ref="B70:H70"/>
    <mergeCell ref="B71:H71"/>
    <mergeCell ref="B57:H57"/>
    <mergeCell ref="B58:H58"/>
    <mergeCell ref="B59:H59"/>
    <mergeCell ref="B68:H68"/>
    <mergeCell ref="B69:H69"/>
    <mergeCell ref="B65:H65"/>
    <mergeCell ref="A60:K60"/>
  </mergeCells>
  <pageMargins left="0.7" right="0.7" top="0.75" bottom="0.75" header="0.3" footer="0.3"/>
  <pageSetup paperSize="9" scale="4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'Staff Rate Breakdown'!$B$33:$B$58</xm:f>
          </x14:formula1>
          <xm:sqref>I22:I31 I34:I43</xm:sqref>
        </x14:dataValidation>
        <x14:dataValidation type="list" allowBlank="1" showInputMessage="1" showErrorMessage="1">
          <x14:formula1>
            <xm:f>'Staff Rate Breakdown'!$A$33:$A$58</xm:f>
          </x14:formula1>
          <xm:sqref>B22:H31 B34:H43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N152"/>
  <sheetViews>
    <sheetView view="pageBreakPreview" zoomScaleNormal="90" zoomScaleSheetLayoutView="100" workbookViewId="0">
      <selection activeCell="A23" sqref="A23:B23"/>
    </sheetView>
  </sheetViews>
  <sheetFormatPr defaultColWidth="0" defaultRowHeight="14.25" zeroHeight="1" x14ac:dyDescent="0.2"/>
  <cols>
    <col min="1" max="1" width="25.5703125" style="119" customWidth="1"/>
    <col min="2" max="2" width="11.7109375" style="119" customWidth="1"/>
    <col min="3" max="3" width="35.42578125" style="119" customWidth="1"/>
    <col min="4" max="4" width="10.7109375" style="119" customWidth="1"/>
    <col min="5" max="5" width="15.5703125" style="119" customWidth="1"/>
    <col min="6" max="6" width="11.5703125" style="119" customWidth="1"/>
    <col min="7" max="7" width="11.28515625" style="119" customWidth="1"/>
    <col min="8" max="8" width="15.42578125" style="119" bestFit="1" customWidth="1"/>
    <col min="9" max="9" width="13.5703125" style="119" bestFit="1" customWidth="1"/>
    <col min="10" max="11" width="15.7109375" style="119" bestFit="1" customWidth="1"/>
    <col min="12" max="12" width="15.7109375" style="119" customWidth="1"/>
    <col min="13" max="13" width="9.140625" style="119" customWidth="1"/>
    <col min="14" max="16384" width="9.140625" style="119" hidden="1"/>
  </cols>
  <sheetData>
    <row r="1" spans="1:12" x14ac:dyDescent="0.2"/>
    <row r="2" spans="1:12" x14ac:dyDescent="0.2"/>
    <row r="3" spans="1:12" x14ac:dyDescent="0.2"/>
    <row r="4" spans="1:12" x14ac:dyDescent="0.2"/>
    <row r="5" spans="1:12" x14ac:dyDescent="0.2"/>
    <row r="6" spans="1:12" ht="15" thickBot="1" x14ac:dyDescent="0.25">
      <c r="C6" s="109"/>
      <c r="D6" s="109"/>
      <c r="E6" s="109"/>
      <c r="F6" s="109"/>
    </row>
    <row r="7" spans="1:12" ht="16.5" thickBot="1" x14ac:dyDescent="0.3">
      <c r="A7" s="758" t="s">
        <v>1</v>
      </c>
      <c r="B7" s="759"/>
      <c r="C7" s="635" t="s">
        <v>188</v>
      </c>
      <c r="D7" s="636"/>
      <c r="E7" s="636"/>
      <c r="F7" s="637"/>
      <c r="G7" s="125"/>
      <c r="H7" s="70"/>
      <c r="I7" s="70"/>
    </row>
    <row r="8" spans="1:12" ht="15.75" thickBot="1" x14ac:dyDescent="0.3">
      <c r="A8" s="99"/>
      <c r="C8" s="103"/>
      <c r="D8" s="103"/>
      <c r="E8" s="103"/>
      <c r="F8" s="103"/>
      <c r="G8" s="70"/>
      <c r="H8" s="70"/>
      <c r="I8" s="70"/>
    </row>
    <row r="9" spans="1:12" ht="16.5" thickBot="1" x14ac:dyDescent="0.3">
      <c r="A9" s="758" t="s">
        <v>193</v>
      </c>
      <c r="B9" s="759"/>
      <c r="C9" s="635" t="str">
        <f>'Assessment Summary'!C9</f>
        <v>Please Type Company Name</v>
      </c>
      <c r="D9" s="636"/>
      <c r="E9" s="636"/>
      <c r="F9" s="637"/>
      <c r="G9" s="125"/>
      <c r="H9" s="70"/>
      <c r="I9" s="70"/>
    </row>
    <row r="10" spans="1:12" x14ac:dyDescent="0.2">
      <c r="C10" s="100"/>
      <c r="D10" s="100"/>
      <c r="E10" s="100"/>
      <c r="F10" s="100"/>
    </row>
    <row r="11" spans="1:12" ht="15.75" x14ac:dyDescent="0.2">
      <c r="A11" s="638" t="s">
        <v>19</v>
      </c>
      <c r="B11" s="640"/>
    </row>
    <row r="12" spans="1:12" x14ac:dyDescent="0.2"/>
    <row r="13" spans="1:12" ht="16.5" thickBot="1" x14ac:dyDescent="0.25">
      <c r="A13" s="823" t="s">
        <v>43</v>
      </c>
      <c r="B13" s="824"/>
      <c r="C13" s="177"/>
      <c r="D13" s="109"/>
      <c r="E13" s="109"/>
      <c r="F13" s="109"/>
      <c r="G13" s="109"/>
      <c r="H13" s="109"/>
      <c r="I13" s="109"/>
      <c r="J13" s="109"/>
    </row>
    <row r="14" spans="1:12" ht="35.1" customHeight="1" x14ac:dyDescent="0.2">
      <c r="A14" s="780" t="s">
        <v>236</v>
      </c>
      <c r="B14" s="781"/>
      <c r="C14" s="781"/>
      <c r="D14" s="781"/>
      <c r="E14" s="781"/>
      <c r="F14" s="781"/>
      <c r="G14" s="781"/>
      <c r="H14" s="781"/>
      <c r="I14" s="781"/>
      <c r="J14" s="782"/>
      <c r="K14" s="106"/>
      <c r="L14" s="106"/>
    </row>
    <row r="15" spans="1:12" ht="35.1" customHeight="1" x14ac:dyDescent="0.2">
      <c r="A15" s="783"/>
      <c r="B15" s="784"/>
      <c r="C15" s="784"/>
      <c r="D15" s="784"/>
      <c r="E15" s="784"/>
      <c r="F15" s="784"/>
      <c r="G15" s="784"/>
      <c r="H15" s="784"/>
      <c r="I15" s="784"/>
      <c r="J15" s="785"/>
      <c r="K15" s="106"/>
      <c r="L15" s="106"/>
    </row>
    <row r="16" spans="1:12" ht="35.1" customHeight="1" x14ac:dyDescent="0.2">
      <c r="A16" s="783"/>
      <c r="B16" s="784"/>
      <c r="C16" s="784"/>
      <c r="D16" s="784"/>
      <c r="E16" s="784"/>
      <c r="F16" s="784"/>
      <c r="G16" s="784"/>
      <c r="H16" s="784"/>
      <c r="I16" s="784"/>
      <c r="J16" s="785"/>
      <c r="K16" s="106"/>
      <c r="L16" s="106"/>
    </row>
    <row r="17" spans="1:14" ht="35.1" customHeight="1" x14ac:dyDescent="0.2">
      <c r="A17" s="783"/>
      <c r="B17" s="784"/>
      <c r="C17" s="784"/>
      <c r="D17" s="784"/>
      <c r="E17" s="784"/>
      <c r="F17" s="784"/>
      <c r="G17" s="784"/>
      <c r="H17" s="784"/>
      <c r="I17" s="784"/>
      <c r="J17" s="785"/>
      <c r="K17" s="106"/>
      <c r="L17" s="106"/>
    </row>
    <row r="18" spans="1:14" ht="35.1" customHeight="1" thickBot="1" x14ac:dyDescent="0.25">
      <c r="A18" s="786"/>
      <c r="B18" s="787"/>
      <c r="C18" s="787"/>
      <c r="D18" s="787"/>
      <c r="E18" s="787"/>
      <c r="F18" s="787"/>
      <c r="G18" s="787"/>
      <c r="H18" s="787"/>
      <c r="I18" s="787"/>
      <c r="J18" s="788"/>
      <c r="K18" s="106"/>
      <c r="L18" s="106"/>
    </row>
    <row r="19" spans="1:14" s="116" customFormat="1" ht="21.75" customHeight="1" x14ac:dyDescent="0.2">
      <c r="A19" s="469"/>
      <c r="B19" s="470"/>
      <c r="C19" s="470"/>
      <c r="D19" s="470"/>
      <c r="E19" s="470"/>
      <c r="F19" s="470"/>
      <c r="G19" s="470"/>
      <c r="H19" s="470"/>
      <c r="I19" s="470"/>
      <c r="J19" s="471"/>
      <c r="K19" s="472"/>
      <c r="L19" s="472"/>
      <c r="M19" s="472"/>
    </row>
    <row r="20" spans="1:14" ht="15.75" x14ac:dyDescent="0.2">
      <c r="A20" s="638" t="s">
        <v>44</v>
      </c>
      <c r="B20" s="639"/>
      <c r="C20" s="814" t="s">
        <v>237</v>
      </c>
      <c r="D20" s="815"/>
      <c r="E20" s="815"/>
      <c r="F20" s="815"/>
      <c r="G20" s="815"/>
      <c r="H20" s="815"/>
      <c r="I20" s="815"/>
      <c r="J20" s="816"/>
      <c r="K20" s="468"/>
      <c r="L20" s="472"/>
      <c r="M20" s="468"/>
      <c r="N20" s="106"/>
    </row>
    <row r="21" spans="1:14" ht="15" thickBot="1" x14ac:dyDescent="0.25">
      <c r="A21" s="213"/>
      <c r="B21" s="213"/>
      <c r="C21" s="461"/>
      <c r="D21" s="467"/>
      <c r="E21" s="467"/>
      <c r="F21" s="467"/>
      <c r="G21" s="467"/>
      <c r="H21" s="467"/>
      <c r="I21" s="467"/>
      <c r="J21" s="103"/>
      <c r="K21" s="103"/>
      <c r="L21" s="472"/>
      <c r="M21" s="100"/>
    </row>
    <row r="22" spans="1:14" s="137" customFormat="1" ht="53.25" customHeight="1" thickTop="1" thickBot="1" x14ac:dyDescent="0.25">
      <c r="A22" s="775" t="s">
        <v>21</v>
      </c>
      <c r="B22" s="776"/>
      <c r="C22" s="193" t="s">
        <v>22</v>
      </c>
      <c r="D22" s="193" t="s">
        <v>23</v>
      </c>
      <c r="E22" s="193" t="s">
        <v>227</v>
      </c>
      <c r="F22" s="205" t="s">
        <v>116</v>
      </c>
      <c r="G22" s="473" t="s">
        <v>186</v>
      </c>
      <c r="H22" s="210" t="s">
        <v>181</v>
      </c>
      <c r="I22" s="205" t="s">
        <v>183</v>
      </c>
      <c r="J22" s="209" t="s">
        <v>185</v>
      </c>
      <c r="K22" s="209" t="s">
        <v>184</v>
      </c>
      <c r="L22" s="472"/>
      <c r="M22" s="214"/>
    </row>
    <row r="23" spans="1:14" ht="15" x14ac:dyDescent="0.2">
      <c r="A23" s="777"/>
      <c r="B23" s="778"/>
      <c r="C23" s="220"/>
      <c r="D23" s="220"/>
      <c r="E23" s="206" t="s">
        <v>228</v>
      </c>
      <c r="F23" s="310"/>
      <c r="G23" s="581"/>
      <c r="H23" s="311">
        <f>IFERROR(IF(AND(D23&gt;0,E23="D"),('Management Charge'!M22+'Management Charge'!M34)/'Equipment Charge'!D23,('Management Charge'!L50+'Management Charge'!L62)/'Equipment Charge'!D23),0)</f>
        <v>0</v>
      </c>
      <c r="I23" s="316">
        <f>IF('Equipment Charge'!H109&gt;0.01,H109/D23,0)</f>
        <v>0</v>
      </c>
      <c r="J23" s="312">
        <f>D23*G23</f>
        <v>0</v>
      </c>
      <c r="K23" s="313">
        <f>(($H23+$G23+$I23)*$D23)</f>
        <v>0</v>
      </c>
      <c r="L23" s="472"/>
      <c r="M23" s="106"/>
    </row>
    <row r="24" spans="1:14" ht="15" x14ac:dyDescent="0.2">
      <c r="A24" s="773"/>
      <c r="B24" s="774"/>
      <c r="C24" s="509"/>
      <c r="D24" s="509"/>
      <c r="E24" s="207" t="s">
        <v>228</v>
      </c>
      <c r="F24" s="314"/>
      <c r="G24" s="582"/>
      <c r="H24" s="315">
        <f>IFERROR(IF(AND(D24&gt;0,E24="D"),('Management Charge'!M23+'Management Charge'!M35)/'Equipment Charge'!D24,('Management Charge'!L51+'Management Charge'!L63)/'Equipment Charge'!D24),0)</f>
        <v>0</v>
      </c>
      <c r="I24" s="316">
        <f>IF('Equipment Charge'!H110&gt;0.01,H110/D24,0)</f>
        <v>0</v>
      </c>
      <c r="J24" s="317">
        <f t="shared" ref="J24:J32" si="0">D24*G24</f>
        <v>0</v>
      </c>
      <c r="K24" s="318">
        <f t="shared" ref="K24:K32" si="1">(($H24+$G24+$I24)*$D24)</f>
        <v>0</v>
      </c>
      <c r="L24" s="472"/>
      <c r="M24" s="106"/>
    </row>
    <row r="25" spans="1:14" ht="15" x14ac:dyDescent="0.2">
      <c r="A25" s="773"/>
      <c r="B25" s="774"/>
      <c r="C25" s="509"/>
      <c r="D25" s="509"/>
      <c r="E25" s="207" t="s">
        <v>228</v>
      </c>
      <c r="F25" s="314"/>
      <c r="G25" s="582"/>
      <c r="H25" s="315">
        <f>IFERROR(IF(AND(D25&gt;0,E25="D"),('Management Charge'!M24+'Management Charge'!M36)/'Equipment Charge'!D25,('Management Charge'!L52+'Management Charge'!L64)/'Equipment Charge'!D25),0)</f>
        <v>0</v>
      </c>
      <c r="I25" s="316">
        <f>IF('Equipment Charge'!H111&gt;0.01,H111/D25,0)</f>
        <v>0</v>
      </c>
      <c r="J25" s="317">
        <f t="shared" si="0"/>
        <v>0</v>
      </c>
      <c r="K25" s="318">
        <f t="shared" si="1"/>
        <v>0</v>
      </c>
      <c r="L25" s="472"/>
      <c r="M25" s="106"/>
    </row>
    <row r="26" spans="1:14" ht="15" x14ac:dyDescent="0.2">
      <c r="A26" s="773"/>
      <c r="B26" s="774"/>
      <c r="C26" s="509"/>
      <c r="D26" s="509"/>
      <c r="E26" s="207" t="s">
        <v>228</v>
      </c>
      <c r="F26" s="314"/>
      <c r="G26" s="582"/>
      <c r="H26" s="315">
        <f>IFERROR(IF(AND(D26&gt;0,E26="D"),('Management Charge'!M25+'Management Charge'!M37)/'Equipment Charge'!D26,('Management Charge'!L53+'Management Charge'!L65)/'Equipment Charge'!D26),0)</f>
        <v>0</v>
      </c>
      <c r="I26" s="316">
        <f>IF('Equipment Charge'!H112&gt;0.01,H112/D26,0)</f>
        <v>0</v>
      </c>
      <c r="J26" s="317">
        <f t="shared" si="0"/>
        <v>0</v>
      </c>
      <c r="K26" s="318">
        <f t="shared" si="1"/>
        <v>0</v>
      </c>
      <c r="L26" s="472"/>
      <c r="M26" s="106"/>
    </row>
    <row r="27" spans="1:14" ht="15" x14ac:dyDescent="0.2">
      <c r="A27" s="773"/>
      <c r="B27" s="774"/>
      <c r="C27" s="509"/>
      <c r="D27" s="509"/>
      <c r="E27" s="207" t="s">
        <v>228</v>
      </c>
      <c r="F27" s="314"/>
      <c r="G27" s="582"/>
      <c r="H27" s="315">
        <f>IFERROR(IF(AND(D27&gt;0,E27="D"),('Management Charge'!M26+'Management Charge'!M38)/'Equipment Charge'!D27,('Management Charge'!L54+'Management Charge'!L66)/'Equipment Charge'!D27),0)</f>
        <v>0</v>
      </c>
      <c r="I27" s="316">
        <f>IF('Equipment Charge'!H113&gt;0.01,H113/D27,0)</f>
        <v>0</v>
      </c>
      <c r="J27" s="317">
        <f t="shared" si="0"/>
        <v>0</v>
      </c>
      <c r="K27" s="318">
        <f t="shared" si="1"/>
        <v>0</v>
      </c>
      <c r="L27" s="472"/>
      <c r="M27" s="106"/>
    </row>
    <row r="28" spans="1:14" ht="15" x14ac:dyDescent="0.2">
      <c r="A28" s="773"/>
      <c r="B28" s="774"/>
      <c r="C28" s="509"/>
      <c r="D28" s="509"/>
      <c r="E28" s="207" t="s">
        <v>228</v>
      </c>
      <c r="F28" s="314"/>
      <c r="G28" s="582"/>
      <c r="H28" s="315">
        <f>IFERROR(IF(AND(D28&gt;0,E28="D"),('Management Charge'!M27+'Management Charge'!M39)/'Equipment Charge'!D28,('Management Charge'!L55+'Management Charge'!L67)/'Equipment Charge'!D28),0)</f>
        <v>0</v>
      </c>
      <c r="I28" s="316">
        <f>IF('Equipment Charge'!H114&gt;0.01,H114/D28,0)</f>
        <v>0</v>
      </c>
      <c r="J28" s="317">
        <f t="shared" si="0"/>
        <v>0</v>
      </c>
      <c r="K28" s="318">
        <f t="shared" si="1"/>
        <v>0</v>
      </c>
      <c r="L28" s="472"/>
      <c r="M28" s="106"/>
    </row>
    <row r="29" spans="1:14" ht="15" x14ac:dyDescent="0.2">
      <c r="A29" s="773"/>
      <c r="B29" s="774"/>
      <c r="C29" s="509"/>
      <c r="D29" s="509"/>
      <c r="E29" s="207" t="s">
        <v>228</v>
      </c>
      <c r="F29" s="314"/>
      <c r="G29" s="582"/>
      <c r="H29" s="315">
        <f>IFERROR(IF(AND(D29&gt;0,E29="D"),('Management Charge'!M28+'Management Charge'!M40)/'Equipment Charge'!D29,('Management Charge'!L56+'Management Charge'!L68)/'Equipment Charge'!D29),0)</f>
        <v>0</v>
      </c>
      <c r="I29" s="316">
        <f>IF('Equipment Charge'!H115&gt;0.01,H115/D29,0)</f>
        <v>0</v>
      </c>
      <c r="J29" s="317">
        <f t="shared" si="0"/>
        <v>0</v>
      </c>
      <c r="K29" s="318">
        <f t="shared" si="1"/>
        <v>0</v>
      </c>
      <c r="L29" s="472"/>
      <c r="M29" s="106"/>
    </row>
    <row r="30" spans="1:14" ht="15" x14ac:dyDescent="0.2">
      <c r="A30" s="773"/>
      <c r="B30" s="774"/>
      <c r="C30" s="509"/>
      <c r="D30" s="509"/>
      <c r="E30" s="207" t="s">
        <v>228</v>
      </c>
      <c r="F30" s="314"/>
      <c r="G30" s="582"/>
      <c r="H30" s="315">
        <f>IFERROR(IF(AND(D30&gt;0,E30="D"),('Management Charge'!M29+'Management Charge'!M41)/'Equipment Charge'!D30,('Management Charge'!L57+'Management Charge'!L69)/'Equipment Charge'!D30),0)</f>
        <v>0</v>
      </c>
      <c r="I30" s="316">
        <f>IF('Equipment Charge'!H116&gt;0.01,H116/D30,0)</f>
        <v>0</v>
      </c>
      <c r="J30" s="317">
        <f t="shared" si="0"/>
        <v>0</v>
      </c>
      <c r="K30" s="318">
        <f t="shared" si="1"/>
        <v>0</v>
      </c>
      <c r="L30" s="472"/>
      <c r="M30" s="106"/>
    </row>
    <row r="31" spans="1:14" ht="15" x14ac:dyDescent="0.2">
      <c r="A31" s="773"/>
      <c r="B31" s="774"/>
      <c r="C31" s="509"/>
      <c r="D31" s="509"/>
      <c r="E31" s="207" t="s">
        <v>228</v>
      </c>
      <c r="F31" s="314"/>
      <c r="G31" s="582"/>
      <c r="H31" s="315">
        <f>IFERROR(IF(AND(D31&gt;0,E31="D"),('Management Charge'!M30+'Management Charge'!M42)/'Equipment Charge'!D31,('Management Charge'!L58+'Management Charge'!L70)/'Equipment Charge'!D31),0)</f>
        <v>0</v>
      </c>
      <c r="I31" s="316">
        <f>IF('Equipment Charge'!H117&gt;0.01,H117/D31,0)</f>
        <v>0</v>
      </c>
      <c r="J31" s="317">
        <f t="shared" si="0"/>
        <v>0</v>
      </c>
      <c r="K31" s="318">
        <f t="shared" si="1"/>
        <v>0</v>
      </c>
      <c r="L31" s="472"/>
      <c r="M31" s="106"/>
    </row>
    <row r="32" spans="1:14" ht="15.75" thickBot="1" x14ac:dyDescent="0.25">
      <c r="A32" s="789"/>
      <c r="B32" s="790"/>
      <c r="C32" s="221"/>
      <c r="D32" s="221"/>
      <c r="E32" s="208" t="s">
        <v>228</v>
      </c>
      <c r="F32" s="319"/>
      <c r="G32" s="583"/>
      <c r="H32" s="320">
        <f>IFERROR(IF(AND(D32&gt;0,E32="D"),('Management Charge'!M31+'Management Charge'!M43)/'Equipment Charge'!D32,('Management Charge'!L59+'Management Charge'!L71)/'Equipment Charge'!D32),0)</f>
        <v>0</v>
      </c>
      <c r="I32" s="321">
        <f>IF('Equipment Charge'!H118&gt;0.01,H118/D32,0)</f>
        <v>0</v>
      </c>
      <c r="J32" s="322">
        <f t="shared" si="0"/>
        <v>0</v>
      </c>
      <c r="K32" s="323">
        <f t="shared" si="1"/>
        <v>0</v>
      </c>
      <c r="L32" s="472"/>
      <c r="M32" s="106"/>
    </row>
    <row r="33" spans="1:13" ht="15.75" thickBot="1" x14ac:dyDescent="0.25">
      <c r="A33" s="817" t="s">
        <v>224</v>
      </c>
      <c r="B33" s="818"/>
      <c r="C33" s="818"/>
      <c r="D33" s="818"/>
      <c r="E33" s="818"/>
      <c r="F33" s="818"/>
      <c r="G33" s="818"/>
      <c r="H33" s="818"/>
      <c r="I33" s="819"/>
      <c r="J33" s="309">
        <f>SUM(J23:J32)</f>
        <v>0</v>
      </c>
      <c r="K33" s="309">
        <f>SUM(K23:K32)</f>
        <v>0</v>
      </c>
      <c r="L33" s="472"/>
      <c r="M33" s="106"/>
    </row>
    <row r="34" spans="1:13" ht="15.75" customHeight="1" thickBot="1" x14ac:dyDescent="0.25">
      <c r="A34" s="795" t="s">
        <v>60</v>
      </c>
      <c r="B34" s="796"/>
      <c r="C34" s="797"/>
      <c r="D34" s="800" t="s">
        <v>59</v>
      </c>
      <c r="E34" s="801"/>
      <c r="F34" s="801"/>
      <c r="G34" s="474">
        <v>0.12</v>
      </c>
      <c r="H34" s="798"/>
      <c r="I34" s="799"/>
      <c r="J34" s="477">
        <f>G34*-J33</f>
        <v>0</v>
      </c>
      <c r="K34" s="478">
        <f>G34*-K33</f>
        <v>0</v>
      </c>
      <c r="L34" s="472"/>
      <c r="M34" s="106"/>
    </row>
    <row r="35" spans="1:13" ht="15.75" thickBot="1" x14ac:dyDescent="0.3">
      <c r="A35" s="820" t="s">
        <v>27</v>
      </c>
      <c r="B35" s="821"/>
      <c r="C35" s="821"/>
      <c r="D35" s="821"/>
      <c r="E35" s="821"/>
      <c r="F35" s="821"/>
      <c r="G35" s="821"/>
      <c r="H35" s="821"/>
      <c r="I35" s="822"/>
      <c r="J35" s="309">
        <f>J34+J33</f>
        <v>0</v>
      </c>
      <c r="K35" s="309">
        <f>K34+K33</f>
        <v>0</v>
      </c>
      <c r="L35" s="472"/>
      <c r="M35" s="106"/>
    </row>
    <row r="36" spans="1:13" ht="15" x14ac:dyDescent="0.25">
      <c r="A36" s="77"/>
      <c r="B36" s="100"/>
      <c r="C36" s="100"/>
      <c r="D36" s="100"/>
      <c r="E36" s="100"/>
      <c r="F36" s="100"/>
      <c r="G36" s="100"/>
      <c r="H36" s="100"/>
      <c r="I36" s="100"/>
      <c r="J36" s="100"/>
      <c r="K36" s="100"/>
      <c r="L36" s="472"/>
    </row>
    <row r="37" spans="1:13" ht="15.75" x14ac:dyDescent="0.2">
      <c r="A37" s="638" t="s">
        <v>50</v>
      </c>
      <c r="B37" s="640"/>
      <c r="L37" s="472"/>
    </row>
    <row r="38" spans="1:13" ht="15" thickBot="1" x14ac:dyDescent="0.25">
      <c r="A38" s="109"/>
      <c r="B38" s="109"/>
      <c r="C38" s="109"/>
      <c r="D38" s="109"/>
      <c r="E38" s="109"/>
      <c r="F38" s="109"/>
      <c r="G38" s="109"/>
      <c r="H38" s="109"/>
      <c r="I38" s="109"/>
      <c r="J38" s="109"/>
    </row>
    <row r="39" spans="1:13" ht="48" thickBot="1" x14ac:dyDescent="0.25">
      <c r="A39" s="791" t="s">
        <v>21</v>
      </c>
      <c r="B39" s="792"/>
      <c r="C39" s="484" t="s">
        <v>22</v>
      </c>
      <c r="D39" s="484" t="s">
        <v>23</v>
      </c>
      <c r="E39" s="193" t="s">
        <v>182</v>
      </c>
      <c r="F39" s="484" t="s">
        <v>116</v>
      </c>
      <c r="G39" s="382" t="s">
        <v>24</v>
      </c>
      <c r="H39" s="341" t="s">
        <v>25</v>
      </c>
      <c r="I39" s="106"/>
    </row>
    <row r="40" spans="1:13" ht="15" x14ac:dyDescent="0.2">
      <c r="A40" s="793"/>
      <c r="B40" s="794"/>
      <c r="C40" s="514"/>
      <c r="D40" s="514"/>
      <c r="E40" s="207" t="s">
        <v>228</v>
      </c>
      <c r="F40" s="514"/>
      <c r="G40" s="300"/>
      <c r="H40" s="306">
        <f>((G40)*D40)</f>
        <v>0</v>
      </c>
      <c r="I40" s="106"/>
    </row>
    <row r="41" spans="1:13" ht="15" x14ac:dyDescent="0.2">
      <c r="A41" s="773"/>
      <c r="B41" s="779"/>
      <c r="C41" s="509"/>
      <c r="D41" s="509"/>
      <c r="E41" s="207" t="s">
        <v>228</v>
      </c>
      <c r="F41" s="509"/>
      <c r="G41" s="302"/>
      <c r="H41" s="306">
        <f t="shared" ref="H41:H88" si="2">((G41)*D41)</f>
        <v>0</v>
      </c>
      <c r="I41" s="106"/>
    </row>
    <row r="42" spans="1:13" ht="15" x14ac:dyDescent="0.2">
      <c r="A42" s="773"/>
      <c r="B42" s="779"/>
      <c r="C42" s="509"/>
      <c r="D42" s="509"/>
      <c r="E42" s="207" t="s">
        <v>228</v>
      </c>
      <c r="F42" s="509"/>
      <c r="G42" s="302"/>
      <c r="H42" s="306">
        <f t="shared" si="2"/>
        <v>0</v>
      </c>
      <c r="I42" s="106"/>
    </row>
    <row r="43" spans="1:13" ht="15" x14ac:dyDescent="0.2">
      <c r="A43" s="773"/>
      <c r="B43" s="779"/>
      <c r="C43" s="509"/>
      <c r="D43" s="509"/>
      <c r="E43" s="207" t="s">
        <v>228</v>
      </c>
      <c r="F43" s="509"/>
      <c r="G43" s="302"/>
      <c r="H43" s="306">
        <f t="shared" si="2"/>
        <v>0</v>
      </c>
      <c r="I43" s="106"/>
    </row>
    <row r="44" spans="1:13" ht="15" x14ac:dyDescent="0.2">
      <c r="A44" s="773"/>
      <c r="B44" s="779"/>
      <c r="C44" s="509"/>
      <c r="D44" s="509"/>
      <c r="E44" s="207" t="s">
        <v>228</v>
      </c>
      <c r="F44" s="509"/>
      <c r="G44" s="302"/>
      <c r="H44" s="306">
        <f t="shared" si="2"/>
        <v>0</v>
      </c>
      <c r="I44" s="106"/>
    </row>
    <row r="45" spans="1:13" ht="15" x14ac:dyDescent="0.2">
      <c r="A45" s="773"/>
      <c r="B45" s="779"/>
      <c r="C45" s="509"/>
      <c r="D45" s="509"/>
      <c r="E45" s="207" t="s">
        <v>228</v>
      </c>
      <c r="F45" s="509"/>
      <c r="G45" s="302"/>
      <c r="H45" s="306">
        <f t="shared" si="2"/>
        <v>0</v>
      </c>
      <c r="I45" s="106"/>
    </row>
    <row r="46" spans="1:13" ht="15" x14ac:dyDescent="0.2">
      <c r="A46" s="773"/>
      <c r="B46" s="779"/>
      <c r="C46" s="509"/>
      <c r="D46" s="509"/>
      <c r="E46" s="207" t="s">
        <v>228</v>
      </c>
      <c r="F46" s="509"/>
      <c r="G46" s="302"/>
      <c r="H46" s="306">
        <f t="shared" si="2"/>
        <v>0</v>
      </c>
      <c r="I46" s="106"/>
    </row>
    <row r="47" spans="1:13" ht="15" x14ac:dyDescent="0.2">
      <c r="A47" s="773"/>
      <c r="B47" s="779"/>
      <c r="C47" s="509"/>
      <c r="D47" s="509"/>
      <c r="E47" s="207" t="s">
        <v>228</v>
      </c>
      <c r="F47" s="509"/>
      <c r="G47" s="302"/>
      <c r="H47" s="306">
        <f t="shared" si="2"/>
        <v>0</v>
      </c>
      <c r="I47" s="106"/>
    </row>
    <row r="48" spans="1:13" ht="15" x14ac:dyDescent="0.2">
      <c r="A48" s="773"/>
      <c r="B48" s="779"/>
      <c r="C48" s="509"/>
      <c r="D48" s="509"/>
      <c r="E48" s="207" t="s">
        <v>228</v>
      </c>
      <c r="F48" s="509"/>
      <c r="G48" s="302"/>
      <c r="H48" s="306">
        <f t="shared" si="2"/>
        <v>0</v>
      </c>
      <c r="I48" s="106"/>
    </row>
    <row r="49" spans="1:9" ht="15" x14ac:dyDescent="0.2">
      <c r="A49" s="773"/>
      <c r="B49" s="779"/>
      <c r="C49" s="509"/>
      <c r="D49" s="509"/>
      <c r="E49" s="207" t="s">
        <v>228</v>
      </c>
      <c r="F49" s="509"/>
      <c r="G49" s="302"/>
      <c r="H49" s="306">
        <f t="shared" si="2"/>
        <v>0</v>
      </c>
      <c r="I49" s="106"/>
    </row>
    <row r="50" spans="1:9" ht="15" x14ac:dyDescent="0.2">
      <c r="A50" s="773"/>
      <c r="B50" s="779"/>
      <c r="C50" s="509"/>
      <c r="D50" s="509"/>
      <c r="E50" s="207" t="s">
        <v>228</v>
      </c>
      <c r="F50" s="509"/>
      <c r="G50" s="302"/>
      <c r="H50" s="306">
        <f t="shared" si="2"/>
        <v>0</v>
      </c>
      <c r="I50" s="106"/>
    </row>
    <row r="51" spans="1:9" ht="15" x14ac:dyDescent="0.2">
      <c r="A51" s="773"/>
      <c r="B51" s="779"/>
      <c r="C51" s="509"/>
      <c r="D51" s="509"/>
      <c r="E51" s="207" t="s">
        <v>228</v>
      </c>
      <c r="F51" s="509"/>
      <c r="G51" s="302"/>
      <c r="H51" s="306">
        <f t="shared" si="2"/>
        <v>0</v>
      </c>
      <c r="I51" s="106"/>
    </row>
    <row r="52" spans="1:9" ht="15" x14ac:dyDescent="0.2">
      <c r="A52" s="773"/>
      <c r="B52" s="779"/>
      <c r="C52" s="509"/>
      <c r="D52" s="509"/>
      <c r="E52" s="207" t="s">
        <v>228</v>
      </c>
      <c r="F52" s="509"/>
      <c r="G52" s="302"/>
      <c r="H52" s="306">
        <f t="shared" si="2"/>
        <v>0</v>
      </c>
      <c r="I52" s="106"/>
    </row>
    <row r="53" spans="1:9" ht="15" x14ac:dyDescent="0.2">
      <c r="A53" s="773"/>
      <c r="B53" s="779"/>
      <c r="C53" s="509"/>
      <c r="D53" s="509"/>
      <c r="E53" s="207" t="s">
        <v>228</v>
      </c>
      <c r="F53" s="509"/>
      <c r="G53" s="302"/>
      <c r="H53" s="306">
        <f t="shared" si="2"/>
        <v>0</v>
      </c>
      <c r="I53" s="106"/>
    </row>
    <row r="54" spans="1:9" ht="15" x14ac:dyDescent="0.2">
      <c r="A54" s="773"/>
      <c r="B54" s="779"/>
      <c r="C54" s="509"/>
      <c r="D54" s="509"/>
      <c r="E54" s="207" t="s">
        <v>228</v>
      </c>
      <c r="F54" s="509"/>
      <c r="G54" s="302"/>
      <c r="H54" s="306">
        <f t="shared" si="2"/>
        <v>0</v>
      </c>
      <c r="I54" s="106"/>
    </row>
    <row r="55" spans="1:9" ht="15" x14ac:dyDescent="0.2">
      <c r="A55" s="773"/>
      <c r="B55" s="779"/>
      <c r="C55" s="509"/>
      <c r="D55" s="509"/>
      <c r="E55" s="207" t="s">
        <v>228</v>
      </c>
      <c r="F55" s="509"/>
      <c r="G55" s="302"/>
      <c r="H55" s="306">
        <f t="shared" si="2"/>
        <v>0</v>
      </c>
      <c r="I55" s="106"/>
    </row>
    <row r="56" spans="1:9" ht="15" x14ac:dyDescent="0.2">
      <c r="A56" s="773"/>
      <c r="B56" s="779"/>
      <c r="C56" s="509"/>
      <c r="D56" s="509"/>
      <c r="E56" s="207" t="s">
        <v>228</v>
      </c>
      <c r="F56" s="509"/>
      <c r="G56" s="302"/>
      <c r="H56" s="306">
        <f t="shared" si="2"/>
        <v>0</v>
      </c>
      <c r="I56" s="106"/>
    </row>
    <row r="57" spans="1:9" ht="15" x14ac:dyDescent="0.2">
      <c r="A57" s="773"/>
      <c r="B57" s="779"/>
      <c r="C57" s="509"/>
      <c r="D57" s="509"/>
      <c r="E57" s="207" t="s">
        <v>228</v>
      </c>
      <c r="F57" s="509"/>
      <c r="G57" s="302"/>
      <c r="H57" s="306">
        <f t="shared" si="2"/>
        <v>0</v>
      </c>
      <c r="I57" s="106"/>
    </row>
    <row r="58" spans="1:9" ht="15" x14ac:dyDescent="0.2">
      <c r="A58" s="773"/>
      <c r="B58" s="779"/>
      <c r="C58" s="509"/>
      <c r="D58" s="509"/>
      <c r="E58" s="207" t="s">
        <v>228</v>
      </c>
      <c r="F58" s="509"/>
      <c r="G58" s="302"/>
      <c r="H58" s="306">
        <f t="shared" si="2"/>
        <v>0</v>
      </c>
      <c r="I58" s="106"/>
    </row>
    <row r="59" spans="1:9" ht="15" x14ac:dyDescent="0.2">
      <c r="A59" s="773"/>
      <c r="B59" s="779"/>
      <c r="C59" s="509"/>
      <c r="D59" s="509"/>
      <c r="E59" s="207" t="s">
        <v>228</v>
      </c>
      <c r="F59" s="509"/>
      <c r="G59" s="302"/>
      <c r="H59" s="306">
        <f t="shared" si="2"/>
        <v>0</v>
      </c>
      <c r="I59" s="106"/>
    </row>
    <row r="60" spans="1:9" ht="15" x14ac:dyDescent="0.2">
      <c r="A60" s="773"/>
      <c r="B60" s="779"/>
      <c r="C60" s="509"/>
      <c r="D60" s="509"/>
      <c r="E60" s="207" t="s">
        <v>228</v>
      </c>
      <c r="F60" s="509"/>
      <c r="G60" s="302"/>
      <c r="H60" s="306">
        <f t="shared" si="2"/>
        <v>0</v>
      </c>
      <c r="I60" s="106"/>
    </row>
    <row r="61" spans="1:9" ht="15" x14ac:dyDescent="0.2">
      <c r="A61" s="773"/>
      <c r="B61" s="779"/>
      <c r="C61" s="509"/>
      <c r="D61" s="509"/>
      <c r="E61" s="207" t="s">
        <v>228</v>
      </c>
      <c r="F61" s="509"/>
      <c r="G61" s="302"/>
      <c r="H61" s="306">
        <f t="shared" si="2"/>
        <v>0</v>
      </c>
      <c r="I61" s="106"/>
    </row>
    <row r="62" spans="1:9" ht="15" x14ac:dyDescent="0.2">
      <c r="A62" s="773"/>
      <c r="B62" s="779"/>
      <c r="C62" s="509"/>
      <c r="D62" s="509"/>
      <c r="E62" s="207" t="s">
        <v>228</v>
      </c>
      <c r="F62" s="509"/>
      <c r="G62" s="302"/>
      <c r="H62" s="306">
        <f t="shared" si="2"/>
        <v>0</v>
      </c>
      <c r="I62" s="106"/>
    </row>
    <row r="63" spans="1:9" ht="15" x14ac:dyDescent="0.2">
      <c r="A63" s="773"/>
      <c r="B63" s="779"/>
      <c r="C63" s="509"/>
      <c r="D63" s="509"/>
      <c r="E63" s="207" t="s">
        <v>228</v>
      </c>
      <c r="F63" s="509"/>
      <c r="G63" s="302"/>
      <c r="H63" s="306">
        <f t="shared" si="2"/>
        <v>0</v>
      </c>
      <c r="I63" s="106"/>
    </row>
    <row r="64" spans="1:9" ht="15" x14ac:dyDescent="0.2">
      <c r="A64" s="773"/>
      <c r="B64" s="779"/>
      <c r="C64" s="509"/>
      <c r="D64" s="509"/>
      <c r="E64" s="207" t="s">
        <v>228</v>
      </c>
      <c r="F64" s="509"/>
      <c r="G64" s="302"/>
      <c r="H64" s="306">
        <f t="shared" si="2"/>
        <v>0</v>
      </c>
      <c r="I64" s="106"/>
    </row>
    <row r="65" spans="1:9" ht="15" x14ac:dyDescent="0.2">
      <c r="A65" s="773"/>
      <c r="B65" s="779"/>
      <c r="C65" s="509"/>
      <c r="D65" s="509"/>
      <c r="E65" s="207" t="s">
        <v>228</v>
      </c>
      <c r="F65" s="509"/>
      <c r="G65" s="302"/>
      <c r="H65" s="306">
        <f t="shared" si="2"/>
        <v>0</v>
      </c>
      <c r="I65" s="106"/>
    </row>
    <row r="66" spans="1:9" ht="15" x14ac:dyDescent="0.2">
      <c r="A66" s="773"/>
      <c r="B66" s="779"/>
      <c r="C66" s="509"/>
      <c r="D66" s="509"/>
      <c r="E66" s="207" t="s">
        <v>228</v>
      </c>
      <c r="F66" s="509"/>
      <c r="G66" s="302"/>
      <c r="H66" s="306">
        <f t="shared" si="2"/>
        <v>0</v>
      </c>
      <c r="I66" s="106"/>
    </row>
    <row r="67" spans="1:9" ht="15" x14ac:dyDescent="0.2">
      <c r="A67" s="773"/>
      <c r="B67" s="779"/>
      <c r="C67" s="509"/>
      <c r="D67" s="509"/>
      <c r="E67" s="207" t="s">
        <v>228</v>
      </c>
      <c r="F67" s="509"/>
      <c r="G67" s="302"/>
      <c r="H67" s="306">
        <f t="shared" si="2"/>
        <v>0</v>
      </c>
      <c r="I67" s="106"/>
    </row>
    <row r="68" spans="1:9" ht="15" x14ac:dyDescent="0.2">
      <c r="A68" s="773"/>
      <c r="B68" s="779"/>
      <c r="C68" s="509"/>
      <c r="D68" s="509"/>
      <c r="E68" s="207" t="s">
        <v>228</v>
      </c>
      <c r="F68" s="509"/>
      <c r="G68" s="302"/>
      <c r="H68" s="306">
        <f t="shared" si="2"/>
        <v>0</v>
      </c>
      <c r="I68" s="106"/>
    </row>
    <row r="69" spans="1:9" ht="15" x14ac:dyDescent="0.2">
      <c r="A69" s="773"/>
      <c r="B69" s="779"/>
      <c r="C69" s="509"/>
      <c r="D69" s="509"/>
      <c r="E69" s="207" t="s">
        <v>228</v>
      </c>
      <c r="F69" s="509"/>
      <c r="G69" s="302"/>
      <c r="H69" s="306">
        <f t="shared" si="2"/>
        <v>0</v>
      </c>
      <c r="I69" s="106"/>
    </row>
    <row r="70" spans="1:9" ht="15" x14ac:dyDescent="0.2">
      <c r="A70" s="773"/>
      <c r="B70" s="779"/>
      <c r="C70" s="509"/>
      <c r="D70" s="509"/>
      <c r="E70" s="207" t="s">
        <v>228</v>
      </c>
      <c r="F70" s="509"/>
      <c r="G70" s="302"/>
      <c r="H70" s="306">
        <f t="shared" si="2"/>
        <v>0</v>
      </c>
      <c r="I70" s="106"/>
    </row>
    <row r="71" spans="1:9" ht="15" x14ac:dyDescent="0.2">
      <c r="A71" s="773"/>
      <c r="B71" s="779"/>
      <c r="C71" s="509"/>
      <c r="D71" s="509"/>
      <c r="E71" s="207" t="s">
        <v>228</v>
      </c>
      <c r="F71" s="509"/>
      <c r="G71" s="302"/>
      <c r="H71" s="306">
        <f t="shared" si="2"/>
        <v>0</v>
      </c>
      <c r="I71" s="106"/>
    </row>
    <row r="72" spans="1:9" ht="15" x14ac:dyDescent="0.2">
      <c r="A72" s="773"/>
      <c r="B72" s="779"/>
      <c r="C72" s="509"/>
      <c r="D72" s="509"/>
      <c r="E72" s="207" t="s">
        <v>228</v>
      </c>
      <c r="F72" s="509"/>
      <c r="G72" s="302"/>
      <c r="H72" s="306">
        <f t="shared" si="2"/>
        <v>0</v>
      </c>
      <c r="I72" s="106"/>
    </row>
    <row r="73" spans="1:9" ht="15" x14ac:dyDescent="0.2">
      <c r="A73" s="773"/>
      <c r="B73" s="779"/>
      <c r="C73" s="509"/>
      <c r="D73" s="509"/>
      <c r="E73" s="207" t="s">
        <v>228</v>
      </c>
      <c r="F73" s="509"/>
      <c r="G73" s="302"/>
      <c r="H73" s="306">
        <f t="shared" si="2"/>
        <v>0</v>
      </c>
      <c r="I73" s="106"/>
    </row>
    <row r="74" spans="1:9" ht="15" x14ac:dyDescent="0.2">
      <c r="A74" s="773"/>
      <c r="B74" s="779"/>
      <c r="C74" s="509"/>
      <c r="D74" s="509"/>
      <c r="E74" s="207" t="s">
        <v>228</v>
      </c>
      <c r="F74" s="509"/>
      <c r="G74" s="302"/>
      <c r="H74" s="306">
        <f t="shared" si="2"/>
        <v>0</v>
      </c>
      <c r="I74" s="106"/>
    </row>
    <row r="75" spans="1:9" ht="15" x14ac:dyDescent="0.2">
      <c r="A75" s="773"/>
      <c r="B75" s="779"/>
      <c r="C75" s="509"/>
      <c r="D75" s="509"/>
      <c r="E75" s="207" t="s">
        <v>228</v>
      </c>
      <c r="F75" s="509"/>
      <c r="G75" s="302"/>
      <c r="H75" s="306">
        <f t="shared" si="2"/>
        <v>0</v>
      </c>
      <c r="I75" s="106"/>
    </row>
    <row r="76" spans="1:9" ht="15" x14ac:dyDescent="0.2">
      <c r="A76" s="773"/>
      <c r="B76" s="779"/>
      <c r="C76" s="509"/>
      <c r="D76" s="509"/>
      <c r="E76" s="207" t="s">
        <v>228</v>
      </c>
      <c r="F76" s="509"/>
      <c r="G76" s="302"/>
      <c r="H76" s="306">
        <f t="shared" si="2"/>
        <v>0</v>
      </c>
      <c r="I76" s="106"/>
    </row>
    <row r="77" spans="1:9" ht="15" x14ac:dyDescent="0.2">
      <c r="A77" s="773"/>
      <c r="B77" s="779"/>
      <c r="C77" s="509"/>
      <c r="D77" s="509"/>
      <c r="E77" s="207" t="s">
        <v>228</v>
      </c>
      <c r="F77" s="509"/>
      <c r="G77" s="302"/>
      <c r="H77" s="306">
        <f t="shared" si="2"/>
        <v>0</v>
      </c>
      <c r="I77" s="106"/>
    </row>
    <row r="78" spans="1:9" ht="15" x14ac:dyDescent="0.2">
      <c r="A78" s="773"/>
      <c r="B78" s="779"/>
      <c r="C78" s="509"/>
      <c r="D78" s="509"/>
      <c r="E78" s="207" t="s">
        <v>228</v>
      </c>
      <c r="F78" s="509"/>
      <c r="G78" s="302"/>
      <c r="H78" s="306">
        <f t="shared" si="2"/>
        <v>0</v>
      </c>
      <c r="I78" s="106"/>
    </row>
    <row r="79" spans="1:9" ht="15" x14ac:dyDescent="0.2">
      <c r="A79" s="773"/>
      <c r="B79" s="779"/>
      <c r="C79" s="509"/>
      <c r="D79" s="509"/>
      <c r="E79" s="207" t="s">
        <v>228</v>
      </c>
      <c r="F79" s="509"/>
      <c r="G79" s="302"/>
      <c r="H79" s="306">
        <f t="shared" si="2"/>
        <v>0</v>
      </c>
      <c r="I79" s="106"/>
    </row>
    <row r="80" spans="1:9" ht="15" x14ac:dyDescent="0.2">
      <c r="A80" s="773"/>
      <c r="B80" s="779"/>
      <c r="C80" s="509"/>
      <c r="D80" s="509"/>
      <c r="E80" s="207" t="s">
        <v>228</v>
      </c>
      <c r="F80" s="509"/>
      <c r="G80" s="302"/>
      <c r="H80" s="306">
        <f t="shared" si="2"/>
        <v>0</v>
      </c>
      <c r="I80" s="106"/>
    </row>
    <row r="81" spans="1:10" ht="15" x14ac:dyDescent="0.2">
      <c r="A81" s="773"/>
      <c r="B81" s="779"/>
      <c r="C81" s="509"/>
      <c r="D81" s="509"/>
      <c r="E81" s="207" t="s">
        <v>228</v>
      </c>
      <c r="F81" s="509"/>
      <c r="G81" s="302"/>
      <c r="H81" s="306">
        <f t="shared" si="2"/>
        <v>0</v>
      </c>
      <c r="I81" s="106"/>
    </row>
    <row r="82" spans="1:10" ht="15" x14ac:dyDescent="0.2">
      <c r="A82" s="773"/>
      <c r="B82" s="779"/>
      <c r="C82" s="509"/>
      <c r="D82" s="509"/>
      <c r="E82" s="207" t="s">
        <v>228</v>
      </c>
      <c r="F82" s="509"/>
      <c r="G82" s="302"/>
      <c r="H82" s="306">
        <f t="shared" si="2"/>
        <v>0</v>
      </c>
      <c r="I82" s="106"/>
    </row>
    <row r="83" spans="1:10" ht="15" x14ac:dyDescent="0.2">
      <c r="A83" s="773"/>
      <c r="B83" s="779"/>
      <c r="C83" s="509"/>
      <c r="D83" s="509"/>
      <c r="E83" s="207" t="s">
        <v>228</v>
      </c>
      <c r="F83" s="509"/>
      <c r="G83" s="302"/>
      <c r="H83" s="306">
        <f t="shared" si="2"/>
        <v>0</v>
      </c>
      <c r="I83" s="106"/>
    </row>
    <row r="84" spans="1:10" ht="15" x14ac:dyDescent="0.2">
      <c r="A84" s="773"/>
      <c r="B84" s="779"/>
      <c r="C84" s="509"/>
      <c r="D84" s="509"/>
      <c r="E84" s="207" t="s">
        <v>228</v>
      </c>
      <c r="F84" s="509"/>
      <c r="G84" s="302"/>
      <c r="H84" s="306">
        <f t="shared" si="2"/>
        <v>0</v>
      </c>
      <c r="I84" s="106"/>
    </row>
    <row r="85" spans="1:10" ht="15.75" customHeight="1" x14ac:dyDescent="0.2">
      <c r="A85" s="773"/>
      <c r="B85" s="779"/>
      <c r="C85" s="509"/>
      <c r="D85" s="509"/>
      <c r="E85" s="207" t="s">
        <v>228</v>
      </c>
      <c r="F85" s="509"/>
      <c r="G85" s="302"/>
      <c r="H85" s="306">
        <f t="shared" si="2"/>
        <v>0</v>
      </c>
      <c r="I85" s="106"/>
    </row>
    <row r="86" spans="1:10" ht="15.75" customHeight="1" x14ac:dyDescent="0.2">
      <c r="A86" s="773"/>
      <c r="B86" s="779"/>
      <c r="C86" s="509"/>
      <c r="D86" s="509"/>
      <c r="E86" s="207" t="s">
        <v>228</v>
      </c>
      <c r="F86" s="509"/>
      <c r="G86" s="302"/>
      <c r="H86" s="306">
        <f t="shared" si="2"/>
        <v>0</v>
      </c>
      <c r="I86" s="106"/>
    </row>
    <row r="87" spans="1:10" ht="15.75" customHeight="1" x14ac:dyDescent="0.2">
      <c r="A87" s="773"/>
      <c r="B87" s="779"/>
      <c r="C87" s="509"/>
      <c r="D87" s="509"/>
      <c r="E87" s="207" t="s">
        <v>228</v>
      </c>
      <c r="F87" s="509"/>
      <c r="G87" s="302"/>
      <c r="H87" s="306">
        <f t="shared" si="2"/>
        <v>0</v>
      </c>
      <c r="I87" s="106"/>
    </row>
    <row r="88" spans="1:10" ht="15.75" customHeight="1" thickBot="1" x14ac:dyDescent="0.25">
      <c r="A88" s="808"/>
      <c r="B88" s="809"/>
      <c r="C88" s="511"/>
      <c r="D88" s="511"/>
      <c r="E88" s="207" t="s">
        <v>228</v>
      </c>
      <c r="F88" s="511"/>
      <c r="G88" s="304"/>
      <c r="H88" s="306">
        <f t="shared" si="2"/>
        <v>0</v>
      </c>
      <c r="I88" s="106"/>
    </row>
    <row r="89" spans="1:10" ht="15.75" customHeight="1" thickBot="1" x14ac:dyDescent="0.3">
      <c r="A89" s="810" t="s">
        <v>27</v>
      </c>
      <c r="B89" s="811"/>
      <c r="C89" s="811"/>
      <c r="D89" s="811"/>
      <c r="E89" s="811"/>
      <c r="F89" s="811"/>
      <c r="G89" s="812"/>
      <c r="H89" s="324">
        <f>SUM(H40:H88)</f>
        <v>0</v>
      </c>
      <c r="I89" s="106"/>
    </row>
    <row r="90" spans="1:10" ht="15.75" customHeight="1" x14ac:dyDescent="0.2">
      <c r="A90" s="78"/>
      <c r="B90" s="110"/>
      <c r="C90" s="110"/>
      <c r="D90" s="110"/>
      <c r="E90" s="110"/>
      <c r="F90" s="110"/>
      <c r="G90" s="110"/>
      <c r="H90" s="110"/>
      <c r="I90" s="110"/>
      <c r="J90" s="111"/>
    </row>
    <row r="91" spans="1:10" ht="15.75" x14ac:dyDescent="0.2">
      <c r="A91" s="638" t="s">
        <v>94</v>
      </c>
      <c r="B91" s="640"/>
    </row>
    <row r="92" spans="1:10" ht="15" thickBot="1" x14ac:dyDescent="0.25">
      <c r="A92" s="109"/>
      <c r="B92" s="109"/>
      <c r="C92" s="109"/>
      <c r="D92" s="109"/>
      <c r="E92" s="109"/>
      <c r="F92" s="109"/>
      <c r="G92" s="109"/>
      <c r="H92" s="109"/>
      <c r="I92" s="109"/>
      <c r="J92" s="109"/>
    </row>
    <row r="93" spans="1:10" ht="48" thickBot="1" x14ac:dyDescent="0.25">
      <c r="A93" s="791" t="s">
        <v>21</v>
      </c>
      <c r="B93" s="792"/>
      <c r="C93" s="484" t="s">
        <v>48</v>
      </c>
      <c r="D93" s="484" t="s">
        <v>23</v>
      </c>
      <c r="E93" s="193" t="s">
        <v>182</v>
      </c>
      <c r="F93" s="484" t="s">
        <v>116</v>
      </c>
      <c r="G93" s="382" t="s">
        <v>24</v>
      </c>
      <c r="H93" s="341" t="s">
        <v>25</v>
      </c>
      <c r="I93" s="106"/>
    </row>
    <row r="94" spans="1:10" ht="15" x14ac:dyDescent="0.2">
      <c r="A94" s="793"/>
      <c r="B94" s="794"/>
      <c r="C94" s="493"/>
      <c r="D94" s="514"/>
      <c r="E94" s="225" t="s">
        <v>228</v>
      </c>
      <c r="F94" s="514"/>
      <c r="G94" s="300"/>
      <c r="H94" s="306">
        <f t="shared" ref="H94:H103" si="3">G94*D94</f>
        <v>0</v>
      </c>
      <c r="I94" s="106"/>
    </row>
    <row r="95" spans="1:10" ht="15" x14ac:dyDescent="0.2">
      <c r="A95" s="773"/>
      <c r="B95" s="779"/>
      <c r="C95" s="489"/>
      <c r="D95" s="509"/>
      <c r="E95" s="207" t="s">
        <v>228</v>
      </c>
      <c r="F95" s="509"/>
      <c r="G95" s="302"/>
      <c r="H95" s="307">
        <f t="shared" si="3"/>
        <v>0</v>
      </c>
      <c r="I95" s="106"/>
    </row>
    <row r="96" spans="1:10" ht="15" x14ac:dyDescent="0.2">
      <c r="A96" s="773"/>
      <c r="B96" s="779"/>
      <c r="C96" s="489"/>
      <c r="D96" s="509"/>
      <c r="E96" s="207" t="s">
        <v>228</v>
      </c>
      <c r="F96" s="509"/>
      <c r="G96" s="302"/>
      <c r="H96" s="307">
        <f t="shared" si="3"/>
        <v>0</v>
      </c>
      <c r="I96" s="106"/>
    </row>
    <row r="97" spans="1:10" ht="15" x14ac:dyDescent="0.2">
      <c r="A97" s="773"/>
      <c r="B97" s="779"/>
      <c r="C97" s="489"/>
      <c r="D97" s="509"/>
      <c r="E97" s="207" t="s">
        <v>228</v>
      </c>
      <c r="F97" s="509"/>
      <c r="G97" s="302"/>
      <c r="H97" s="307">
        <f t="shared" si="3"/>
        <v>0</v>
      </c>
      <c r="I97" s="106"/>
    </row>
    <row r="98" spans="1:10" ht="15" x14ac:dyDescent="0.2">
      <c r="A98" s="773"/>
      <c r="B98" s="779"/>
      <c r="C98" s="489"/>
      <c r="D98" s="509"/>
      <c r="E98" s="207" t="s">
        <v>228</v>
      </c>
      <c r="F98" s="509"/>
      <c r="G98" s="302"/>
      <c r="H98" s="307">
        <f t="shared" si="3"/>
        <v>0</v>
      </c>
      <c r="I98" s="106"/>
    </row>
    <row r="99" spans="1:10" ht="15" x14ac:dyDescent="0.2">
      <c r="A99" s="773"/>
      <c r="B99" s="779"/>
      <c r="C99" s="489"/>
      <c r="D99" s="509"/>
      <c r="E99" s="207" t="s">
        <v>228</v>
      </c>
      <c r="F99" s="509"/>
      <c r="G99" s="302"/>
      <c r="H99" s="307">
        <f t="shared" si="3"/>
        <v>0</v>
      </c>
      <c r="I99" s="106"/>
    </row>
    <row r="100" spans="1:10" ht="15" x14ac:dyDescent="0.2">
      <c r="A100" s="773"/>
      <c r="B100" s="779"/>
      <c r="C100" s="489"/>
      <c r="D100" s="509"/>
      <c r="E100" s="207" t="s">
        <v>228</v>
      </c>
      <c r="F100" s="509"/>
      <c r="G100" s="302"/>
      <c r="H100" s="307">
        <f t="shared" si="3"/>
        <v>0</v>
      </c>
      <c r="I100" s="106"/>
    </row>
    <row r="101" spans="1:10" ht="15" x14ac:dyDescent="0.2">
      <c r="A101" s="773"/>
      <c r="B101" s="779"/>
      <c r="C101" s="489"/>
      <c r="D101" s="509"/>
      <c r="E101" s="207" t="s">
        <v>228</v>
      </c>
      <c r="F101" s="509"/>
      <c r="G101" s="302"/>
      <c r="H101" s="307">
        <f t="shared" si="3"/>
        <v>0</v>
      </c>
      <c r="I101" s="106"/>
    </row>
    <row r="102" spans="1:10" ht="15" x14ac:dyDescent="0.2">
      <c r="A102" s="773"/>
      <c r="B102" s="779"/>
      <c r="C102" s="489"/>
      <c r="D102" s="509"/>
      <c r="E102" s="207" t="s">
        <v>228</v>
      </c>
      <c r="F102" s="509"/>
      <c r="G102" s="302"/>
      <c r="H102" s="307">
        <f t="shared" si="3"/>
        <v>0</v>
      </c>
      <c r="I102" s="106"/>
    </row>
    <row r="103" spans="1:10" ht="15.75" thickBot="1" x14ac:dyDescent="0.25">
      <c r="A103" s="808"/>
      <c r="B103" s="809"/>
      <c r="C103" s="490"/>
      <c r="D103" s="511"/>
      <c r="E103" s="226" t="s">
        <v>228</v>
      </c>
      <c r="F103" s="511"/>
      <c r="G103" s="304"/>
      <c r="H103" s="308">
        <f t="shared" si="3"/>
        <v>0</v>
      </c>
      <c r="I103" s="106"/>
    </row>
    <row r="104" spans="1:10" ht="15.75" thickBot="1" x14ac:dyDescent="0.3">
      <c r="A104" s="810" t="s">
        <v>27</v>
      </c>
      <c r="B104" s="811"/>
      <c r="C104" s="811"/>
      <c r="D104" s="811"/>
      <c r="E104" s="811"/>
      <c r="F104" s="811"/>
      <c r="G104" s="813"/>
      <c r="H104" s="309">
        <f>SUM(H94:H103)</f>
        <v>0</v>
      </c>
      <c r="I104" s="106"/>
    </row>
    <row r="105" spans="1:10" x14ac:dyDescent="0.2">
      <c r="A105" s="100"/>
      <c r="B105" s="100"/>
      <c r="C105" s="100"/>
      <c r="D105" s="100"/>
      <c r="E105" s="100"/>
      <c r="F105" s="100"/>
      <c r="G105" s="100"/>
      <c r="H105" s="100"/>
      <c r="I105" s="100"/>
      <c r="J105" s="100"/>
    </row>
    <row r="106" spans="1:10" ht="15.75" x14ac:dyDescent="0.2">
      <c r="A106" s="638" t="s">
        <v>26</v>
      </c>
      <c r="B106" s="640"/>
    </row>
    <row r="107" spans="1:10" ht="15.75" customHeight="1" thickBot="1" x14ac:dyDescent="0.25">
      <c r="A107" s="109"/>
      <c r="B107" s="109"/>
      <c r="C107" s="109"/>
      <c r="D107" s="109"/>
      <c r="E107" s="109"/>
      <c r="F107" s="109"/>
      <c r="G107" s="109"/>
      <c r="H107" s="109"/>
      <c r="I107" s="109"/>
      <c r="J107" s="109"/>
    </row>
    <row r="108" spans="1:10" ht="48" thickBot="1" x14ac:dyDescent="0.25">
      <c r="A108" s="791" t="s">
        <v>21</v>
      </c>
      <c r="B108" s="792"/>
      <c r="C108" s="484" t="s">
        <v>48</v>
      </c>
      <c r="D108" s="484" t="s">
        <v>23</v>
      </c>
      <c r="E108" s="193" t="s">
        <v>182</v>
      </c>
      <c r="F108" s="484" t="s">
        <v>116</v>
      </c>
      <c r="G108" s="382" t="s">
        <v>24</v>
      </c>
      <c r="H108" s="341" t="s">
        <v>25</v>
      </c>
      <c r="I108" s="106"/>
    </row>
    <row r="109" spans="1:10" ht="15" x14ac:dyDescent="0.2">
      <c r="A109" s="793"/>
      <c r="B109" s="794"/>
      <c r="C109" s="493"/>
      <c r="D109" s="514"/>
      <c r="E109" s="225" t="s">
        <v>228</v>
      </c>
      <c r="F109" s="514"/>
      <c r="G109" s="300"/>
      <c r="H109" s="306">
        <f t="shared" ref="H109:H118" si="4">G109*D109</f>
        <v>0</v>
      </c>
      <c r="I109" s="106"/>
    </row>
    <row r="110" spans="1:10" ht="15" x14ac:dyDescent="0.2">
      <c r="A110" s="773"/>
      <c r="B110" s="774"/>
      <c r="C110" s="489"/>
      <c r="D110" s="509"/>
      <c r="E110" s="207" t="s">
        <v>228</v>
      </c>
      <c r="F110" s="509"/>
      <c r="G110" s="302"/>
      <c r="H110" s="307">
        <f t="shared" si="4"/>
        <v>0</v>
      </c>
      <c r="I110" s="106"/>
    </row>
    <row r="111" spans="1:10" ht="15" x14ac:dyDescent="0.2">
      <c r="A111" s="773"/>
      <c r="B111" s="779"/>
      <c r="C111" s="489"/>
      <c r="D111" s="509"/>
      <c r="E111" s="207" t="s">
        <v>228</v>
      </c>
      <c r="F111" s="509"/>
      <c r="G111" s="302"/>
      <c r="H111" s="307">
        <f t="shared" si="4"/>
        <v>0</v>
      </c>
      <c r="I111" s="106"/>
    </row>
    <row r="112" spans="1:10" ht="15" x14ac:dyDescent="0.2">
      <c r="A112" s="773"/>
      <c r="B112" s="779"/>
      <c r="C112" s="489"/>
      <c r="D112" s="509"/>
      <c r="E112" s="207" t="s">
        <v>228</v>
      </c>
      <c r="F112" s="509"/>
      <c r="G112" s="302"/>
      <c r="H112" s="307">
        <f t="shared" si="4"/>
        <v>0</v>
      </c>
      <c r="I112" s="106"/>
    </row>
    <row r="113" spans="1:10" ht="15" x14ac:dyDescent="0.2">
      <c r="A113" s="773"/>
      <c r="B113" s="779"/>
      <c r="C113" s="489"/>
      <c r="D113" s="509"/>
      <c r="E113" s="207" t="s">
        <v>228</v>
      </c>
      <c r="F113" s="509"/>
      <c r="G113" s="302"/>
      <c r="H113" s="307">
        <f t="shared" si="4"/>
        <v>0</v>
      </c>
      <c r="I113" s="106"/>
    </row>
    <row r="114" spans="1:10" ht="15" x14ac:dyDescent="0.2">
      <c r="A114" s="773"/>
      <c r="B114" s="779"/>
      <c r="C114" s="489"/>
      <c r="D114" s="509"/>
      <c r="E114" s="207" t="s">
        <v>228</v>
      </c>
      <c r="F114" s="509"/>
      <c r="G114" s="302"/>
      <c r="H114" s="307">
        <f t="shared" si="4"/>
        <v>0</v>
      </c>
      <c r="I114" s="106"/>
    </row>
    <row r="115" spans="1:10" ht="15" x14ac:dyDescent="0.2">
      <c r="A115" s="773"/>
      <c r="B115" s="779"/>
      <c r="C115" s="489"/>
      <c r="D115" s="509"/>
      <c r="E115" s="207" t="s">
        <v>228</v>
      </c>
      <c r="F115" s="509"/>
      <c r="G115" s="302"/>
      <c r="H115" s="307">
        <f t="shared" si="4"/>
        <v>0</v>
      </c>
      <c r="I115" s="106"/>
    </row>
    <row r="116" spans="1:10" ht="15" x14ac:dyDescent="0.2">
      <c r="A116" s="773"/>
      <c r="B116" s="779"/>
      <c r="C116" s="489"/>
      <c r="D116" s="509"/>
      <c r="E116" s="207" t="s">
        <v>228</v>
      </c>
      <c r="F116" s="509"/>
      <c r="G116" s="302"/>
      <c r="H116" s="307">
        <f t="shared" si="4"/>
        <v>0</v>
      </c>
      <c r="I116" s="106"/>
    </row>
    <row r="117" spans="1:10" ht="15" x14ac:dyDescent="0.2">
      <c r="A117" s="773"/>
      <c r="B117" s="779"/>
      <c r="C117" s="489"/>
      <c r="D117" s="509"/>
      <c r="E117" s="207" t="s">
        <v>228</v>
      </c>
      <c r="F117" s="509"/>
      <c r="G117" s="302"/>
      <c r="H117" s="307">
        <f t="shared" si="4"/>
        <v>0</v>
      </c>
      <c r="I117" s="106"/>
    </row>
    <row r="118" spans="1:10" ht="15.75" thickBot="1" x14ac:dyDescent="0.25">
      <c r="A118" s="808"/>
      <c r="B118" s="809"/>
      <c r="C118" s="490"/>
      <c r="D118" s="511"/>
      <c r="E118" s="226" t="s">
        <v>228</v>
      </c>
      <c r="F118" s="511"/>
      <c r="G118" s="304"/>
      <c r="H118" s="308">
        <f t="shared" si="4"/>
        <v>0</v>
      </c>
      <c r="I118" s="106"/>
    </row>
    <row r="119" spans="1:10" ht="15.75" thickBot="1" x14ac:dyDescent="0.3">
      <c r="A119" s="810" t="s">
        <v>27</v>
      </c>
      <c r="B119" s="811"/>
      <c r="C119" s="811"/>
      <c r="D119" s="811"/>
      <c r="E119" s="811"/>
      <c r="F119" s="811"/>
      <c r="G119" s="813"/>
      <c r="H119" s="199">
        <f>SUM(H109:H118)</f>
        <v>0</v>
      </c>
      <c r="I119" s="106"/>
    </row>
    <row r="120" spans="1:10" x14ac:dyDescent="0.2">
      <c r="A120" s="100"/>
      <c r="B120" s="100"/>
      <c r="C120" s="100"/>
      <c r="D120" s="100"/>
      <c r="E120" s="100"/>
      <c r="F120" s="100"/>
      <c r="G120" s="100"/>
      <c r="H120" s="100"/>
      <c r="I120" s="100"/>
      <c r="J120" s="100"/>
    </row>
    <row r="121" spans="1:10" ht="15.75" x14ac:dyDescent="0.2">
      <c r="A121" s="638" t="s">
        <v>93</v>
      </c>
      <c r="B121" s="640"/>
    </row>
    <row r="122" spans="1:10" ht="15" thickBot="1" x14ac:dyDescent="0.25">
      <c r="A122" s="109"/>
      <c r="B122" s="109"/>
      <c r="C122" s="109"/>
      <c r="D122" s="109"/>
      <c r="E122" s="109"/>
      <c r="F122" s="109"/>
      <c r="G122" s="109"/>
      <c r="H122" s="109"/>
      <c r="I122" s="109"/>
      <c r="J122" s="109"/>
    </row>
    <row r="123" spans="1:10" ht="48" thickBot="1" x14ac:dyDescent="0.25">
      <c r="A123" s="791" t="s">
        <v>21</v>
      </c>
      <c r="B123" s="792"/>
      <c r="C123" s="484" t="s">
        <v>48</v>
      </c>
      <c r="D123" s="484" t="s">
        <v>23</v>
      </c>
      <c r="E123" s="193" t="s">
        <v>182</v>
      </c>
      <c r="F123" s="484" t="s">
        <v>116</v>
      </c>
      <c r="G123" s="382" t="s">
        <v>24</v>
      </c>
      <c r="H123" s="341" t="s">
        <v>25</v>
      </c>
      <c r="I123" s="106"/>
    </row>
    <row r="124" spans="1:10" ht="15" x14ac:dyDescent="0.2">
      <c r="A124" s="793"/>
      <c r="B124" s="794"/>
      <c r="C124" s="493"/>
      <c r="D124" s="514"/>
      <c r="E124" s="225" t="s">
        <v>228</v>
      </c>
      <c r="F124" s="514"/>
      <c r="G124" s="300"/>
      <c r="H124" s="301">
        <f t="shared" ref="H124:H133" si="5">G124*D124</f>
        <v>0</v>
      </c>
      <c r="I124" s="106"/>
    </row>
    <row r="125" spans="1:10" ht="15" x14ac:dyDescent="0.2">
      <c r="A125" s="773"/>
      <c r="B125" s="779"/>
      <c r="C125" s="489"/>
      <c r="D125" s="509"/>
      <c r="E125" s="207" t="s">
        <v>228</v>
      </c>
      <c r="F125" s="509"/>
      <c r="G125" s="302"/>
      <c r="H125" s="303">
        <f t="shared" si="5"/>
        <v>0</v>
      </c>
      <c r="I125" s="106"/>
    </row>
    <row r="126" spans="1:10" ht="15" x14ac:dyDescent="0.2">
      <c r="A126" s="773"/>
      <c r="B126" s="779"/>
      <c r="C126" s="489"/>
      <c r="D126" s="509"/>
      <c r="E126" s="207" t="s">
        <v>228</v>
      </c>
      <c r="F126" s="509"/>
      <c r="G126" s="302"/>
      <c r="H126" s="303">
        <f t="shared" si="5"/>
        <v>0</v>
      </c>
      <c r="I126" s="106"/>
    </row>
    <row r="127" spans="1:10" ht="15" x14ac:dyDescent="0.2">
      <c r="A127" s="773"/>
      <c r="B127" s="779"/>
      <c r="C127" s="489"/>
      <c r="D127" s="509"/>
      <c r="E127" s="207" t="s">
        <v>228</v>
      </c>
      <c r="F127" s="509"/>
      <c r="G127" s="302"/>
      <c r="H127" s="303">
        <f t="shared" si="5"/>
        <v>0</v>
      </c>
      <c r="I127" s="106"/>
    </row>
    <row r="128" spans="1:10" ht="15" x14ac:dyDescent="0.2">
      <c r="A128" s="773"/>
      <c r="B128" s="779"/>
      <c r="C128" s="489"/>
      <c r="D128" s="509"/>
      <c r="E128" s="207" t="s">
        <v>228</v>
      </c>
      <c r="F128" s="509"/>
      <c r="G128" s="302"/>
      <c r="H128" s="303">
        <f t="shared" si="5"/>
        <v>0</v>
      </c>
      <c r="I128" s="106"/>
    </row>
    <row r="129" spans="1:10" ht="15" x14ac:dyDescent="0.2">
      <c r="A129" s="773"/>
      <c r="B129" s="779"/>
      <c r="C129" s="489"/>
      <c r="D129" s="509"/>
      <c r="E129" s="207" t="s">
        <v>228</v>
      </c>
      <c r="F129" s="509"/>
      <c r="G129" s="302"/>
      <c r="H129" s="303">
        <f t="shared" si="5"/>
        <v>0</v>
      </c>
      <c r="I129" s="106"/>
    </row>
    <row r="130" spans="1:10" ht="15" x14ac:dyDescent="0.2">
      <c r="A130" s="773"/>
      <c r="B130" s="779"/>
      <c r="C130" s="489"/>
      <c r="D130" s="509"/>
      <c r="E130" s="207" t="s">
        <v>228</v>
      </c>
      <c r="F130" s="509"/>
      <c r="G130" s="302"/>
      <c r="H130" s="303">
        <f t="shared" si="5"/>
        <v>0</v>
      </c>
      <c r="I130" s="106"/>
    </row>
    <row r="131" spans="1:10" ht="15" x14ac:dyDescent="0.2">
      <c r="A131" s="773"/>
      <c r="B131" s="779"/>
      <c r="C131" s="489"/>
      <c r="D131" s="509"/>
      <c r="E131" s="207" t="s">
        <v>228</v>
      </c>
      <c r="F131" s="509"/>
      <c r="G131" s="302"/>
      <c r="H131" s="303">
        <f t="shared" si="5"/>
        <v>0</v>
      </c>
      <c r="I131" s="106"/>
    </row>
    <row r="132" spans="1:10" ht="15" x14ac:dyDescent="0.2">
      <c r="A132" s="773"/>
      <c r="B132" s="779"/>
      <c r="C132" s="489"/>
      <c r="D132" s="509"/>
      <c r="E132" s="207" t="s">
        <v>228</v>
      </c>
      <c r="F132" s="509"/>
      <c r="G132" s="302"/>
      <c r="H132" s="303">
        <f t="shared" si="5"/>
        <v>0</v>
      </c>
      <c r="I132" s="106"/>
    </row>
    <row r="133" spans="1:10" ht="15.75" thickBot="1" x14ac:dyDescent="0.25">
      <c r="A133" s="808"/>
      <c r="B133" s="809"/>
      <c r="C133" s="490"/>
      <c r="D133" s="511"/>
      <c r="E133" s="226" t="s">
        <v>228</v>
      </c>
      <c r="F133" s="511"/>
      <c r="G133" s="304"/>
      <c r="H133" s="305">
        <f t="shared" si="5"/>
        <v>0</v>
      </c>
      <c r="I133" s="106"/>
    </row>
    <row r="134" spans="1:10" ht="15.75" thickBot="1" x14ac:dyDescent="0.3">
      <c r="A134" s="810" t="s">
        <v>27</v>
      </c>
      <c r="B134" s="811"/>
      <c r="C134" s="811"/>
      <c r="D134" s="811"/>
      <c r="E134" s="811"/>
      <c r="F134" s="811"/>
      <c r="G134" s="812"/>
      <c r="H134" s="217">
        <f>SUM(H124:H133)</f>
        <v>0</v>
      </c>
      <c r="I134" s="106"/>
    </row>
    <row r="135" spans="1:10" x14ac:dyDescent="0.2">
      <c r="A135" s="100"/>
      <c r="B135" s="100"/>
      <c r="C135" s="100"/>
      <c r="D135" s="100"/>
      <c r="E135" s="100"/>
      <c r="F135" s="100"/>
      <c r="G135" s="100"/>
      <c r="H135" s="100"/>
      <c r="I135" s="100"/>
      <c r="J135" s="100"/>
    </row>
    <row r="136" spans="1:10" ht="15.75" x14ac:dyDescent="0.2">
      <c r="A136" s="638" t="s">
        <v>138</v>
      </c>
      <c r="B136" s="640"/>
    </row>
    <row r="137" spans="1:10" ht="15" thickBot="1" x14ac:dyDescent="0.25">
      <c r="A137" s="109"/>
      <c r="B137" s="109"/>
      <c r="C137" s="109"/>
    </row>
    <row r="138" spans="1:10" ht="16.5" thickBot="1" x14ac:dyDescent="0.25">
      <c r="A138" s="791" t="s">
        <v>21</v>
      </c>
      <c r="B138" s="792"/>
      <c r="C138" s="194" t="s">
        <v>139</v>
      </c>
      <c r="D138" s="106"/>
    </row>
    <row r="139" spans="1:10" x14ac:dyDescent="0.2">
      <c r="A139" s="806"/>
      <c r="B139" s="807"/>
      <c r="C139" s="224"/>
      <c r="D139" s="106"/>
    </row>
    <row r="140" spans="1:10" x14ac:dyDescent="0.2">
      <c r="A140" s="804"/>
      <c r="B140" s="805"/>
      <c r="C140" s="222"/>
      <c r="D140" s="106"/>
    </row>
    <row r="141" spans="1:10" x14ac:dyDescent="0.2">
      <c r="A141" s="804"/>
      <c r="B141" s="805"/>
      <c r="C141" s="222"/>
      <c r="D141" s="106"/>
    </row>
    <row r="142" spans="1:10" x14ac:dyDescent="0.2">
      <c r="A142" s="804"/>
      <c r="B142" s="805"/>
      <c r="C142" s="222"/>
      <c r="D142" s="106"/>
    </row>
    <row r="143" spans="1:10" x14ac:dyDescent="0.2">
      <c r="A143" s="804"/>
      <c r="B143" s="805"/>
      <c r="C143" s="222"/>
      <c r="D143" s="106"/>
    </row>
    <row r="144" spans="1:10" x14ac:dyDescent="0.2">
      <c r="A144" s="804"/>
      <c r="B144" s="805"/>
      <c r="C144" s="222"/>
      <c r="D144" s="106"/>
    </row>
    <row r="145" spans="1:4" x14ac:dyDescent="0.2">
      <c r="A145" s="804"/>
      <c r="B145" s="805"/>
      <c r="C145" s="222"/>
      <c r="D145" s="106"/>
    </row>
    <row r="146" spans="1:4" x14ac:dyDescent="0.2">
      <c r="A146" s="804"/>
      <c r="B146" s="805"/>
      <c r="C146" s="222"/>
      <c r="D146" s="106"/>
    </row>
    <row r="147" spans="1:4" x14ac:dyDescent="0.2">
      <c r="A147" s="804"/>
      <c r="B147" s="805"/>
      <c r="C147" s="222"/>
      <c r="D147" s="106"/>
    </row>
    <row r="148" spans="1:4" ht="15" thickBot="1" x14ac:dyDescent="0.25">
      <c r="A148" s="802"/>
      <c r="B148" s="803"/>
      <c r="C148" s="223"/>
      <c r="D148" s="106"/>
    </row>
    <row r="149" spans="1:4" x14ac:dyDescent="0.2">
      <c r="A149" s="100"/>
      <c r="B149" s="100"/>
      <c r="C149" s="100"/>
    </row>
    <row r="150" spans="1:4" x14ac:dyDescent="0.2"/>
    <row r="151" spans="1:4" x14ac:dyDescent="0.2"/>
    <row r="152" spans="1:4" x14ac:dyDescent="0.2"/>
  </sheetData>
  <sheetProtection sheet="1" objects="1" scenarios="1" selectLockedCells="1"/>
  <mergeCells count="128">
    <mergeCell ref="C20:J20"/>
    <mergeCell ref="A64:B64"/>
    <mergeCell ref="A65:B65"/>
    <mergeCell ref="A7:B7"/>
    <mergeCell ref="A33:I33"/>
    <mergeCell ref="A35:I35"/>
    <mergeCell ref="A121:B121"/>
    <mergeCell ref="A136:B136"/>
    <mergeCell ref="A106:B106"/>
    <mergeCell ref="A91:B91"/>
    <mergeCell ref="A37:B37"/>
    <mergeCell ref="A20:B20"/>
    <mergeCell ref="A13:B13"/>
    <mergeCell ref="A11:B11"/>
    <mergeCell ref="A9:B9"/>
    <mergeCell ref="A77:B77"/>
    <mergeCell ref="A85:B85"/>
    <mergeCell ref="A68:B68"/>
    <mergeCell ref="A69:B69"/>
    <mergeCell ref="A70:B70"/>
    <mergeCell ref="A71:B71"/>
    <mergeCell ref="A72:B72"/>
    <mergeCell ref="A73:B73"/>
    <mergeCell ref="A74:B74"/>
    <mergeCell ref="A127:B127"/>
    <mergeCell ref="A133:B133"/>
    <mergeCell ref="A79:B79"/>
    <mergeCell ref="A80:B80"/>
    <mergeCell ref="A81:B81"/>
    <mergeCell ref="A82:B82"/>
    <mergeCell ref="A86:B86"/>
    <mergeCell ref="A87:B87"/>
    <mergeCell ref="A88:B88"/>
    <mergeCell ref="A110:B110"/>
    <mergeCell ref="A111:B111"/>
    <mergeCell ref="A115:B115"/>
    <mergeCell ref="A104:G104"/>
    <mergeCell ref="A119:G119"/>
    <mergeCell ref="A89:G89"/>
    <mergeCell ref="A100:B100"/>
    <mergeCell ref="A101:B101"/>
    <mergeCell ref="A103:B103"/>
    <mergeCell ref="A108:B108"/>
    <mergeCell ref="A116:B116"/>
    <mergeCell ref="A109:B109"/>
    <mergeCell ref="A84:B84"/>
    <mergeCell ref="A78:B78"/>
    <mergeCell ref="A148:B148"/>
    <mergeCell ref="A140:B140"/>
    <mergeCell ref="A141:B141"/>
    <mergeCell ref="A142:B142"/>
    <mergeCell ref="A143:B143"/>
    <mergeCell ref="A144:B144"/>
    <mergeCell ref="A145:B145"/>
    <mergeCell ref="A146:B146"/>
    <mergeCell ref="A147:B147"/>
    <mergeCell ref="A138:B138"/>
    <mergeCell ref="A139:B139"/>
    <mergeCell ref="A94:B94"/>
    <mergeCell ref="A128:B128"/>
    <mergeCell ref="A129:B129"/>
    <mergeCell ref="A130:B130"/>
    <mergeCell ref="A131:B131"/>
    <mergeCell ref="A132:B132"/>
    <mergeCell ref="A117:B117"/>
    <mergeCell ref="A118:B118"/>
    <mergeCell ref="A102:B102"/>
    <mergeCell ref="A134:G134"/>
    <mergeCell ref="A125:B125"/>
    <mergeCell ref="A126:B126"/>
    <mergeCell ref="H34:I34"/>
    <mergeCell ref="A45:B45"/>
    <mergeCell ref="D34:F34"/>
    <mergeCell ref="A59:B59"/>
    <mergeCell ref="A124:B124"/>
    <mergeCell ref="A113:B113"/>
    <mergeCell ref="A112:B112"/>
    <mergeCell ref="A114:B114"/>
    <mergeCell ref="A123:B123"/>
    <mergeCell ref="A41:B41"/>
    <mergeCell ref="A42:B42"/>
    <mergeCell ref="A43:B43"/>
    <mergeCell ref="A66:B66"/>
    <mergeCell ref="A67:B67"/>
    <mergeCell ref="A93:B93"/>
    <mergeCell ref="A75:B75"/>
    <mergeCell ref="A76:B76"/>
    <mergeCell ref="A58:B58"/>
    <mergeCell ref="A46:B46"/>
    <mergeCell ref="A47:B47"/>
    <mergeCell ref="A48:B48"/>
    <mergeCell ref="A49:B49"/>
    <mergeCell ref="A63:B63"/>
    <mergeCell ref="A83:B83"/>
    <mergeCell ref="A55:B55"/>
    <mergeCell ref="A56:B56"/>
    <mergeCell ref="A50:B50"/>
    <mergeCell ref="A51:B51"/>
    <mergeCell ref="A52:B52"/>
    <mergeCell ref="A53:B53"/>
    <mergeCell ref="A54:B54"/>
    <mergeCell ref="A30:B30"/>
    <mergeCell ref="A34:C34"/>
    <mergeCell ref="A44:B44"/>
    <mergeCell ref="C7:F7"/>
    <mergeCell ref="C9:F9"/>
    <mergeCell ref="A27:B27"/>
    <mergeCell ref="A29:B29"/>
    <mergeCell ref="A26:B26"/>
    <mergeCell ref="A22:B22"/>
    <mergeCell ref="A23:B23"/>
    <mergeCell ref="A24:B24"/>
    <mergeCell ref="A99:B99"/>
    <mergeCell ref="A95:B95"/>
    <mergeCell ref="A96:B96"/>
    <mergeCell ref="A98:B98"/>
    <mergeCell ref="A97:B97"/>
    <mergeCell ref="A14:J18"/>
    <mergeCell ref="A61:B61"/>
    <mergeCell ref="A62:B62"/>
    <mergeCell ref="A31:B31"/>
    <mergeCell ref="A32:B32"/>
    <mergeCell ref="A60:B60"/>
    <mergeCell ref="A28:B28"/>
    <mergeCell ref="A25:B25"/>
    <mergeCell ref="A39:B39"/>
    <mergeCell ref="A40:B40"/>
    <mergeCell ref="A57:B57"/>
  </mergeCells>
  <pageMargins left="0.7" right="0.7" top="0.75" bottom="0.75" header="0.3" footer="0.3"/>
  <pageSetup paperSize="9" scale="2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Lists!$H$4:$H$6</xm:f>
          </x14:formula1>
          <xm:sqref>E23:E32 E40:E88 E94:E103 E109:E118 E124:E133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O70"/>
  <sheetViews>
    <sheetView view="pageBreakPreview" zoomScaleNormal="100" zoomScaleSheetLayoutView="100" workbookViewId="0">
      <selection activeCell="A23" sqref="A23:B23"/>
    </sheetView>
  </sheetViews>
  <sheetFormatPr defaultColWidth="0" defaultRowHeight="14.25" zeroHeight="1" x14ac:dyDescent="0.2"/>
  <cols>
    <col min="1" max="2" width="11.7109375" style="119" customWidth="1"/>
    <col min="3" max="9" width="9.140625" style="119" customWidth="1"/>
    <col min="10" max="10" width="11.85546875" style="119" customWidth="1"/>
    <col min="11" max="12" width="12.140625" style="119" customWidth="1"/>
    <col min="13" max="13" width="18.7109375" style="119" customWidth="1"/>
    <col min="14" max="15" width="9.140625" style="119" customWidth="1"/>
    <col min="16" max="16384" width="9.140625" style="119" hidden="1"/>
  </cols>
  <sheetData>
    <row r="1" spans="1:14" x14ac:dyDescent="0.2"/>
    <row r="2" spans="1:14" x14ac:dyDescent="0.2"/>
    <row r="3" spans="1:14" x14ac:dyDescent="0.2"/>
    <row r="4" spans="1:14" x14ac:dyDescent="0.2"/>
    <row r="5" spans="1:14" x14ac:dyDescent="0.2"/>
    <row r="6" spans="1:14" ht="15" thickBot="1" x14ac:dyDescent="0.25">
      <c r="C6" s="109"/>
      <c r="D6" s="109"/>
      <c r="E6" s="109"/>
      <c r="F6" s="109"/>
      <c r="G6" s="109"/>
      <c r="H6" s="109"/>
    </row>
    <row r="7" spans="1:14" ht="16.5" thickBot="1" x14ac:dyDescent="0.3">
      <c r="A7" s="758" t="s">
        <v>1</v>
      </c>
      <c r="B7" s="759"/>
      <c r="C7" s="825" t="str">
        <f>Instructions!B5</f>
        <v>TMTii 53</v>
      </c>
      <c r="D7" s="826"/>
      <c r="E7" s="826"/>
      <c r="F7" s="826"/>
      <c r="G7" s="826"/>
      <c r="H7" s="827"/>
      <c r="I7" s="106"/>
    </row>
    <row r="8" spans="1:14" ht="15.75" thickBot="1" x14ac:dyDescent="0.3">
      <c r="A8" s="99"/>
      <c r="C8" s="103"/>
      <c r="D8" s="104"/>
      <c r="E8" s="103"/>
      <c r="F8" s="103"/>
      <c r="G8" s="103"/>
      <c r="H8" s="103"/>
      <c r="K8" s="79"/>
      <c r="L8" s="79"/>
      <c r="M8" s="79"/>
    </row>
    <row r="9" spans="1:14" ht="16.5" thickBot="1" x14ac:dyDescent="0.3">
      <c r="A9" s="758" t="s">
        <v>193</v>
      </c>
      <c r="B9" s="759"/>
      <c r="C9" s="825" t="str">
        <f>'Assessment Summary'!C9</f>
        <v>Please Type Company Name</v>
      </c>
      <c r="D9" s="826"/>
      <c r="E9" s="826"/>
      <c r="F9" s="826"/>
      <c r="G9" s="826"/>
      <c r="H9" s="827"/>
      <c r="I9" s="106"/>
      <c r="K9" s="80"/>
      <c r="L9" s="80"/>
      <c r="M9" s="80"/>
    </row>
    <row r="10" spans="1:14" ht="15" x14ac:dyDescent="0.25">
      <c r="C10" s="100"/>
      <c r="D10" s="100"/>
      <c r="E10" s="100"/>
      <c r="F10" s="100"/>
      <c r="G10" s="100"/>
      <c r="H10" s="100"/>
      <c r="K10" s="80"/>
      <c r="L10" s="80"/>
      <c r="M10" s="80"/>
    </row>
    <row r="11" spans="1:14" ht="15.75" x14ac:dyDescent="0.25">
      <c r="A11" s="638" t="s">
        <v>45</v>
      </c>
      <c r="B11" s="639"/>
      <c r="C11" s="639"/>
      <c r="D11" s="640"/>
      <c r="K11" s="70"/>
      <c r="L11" s="70"/>
      <c r="M11" s="70"/>
    </row>
    <row r="12" spans="1:14" x14ac:dyDescent="0.2"/>
    <row r="13" spans="1:14" ht="16.5" thickBot="1" x14ac:dyDescent="0.25">
      <c r="A13" s="823" t="s">
        <v>43</v>
      </c>
      <c r="B13" s="824"/>
      <c r="C13" s="177"/>
      <c r="D13" s="109"/>
      <c r="E13" s="109"/>
      <c r="F13" s="109"/>
      <c r="G13" s="109"/>
      <c r="H13" s="109"/>
      <c r="I13" s="109"/>
      <c r="J13" s="109"/>
      <c r="K13" s="109"/>
      <c r="L13" s="109"/>
      <c r="M13" s="109"/>
    </row>
    <row r="14" spans="1:14" ht="20.100000000000001" customHeight="1" x14ac:dyDescent="0.2">
      <c r="A14" s="722" t="s">
        <v>249</v>
      </c>
      <c r="B14" s="723"/>
      <c r="C14" s="723"/>
      <c r="D14" s="723"/>
      <c r="E14" s="723"/>
      <c r="F14" s="723"/>
      <c r="G14" s="723"/>
      <c r="H14" s="723"/>
      <c r="I14" s="723"/>
      <c r="J14" s="723"/>
      <c r="K14" s="723"/>
      <c r="L14" s="723"/>
      <c r="M14" s="828"/>
      <c r="N14" s="106"/>
    </row>
    <row r="15" spans="1:14" ht="20.100000000000001" customHeight="1" x14ac:dyDescent="0.2">
      <c r="A15" s="829"/>
      <c r="B15" s="830"/>
      <c r="C15" s="830"/>
      <c r="D15" s="830"/>
      <c r="E15" s="830"/>
      <c r="F15" s="830"/>
      <c r="G15" s="830"/>
      <c r="H15" s="830"/>
      <c r="I15" s="830"/>
      <c r="J15" s="830"/>
      <c r="K15" s="830"/>
      <c r="L15" s="830"/>
      <c r="M15" s="831"/>
      <c r="N15" s="106"/>
    </row>
    <row r="16" spans="1:14" ht="20.100000000000001" customHeight="1" x14ac:dyDescent="0.2">
      <c r="A16" s="829"/>
      <c r="B16" s="830"/>
      <c r="C16" s="830"/>
      <c r="D16" s="830"/>
      <c r="E16" s="830"/>
      <c r="F16" s="830"/>
      <c r="G16" s="830"/>
      <c r="H16" s="830"/>
      <c r="I16" s="830"/>
      <c r="J16" s="830"/>
      <c r="K16" s="830"/>
      <c r="L16" s="830"/>
      <c r="M16" s="831"/>
      <c r="N16" s="106"/>
    </row>
    <row r="17" spans="1:14" ht="20.100000000000001" customHeight="1" x14ac:dyDescent="0.2">
      <c r="A17" s="829"/>
      <c r="B17" s="830"/>
      <c r="C17" s="830"/>
      <c r="D17" s="830"/>
      <c r="E17" s="830"/>
      <c r="F17" s="830"/>
      <c r="G17" s="830"/>
      <c r="H17" s="830"/>
      <c r="I17" s="830"/>
      <c r="J17" s="830"/>
      <c r="K17" s="830"/>
      <c r="L17" s="830"/>
      <c r="M17" s="831"/>
      <c r="N17" s="106"/>
    </row>
    <row r="18" spans="1:14" ht="20.100000000000001" customHeight="1" thickBot="1" x14ac:dyDescent="0.25">
      <c r="A18" s="832"/>
      <c r="B18" s="833"/>
      <c r="C18" s="833"/>
      <c r="D18" s="833"/>
      <c r="E18" s="833"/>
      <c r="F18" s="833"/>
      <c r="G18" s="833"/>
      <c r="H18" s="833"/>
      <c r="I18" s="833"/>
      <c r="J18" s="833"/>
      <c r="K18" s="833"/>
      <c r="L18" s="833"/>
      <c r="M18" s="834"/>
      <c r="N18" s="106"/>
    </row>
    <row r="19" spans="1:14" x14ac:dyDescent="0.2">
      <c r="A19" s="333"/>
      <c r="B19" s="333"/>
      <c r="C19" s="333"/>
      <c r="D19" s="333"/>
      <c r="E19" s="333"/>
      <c r="F19" s="333"/>
      <c r="G19" s="333"/>
      <c r="H19" s="334"/>
      <c r="I19" s="334"/>
      <c r="J19" s="334"/>
      <c r="K19" s="334"/>
      <c r="L19" s="334"/>
      <c r="M19" s="334"/>
    </row>
    <row r="20" spans="1:14" ht="15.75" x14ac:dyDescent="0.2">
      <c r="A20" s="638" t="s">
        <v>49</v>
      </c>
      <c r="B20" s="639"/>
      <c r="C20" s="639"/>
      <c r="D20" s="640"/>
      <c r="E20" s="135"/>
      <c r="F20" s="135"/>
      <c r="G20" s="135"/>
      <c r="H20" s="136"/>
      <c r="I20" s="136"/>
      <c r="J20" s="136"/>
      <c r="K20" s="136"/>
      <c r="L20" s="136"/>
      <c r="M20" s="136"/>
    </row>
    <row r="21" spans="1:14" ht="15.75" thickBot="1" x14ac:dyDescent="0.3">
      <c r="A21" s="76"/>
      <c r="B21" s="109"/>
      <c r="C21" s="109"/>
      <c r="D21" s="109"/>
      <c r="E21" s="109"/>
      <c r="F21" s="109"/>
      <c r="G21" s="109"/>
      <c r="H21" s="109"/>
      <c r="I21" s="109"/>
      <c r="J21" s="109"/>
      <c r="K21" s="109"/>
      <c r="L21" s="109"/>
      <c r="M21" s="109"/>
    </row>
    <row r="22" spans="1:14" ht="48" thickBot="1" x14ac:dyDescent="0.25">
      <c r="A22" s="835" t="s">
        <v>21</v>
      </c>
      <c r="B22" s="836"/>
      <c r="C22" s="771" t="s">
        <v>22</v>
      </c>
      <c r="D22" s="771"/>
      <c r="E22" s="771"/>
      <c r="F22" s="771"/>
      <c r="G22" s="771"/>
      <c r="H22" s="771"/>
      <c r="I22" s="771"/>
      <c r="J22" s="191" t="s">
        <v>63</v>
      </c>
      <c r="K22" s="191" t="s">
        <v>51</v>
      </c>
      <c r="L22" s="340" t="s">
        <v>118</v>
      </c>
      <c r="M22" s="341" t="s">
        <v>119</v>
      </c>
      <c r="N22" s="106"/>
    </row>
    <row r="23" spans="1:14" x14ac:dyDescent="0.2">
      <c r="A23" s="837"/>
      <c r="B23" s="753"/>
      <c r="C23" s="753"/>
      <c r="D23" s="753"/>
      <c r="E23" s="753"/>
      <c r="F23" s="753"/>
      <c r="G23" s="753"/>
      <c r="H23" s="753"/>
      <c r="I23" s="753"/>
      <c r="J23" s="330"/>
      <c r="K23" s="499"/>
      <c r="L23" s="258"/>
      <c r="M23" s="336">
        <f>(J23*K23)*L23</f>
        <v>0</v>
      </c>
      <c r="N23" s="106"/>
    </row>
    <row r="24" spans="1:14" x14ac:dyDescent="0.2">
      <c r="A24" s="838"/>
      <c r="B24" s="839"/>
      <c r="C24" s="839"/>
      <c r="D24" s="839"/>
      <c r="E24" s="839"/>
      <c r="F24" s="839"/>
      <c r="G24" s="839"/>
      <c r="H24" s="839"/>
      <c r="I24" s="839"/>
      <c r="J24" s="331"/>
      <c r="K24" s="496"/>
      <c r="L24" s="256"/>
      <c r="M24" s="337">
        <f>(J24*K24)*L24</f>
        <v>0</v>
      </c>
      <c r="N24" s="106"/>
    </row>
    <row r="25" spans="1:14" x14ac:dyDescent="0.2">
      <c r="A25" s="838"/>
      <c r="B25" s="839"/>
      <c r="C25" s="839"/>
      <c r="D25" s="839"/>
      <c r="E25" s="839"/>
      <c r="F25" s="839"/>
      <c r="G25" s="839"/>
      <c r="H25" s="839"/>
      <c r="I25" s="839"/>
      <c r="J25" s="331"/>
      <c r="K25" s="496"/>
      <c r="L25" s="256"/>
      <c r="M25" s="337">
        <f t="shared" ref="M25:M42" si="0">(J25*K25)*L25</f>
        <v>0</v>
      </c>
      <c r="N25" s="106"/>
    </row>
    <row r="26" spans="1:14" x14ac:dyDescent="0.2">
      <c r="A26" s="838"/>
      <c r="B26" s="839"/>
      <c r="C26" s="839"/>
      <c r="D26" s="839"/>
      <c r="E26" s="839"/>
      <c r="F26" s="839"/>
      <c r="G26" s="839"/>
      <c r="H26" s="839"/>
      <c r="I26" s="839"/>
      <c r="J26" s="331"/>
      <c r="K26" s="496"/>
      <c r="L26" s="256"/>
      <c r="M26" s="337">
        <f t="shared" si="0"/>
        <v>0</v>
      </c>
      <c r="N26" s="106"/>
    </row>
    <row r="27" spans="1:14" x14ac:dyDescent="0.2">
      <c r="A27" s="838"/>
      <c r="B27" s="839"/>
      <c r="C27" s="839"/>
      <c r="D27" s="839"/>
      <c r="E27" s="839"/>
      <c r="F27" s="839"/>
      <c r="G27" s="839"/>
      <c r="H27" s="839"/>
      <c r="I27" s="839"/>
      <c r="J27" s="331"/>
      <c r="K27" s="496"/>
      <c r="L27" s="256"/>
      <c r="M27" s="337">
        <f t="shared" si="0"/>
        <v>0</v>
      </c>
      <c r="N27" s="106"/>
    </row>
    <row r="28" spans="1:14" x14ac:dyDescent="0.2">
      <c r="A28" s="838"/>
      <c r="B28" s="839"/>
      <c r="C28" s="839"/>
      <c r="D28" s="839"/>
      <c r="E28" s="839"/>
      <c r="F28" s="839"/>
      <c r="G28" s="839"/>
      <c r="H28" s="839"/>
      <c r="I28" s="839"/>
      <c r="J28" s="331"/>
      <c r="K28" s="496"/>
      <c r="L28" s="256"/>
      <c r="M28" s="337">
        <f t="shared" si="0"/>
        <v>0</v>
      </c>
      <c r="N28" s="106"/>
    </row>
    <row r="29" spans="1:14" x14ac:dyDescent="0.2">
      <c r="A29" s="838"/>
      <c r="B29" s="839"/>
      <c r="C29" s="839"/>
      <c r="D29" s="839"/>
      <c r="E29" s="839"/>
      <c r="F29" s="839"/>
      <c r="G29" s="839"/>
      <c r="H29" s="839"/>
      <c r="I29" s="839"/>
      <c r="J29" s="331"/>
      <c r="K29" s="496"/>
      <c r="L29" s="256"/>
      <c r="M29" s="337">
        <f t="shared" si="0"/>
        <v>0</v>
      </c>
      <c r="N29" s="106"/>
    </row>
    <row r="30" spans="1:14" x14ac:dyDescent="0.2">
      <c r="A30" s="838"/>
      <c r="B30" s="839"/>
      <c r="C30" s="839"/>
      <c r="D30" s="839"/>
      <c r="E30" s="839"/>
      <c r="F30" s="839"/>
      <c r="G30" s="839"/>
      <c r="H30" s="839"/>
      <c r="I30" s="839"/>
      <c r="J30" s="331"/>
      <c r="K30" s="496"/>
      <c r="L30" s="256"/>
      <c r="M30" s="337">
        <f t="shared" si="0"/>
        <v>0</v>
      </c>
      <c r="N30" s="106"/>
    </row>
    <row r="31" spans="1:14" x14ac:dyDescent="0.2">
      <c r="A31" s="838"/>
      <c r="B31" s="839"/>
      <c r="C31" s="839"/>
      <c r="D31" s="839"/>
      <c r="E31" s="839"/>
      <c r="F31" s="839"/>
      <c r="G31" s="839"/>
      <c r="H31" s="839"/>
      <c r="I31" s="839"/>
      <c r="J31" s="331"/>
      <c r="K31" s="496"/>
      <c r="L31" s="256"/>
      <c r="M31" s="337">
        <f>(J31*K31)*L31</f>
        <v>0</v>
      </c>
      <c r="N31" s="106"/>
    </row>
    <row r="32" spans="1:14" x14ac:dyDescent="0.2">
      <c r="A32" s="838"/>
      <c r="B32" s="839"/>
      <c r="C32" s="839"/>
      <c r="D32" s="839"/>
      <c r="E32" s="839"/>
      <c r="F32" s="839"/>
      <c r="G32" s="839"/>
      <c r="H32" s="839"/>
      <c r="I32" s="839"/>
      <c r="J32" s="331"/>
      <c r="K32" s="496"/>
      <c r="L32" s="256"/>
      <c r="M32" s="337">
        <f t="shared" si="0"/>
        <v>0</v>
      </c>
      <c r="N32" s="106"/>
    </row>
    <row r="33" spans="1:14" x14ac:dyDescent="0.2">
      <c r="A33" s="838"/>
      <c r="B33" s="839"/>
      <c r="C33" s="839"/>
      <c r="D33" s="839"/>
      <c r="E33" s="839"/>
      <c r="F33" s="839"/>
      <c r="G33" s="839"/>
      <c r="H33" s="839"/>
      <c r="I33" s="839"/>
      <c r="J33" s="331"/>
      <c r="K33" s="496"/>
      <c r="L33" s="256"/>
      <c r="M33" s="337">
        <f t="shared" si="0"/>
        <v>0</v>
      </c>
      <c r="N33" s="106"/>
    </row>
    <row r="34" spans="1:14" x14ac:dyDescent="0.2">
      <c r="A34" s="838"/>
      <c r="B34" s="839"/>
      <c r="C34" s="839"/>
      <c r="D34" s="839"/>
      <c r="E34" s="839"/>
      <c r="F34" s="839"/>
      <c r="G34" s="839"/>
      <c r="H34" s="839"/>
      <c r="I34" s="839"/>
      <c r="J34" s="331"/>
      <c r="K34" s="496"/>
      <c r="L34" s="256"/>
      <c r="M34" s="337">
        <f t="shared" si="0"/>
        <v>0</v>
      </c>
      <c r="N34" s="106"/>
    </row>
    <row r="35" spans="1:14" x14ac:dyDescent="0.2">
      <c r="A35" s="838"/>
      <c r="B35" s="839"/>
      <c r="C35" s="839"/>
      <c r="D35" s="839"/>
      <c r="E35" s="839"/>
      <c r="F35" s="839"/>
      <c r="G35" s="839"/>
      <c r="H35" s="839"/>
      <c r="I35" s="839"/>
      <c r="J35" s="331"/>
      <c r="K35" s="496"/>
      <c r="L35" s="256"/>
      <c r="M35" s="337">
        <f t="shared" si="0"/>
        <v>0</v>
      </c>
      <c r="N35" s="106"/>
    </row>
    <row r="36" spans="1:14" x14ac:dyDescent="0.2">
      <c r="A36" s="838"/>
      <c r="B36" s="839"/>
      <c r="C36" s="839"/>
      <c r="D36" s="839"/>
      <c r="E36" s="839"/>
      <c r="F36" s="839"/>
      <c r="G36" s="839"/>
      <c r="H36" s="839"/>
      <c r="I36" s="839"/>
      <c r="J36" s="331"/>
      <c r="K36" s="496"/>
      <c r="L36" s="256"/>
      <c r="M36" s="337">
        <f t="shared" si="0"/>
        <v>0</v>
      </c>
      <c r="N36" s="106"/>
    </row>
    <row r="37" spans="1:14" x14ac:dyDescent="0.2">
      <c r="A37" s="838"/>
      <c r="B37" s="839"/>
      <c r="C37" s="839"/>
      <c r="D37" s="839"/>
      <c r="E37" s="839"/>
      <c r="F37" s="839"/>
      <c r="G37" s="839"/>
      <c r="H37" s="839"/>
      <c r="I37" s="839"/>
      <c r="J37" s="331"/>
      <c r="K37" s="496"/>
      <c r="L37" s="256"/>
      <c r="M37" s="337">
        <f t="shared" si="0"/>
        <v>0</v>
      </c>
      <c r="N37" s="106"/>
    </row>
    <row r="38" spans="1:14" x14ac:dyDescent="0.2">
      <c r="A38" s="838"/>
      <c r="B38" s="839"/>
      <c r="C38" s="839"/>
      <c r="D38" s="839"/>
      <c r="E38" s="839"/>
      <c r="F38" s="839"/>
      <c r="G38" s="839"/>
      <c r="H38" s="839"/>
      <c r="I38" s="839"/>
      <c r="J38" s="331"/>
      <c r="K38" s="496"/>
      <c r="L38" s="256"/>
      <c r="M38" s="337">
        <f t="shared" si="0"/>
        <v>0</v>
      </c>
      <c r="N38" s="106"/>
    </row>
    <row r="39" spans="1:14" x14ac:dyDescent="0.2">
      <c r="A39" s="838"/>
      <c r="B39" s="839"/>
      <c r="C39" s="839"/>
      <c r="D39" s="839"/>
      <c r="E39" s="839"/>
      <c r="F39" s="839"/>
      <c r="G39" s="839"/>
      <c r="H39" s="839"/>
      <c r="I39" s="839"/>
      <c r="J39" s="331"/>
      <c r="K39" s="496"/>
      <c r="L39" s="256"/>
      <c r="M39" s="337">
        <f t="shared" si="0"/>
        <v>0</v>
      </c>
      <c r="N39" s="106"/>
    </row>
    <row r="40" spans="1:14" x14ac:dyDescent="0.2">
      <c r="A40" s="838"/>
      <c r="B40" s="839"/>
      <c r="C40" s="839"/>
      <c r="D40" s="839"/>
      <c r="E40" s="839"/>
      <c r="F40" s="839"/>
      <c r="G40" s="839"/>
      <c r="H40" s="839"/>
      <c r="I40" s="839"/>
      <c r="J40" s="331"/>
      <c r="K40" s="496"/>
      <c r="L40" s="256"/>
      <c r="M40" s="337">
        <f t="shared" si="0"/>
        <v>0</v>
      </c>
      <c r="N40" s="106"/>
    </row>
    <row r="41" spans="1:14" x14ac:dyDescent="0.2">
      <c r="A41" s="838"/>
      <c r="B41" s="839"/>
      <c r="C41" s="839"/>
      <c r="D41" s="839"/>
      <c r="E41" s="839"/>
      <c r="F41" s="839"/>
      <c r="G41" s="839"/>
      <c r="H41" s="839"/>
      <c r="I41" s="839"/>
      <c r="J41" s="331"/>
      <c r="K41" s="496"/>
      <c r="L41" s="256"/>
      <c r="M41" s="337">
        <f t="shared" si="0"/>
        <v>0</v>
      </c>
      <c r="N41" s="106"/>
    </row>
    <row r="42" spans="1:14" ht="15" thickBot="1" x14ac:dyDescent="0.25">
      <c r="A42" s="845"/>
      <c r="B42" s="846"/>
      <c r="C42" s="846"/>
      <c r="D42" s="846"/>
      <c r="E42" s="846"/>
      <c r="F42" s="846"/>
      <c r="G42" s="846"/>
      <c r="H42" s="846"/>
      <c r="I42" s="846"/>
      <c r="J42" s="332"/>
      <c r="K42" s="497"/>
      <c r="L42" s="335"/>
      <c r="M42" s="338">
        <f t="shared" si="0"/>
        <v>0</v>
      </c>
      <c r="N42" s="106"/>
    </row>
    <row r="43" spans="1:14" ht="15.75" thickBot="1" x14ac:dyDescent="0.3">
      <c r="A43" s="810" t="s">
        <v>27</v>
      </c>
      <c r="B43" s="811"/>
      <c r="C43" s="811"/>
      <c r="D43" s="811"/>
      <c r="E43" s="811"/>
      <c r="F43" s="811"/>
      <c r="G43" s="811"/>
      <c r="H43" s="811"/>
      <c r="I43" s="811"/>
      <c r="J43" s="811"/>
      <c r="K43" s="811"/>
      <c r="L43" s="811"/>
      <c r="M43" s="339">
        <f>SUM(M23:M42)</f>
        <v>0</v>
      </c>
      <c r="N43" s="106"/>
    </row>
    <row r="44" spans="1:14" x14ac:dyDescent="0.2">
      <c r="A44" s="100"/>
      <c r="B44" s="100"/>
      <c r="C44" s="100"/>
      <c r="D44" s="100"/>
      <c r="E44" s="100"/>
      <c r="F44" s="100"/>
      <c r="G44" s="100"/>
      <c r="H44" s="100"/>
      <c r="I44" s="100"/>
      <c r="J44" s="100"/>
      <c r="K44" s="100"/>
      <c r="L44" s="100"/>
      <c r="M44" s="100"/>
    </row>
    <row r="45" spans="1:14" ht="15" x14ac:dyDescent="0.2">
      <c r="A45" s="842" t="s">
        <v>47</v>
      </c>
      <c r="B45" s="843"/>
      <c r="C45" s="843"/>
      <c r="D45" s="844"/>
      <c r="E45" s="135"/>
      <c r="F45" s="135"/>
      <c r="G45" s="135"/>
      <c r="H45" s="136"/>
      <c r="I45" s="136"/>
      <c r="J45" s="136"/>
      <c r="K45" s="136"/>
      <c r="L45" s="136"/>
      <c r="M45" s="136"/>
    </row>
    <row r="46" spans="1:14" ht="15.75" thickBot="1" x14ac:dyDescent="0.3">
      <c r="A46" s="76"/>
      <c r="B46" s="109"/>
      <c r="C46" s="109"/>
      <c r="D46" s="109"/>
      <c r="E46" s="109"/>
      <c r="F46" s="109"/>
      <c r="G46" s="109"/>
      <c r="H46" s="109"/>
      <c r="I46" s="109"/>
      <c r="J46" s="109"/>
      <c r="K46" s="109"/>
      <c r="L46" s="109"/>
      <c r="M46" s="109"/>
    </row>
    <row r="47" spans="1:14" ht="48" thickBot="1" x14ac:dyDescent="0.25">
      <c r="A47" s="835" t="s">
        <v>21</v>
      </c>
      <c r="B47" s="836"/>
      <c r="C47" s="771" t="s">
        <v>22</v>
      </c>
      <c r="D47" s="771"/>
      <c r="E47" s="771"/>
      <c r="F47" s="771"/>
      <c r="G47" s="771"/>
      <c r="H47" s="771"/>
      <c r="I47" s="771"/>
      <c r="J47" s="191" t="s">
        <v>63</v>
      </c>
      <c r="K47" s="191" t="s">
        <v>51</v>
      </c>
      <c r="L47" s="340" t="s">
        <v>118</v>
      </c>
      <c r="M47" s="341" t="s">
        <v>52</v>
      </c>
      <c r="N47" s="106"/>
    </row>
    <row r="48" spans="1:14" x14ac:dyDescent="0.2">
      <c r="A48" s="840"/>
      <c r="B48" s="841"/>
      <c r="C48" s="841"/>
      <c r="D48" s="841"/>
      <c r="E48" s="841"/>
      <c r="F48" s="841"/>
      <c r="G48" s="841"/>
      <c r="H48" s="841"/>
      <c r="I48" s="841"/>
      <c r="J48" s="327"/>
      <c r="K48" s="498"/>
      <c r="L48" s="257"/>
      <c r="M48" s="346">
        <f>(J48*K48)*L48</f>
        <v>0</v>
      </c>
      <c r="N48" s="106"/>
    </row>
    <row r="49" spans="1:14" x14ac:dyDescent="0.2">
      <c r="A49" s="847"/>
      <c r="B49" s="848"/>
      <c r="C49" s="848"/>
      <c r="D49" s="848"/>
      <c r="E49" s="848"/>
      <c r="F49" s="848"/>
      <c r="G49" s="848"/>
      <c r="H49" s="848"/>
      <c r="I49" s="848"/>
      <c r="J49" s="328"/>
      <c r="K49" s="494"/>
      <c r="L49" s="255"/>
      <c r="M49" s="290">
        <f>(J49*K49)*L49</f>
        <v>0</v>
      </c>
      <c r="N49" s="106"/>
    </row>
    <row r="50" spans="1:14" x14ac:dyDescent="0.2">
      <c r="A50" s="847"/>
      <c r="B50" s="848"/>
      <c r="C50" s="848"/>
      <c r="D50" s="848"/>
      <c r="E50" s="848"/>
      <c r="F50" s="848"/>
      <c r="G50" s="848"/>
      <c r="H50" s="848"/>
      <c r="I50" s="848"/>
      <c r="J50" s="328"/>
      <c r="K50" s="494"/>
      <c r="L50" s="255"/>
      <c r="M50" s="290">
        <f t="shared" ref="M50:M67" si="1">(J50*K50)*L50</f>
        <v>0</v>
      </c>
      <c r="N50" s="106"/>
    </row>
    <row r="51" spans="1:14" x14ac:dyDescent="0.2">
      <c r="A51" s="847"/>
      <c r="B51" s="848"/>
      <c r="C51" s="848"/>
      <c r="D51" s="848"/>
      <c r="E51" s="848"/>
      <c r="F51" s="848"/>
      <c r="G51" s="848"/>
      <c r="H51" s="848"/>
      <c r="I51" s="848"/>
      <c r="J51" s="328"/>
      <c r="K51" s="494"/>
      <c r="L51" s="255"/>
      <c r="M51" s="290">
        <f t="shared" si="1"/>
        <v>0</v>
      </c>
      <c r="N51" s="106"/>
    </row>
    <row r="52" spans="1:14" x14ac:dyDescent="0.2">
      <c r="A52" s="847"/>
      <c r="B52" s="848"/>
      <c r="C52" s="848"/>
      <c r="D52" s="848"/>
      <c r="E52" s="848"/>
      <c r="F52" s="848"/>
      <c r="G52" s="848"/>
      <c r="H52" s="848"/>
      <c r="I52" s="848"/>
      <c r="J52" s="328"/>
      <c r="K52" s="494"/>
      <c r="L52" s="255"/>
      <c r="M52" s="290">
        <f t="shared" si="1"/>
        <v>0</v>
      </c>
      <c r="N52" s="106"/>
    </row>
    <row r="53" spans="1:14" x14ac:dyDescent="0.2">
      <c r="A53" s="847"/>
      <c r="B53" s="848"/>
      <c r="C53" s="848"/>
      <c r="D53" s="848"/>
      <c r="E53" s="848"/>
      <c r="F53" s="848"/>
      <c r="G53" s="848"/>
      <c r="H53" s="848"/>
      <c r="I53" s="848"/>
      <c r="J53" s="328"/>
      <c r="K53" s="494"/>
      <c r="L53" s="255"/>
      <c r="M53" s="290">
        <f t="shared" si="1"/>
        <v>0</v>
      </c>
      <c r="N53" s="106"/>
    </row>
    <row r="54" spans="1:14" x14ac:dyDescent="0.2">
      <c r="A54" s="847"/>
      <c r="B54" s="848"/>
      <c r="C54" s="848"/>
      <c r="D54" s="848"/>
      <c r="E54" s="848"/>
      <c r="F54" s="848"/>
      <c r="G54" s="848"/>
      <c r="H54" s="848"/>
      <c r="I54" s="848"/>
      <c r="J54" s="328"/>
      <c r="K54" s="494"/>
      <c r="L54" s="255"/>
      <c r="M54" s="290">
        <f t="shared" si="1"/>
        <v>0</v>
      </c>
      <c r="N54" s="106"/>
    </row>
    <row r="55" spans="1:14" x14ac:dyDescent="0.2">
      <c r="A55" s="847"/>
      <c r="B55" s="848"/>
      <c r="C55" s="848"/>
      <c r="D55" s="848"/>
      <c r="E55" s="848"/>
      <c r="F55" s="848"/>
      <c r="G55" s="848"/>
      <c r="H55" s="848"/>
      <c r="I55" s="848"/>
      <c r="J55" s="328"/>
      <c r="K55" s="494"/>
      <c r="L55" s="255"/>
      <c r="M55" s="290">
        <f t="shared" si="1"/>
        <v>0</v>
      </c>
      <c r="N55" s="106"/>
    </row>
    <row r="56" spans="1:14" x14ac:dyDescent="0.2">
      <c r="A56" s="847"/>
      <c r="B56" s="848"/>
      <c r="C56" s="848"/>
      <c r="D56" s="848"/>
      <c r="E56" s="848"/>
      <c r="F56" s="848"/>
      <c r="G56" s="848"/>
      <c r="H56" s="848"/>
      <c r="I56" s="848"/>
      <c r="J56" s="328"/>
      <c r="K56" s="494"/>
      <c r="L56" s="255"/>
      <c r="M56" s="290">
        <f t="shared" si="1"/>
        <v>0</v>
      </c>
      <c r="N56" s="106"/>
    </row>
    <row r="57" spans="1:14" x14ac:dyDescent="0.2">
      <c r="A57" s="847"/>
      <c r="B57" s="848"/>
      <c r="C57" s="848"/>
      <c r="D57" s="848"/>
      <c r="E57" s="848"/>
      <c r="F57" s="848"/>
      <c r="G57" s="848"/>
      <c r="H57" s="848"/>
      <c r="I57" s="848"/>
      <c r="J57" s="328"/>
      <c r="K57" s="494"/>
      <c r="L57" s="255"/>
      <c r="M57" s="290">
        <f t="shared" si="1"/>
        <v>0</v>
      </c>
      <c r="N57" s="106"/>
    </row>
    <row r="58" spans="1:14" x14ac:dyDescent="0.2">
      <c r="A58" s="847"/>
      <c r="B58" s="848"/>
      <c r="C58" s="848"/>
      <c r="D58" s="848"/>
      <c r="E58" s="848"/>
      <c r="F58" s="848"/>
      <c r="G58" s="848"/>
      <c r="H58" s="848"/>
      <c r="I58" s="848"/>
      <c r="J58" s="328"/>
      <c r="K58" s="494"/>
      <c r="L58" s="255"/>
      <c r="M58" s="290">
        <f t="shared" si="1"/>
        <v>0</v>
      </c>
      <c r="N58" s="106"/>
    </row>
    <row r="59" spans="1:14" x14ac:dyDescent="0.2">
      <c r="A59" s="847"/>
      <c r="B59" s="848"/>
      <c r="C59" s="848"/>
      <c r="D59" s="848"/>
      <c r="E59" s="848"/>
      <c r="F59" s="848"/>
      <c r="G59" s="848"/>
      <c r="H59" s="848"/>
      <c r="I59" s="848"/>
      <c r="J59" s="328"/>
      <c r="K59" s="494"/>
      <c r="L59" s="255"/>
      <c r="M59" s="290">
        <f t="shared" si="1"/>
        <v>0</v>
      </c>
      <c r="N59" s="106"/>
    </row>
    <row r="60" spans="1:14" x14ac:dyDescent="0.2">
      <c r="A60" s="847"/>
      <c r="B60" s="848"/>
      <c r="C60" s="848"/>
      <c r="D60" s="848"/>
      <c r="E60" s="848"/>
      <c r="F60" s="848"/>
      <c r="G60" s="848"/>
      <c r="H60" s="848"/>
      <c r="I60" s="848"/>
      <c r="J60" s="328"/>
      <c r="K60" s="494"/>
      <c r="L60" s="255"/>
      <c r="M60" s="290">
        <f t="shared" si="1"/>
        <v>0</v>
      </c>
      <c r="N60" s="106"/>
    </row>
    <row r="61" spans="1:14" x14ac:dyDescent="0.2">
      <c r="A61" s="847"/>
      <c r="B61" s="848"/>
      <c r="C61" s="848"/>
      <c r="D61" s="848"/>
      <c r="E61" s="848"/>
      <c r="F61" s="848"/>
      <c r="G61" s="848"/>
      <c r="H61" s="848"/>
      <c r="I61" s="848"/>
      <c r="J61" s="328"/>
      <c r="K61" s="494"/>
      <c r="L61" s="255"/>
      <c r="M61" s="290">
        <f t="shared" si="1"/>
        <v>0</v>
      </c>
      <c r="N61" s="106"/>
    </row>
    <row r="62" spans="1:14" x14ac:dyDescent="0.2">
      <c r="A62" s="847"/>
      <c r="B62" s="848"/>
      <c r="C62" s="848"/>
      <c r="D62" s="848"/>
      <c r="E62" s="848"/>
      <c r="F62" s="848"/>
      <c r="G62" s="848"/>
      <c r="H62" s="848"/>
      <c r="I62" s="848"/>
      <c r="J62" s="328"/>
      <c r="K62" s="494"/>
      <c r="L62" s="255"/>
      <c r="M62" s="290">
        <f t="shared" si="1"/>
        <v>0</v>
      </c>
      <c r="N62" s="106"/>
    </row>
    <row r="63" spans="1:14" x14ac:dyDescent="0.2">
      <c r="A63" s="847"/>
      <c r="B63" s="848"/>
      <c r="C63" s="848"/>
      <c r="D63" s="848"/>
      <c r="E63" s="848"/>
      <c r="F63" s="848"/>
      <c r="G63" s="848"/>
      <c r="H63" s="848"/>
      <c r="I63" s="848"/>
      <c r="J63" s="328"/>
      <c r="K63" s="494"/>
      <c r="L63" s="255"/>
      <c r="M63" s="290">
        <f t="shared" si="1"/>
        <v>0</v>
      </c>
      <c r="N63" s="106"/>
    </row>
    <row r="64" spans="1:14" x14ac:dyDescent="0.2">
      <c r="A64" s="847"/>
      <c r="B64" s="848"/>
      <c r="C64" s="848"/>
      <c r="D64" s="848"/>
      <c r="E64" s="848"/>
      <c r="F64" s="848"/>
      <c r="G64" s="848"/>
      <c r="H64" s="848"/>
      <c r="I64" s="848"/>
      <c r="J64" s="328"/>
      <c r="K64" s="494"/>
      <c r="L64" s="255"/>
      <c r="M64" s="290">
        <f t="shared" si="1"/>
        <v>0</v>
      </c>
      <c r="N64" s="106"/>
    </row>
    <row r="65" spans="1:14" x14ac:dyDescent="0.2">
      <c r="A65" s="847"/>
      <c r="B65" s="848"/>
      <c r="C65" s="848"/>
      <c r="D65" s="848"/>
      <c r="E65" s="848"/>
      <c r="F65" s="848"/>
      <c r="G65" s="848"/>
      <c r="H65" s="848"/>
      <c r="I65" s="848"/>
      <c r="J65" s="328"/>
      <c r="K65" s="494"/>
      <c r="L65" s="255"/>
      <c r="M65" s="290">
        <f t="shared" si="1"/>
        <v>0</v>
      </c>
      <c r="N65" s="106"/>
    </row>
    <row r="66" spans="1:14" x14ac:dyDescent="0.2">
      <c r="A66" s="847"/>
      <c r="B66" s="848"/>
      <c r="C66" s="848"/>
      <c r="D66" s="848"/>
      <c r="E66" s="848"/>
      <c r="F66" s="848"/>
      <c r="G66" s="848"/>
      <c r="H66" s="848"/>
      <c r="I66" s="848"/>
      <c r="J66" s="328"/>
      <c r="K66" s="494"/>
      <c r="L66" s="255"/>
      <c r="M66" s="290">
        <f t="shared" si="1"/>
        <v>0</v>
      </c>
      <c r="N66" s="106"/>
    </row>
    <row r="67" spans="1:14" ht="15" thickBot="1" x14ac:dyDescent="0.25">
      <c r="A67" s="849"/>
      <c r="B67" s="850"/>
      <c r="C67" s="850"/>
      <c r="D67" s="850"/>
      <c r="E67" s="850"/>
      <c r="F67" s="850"/>
      <c r="G67" s="850"/>
      <c r="H67" s="850"/>
      <c r="I67" s="850"/>
      <c r="J67" s="329"/>
      <c r="K67" s="495"/>
      <c r="L67" s="347"/>
      <c r="M67" s="348">
        <f t="shared" si="1"/>
        <v>0</v>
      </c>
      <c r="N67" s="106"/>
    </row>
    <row r="68" spans="1:14" ht="15.75" thickBot="1" x14ac:dyDescent="0.3">
      <c r="A68" s="810" t="s">
        <v>27</v>
      </c>
      <c r="B68" s="811"/>
      <c r="C68" s="811"/>
      <c r="D68" s="811"/>
      <c r="E68" s="811"/>
      <c r="F68" s="811"/>
      <c r="G68" s="811"/>
      <c r="H68" s="811"/>
      <c r="I68" s="811"/>
      <c r="J68" s="811"/>
      <c r="K68" s="811"/>
      <c r="L68" s="811"/>
      <c r="M68" s="349">
        <f>SUM(M48:M67)</f>
        <v>0</v>
      </c>
      <c r="N68" s="106"/>
    </row>
    <row r="69" spans="1:14" x14ac:dyDescent="0.2">
      <c r="A69" s="100"/>
      <c r="B69" s="100"/>
      <c r="C69" s="100"/>
      <c r="D69" s="100"/>
      <c r="E69" s="100"/>
      <c r="F69" s="100"/>
      <c r="G69" s="100"/>
      <c r="H69" s="100"/>
      <c r="I69" s="100"/>
      <c r="J69" s="100"/>
      <c r="K69" s="100"/>
      <c r="L69" s="100"/>
      <c r="M69" s="100"/>
    </row>
    <row r="70" spans="1:14" x14ac:dyDescent="0.2"/>
  </sheetData>
  <sheetProtection sheet="1" objects="1" scenarios="1" selectLockedCells="1"/>
  <mergeCells count="95">
    <mergeCell ref="A68:L68"/>
    <mergeCell ref="A63:B63"/>
    <mergeCell ref="A64:B64"/>
    <mergeCell ref="A61:B61"/>
    <mergeCell ref="A62:B62"/>
    <mergeCell ref="C61:I61"/>
    <mergeCell ref="C62:I62"/>
    <mergeCell ref="C63:I63"/>
    <mergeCell ref="C64:I64"/>
    <mergeCell ref="A67:B67"/>
    <mergeCell ref="A65:B65"/>
    <mergeCell ref="A66:B66"/>
    <mergeCell ref="C65:I65"/>
    <mergeCell ref="C66:I66"/>
    <mergeCell ref="C67:I67"/>
    <mergeCell ref="A59:B59"/>
    <mergeCell ref="A60:B60"/>
    <mergeCell ref="A57:B57"/>
    <mergeCell ref="A58:B58"/>
    <mergeCell ref="C57:I57"/>
    <mergeCell ref="C58:I58"/>
    <mergeCell ref="C59:I59"/>
    <mergeCell ref="C60:I60"/>
    <mergeCell ref="A55:B55"/>
    <mergeCell ref="A56:B56"/>
    <mergeCell ref="A53:B53"/>
    <mergeCell ref="A54:B54"/>
    <mergeCell ref="C53:I53"/>
    <mergeCell ref="C54:I54"/>
    <mergeCell ref="C55:I55"/>
    <mergeCell ref="C56:I56"/>
    <mergeCell ref="A51:B51"/>
    <mergeCell ref="A52:B52"/>
    <mergeCell ref="A49:B49"/>
    <mergeCell ref="A50:B50"/>
    <mergeCell ref="C49:I49"/>
    <mergeCell ref="C50:I50"/>
    <mergeCell ref="C51:I51"/>
    <mergeCell ref="C52:I52"/>
    <mergeCell ref="A40:B40"/>
    <mergeCell ref="C40:I40"/>
    <mergeCell ref="A41:B41"/>
    <mergeCell ref="C41:I41"/>
    <mergeCell ref="A42:B42"/>
    <mergeCell ref="C42:I42"/>
    <mergeCell ref="A47:B47"/>
    <mergeCell ref="A48:B48"/>
    <mergeCell ref="C48:I48"/>
    <mergeCell ref="C47:I47"/>
    <mergeCell ref="A43:L43"/>
    <mergeCell ref="A45:D45"/>
    <mergeCell ref="A34:B34"/>
    <mergeCell ref="C34:I34"/>
    <mergeCell ref="A35:B35"/>
    <mergeCell ref="C35:I35"/>
    <mergeCell ref="A36:B36"/>
    <mergeCell ref="C36:I36"/>
    <mergeCell ref="A37:B37"/>
    <mergeCell ref="C37:I37"/>
    <mergeCell ref="A38:B38"/>
    <mergeCell ref="C38:I38"/>
    <mergeCell ref="A39:B39"/>
    <mergeCell ref="C39:I39"/>
    <mergeCell ref="A33:B33"/>
    <mergeCell ref="C33:I33"/>
    <mergeCell ref="A28:B28"/>
    <mergeCell ref="C28:I28"/>
    <mergeCell ref="A29:B29"/>
    <mergeCell ref="C29:I29"/>
    <mergeCell ref="A30:B30"/>
    <mergeCell ref="C30:I30"/>
    <mergeCell ref="A32:B32"/>
    <mergeCell ref="C32:I32"/>
    <mergeCell ref="A23:B23"/>
    <mergeCell ref="C23:I23"/>
    <mergeCell ref="A24:B24"/>
    <mergeCell ref="C24:I24"/>
    <mergeCell ref="A31:B31"/>
    <mergeCell ref="C31:I31"/>
    <mergeCell ref="A25:B25"/>
    <mergeCell ref="C25:I25"/>
    <mergeCell ref="A26:B26"/>
    <mergeCell ref="C26:I26"/>
    <mergeCell ref="A27:B27"/>
    <mergeCell ref="C27:I27"/>
    <mergeCell ref="C7:H7"/>
    <mergeCell ref="C9:H9"/>
    <mergeCell ref="A14:M18"/>
    <mergeCell ref="A22:B22"/>
    <mergeCell ref="C22:I22"/>
    <mergeCell ref="A20:D20"/>
    <mergeCell ref="A11:D11"/>
    <mergeCell ref="A7:B7"/>
    <mergeCell ref="A9:B9"/>
    <mergeCell ref="A13:B13"/>
  </mergeCells>
  <pageMargins left="0.7" right="0.7" top="0.75" bottom="0.75" header="0.3" footer="0.3"/>
  <pageSetup paperSize="9" scale="5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H71"/>
  <sheetViews>
    <sheetView view="pageBreakPreview" zoomScaleNormal="85" zoomScaleSheetLayoutView="100" workbookViewId="0">
      <selection activeCell="A24" sqref="A24"/>
    </sheetView>
  </sheetViews>
  <sheetFormatPr defaultColWidth="0" defaultRowHeight="14.25" zeroHeight="1" x14ac:dyDescent="0.2"/>
  <cols>
    <col min="1" max="1" width="26.140625" style="119" customWidth="1"/>
    <col min="2" max="2" width="28.28515625" style="119" customWidth="1"/>
    <col min="3" max="3" width="53.28515625" style="119" customWidth="1"/>
    <col min="4" max="4" width="11.85546875" style="119" bestFit="1" customWidth="1"/>
    <col min="5" max="5" width="13.85546875" style="119" customWidth="1"/>
    <col min="6" max="6" width="22.140625" style="119" customWidth="1"/>
    <col min="7" max="8" width="9.140625" style="119" customWidth="1"/>
    <col min="9" max="16384" width="9.140625" style="119" hidden="1"/>
  </cols>
  <sheetData>
    <row r="1" spans="1:7" x14ac:dyDescent="0.2"/>
    <row r="2" spans="1:7" x14ac:dyDescent="0.2"/>
    <row r="3" spans="1:7" x14ac:dyDescent="0.2"/>
    <row r="4" spans="1:7" x14ac:dyDescent="0.2"/>
    <row r="5" spans="1:7" x14ac:dyDescent="0.2"/>
    <row r="6" spans="1:7" ht="15" thickBot="1" x14ac:dyDescent="0.25">
      <c r="B6" s="109"/>
      <c r="C6" s="109"/>
    </row>
    <row r="7" spans="1:7" ht="16.5" thickBot="1" x14ac:dyDescent="0.3">
      <c r="A7" s="481" t="s">
        <v>1</v>
      </c>
      <c r="B7" s="825" t="str">
        <f>Instructions!B5</f>
        <v>TMTii 53</v>
      </c>
      <c r="C7" s="827"/>
      <c r="D7" s="106"/>
    </row>
    <row r="8" spans="1:7" ht="15.75" thickBot="1" x14ac:dyDescent="0.3">
      <c r="A8" s="99"/>
      <c r="B8" s="100"/>
      <c r="C8" s="101"/>
      <c r="E8" s="79"/>
    </row>
    <row r="9" spans="1:7" ht="16.5" thickBot="1" x14ac:dyDescent="0.3">
      <c r="A9" s="350" t="s">
        <v>193</v>
      </c>
      <c r="B9" s="825" t="str">
        <f>'Assessment Summary'!C9</f>
        <v>Please Type Company Name</v>
      </c>
      <c r="C9" s="827"/>
      <c r="E9" s="80"/>
    </row>
    <row r="10" spans="1:7" ht="15" x14ac:dyDescent="0.25">
      <c r="E10" s="80"/>
    </row>
    <row r="11" spans="1:7" ht="15.75" x14ac:dyDescent="0.25">
      <c r="A11" s="351" t="s">
        <v>28</v>
      </c>
      <c r="B11" s="71"/>
      <c r="E11" s="70"/>
    </row>
    <row r="12" spans="1:7" x14ac:dyDescent="0.2"/>
    <row r="13" spans="1:7" ht="16.5" thickBot="1" x14ac:dyDescent="0.25">
      <c r="A13" s="823" t="s">
        <v>43</v>
      </c>
      <c r="B13" s="824"/>
      <c r="C13" s="177"/>
      <c r="D13" s="109"/>
      <c r="E13" s="109"/>
      <c r="F13" s="109"/>
    </row>
    <row r="14" spans="1:7" ht="20.100000000000001" customHeight="1" x14ac:dyDescent="0.2">
      <c r="A14" s="762" t="s">
        <v>235</v>
      </c>
      <c r="B14" s="851"/>
      <c r="C14" s="852"/>
      <c r="D14" s="852"/>
      <c r="E14" s="852"/>
      <c r="F14" s="853"/>
      <c r="G14" s="106"/>
    </row>
    <row r="15" spans="1:7" ht="20.100000000000001" customHeight="1" x14ac:dyDescent="0.2">
      <c r="A15" s="854"/>
      <c r="B15" s="855"/>
      <c r="C15" s="855"/>
      <c r="D15" s="855"/>
      <c r="E15" s="855"/>
      <c r="F15" s="856"/>
      <c r="G15" s="106"/>
    </row>
    <row r="16" spans="1:7" ht="20.100000000000001" customHeight="1" x14ac:dyDescent="0.2">
      <c r="A16" s="854"/>
      <c r="B16" s="855"/>
      <c r="C16" s="855"/>
      <c r="D16" s="855"/>
      <c r="E16" s="855"/>
      <c r="F16" s="856"/>
      <c r="G16" s="106"/>
    </row>
    <row r="17" spans="1:7" ht="20.100000000000001" customHeight="1" x14ac:dyDescent="0.2">
      <c r="A17" s="854"/>
      <c r="B17" s="855"/>
      <c r="C17" s="855"/>
      <c r="D17" s="855"/>
      <c r="E17" s="855"/>
      <c r="F17" s="856"/>
      <c r="G17" s="106"/>
    </row>
    <row r="18" spans="1:7" ht="20.100000000000001" customHeight="1" thickBot="1" x14ac:dyDescent="0.25">
      <c r="A18" s="857"/>
      <c r="B18" s="858"/>
      <c r="C18" s="858"/>
      <c r="D18" s="858"/>
      <c r="E18" s="858"/>
      <c r="F18" s="859"/>
      <c r="G18" s="106"/>
    </row>
    <row r="19" spans="1:7" x14ac:dyDescent="0.2">
      <c r="A19" s="333"/>
      <c r="B19" s="333"/>
      <c r="C19" s="333"/>
      <c r="D19" s="334"/>
      <c r="E19" s="334"/>
      <c r="F19" s="352"/>
    </row>
    <row r="20" spans="1:7" ht="15.75" x14ac:dyDescent="0.25">
      <c r="A20" s="720" t="s">
        <v>46</v>
      </c>
      <c r="B20" s="721"/>
      <c r="C20" s="135"/>
      <c r="D20" s="136"/>
      <c r="E20" s="136"/>
      <c r="F20" s="137"/>
    </row>
    <row r="21" spans="1:7" ht="15.75" thickBot="1" x14ac:dyDescent="0.3">
      <c r="A21" s="76"/>
      <c r="B21" s="76"/>
      <c r="C21" s="109"/>
      <c r="D21" s="109"/>
      <c r="E21" s="109"/>
      <c r="F21" s="109"/>
    </row>
    <row r="22" spans="1:7" ht="16.5" thickBot="1" x14ac:dyDescent="0.25">
      <c r="A22" s="353" t="s">
        <v>21</v>
      </c>
      <c r="B22" s="354" t="s">
        <v>176</v>
      </c>
      <c r="C22" s="355" t="s">
        <v>22</v>
      </c>
      <c r="D22" s="356" t="s">
        <v>23</v>
      </c>
      <c r="E22" s="357" t="s">
        <v>24</v>
      </c>
      <c r="F22" s="341" t="s">
        <v>25</v>
      </c>
      <c r="G22" s="106"/>
    </row>
    <row r="23" spans="1:7" ht="16.5" hidden="1" thickBot="1" x14ac:dyDescent="0.25">
      <c r="A23" s="353"/>
      <c r="B23" s="354"/>
      <c r="C23" s="355" t="s">
        <v>229</v>
      </c>
      <c r="D23" s="356"/>
      <c r="E23" s="357"/>
      <c r="F23" s="576"/>
      <c r="G23" s="106"/>
    </row>
    <row r="24" spans="1:7" x14ac:dyDescent="0.2">
      <c r="A24" s="359"/>
      <c r="B24" s="577" t="s">
        <v>229</v>
      </c>
      <c r="C24" s="360"/>
      <c r="D24" s="361"/>
      <c r="E24" s="362"/>
      <c r="F24" s="476">
        <f>E24*D24</f>
        <v>0</v>
      </c>
      <c r="G24" s="106"/>
    </row>
    <row r="25" spans="1:7" x14ac:dyDescent="0.2">
      <c r="A25" s="364"/>
      <c r="B25" s="578" t="s">
        <v>229</v>
      </c>
      <c r="C25" s="365"/>
      <c r="D25" s="537"/>
      <c r="E25" s="366"/>
      <c r="F25" s="363">
        <f t="shared" ref="F25:F43" si="0">E25*D25</f>
        <v>0</v>
      </c>
      <c r="G25" s="106"/>
    </row>
    <row r="26" spans="1:7" x14ac:dyDescent="0.2">
      <c r="A26" s="364"/>
      <c r="B26" s="578" t="s">
        <v>229</v>
      </c>
      <c r="C26" s="365"/>
      <c r="D26" s="537"/>
      <c r="E26" s="366"/>
      <c r="F26" s="363">
        <f t="shared" si="0"/>
        <v>0</v>
      </c>
      <c r="G26" s="106"/>
    </row>
    <row r="27" spans="1:7" x14ac:dyDescent="0.2">
      <c r="A27" s="364"/>
      <c r="B27" s="578" t="s">
        <v>229</v>
      </c>
      <c r="C27" s="365"/>
      <c r="D27" s="537"/>
      <c r="E27" s="366"/>
      <c r="F27" s="363">
        <f t="shared" si="0"/>
        <v>0</v>
      </c>
      <c r="G27" s="106"/>
    </row>
    <row r="28" spans="1:7" x14ac:dyDescent="0.2">
      <c r="A28" s="364"/>
      <c r="B28" s="578" t="s">
        <v>229</v>
      </c>
      <c r="C28" s="365"/>
      <c r="D28" s="537"/>
      <c r="E28" s="366"/>
      <c r="F28" s="363">
        <f t="shared" si="0"/>
        <v>0</v>
      </c>
      <c r="G28" s="106"/>
    </row>
    <row r="29" spans="1:7" x14ac:dyDescent="0.2">
      <c r="A29" s="364"/>
      <c r="B29" s="578" t="s">
        <v>229</v>
      </c>
      <c r="C29" s="365"/>
      <c r="D29" s="537"/>
      <c r="E29" s="366"/>
      <c r="F29" s="363">
        <f t="shared" si="0"/>
        <v>0</v>
      </c>
      <c r="G29" s="106"/>
    </row>
    <row r="30" spans="1:7" x14ac:dyDescent="0.2">
      <c r="A30" s="364"/>
      <c r="B30" s="578" t="s">
        <v>229</v>
      </c>
      <c r="C30" s="365"/>
      <c r="D30" s="537"/>
      <c r="E30" s="366"/>
      <c r="F30" s="363">
        <f t="shared" si="0"/>
        <v>0</v>
      </c>
      <c r="G30" s="106"/>
    </row>
    <row r="31" spans="1:7" x14ac:dyDescent="0.2">
      <c r="A31" s="364"/>
      <c r="B31" s="578" t="s">
        <v>229</v>
      </c>
      <c r="C31" s="365"/>
      <c r="D31" s="537"/>
      <c r="E31" s="366"/>
      <c r="F31" s="363">
        <f t="shared" si="0"/>
        <v>0</v>
      </c>
      <c r="G31" s="106"/>
    </row>
    <row r="32" spans="1:7" x14ac:dyDescent="0.2">
      <c r="A32" s="364"/>
      <c r="B32" s="578" t="s">
        <v>229</v>
      </c>
      <c r="C32" s="365"/>
      <c r="D32" s="537"/>
      <c r="E32" s="366"/>
      <c r="F32" s="363">
        <f t="shared" si="0"/>
        <v>0</v>
      </c>
      <c r="G32" s="106"/>
    </row>
    <row r="33" spans="1:7" x14ac:dyDescent="0.2">
      <c r="A33" s="364"/>
      <c r="B33" s="578" t="s">
        <v>229</v>
      </c>
      <c r="C33" s="365"/>
      <c r="D33" s="537"/>
      <c r="E33" s="366"/>
      <c r="F33" s="363">
        <f t="shared" si="0"/>
        <v>0</v>
      </c>
      <c r="G33" s="106"/>
    </row>
    <row r="34" spans="1:7" x14ac:dyDescent="0.2">
      <c r="A34" s="364"/>
      <c r="B34" s="578" t="s">
        <v>229</v>
      </c>
      <c r="C34" s="365"/>
      <c r="D34" s="537"/>
      <c r="E34" s="366"/>
      <c r="F34" s="363">
        <f t="shared" si="0"/>
        <v>0</v>
      </c>
      <c r="G34" s="106"/>
    </row>
    <row r="35" spans="1:7" x14ac:dyDescent="0.2">
      <c r="A35" s="364"/>
      <c r="B35" s="578" t="s">
        <v>229</v>
      </c>
      <c r="C35" s="365"/>
      <c r="D35" s="537"/>
      <c r="E35" s="366"/>
      <c r="F35" s="363">
        <f t="shared" si="0"/>
        <v>0</v>
      </c>
      <c r="G35" s="106"/>
    </row>
    <row r="36" spans="1:7" x14ac:dyDescent="0.2">
      <c r="A36" s="364"/>
      <c r="B36" s="578" t="s">
        <v>229</v>
      </c>
      <c r="C36" s="365"/>
      <c r="D36" s="537"/>
      <c r="E36" s="366"/>
      <c r="F36" s="363">
        <f t="shared" si="0"/>
        <v>0</v>
      </c>
      <c r="G36" s="106"/>
    </row>
    <row r="37" spans="1:7" x14ac:dyDescent="0.2">
      <c r="A37" s="364"/>
      <c r="B37" s="578" t="s">
        <v>229</v>
      </c>
      <c r="C37" s="365"/>
      <c r="D37" s="537"/>
      <c r="E37" s="366"/>
      <c r="F37" s="363">
        <f t="shared" si="0"/>
        <v>0</v>
      </c>
      <c r="G37" s="106"/>
    </row>
    <row r="38" spans="1:7" x14ac:dyDescent="0.2">
      <c r="A38" s="364"/>
      <c r="B38" s="578" t="s">
        <v>229</v>
      </c>
      <c r="C38" s="365"/>
      <c r="D38" s="537"/>
      <c r="E38" s="366"/>
      <c r="F38" s="363">
        <f t="shared" si="0"/>
        <v>0</v>
      </c>
      <c r="G38" s="106"/>
    </row>
    <row r="39" spans="1:7" x14ac:dyDescent="0.2">
      <c r="A39" s="364"/>
      <c r="B39" s="578" t="s">
        <v>229</v>
      </c>
      <c r="C39" s="365"/>
      <c r="D39" s="537"/>
      <c r="E39" s="366"/>
      <c r="F39" s="363">
        <f t="shared" si="0"/>
        <v>0</v>
      </c>
      <c r="G39" s="106"/>
    </row>
    <row r="40" spans="1:7" x14ac:dyDescent="0.2">
      <c r="A40" s="364"/>
      <c r="B40" s="578" t="s">
        <v>229</v>
      </c>
      <c r="C40" s="365"/>
      <c r="D40" s="537"/>
      <c r="E40" s="366"/>
      <c r="F40" s="363">
        <f t="shared" si="0"/>
        <v>0</v>
      </c>
      <c r="G40" s="106"/>
    </row>
    <row r="41" spans="1:7" x14ac:dyDescent="0.2">
      <c r="A41" s="364"/>
      <c r="B41" s="578" t="s">
        <v>229</v>
      </c>
      <c r="C41" s="365"/>
      <c r="D41" s="537"/>
      <c r="E41" s="366"/>
      <c r="F41" s="363">
        <f t="shared" si="0"/>
        <v>0</v>
      </c>
      <c r="G41" s="106"/>
    </row>
    <row r="42" spans="1:7" x14ac:dyDescent="0.2">
      <c r="A42" s="364"/>
      <c r="B42" s="578" t="s">
        <v>229</v>
      </c>
      <c r="C42" s="365"/>
      <c r="D42" s="537"/>
      <c r="E42" s="366"/>
      <c r="F42" s="363">
        <f t="shared" si="0"/>
        <v>0</v>
      </c>
      <c r="G42" s="106"/>
    </row>
    <row r="43" spans="1:7" ht="15" thickBot="1" x14ac:dyDescent="0.25">
      <c r="A43" s="367"/>
      <c r="B43" s="578" t="s">
        <v>229</v>
      </c>
      <c r="C43" s="368"/>
      <c r="D43" s="369"/>
      <c r="E43" s="370"/>
      <c r="F43" s="371">
        <f t="shared" si="0"/>
        <v>0</v>
      </c>
      <c r="G43" s="106"/>
    </row>
    <row r="44" spans="1:7" ht="15.75" thickBot="1" x14ac:dyDescent="0.3">
      <c r="A44" s="810" t="s">
        <v>27</v>
      </c>
      <c r="B44" s="811"/>
      <c r="C44" s="860"/>
      <c r="D44" s="860"/>
      <c r="E44" s="861"/>
      <c r="F44" s="309">
        <f>SUM(F24:F43)</f>
        <v>0</v>
      </c>
      <c r="G44" s="106"/>
    </row>
    <row r="45" spans="1:7" x14ac:dyDescent="0.2">
      <c r="A45" s="100"/>
      <c r="B45" s="100"/>
      <c r="C45" s="100"/>
      <c r="D45" s="100"/>
      <c r="E45" s="100"/>
      <c r="F45" s="100"/>
    </row>
    <row r="46" spans="1:7" ht="15.75" x14ac:dyDescent="0.25">
      <c r="A46" s="720" t="s">
        <v>47</v>
      </c>
      <c r="B46" s="721"/>
      <c r="C46" s="135"/>
      <c r="D46" s="136"/>
      <c r="E46" s="136"/>
      <c r="F46" s="137"/>
    </row>
    <row r="47" spans="1:7" ht="15.75" thickBot="1" x14ac:dyDescent="0.3">
      <c r="A47" s="76"/>
      <c r="B47" s="76"/>
      <c r="C47" s="109"/>
      <c r="D47" s="109"/>
      <c r="E47" s="109"/>
      <c r="F47" s="109"/>
    </row>
    <row r="48" spans="1:7" ht="16.5" thickBot="1" x14ac:dyDescent="0.25">
      <c r="A48" s="375" t="s">
        <v>21</v>
      </c>
      <c r="B48" s="354" t="s">
        <v>175</v>
      </c>
      <c r="C48" s="376" t="s">
        <v>48</v>
      </c>
      <c r="D48" s="377" t="s">
        <v>23</v>
      </c>
      <c r="E48" s="376" t="s">
        <v>24</v>
      </c>
      <c r="F48" s="341" t="s">
        <v>25</v>
      </c>
      <c r="G48" s="106"/>
    </row>
    <row r="49" spans="1:7" x14ac:dyDescent="0.2">
      <c r="A49" s="586"/>
      <c r="B49" s="587" t="s">
        <v>229</v>
      </c>
      <c r="C49" s="587"/>
      <c r="D49" s="588"/>
      <c r="E49" s="589"/>
      <c r="F49" s="475">
        <f t="shared" ref="F49:F68" si="1">E49*D49</f>
        <v>0</v>
      </c>
      <c r="G49" s="106"/>
    </row>
    <row r="50" spans="1:7" x14ac:dyDescent="0.2">
      <c r="A50" s="590"/>
      <c r="B50" s="591" t="s">
        <v>229</v>
      </c>
      <c r="C50" s="591"/>
      <c r="D50" s="592"/>
      <c r="E50" s="593"/>
      <c r="F50" s="372">
        <f t="shared" si="1"/>
        <v>0</v>
      </c>
      <c r="G50" s="106"/>
    </row>
    <row r="51" spans="1:7" x14ac:dyDescent="0.2">
      <c r="A51" s="590"/>
      <c r="B51" s="591" t="s">
        <v>229</v>
      </c>
      <c r="C51" s="591"/>
      <c r="D51" s="592"/>
      <c r="E51" s="593"/>
      <c r="F51" s="372">
        <f t="shared" si="1"/>
        <v>0</v>
      </c>
      <c r="G51" s="106"/>
    </row>
    <row r="52" spans="1:7" x14ac:dyDescent="0.2">
      <c r="A52" s="590"/>
      <c r="B52" s="591" t="s">
        <v>229</v>
      </c>
      <c r="C52" s="591"/>
      <c r="D52" s="592"/>
      <c r="E52" s="593"/>
      <c r="F52" s="372">
        <f t="shared" si="1"/>
        <v>0</v>
      </c>
      <c r="G52" s="106"/>
    </row>
    <row r="53" spans="1:7" x14ac:dyDescent="0.2">
      <c r="A53" s="590"/>
      <c r="B53" s="591" t="s">
        <v>229</v>
      </c>
      <c r="C53" s="591"/>
      <c r="D53" s="592"/>
      <c r="E53" s="593"/>
      <c r="F53" s="372">
        <f t="shared" si="1"/>
        <v>0</v>
      </c>
      <c r="G53" s="106"/>
    </row>
    <row r="54" spans="1:7" x14ac:dyDescent="0.2">
      <c r="A54" s="590"/>
      <c r="B54" s="591" t="s">
        <v>229</v>
      </c>
      <c r="C54" s="591"/>
      <c r="D54" s="592"/>
      <c r="E54" s="593"/>
      <c r="F54" s="372">
        <f t="shared" si="1"/>
        <v>0</v>
      </c>
      <c r="G54" s="106"/>
    </row>
    <row r="55" spans="1:7" x14ac:dyDescent="0.2">
      <c r="A55" s="590"/>
      <c r="B55" s="591" t="s">
        <v>229</v>
      </c>
      <c r="C55" s="591"/>
      <c r="D55" s="592"/>
      <c r="E55" s="593"/>
      <c r="F55" s="372">
        <f t="shared" si="1"/>
        <v>0</v>
      </c>
      <c r="G55" s="106"/>
    </row>
    <row r="56" spans="1:7" x14ac:dyDescent="0.2">
      <c r="A56" s="590"/>
      <c r="B56" s="591" t="s">
        <v>229</v>
      </c>
      <c r="C56" s="591"/>
      <c r="D56" s="592"/>
      <c r="E56" s="593"/>
      <c r="F56" s="372">
        <f t="shared" si="1"/>
        <v>0</v>
      </c>
      <c r="G56" s="106"/>
    </row>
    <row r="57" spans="1:7" x14ac:dyDescent="0.2">
      <c r="A57" s="590"/>
      <c r="B57" s="591" t="s">
        <v>229</v>
      </c>
      <c r="C57" s="591"/>
      <c r="D57" s="592"/>
      <c r="E57" s="593"/>
      <c r="F57" s="372">
        <f t="shared" si="1"/>
        <v>0</v>
      </c>
      <c r="G57" s="106"/>
    </row>
    <row r="58" spans="1:7" x14ac:dyDescent="0.2">
      <c r="A58" s="590"/>
      <c r="B58" s="591" t="s">
        <v>229</v>
      </c>
      <c r="C58" s="591"/>
      <c r="D58" s="592"/>
      <c r="E58" s="593"/>
      <c r="F58" s="372">
        <f t="shared" si="1"/>
        <v>0</v>
      </c>
      <c r="G58" s="106"/>
    </row>
    <row r="59" spans="1:7" x14ac:dyDescent="0.2">
      <c r="A59" s="590"/>
      <c r="B59" s="591" t="s">
        <v>229</v>
      </c>
      <c r="C59" s="591"/>
      <c r="D59" s="592"/>
      <c r="E59" s="593"/>
      <c r="F59" s="372">
        <f t="shared" si="1"/>
        <v>0</v>
      </c>
      <c r="G59" s="106"/>
    </row>
    <row r="60" spans="1:7" x14ac:dyDescent="0.2">
      <c r="A60" s="590"/>
      <c r="B60" s="591" t="s">
        <v>229</v>
      </c>
      <c r="C60" s="591"/>
      <c r="D60" s="592"/>
      <c r="E60" s="593"/>
      <c r="F60" s="372">
        <f t="shared" si="1"/>
        <v>0</v>
      </c>
      <c r="G60" s="106"/>
    </row>
    <row r="61" spans="1:7" x14ac:dyDescent="0.2">
      <c r="A61" s="590"/>
      <c r="B61" s="591" t="s">
        <v>229</v>
      </c>
      <c r="C61" s="591"/>
      <c r="D61" s="592"/>
      <c r="E61" s="593"/>
      <c r="F61" s="372">
        <f t="shared" si="1"/>
        <v>0</v>
      </c>
      <c r="G61" s="106"/>
    </row>
    <row r="62" spans="1:7" x14ac:dyDescent="0.2">
      <c r="A62" s="590"/>
      <c r="B62" s="591" t="s">
        <v>229</v>
      </c>
      <c r="C62" s="591"/>
      <c r="D62" s="592"/>
      <c r="E62" s="593"/>
      <c r="F62" s="372">
        <f t="shared" si="1"/>
        <v>0</v>
      </c>
      <c r="G62" s="106"/>
    </row>
    <row r="63" spans="1:7" x14ac:dyDescent="0.2">
      <c r="A63" s="590"/>
      <c r="B63" s="591" t="s">
        <v>229</v>
      </c>
      <c r="C63" s="591"/>
      <c r="D63" s="592"/>
      <c r="E63" s="593"/>
      <c r="F63" s="372">
        <f t="shared" si="1"/>
        <v>0</v>
      </c>
      <c r="G63" s="106"/>
    </row>
    <row r="64" spans="1:7" x14ac:dyDescent="0.2">
      <c r="A64" s="590"/>
      <c r="B64" s="591" t="s">
        <v>229</v>
      </c>
      <c r="C64" s="591"/>
      <c r="D64" s="592"/>
      <c r="E64" s="593"/>
      <c r="F64" s="372">
        <f t="shared" si="1"/>
        <v>0</v>
      </c>
      <c r="G64" s="106"/>
    </row>
    <row r="65" spans="1:7" x14ac:dyDescent="0.2">
      <c r="A65" s="590"/>
      <c r="B65" s="591" t="s">
        <v>229</v>
      </c>
      <c r="C65" s="591"/>
      <c r="D65" s="592"/>
      <c r="E65" s="593"/>
      <c r="F65" s="372">
        <f t="shared" si="1"/>
        <v>0</v>
      </c>
      <c r="G65" s="106"/>
    </row>
    <row r="66" spans="1:7" x14ac:dyDescent="0.2">
      <c r="A66" s="590"/>
      <c r="B66" s="591" t="s">
        <v>229</v>
      </c>
      <c r="C66" s="591"/>
      <c r="D66" s="592"/>
      <c r="E66" s="593"/>
      <c r="F66" s="372">
        <f t="shared" si="1"/>
        <v>0</v>
      </c>
      <c r="G66" s="106"/>
    </row>
    <row r="67" spans="1:7" x14ac:dyDescent="0.2">
      <c r="A67" s="590"/>
      <c r="B67" s="591" t="s">
        <v>229</v>
      </c>
      <c r="C67" s="591"/>
      <c r="D67" s="592"/>
      <c r="E67" s="593"/>
      <c r="F67" s="372">
        <f t="shared" si="1"/>
        <v>0</v>
      </c>
      <c r="G67" s="106"/>
    </row>
    <row r="68" spans="1:7" ht="15" thickBot="1" x14ac:dyDescent="0.25">
      <c r="A68" s="594"/>
      <c r="B68" s="591" t="s">
        <v>229</v>
      </c>
      <c r="C68" s="595"/>
      <c r="D68" s="596"/>
      <c r="E68" s="597"/>
      <c r="F68" s="373">
        <f t="shared" si="1"/>
        <v>0</v>
      </c>
      <c r="G68" s="106"/>
    </row>
    <row r="69" spans="1:7" ht="15.75" thickBot="1" x14ac:dyDescent="0.3">
      <c r="A69" s="810" t="s">
        <v>27</v>
      </c>
      <c r="B69" s="811"/>
      <c r="C69" s="860"/>
      <c r="D69" s="860"/>
      <c r="E69" s="861"/>
      <c r="F69" s="374">
        <f>SUM(F49:F68)</f>
        <v>0</v>
      </c>
      <c r="G69" s="106"/>
    </row>
    <row r="70" spans="1:7" x14ac:dyDescent="0.2">
      <c r="A70" s="100"/>
      <c r="B70" s="100"/>
      <c r="C70" s="100"/>
      <c r="D70" s="100"/>
      <c r="E70" s="100"/>
      <c r="F70" s="100"/>
    </row>
    <row r="71" spans="1:7" x14ac:dyDescent="0.2"/>
  </sheetData>
  <sheetProtection sheet="1" objects="1" scenarios="1" selectLockedCells="1"/>
  <mergeCells count="8">
    <mergeCell ref="A14:F18"/>
    <mergeCell ref="A44:E44"/>
    <mergeCell ref="A69:E69"/>
    <mergeCell ref="B7:C7"/>
    <mergeCell ref="B9:C9"/>
    <mergeCell ref="A20:B20"/>
    <mergeCell ref="A46:B46"/>
    <mergeCell ref="A13:B13"/>
  </mergeCells>
  <dataValidations count="1">
    <dataValidation type="list" allowBlank="1" showInputMessage="1" showErrorMessage="1" sqref="B49:B68">
      <formula1>$C$23:$C$43</formula1>
    </dataValidation>
  </dataValidations>
  <pageMargins left="0.7" right="0.7" top="0.75" bottom="0.75" header="0.3" footer="0.3"/>
  <pageSetup paperSize="9" scale="5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Lists!$A$3:$A$29</xm:f>
          </x14:formula1>
          <xm:sqref>B24:B43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36"/>
  <sheetViews>
    <sheetView view="pageBreakPreview" zoomScaleNormal="100" zoomScaleSheetLayoutView="100" workbookViewId="0">
      <selection activeCell="A24" sqref="A24"/>
    </sheetView>
  </sheetViews>
  <sheetFormatPr defaultRowHeight="14.25" x14ac:dyDescent="0.2"/>
  <cols>
    <col min="1" max="1" width="15.42578125" style="599" bestFit="1" customWidth="1"/>
    <col min="2" max="2" width="28.28515625" style="599" customWidth="1"/>
    <col min="3" max="3" width="48.140625" style="599" customWidth="1"/>
    <col min="4" max="4" width="23.42578125" style="599" customWidth="1"/>
    <col min="5" max="5" width="13.85546875" style="599" customWidth="1"/>
    <col min="6" max="6" width="22.140625" style="599" customWidth="1"/>
    <col min="7" max="7" width="14.140625" style="599" bestFit="1" customWidth="1"/>
    <col min="8" max="8" width="9.140625" style="94"/>
    <col min="9" max="16384" width="9.140625" style="599"/>
  </cols>
  <sheetData>
    <row r="1" spans="1:9" x14ac:dyDescent="0.2">
      <c r="A1" s="94"/>
      <c r="B1" s="94"/>
      <c r="C1" s="94"/>
      <c r="D1" s="94"/>
      <c r="E1" s="94"/>
      <c r="F1" s="94"/>
      <c r="G1" s="94"/>
      <c r="I1" s="598"/>
    </row>
    <row r="2" spans="1:9" x14ac:dyDescent="0.2">
      <c r="A2" s="94"/>
      <c r="B2" s="94"/>
      <c r="C2" s="94"/>
      <c r="D2" s="94"/>
      <c r="E2" s="94"/>
      <c r="F2" s="94"/>
      <c r="G2" s="94"/>
      <c r="I2" s="598"/>
    </row>
    <row r="3" spans="1:9" x14ac:dyDescent="0.2">
      <c r="A3" s="94"/>
      <c r="B3" s="94"/>
      <c r="C3" s="94"/>
      <c r="D3" s="94"/>
      <c r="E3" s="94"/>
      <c r="F3" s="94"/>
      <c r="G3" s="94"/>
      <c r="I3" s="598"/>
    </row>
    <row r="4" spans="1:9" x14ac:dyDescent="0.2">
      <c r="A4" s="94"/>
      <c r="B4" s="94"/>
      <c r="C4" s="94"/>
      <c r="D4" s="94"/>
      <c r="E4" s="94"/>
      <c r="F4" s="94"/>
      <c r="G4" s="94"/>
      <c r="I4" s="598"/>
    </row>
    <row r="5" spans="1:9" x14ac:dyDescent="0.2">
      <c r="A5" s="94"/>
      <c r="B5" s="94"/>
      <c r="C5" s="94"/>
      <c r="D5" s="94"/>
      <c r="E5" s="94"/>
      <c r="F5" s="94"/>
      <c r="G5" s="94"/>
      <c r="I5" s="598"/>
    </row>
    <row r="6" spans="1:9" ht="15" thickBot="1" x14ac:dyDescent="0.25">
      <c r="A6" s="94"/>
      <c r="B6" s="94"/>
      <c r="C6" s="94"/>
      <c r="D6" s="94"/>
      <c r="E6" s="94"/>
      <c r="F6" s="94"/>
      <c r="G6" s="94"/>
      <c r="I6" s="598"/>
    </row>
    <row r="7" spans="1:9" ht="16.5" thickBot="1" x14ac:dyDescent="0.3">
      <c r="A7" s="481" t="s">
        <v>1</v>
      </c>
      <c r="B7" s="710" t="str">
        <f>Instructions!B5</f>
        <v>TMTii 53</v>
      </c>
      <c r="C7" s="712"/>
      <c r="D7" s="127"/>
      <c r="E7" s="119"/>
      <c r="F7" s="119"/>
      <c r="G7" s="119"/>
      <c r="I7" s="598"/>
    </row>
    <row r="8" spans="1:9" ht="15.75" thickBot="1" x14ac:dyDescent="0.3">
      <c r="A8" s="99"/>
      <c r="B8" s="100"/>
      <c r="C8" s="101"/>
      <c r="D8" s="116"/>
      <c r="E8" s="79"/>
      <c r="F8" s="119"/>
      <c r="G8" s="119"/>
      <c r="I8" s="598"/>
    </row>
    <row r="9" spans="1:9" ht="16.5" thickBot="1" x14ac:dyDescent="0.3">
      <c r="A9" s="481" t="s">
        <v>193</v>
      </c>
      <c r="B9" s="710" t="str">
        <f>'Assessment Summary'!C9</f>
        <v>Please Type Company Name</v>
      </c>
      <c r="C9" s="712"/>
      <c r="D9" s="128"/>
      <c r="E9" s="80"/>
      <c r="F9" s="119"/>
      <c r="G9" s="119"/>
      <c r="I9" s="598"/>
    </row>
    <row r="10" spans="1:9" ht="15" x14ac:dyDescent="0.25">
      <c r="A10" s="119"/>
      <c r="B10" s="119"/>
      <c r="C10" s="119"/>
      <c r="D10" s="116"/>
      <c r="E10" s="80"/>
      <c r="F10" s="119"/>
      <c r="G10" s="119"/>
      <c r="I10" s="598"/>
    </row>
    <row r="11" spans="1:9" ht="15.75" x14ac:dyDescent="0.25">
      <c r="A11" s="638" t="s">
        <v>214</v>
      </c>
      <c r="B11" s="640"/>
      <c r="C11" s="116"/>
      <c r="D11" s="116"/>
      <c r="E11" s="129"/>
      <c r="F11" s="116"/>
      <c r="G11" s="116"/>
      <c r="I11" s="598"/>
    </row>
    <row r="12" spans="1:9" x14ac:dyDescent="0.2">
      <c r="B12" s="94"/>
      <c r="C12" s="94"/>
      <c r="D12" s="94"/>
      <c r="E12" s="94"/>
      <c r="F12" s="94"/>
      <c r="G12" s="94"/>
    </row>
    <row r="13" spans="1:9" ht="16.5" thickBot="1" x14ac:dyDescent="0.25">
      <c r="A13" s="874" t="s">
        <v>43</v>
      </c>
      <c r="B13" s="875"/>
      <c r="C13" s="94"/>
      <c r="D13" s="94"/>
      <c r="E13" s="94"/>
      <c r="F13" s="94"/>
      <c r="G13" s="94"/>
    </row>
    <row r="14" spans="1:9" x14ac:dyDescent="0.2">
      <c r="A14" s="864" t="s">
        <v>215</v>
      </c>
      <c r="B14" s="865"/>
      <c r="C14" s="866"/>
      <c r="D14" s="866"/>
      <c r="E14" s="866"/>
      <c r="F14" s="867"/>
      <c r="G14" s="94"/>
    </row>
    <row r="15" spans="1:9" x14ac:dyDescent="0.2">
      <c r="A15" s="868"/>
      <c r="B15" s="869"/>
      <c r="C15" s="869"/>
      <c r="D15" s="869"/>
      <c r="E15" s="869"/>
      <c r="F15" s="870"/>
      <c r="G15" s="94"/>
    </row>
    <row r="16" spans="1:9" x14ac:dyDescent="0.2">
      <c r="A16" s="868"/>
      <c r="B16" s="869"/>
      <c r="C16" s="869"/>
      <c r="D16" s="869"/>
      <c r="E16" s="869"/>
      <c r="F16" s="870"/>
      <c r="G16" s="94"/>
    </row>
    <row r="17" spans="1:9" x14ac:dyDescent="0.2">
      <c r="A17" s="868"/>
      <c r="B17" s="869"/>
      <c r="C17" s="869"/>
      <c r="D17" s="869"/>
      <c r="E17" s="869"/>
      <c r="F17" s="870"/>
      <c r="G17" s="94"/>
    </row>
    <row r="18" spans="1:9" ht="15" thickBot="1" x14ac:dyDescent="0.25">
      <c r="A18" s="871"/>
      <c r="B18" s="872"/>
      <c r="C18" s="872"/>
      <c r="D18" s="872"/>
      <c r="E18" s="872"/>
      <c r="F18" s="873"/>
      <c r="G18" s="94"/>
    </row>
    <row r="19" spans="1:9" x14ac:dyDescent="0.2">
      <c r="A19" s="94"/>
      <c r="B19" s="94"/>
      <c r="C19" s="94"/>
      <c r="D19" s="94"/>
      <c r="E19" s="94"/>
      <c r="F19" s="94"/>
      <c r="G19" s="94"/>
    </row>
    <row r="20" spans="1:9" ht="15.75" x14ac:dyDescent="0.2">
      <c r="A20" s="638" t="s">
        <v>216</v>
      </c>
      <c r="B20" s="640"/>
      <c r="C20" s="94"/>
      <c r="D20" s="94"/>
      <c r="E20" s="94"/>
      <c r="F20" s="94"/>
      <c r="G20" s="94"/>
    </row>
    <row r="21" spans="1:9" ht="15" thickBot="1" x14ac:dyDescent="0.25">
      <c r="A21" s="94"/>
      <c r="B21" s="94"/>
      <c r="C21" s="94"/>
      <c r="D21" s="94"/>
      <c r="E21" s="94"/>
      <c r="F21" s="94"/>
      <c r="G21" s="94"/>
    </row>
    <row r="22" spans="1:9" ht="16.5" thickBot="1" x14ac:dyDescent="0.25">
      <c r="A22" s="491" t="s">
        <v>217</v>
      </c>
      <c r="B22" s="492" t="s">
        <v>21</v>
      </c>
      <c r="C22" s="381" t="s">
        <v>176</v>
      </c>
      <c r="D22" s="382" t="s">
        <v>22</v>
      </c>
      <c r="E22" s="484" t="s">
        <v>23</v>
      </c>
      <c r="F22" s="382" t="s">
        <v>24</v>
      </c>
      <c r="G22" s="341" t="s">
        <v>25</v>
      </c>
    </row>
    <row r="23" spans="1:9" ht="15.75" hidden="1" x14ac:dyDescent="0.2">
      <c r="A23" s="416"/>
      <c r="B23" s="417" t="s">
        <v>229</v>
      </c>
      <c r="C23" s="417"/>
      <c r="D23" s="417" t="s">
        <v>229</v>
      </c>
      <c r="E23" s="419"/>
      <c r="F23" s="418"/>
      <c r="G23" s="420"/>
    </row>
    <row r="24" spans="1:9" ht="15" customHeight="1" x14ac:dyDescent="0.2">
      <c r="A24" s="406" t="s">
        <v>213</v>
      </c>
      <c r="B24" s="391"/>
      <c r="C24" s="390"/>
      <c r="D24" s="392"/>
      <c r="E24" s="536"/>
      <c r="F24" s="386"/>
      <c r="G24" s="422">
        <f>F24*E24</f>
        <v>0</v>
      </c>
      <c r="I24" s="94"/>
    </row>
    <row r="25" spans="1:9" ht="15" customHeight="1" x14ac:dyDescent="0.2">
      <c r="A25" s="409" t="s">
        <v>213</v>
      </c>
      <c r="B25" s="393"/>
      <c r="C25" s="390"/>
      <c r="D25" s="358"/>
      <c r="E25" s="537"/>
      <c r="F25" s="387"/>
      <c r="G25" s="423">
        <f t="shared" ref="G25:G43" si="0">F25*E25</f>
        <v>0</v>
      </c>
      <c r="I25" s="94"/>
    </row>
    <row r="26" spans="1:9" ht="15" customHeight="1" x14ac:dyDescent="0.2">
      <c r="A26" s="409" t="s">
        <v>213</v>
      </c>
      <c r="B26" s="393"/>
      <c r="C26" s="390"/>
      <c r="D26" s="358"/>
      <c r="E26" s="537"/>
      <c r="F26" s="387"/>
      <c r="G26" s="423">
        <f t="shared" si="0"/>
        <v>0</v>
      </c>
      <c r="I26" s="94"/>
    </row>
    <row r="27" spans="1:9" ht="15" customHeight="1" x14ac:dyDescent="0.2">
      <c r="A27" s="409" t="s">
        <v>213</v>
      </c>
      <c r="B27" s="393"/>
      <c r="C27" s="390"/>
      <c r="D27" s="358"/>
      <c r="E27" s="537"/>
      <c r="F27" s="387"/>
      <c r="G27" s="423">
        <f t="shared" si="0"/>
        <v>0</v>
      </c>
      <c r="I27" s="94"/>
    </row>
    <row r="28" spans="1:9" ht="15" customHeight="1" x14ac:dyDescent="0.2">
      <c r="A28" s="409" t="s">
        <v>213</v>
      </c>
      <c r="B28" s="393"/>
      <c r="C28" s="390"/>
      <c r="D28" s="358"/>
      <c r="E28" s="537"/>
      <c r="F28" s="387"/>
      <c r="G28" s="423">
        <f t="shared" si="0"/>
        <v>0</v>
      </c>
      <c r="I28" s="94"/>
    </row>
    <row r="29" spans="1:9" ht="15" customHeight="1" x14ac:dyDescent="0.2">
      <c r="A29" s="409" t="s">
        <v>213</v>
      </c>
      <c r="B29" s="393"/>
      <c r="C29" s="390"/>
      <c r="D29" s="358"/>
      <c r="E29" s="537"/>
      <c r="F29" s="387"/>
      <c r="G29" s="423">
        <f t="shared" si="0"/>
        <v>0</v>
      </c>
      <c r="I29" s="94"/>
    </row>
    <row r="30" spans="1:9" ht="15" customHeight="1" x14ac:dyDescent="0.2">
      <c r="A30" s="409" t="s">
        <v>213</v>
      </c>
      <c r="B30" s="393"/>
      <c r="C30" s="390"/>
      <c r="D30" s="358"/>
      <c r="E30" s="537"/>
      <c r="F30" s="387"/>
      <c r="G30" s="423">
        <f t="shared" si="0"/>
        <v>0</v>
      </c>
      <c r="I30" s="94"/>
    </row>
    <row r="31" spans="1:9" ht="15" customHeight="1" x14ac:dyDescent="0.2">
      <c r="A31" s="409" t="s">
        <v>213</v>
      </c>
      <c r="B31" s="393"/>
      <c r="C31" s="390"/>
      <c r="D31" s="358"/>
      <c r="E31" s="537"/>
      <c r="F31" s="387"/>
      <c r="G31" s="423">
        <f t="shared" si="0"/>
        <v>0</v>
      </c>
      <c r="I31" s="94"/>
    </row>
    <row r="32" spans="1:9" ht="15" customHeight="1" x14ac:dyDescent="0.2">
      <c r="A32" s="409" t="s">
        <v>213</v>
      </c>
      <c r="B32" s="393"/>
      <c r="C32" s="390"/>
      <c r="D32" s="358"/>
      <c r="E32" s="537"/>
      <c r="F32" s="387"/>
      <c r="G32" s="423">
        <f t="shared" si="0"/>
        <v>0</v>
      </c>
      <c r="I32" s="94"/>
    </row>
    <row r="33" spans="1:9" ht="15" customHeight="1" x14ac:dyDescent="0.2">
      <c r="A33" s="409" t="s">
        <v>213</v>
      </c>
      <c r="B33" s="393"/>
      <c r="C33" s="390"/>
      <c r="D33" s="358"/>
      <c r="E33" s="537"/>
      <c r="F33" s="387"/>
      <c r="G33" s="423">
        <f t="shared" si="0"/>
        <v>0</v>
      </c>
      <c r="I33" s="94"/>
    </row>
    <row r="34" spans="1:9" ht="15" customHeight="1" x14ac:dyDescent="0.2">
      <c r="A34" s="409" t="s">
        <v>213</v>
      </c>
      <c r="B34" s="393"/>
      <c r="C34" s="390"/>
      <c r="D34" s="358"/>
      <c r="E34" s="537"/>
      <c r="F34" s="387"/>
      <c r="G34" s="423">
        <f t="shared" si="0"/>
        <v>0</v>
      </c>
      <c r="I34" s="94"/>
    </row>
    <row r="35" spans="1:9" ht="15" customHeight="1" x14ac:dyDescent="0.2">
      <c r="A35" s="409" t="s">
        <v>213</v>
      </c>
      <c r="B35" s="393"/>
      <c r="C35" s="390"/>
      <c r="D35" s="358"/>
      <c r="E35" s="537"/>
      <c r="F35" s="387"/>
      <c r="G35" s="423">
        <f t="shared" si="0"/>
        <v>0</v>
      </c>
      <c r="I35" s="94"/>
    </row>
    <row r="36" spans="1:9" ht="15" customHeight="1" x14ac:dyDescent="0.2">
      <c r="A36" s="409" t="s">
        <v>213</v>
      </c>
      <c r="B36" s="393"/>
      <c r="C36" s="390"/>
      <c r="D36" s="358"/>
      <c r="E36" s="537"/>
      <c r="F36" s="387"/>
      <c r="G36" s="423">
        <f t="shared" si="0"/>
        <v>0</v>
      </c>
      <c r="I36" s="94"/>
    </row>
    <row r="37" spans="1:9" ht="15" customHeight="1" x14ac:dyDescent="0.2">
      <c r="A37" s="409" t="s">
        <v>213</v>
      </c>
      <c r="B37" s="393"/>
      <c r="C37" s="390"/>
      <c r="D37" s="358"/>
      <c r="E37" s="537"/>
      <c r="F37" s="387"/>
      <c r="G37" s="423">
        <f t="shared" si="0"/>
        <v>0</v>
      </c>
      <c r="I37" s="94"/>
    </row>
    <row r="38" spans="1:9" ht="15" customHeight="1" x14ac:dyDescent="0.2">
      <c r="A38" s="409" t="s">
        <v>213</v>
      </c>
      <c r="B38" s="393"/>
      <c r="C38" s="390"/>
      <c r="D38" s="358"/>
      <c r="E38" s="537"/>
      <c r="F38" s="387"/>
      <c r="G38" s="423">
        <f t="shared" si="0"/>
        <v>0</v>
      </c>
      <c r="I38" s="94"/>
    </row>
    <row r="39" spans="1:9" ht="15" customHeight="1" x14ac:dyDescent="0.2">
      <c r="A39" s="409" t="s">
        <v>213</v>
      </c>
      <c r="B39" s="393"/>
      <c r="C39" s="390"/>
      <c r="D39" s="358"/>
      <c r="E39" s="537"/>
      <c r="F39" s="387"/>
      <c r="G39" s="423">
        <f t="shared" si="0"/>
        <v>0</v>
      </c>
      <c r="I39" s="94"/>
    </row>
    <row r="40" spans="1:9" ht="15" customHeight="1" x14ac:dyDescent="0.2">
      <c r="A40" s="409" t="s">
        <v>213</v>
      </c>
      <c r="B40" s="393"/>
      <c r="C40" s="390"/>
      <c r="D40" s="358"/>
      <c r="E40" s="537"/>
      <c r="F40" s="387"/>
      <c r="G40" s="423">
        <f t="shared" si="0"/>
        <v>0</v>
      </c>
      <c r="I40" s="94"/>
    </row>
    <row r="41" spans="1:9" ht="15" customHeight="1" x14ac:dyDescent="0.2">
      <c r="A41" s="409" t="s">
        <v>213</v>
      </c>
      <c r="B41" s="393"/>
      <c r="C41" s="390"/>
      <c r="D41" s="358"/>
      <c r="E41" s="537"/>
      <c r="F41" s="387"/>
      <c r="G41" s="423">
        <f t="shared" si="0"/>
        <v>0</v>
      </c>
      <c r="I41" s="94"/>
    </row>
    <row r="42" spans="1:9" ht="15" customHeight="1" x14ac:dyDescent="0.2">
      <c r="A42" s="409" t="s">
        <v>213</v>
      </c>
      <c r="B42" s="393"/>
      <c r="C42" s="390"/>
      <c r="D42" s="358"/>
      <c r="E42" s="537"/>
      <c r="F42" s="387"/>
      <c r="G42" s="423">
        <f t="shared" si="0"/>
        <v>0</v>
      </c>
      <c r="I42" s="94"/>
    </row>
    <row r="43" spans="1:9" ht="15" customHeight="1" x14ac:dyDescent="0.2">
      <c r="A43" s="409" t="s">
        <v>213</v>
      </c>
      <c r="B43" s="393"/>
      <c r="C43" s="390"/>
      <c r="D43" s="358"/>
      <c r="E43" s="537"/>
      <c r="F43" s="387"/>
      <c r="G43" s="423">
        <f t="shared" si="0"/>
        <v>0</v>
      </c>
      <c r="I43" s="94"/>
    </row>
    <row r="44" spans="1:9" ht="15" customHeight="1" x14ac:dyDescent="0.2">
      <c r="A44" s="409" t="s">
        <v>213</v>
      </c>
      <c r="B44" s="393"/>
      <c r="C44" s="390"/>
      <c r="D44" s="358"/>
      <c r="E44" s="537"/>
      <c r="F44" s="387"/>
      <c r="G44" s="423">
        <f>F44*E44</f>
        <v>0</v>
      </c>
      <c r="I44" s="94"/>
    </row>
    <row r="45" spans="1:9" ht="15" customHeight="1" x14ac:dyDescent="0.2">
      <c r="A45" s="409" t="s">
        <v>213</v>
      </c>
      <c r="B45" s="393"/>
      <c r="C45" s="390"/>
      <c r="D45" s="358"/>
      <c r="E45" s="537"/>
      <c r="F45" s="387"/>
      <c r="G45" s="423">
        <f t="shared" ref="G45:G63" si="1">F45*E45</f>
        <v>0</v>
      </c>
      <c r="I45" s="94"/>
    </row>
    <row r="46" spans="1:9" ht="15" customHeight="1" x14ac:dyDescent="0.2">
      <c r="A46" s="409" t="s">
        <v>213</v>
      </c>
      <c r="B46" s="393"/>
      <c r="C46" s="390"/>
      <c r="D46" s="358"/>
      <c r="E46" s="537"/>
      <c r="F46" s="387"/>
      <c r="G46" s="423">
        <f t="shared" si="1"/>
        <v>0</v>
      </c>
      <c r="I46" s="94"/>
    </row>
    <row r="47" spans="1:9" ht="15" customHeight="1" x14ac:dyDescent="0.2">
      <c r="A47" s="409" t="s">
        <v>213</v>
      </c>
      <c r="B47" s="393"/>
      <c r="C47" s="390"/>
      <c r="D47" s="358"/>
      <c r="E47" s="537"/>
      <c r="F47" s="387"/>
      <c r="G47" s="423">
        <f t="shared" si="1"/>
        <v>0</v>
      </c>
      <c r="I47" s="94"/>
    </row>
    <row r="48" spans="1:9" ht="15" customHeight="1" x14ac:dyDescent="0.2">
      <c r="A48" s="409" t="s">
        <v>213</v>
      </c>
      <c r="B48" s="393"/>
      <c r="C48" s="390"/>
      <c r="D48" s="358"/>
      <c r="E48" s="537"/>
      <c r="F48" s="387"/>
      <c r="G48" s="423">
        <f t="shared" si="1"/>
        <v>0</v>
      </c>
      <c r="I48" s="94"/>
    </row>
    <row r="49" spans="1:9" ht="15" customHeight="1" x14ac:dyDescent="0.2">
      <c r="A49" s="409" t="s">
        <v>213</v>
      </c>
      <c r="B49" s="393"/>
      <c r="C49" s="390"/>
      <c r="D49" s="358"/>
      <c r="E49" s="537"/>
      <c r="F49" s="387"/>
      <c r="G49" s="423">
        <f t="shared" si="1"/>
        <v>0</v>
      </c>
      <c r="I49" s="94"/>
    </row>
    <row r="50" spans="1:9" ht="15" customHeight="1" x14ac:dyDescent="0.2">
      <c r="A50" s="409" t="s">
        <v>213</v>
      </c>
      <c r="B50" s="393"/>
      <c r="C50" s="390"/>
      <c r="D50" s="358"/>
      <c r="E50" s="537"/>
      <c r="F50" s="387"/>
      <c r="G50" s="423">
        <f t="shared" si="1"/>
        <v>0</v>
      </c>
      <c r="I50" s="94"/>
    </row>
    <row r="51" spans="1:9" ht="15" customHeight="1" x14ac:dyDescent="0.2">
      <c r="A51" s="409" t="s">
        <v>213</v>
      </c>
      <c r="B51" s="393"/>
      <c r="C51" s="390"/>
      <c r="D51" s="358"/>
      <c r="E51" s="537"/>
      <c r="F51" s="387"/>
      <c r="G51" s="423">
        <f t="shared" si="1"/>
        <v>0</v>
      </c>
      <c r="I51" s="94"/>
    </row>
    <row r="52" spans="1:9" ht="15" customHeight="1" x14ac:dyDescent="0.2">
      <c r="A52" s="409" t="s">
        <v>213</v>
      </c>
      <c r="B52" s="393"/>
      <c r="C52" s="390"/>
      <c r="D52" s="358"/>
      <c r="E52" s="537"/>
      <c r="F52" s="387"/>
      <c r="G52" s="423">
        <f t="shared" si="1"/>
        <v>0</v>
      </c>
      <c r="I52" s="94"/>
    </row>
    <row r="53" spans="1:9" ht="15" customHeight="1" x14ac:dyDescent="0.2">
      <c r="A53" s="409" t="s">
        <v>213</v>
      </c>
      <c r="B53" s="393"/>
      <c r="C53" s="390"/>
      <c r="D53" s="358"/>
      <c r="E53" s="537"/>
      <c r="F53" s="387"/>
      <c r="G53" s="423">
        <f t="shared" si="1"/>
        <v>0</v>
      </c>
      <c r="I53" s="94"/>
    </row>
    <row r="54" spans="1:9" ht="15" customHeight="1" x14ac:dyDescent="0.2">
      <c r="A54" s="409" t="s">
        <v>213</v>
      </c>
      <c r="B54" s="393"/>
      <c r="C54" s="390"/>
      <c r="D54" s="358"/>
      <c r="E54" s="537"/>
      <c r="F54" s="387"/>
      <c r="G54" s="423">
        <f t="shared" si="1"/>
        <v>0</v>
      </c>
      <c r="I54" s="94"/>
    </row>
    <row r="55" spans="1:9" ht="15" customHeight="1" x14ac:dyDescent="0.2">
      <c r="A55" s="409" t="s">
        <v>213</v>
      </c>
      <c r="B55" s="393"/>
      <c r="C55" s="390"/>
      <c r="D55" s="358"/>
      <c r="E55" s="537"/>
      <c r="F55" s="387"/>
      <c r="G55" s="423">
        <f t="shared" si="1"/>
        <v>0</v>
      </c>
      <c r="I55" s="94"/>
    </row>
    <row r="56" spans="1:9" ht="15" customHeight="1" x14ac:dyDescent="0.2">
      <c r="A56" s="409" t="s">
        <v>213</v>
      </c>
      <c r="B56" s="393"/>
      <c r="C56" s="390"/>
      <c r="D56" s="358"/>
      <c r="E56" s="537"/>
      <c r="F56" s="387"/>
      <c r="G56" s="423">
        <f t="shared" si="1"/>
        <v>0</v>
      </c>
      <c r="I56" s="94"/>
    </row>
    <row r="57" spans="1:9" ht="15" customHeight="1" x14ac:dyDescent="0.2">
      <c r="A57" s="409" t="s">
        <v>213</v>
      </c>
      <c r="B57" s="393"/>
      <c r="C57" s="390"/>
      <c r="D57" s="358"/>
      <c r="E57" s="537"/>
      <c r="F57" s="387"/>
      <c r="G57" s="423">
        <f t="shared" si="1"/>
        <v>0</v>
      </c>
      <c r="I57" s="94"/>
    </row>
    <row r="58" spans="1:9" ht="15" customHeight="1" x14ac:dyDescent="0.2">
      <c r="A58" s="409" t="s">
        <v>213</v>
      </c>
      <c r="B58" s="393"/>
      <c r="C58" s="390"/>
      <c r="D58" s="358"/>
      <c r="E58" s="537"/>
      <c r="F58" s="387"/>
      <c r="G58" s="423">
        <f t="shared" si="1"/>
        <v>0</v>
      </c>
      <c r="I58" s="94"/>
    </row>
    <row r="59" spans="1:9" ht="15" customHeight="1" x14ac:dyDescent="0.2">
      <c r="A59" s="409" t="s">
        <v>213</v>
      </c>
      <c r="B59" s="393"/>
      <c r="C59" s="390"/>
      <c r="D59" s="358"/>
      <c r="E59" s="537"/>
      <c r="F59" s="387"/>
      <c r="G59" s="423">
        <f t="shared" si="1"/>
        <v>0</v>
      </c>
      <c r="I59" s="94"/>
    </row>
    <row r="60" spans="1:9" ht="15" customHeight="1" x14ac:dyDescent="0.2">
      <c r="A60" s="409" t="s">
        <v>213</v>
      </c>
      <c r="B60" s="393"/>
      <c r="C60" s="390"/>
      <c r="D60" s="358"/>
      <c r="E60" s="537"/>
      <c r="F60" s="387"/>
      <c r="G60" s="423">
        <f t="shared" si="1"/>
        <v>0</v>
      </c>
      <c r="I60" s="94"/>
    </row>
    <row r="61" spans="1:9" ht="15" customHeight="1" x14ac:dyDescent="0.2">
      <c r="A61" s="409" t="s">
        <v>213</v>
      </c>
      <c r="B61" s="393"/>
      <c r="C61" s="390"/>
      <c r="D61" s="358"/>
      <c r="E61" s="537"/>
      <c r="F61" s="387"/>
      <c r="G61" s="423">
        <f t="shared" si="1"/>
        <v>0</v>
      </c>
      <c r="I61" s="94"/>
    </row>
    <row r="62" spans="1:9" ht="15" customHeight="1" x14ac:dyDescent="0.2">
      <c r="A62" s="409" t="s">
        <v>213</v>
      </c>
      <c r="B62" s="393"/>
      <c r="C62" s="390"/>
      <c r="D62" s="358"/>
      <c r="E62" s="537"/>
      <c r="F62" s="387"/>
      <c r="G62" s="423">
        <f t="shared" si="1"/>
        <v>0</v>
      </c>
      <c r="I62" s="94"/>
    </row>
    <row r="63" spans="1:9" ht="15" customHeight="1" x14ac:dyDescent="0.2">
      <c r="A63" s="409" t="s">
        <v>213</v>
      </c>
      <c r="B63" s="393"/>
      <c r="C63" s="390"/>
      <c r="D63" s="358"/>
      <c r="E63" s="537"/>
      <c r="F63" s="387"/>
      <c r="G63" s="423">
        <f t="shared" si="1"/>
        <v>0</v>
      </c>
      <c r="I63" s="94"/>
    </row>
    <row r="64" spans="1:9" ht="15" customHeight="1" x14ac:dyDescent="0.2">
      <c r="A64" s="409" t="s">
        <v>213</v>
      </c>
      <c r="B64" s="393"/>
      <c r="C64" s="390"/>
      <c r="D64" s="358"/>
      <c r="E64" s="537"/>
      <c r="F64" s="387"/>
      <c r="G64" s="423">
        <f>F64*E64</f>
        <v>0</v>
      </c>
      <c r="I64" s="94"/>
    </row>
    <row r="65" spans="1:9" ht="15" customHeight="1" x14ac:dyDescent="0.2">
      <c r="A65" s="409" t="s">
        <v>213</v>
      </c>
      <c r="B65" s="393"/>
      <c r="C65" s="390"/>
      <c r="D65" s="358"/>
      <c r="E65" s="537"/>
      <c r="F65" s="387"/>
      <c r="G65" s="423">
        <f t="shared" ref="G65:G83" si="2">F65*E65</f>
        <v>0</v>
      </c>
      <c r="I65" s="94"/>
    </row>
    <row r="66" spans="1:9" ht="15" customHeight="1" x14ac:dyDescent="0.2">
      <c r="A66" s="409" t="s">
        <v>213</v>
      </c>
      <c r="B66" s="393"/>
      <c r="C66" s="390"/>
      <c r="D66" s="358"/>
      <c r="E66" s="537"/>
      <c r="F66" s="387"/>
      <c r="G66" s="423">
        <f t="shared" si="2"/>
        <v>0</v>
      </c>
      <c r="I66" s="94"/>
    </row>
    <row r="67" spans="1:9" ht="15" customHeight="1" x14ac:dyDescent="0.2">
      <c r="A67" s="409" t="s">
        <v>213</v>
      </c>
      <c r="B67" s="393"/>
      <c r="C67" s="390"/>
      <c r="D67" s="358"/>
      <c r="E67" s="537"/>
      <c r="F67" s="387"/>
      <c r="G67" s="423">
        <f t="shared" si="2"/>
        <v>0</v>
      </c>
      <c r="I67" s="94"/>
    </row>
    <row r="68" spans="1:9" ht="15" customHeight="1" x14ac:dyDescent="0.2">
      <c r="A68" s="409" t="s">
        <v>213</v>
      </c>
      <c r="B68" s="393"/>
      <c r="C68" s="390"/>
      <c r="D68" s="358"/>
      <c r="E68" s="537"/>
      <c r="F68" s="387"/>
      <c r="G68" s="423">
        <f t="shared" si="2"/>
        <v>0</v>
      </c>
      <c r="I68" s="94"/>
    </row>
    <row r="69" spans="1:9" ht="15" customHeight="1" x14ac:dyDescent="0.2">
      <c r="A69" s="409" t="s">
        <v>213</v>
      </c>
      <c r="B69" s="393"/>
      <c r="C69" s="390"/>
      <c r="D69" s="358"/>
      <c r="E69" s="537"/>
      <c r="F69" s="387"/>
      <c r="G69" s="423">
        <f t="shared" si="2"/>
        <v>0</v>
      </c>
      <c r="I69" s="94"/>
    </row>
    <row r="70" spans="1:9" ht="15" customHeight="1" x14ac:dyDescent="0.2">
      <c r="A70" s="409" t="s">
        <v>213</v>
      </c>
      <c r="B70" s="393"/>
      <c r="C70" s="390"/>
      <c r="D70" s="358"/>
      <c r="E70" s="537"/>
      <c r="F70" s="387"/>
      <c r="G70" s="423">
        <f t="shared" si="2"/>
        <v>0</v>
      </c>
      <c r="I70" s="94"/>
    </row>
    <row r="71" spans="1:9" ht="15" customHeight="1" x14ac:dyDescent="0.2">
      <c r="A71" s="409" t="s">
        <v>213</v>
      </c>
      <c r="B71" s="393"/>
      <c r="C71" s="390"/>
      <c r="D71" s="358"/>
      <c r="E71" s="537"/>
      <c r="F71" s="387"/>
      <c r="G71" s="423">
        <f t="shared" si="2"/>
        <v>0</v>
      </c>
      <c r="I71" s="94"/>
    </row>
    <row r="72" spans="1:9" ht="15" customHeight="1" x14ac:dyDescent="0.2">
      <c r="A72" s="409" t="s">
        <v>213</v>
      </c>
      <c r="B72" s="393"/>
      <c r="C72" s="390"/>
      <c r="D72" s="358"/>
      <c r="E72" s="537"/>
      <c r="F72" s="387"/>
      <c r="G72" s="423">
        <f t="shared" si="2"/>
        <v>0</v>
      </c>
      <c r="I72" s="94"/>
    </row>
    <row r="73" spans="1:9" ht="15" customHeight="1" x14ac:dyDescent="0.2">
      <c r="A73" s="409" t="s">
        <v>213</v>
      </c>
      <c r="B73" s="393"/>
      <c r="C73" s="390"/>
      <c r="D73" s="358"/>
      <c r="E73" s="537"/>
      <c r="F73" s="387"/>
      <c r="G73" s="423">
        <f t="shared" si="2"/>
        <v>0</v>
      </c>
      <c r="I73" s="94"/>
    </row>
    <row r="74" spans="1:9" ht="15" customHeight="1" x14ac:dyDescent="0.2">
      <c r="A74" s="409" t="s">
        <v>213</v>
      </c>
      <c r="B74" s="393"/>
      <c r="C74" s="390"/>
      <c r="D74" s="358"/>
      <c r="E74" s="537"/>
      <c r="F74" s="387"/>
      <c r="G74" s="423">
        <f t="shared" si="2"/>
        <v>0</v>
      </c>
      <c r="I74" s="94"/>
    </row>
    <row r="75" spans="1:9" ht="15" customHeight="1" x14ac:dyDescent="0.2">
      <c r="A75" s="409" t="s">
        <v>213</v>
      </c>
      <c r="B75" s="393"/>
      <c r="C75" s="390"/>
      <c r="D75" s="358"/>
      <c r="E75" s="537"/>
      <c r="F75" s="387"/>
      <c r="G75" s="423">
        <f t="shared" si="2"/>
        <v>0</v>
      </c>
      <c r="I75" s="94"/>
    </row>
    <row r="76" spans="1:9" ht="15" customHeight="1" x14ac:dyDescent="0.2">
      <c r="A76" s="409" t="s">
        <v>213</v>
      </c>
      <c r="B76" s="393"/>
      <c r="C76" s="390"/>
      <c r="D76" s="358"/>
      <c r="E76" s="537"/>
      <c r="F76" s="387"/>
      <c r="G76" s="423">
        <f t="shared" si="2"/>
        <v>0</v>
      </c>
      <c r="I76" s="94"/>
    </row>
    <row r="77" spans="1:9" ht="15" customHeight="1" x14ac:dyDescent="0.2">
      <c r="A77" s="409" t="s">
        <v>213</v>
      </c>
      <c r="B77" s="393"/>
      <c r="C77" s="390"/>
      <c r="D77" s="358"/>
      <c r="E77" s="537"/>
      <c r="F77" s="387"/>
      <c r="G77" s="423">
        <f t="shared" si="2"/>
        <v>0</v>
      </c>
      <c r="I77" s="94"/>
    </row>
    <row r="78" spans="1:9" ht="15" customHeight="1" x14ac:dyDescent="0.2">
      <c r="A78" s="409" t="s">
        <v>213</v>
      </c>
      <c r="B78" s="393"/>
      <c r="C78" s="390"/>
      <c r="D78" s="358"/>
      <c r="E78" s="537"/>
      <c r="F78" s="387"/>
      <c r="G78" s="423">
        <f t="shared" si="2"/>
        <v>0</v>
      </c>
      <c r="I78" s="94"/>
    </row>
    <row r="79" spans="1:9" ht="15" customHeight="1" x14ac:dyDescent="0.2">
      <c r="A79" s="409" t="s">
        <v>213</v>
      </c>
      <c r="B79" s="393"/>
      <c r="C79" s="390"/>
      <c r="D79" s="358"/>
      <c r="E79" s="537"/>
      <c r="F79" s="387"/>
      <c r="G79" s="423">
        <f t="shared" si="2"/>
        <v>0</v>
      </c>
      <c r="I79" s="94"/>
    </row>
    <row r="80" spans="1:9" ht="15" customHeight="1" x14ac:dyDescent="0.2">
      <c r="A80" s="409" t="s">
        <v>213</v>
      </c>
      <c r="B80" s="393"/>
      <c r="C80" s="390"/>
      <c r="D80" s="358"/>
      <c r="E80" s="537"/>
      <c r="F80" s="387"/>
      <c r="G80" s="423">
        <f t="shared" si="2"/>
        <v>0</v>
      </c>
      <c r="I80" s="94"/>
    </row>
    <row r="81" spans="1:9" ht="15" customHeight="1" x14ac:dyDescent="0.2">
      <c r="A81" s="409" t="s">
        <v>213</v>
      </c>
      <c r="B81" s="393"/>
      <c r="C81" s="390"/>
      <c r="D81" s="358"/>
      <c r="E81" s="537"/>
      <c r="F81" s="387"/>
      <c r="G81" s="423">
        <f t="shared" si="2"/>
        <v>0</v>
      </c>
      <c r="I81" s="94"/>
    </row>
    <row r="82" spans="1:9" ht="15" customHeight="1" x14ac:dyDescent="0.2">
      <c r="A82" s="409" t="s">
        <v>213</v>
      </c>
      <c r="B82" s="393"/>
      <c r="C82" s="390"/>
      <c r="D82" s="358"/>
      <c r="E82" s="537"/>
      <c r="F82" s="387"/>
      <c r="G82" s="423">
        <f t="shared" si="2"/>
        <v>0</v>
      </c>
      <c r="I82" s="94"/>
    </row>
    <row r="83" spans="1:9" ht="15" customHeight="1" x14ac:dyDescent="0.2">
      <c r="A83" s="409" t="s">
        <v>213</v>
      </c>
      <c r="B83" s="393"/>
      <c r="C83" s="390"/>
      <c r="D83" s="358"/>
      <c r="E83" s="537"/>
      <c r="F83" s="387"/>
      <c r="G83" s="423">
        <f t="shared" si="2"/>
        <v>0</v>
      </c>
      <c r="I83" s="94"/>
    </row>
    <row r="84" spans="1:9" ht="15" customHeight="1" x14ac:dyDescent="0.2">
      <c r="A84" s="409" t="s">
        <v>213</v>
      </c>
      <c r="B84" s="393"/>
      <c r="C84" s="390"/>
      <c r="D84" s="358"/>
      <c r="E84" s="537"/>
      <c r="F84" s="387"/>
      <c r="G84" s="423">
        <f>F84*E84</f>
        <v>0</v>
      </c>
      <c r="I84" s="94"/>
    </row>
    <row r="85" spans="1:9" ht="15" customHeight="1" x14ac:dyDescent="0.2">
      <c r="A85" s="409" t="s">
        <v>213</v>
      </c>
      <c r="B85" s="393"/>
      <c r="C85" s="390"/>
      <c r="D85" s="358"/>
      <c r="E85" s="537"/>
      <c r="F85" s="387"/>
      <c r="G85" s="423">
        <f t="shared" ref="G85:G103" si="3">F85*E85</f>
        <v>0</v>
      </c>
      <c r="I85" s="94"/>
    </row>
    <row r="86" spans="1:9" ht="15" customHeight="1" x14ac:dyDescent="0.2">
      <c r="A86" s="409" t="s">
        <v>213</v>
      </c>
      <c r="B86" s="393"/>
      <c r="C86" s="390"/>
      <c r="D86" s="358"/>
      <c r="E86" s="537"/>
      <c r="F86" s="387"/>
      <c r="G86" s="423">
        <f t="shared" si="3"/>
        <v>0</v>
      </c>
      <c r="I86" s="94"/>
    </row>
    <row r="87" spans="1:9" ht="15" customHeight="1" x14ac:dyDescent="0.2">
      <c r="A87" s="409" t="s">
        <v>213</v>
      </c>
      <c r="B87" s="393"/>
      <c r="C87" s="390"/>
      <c r="D87" s="358"/>
      <c r="E87" s="537"/>
      <c r="F87" s="387"/>
      <c r="G87" s="423">
        <f t="shared" si="3"/>
        <v>0</v>
      </c>
      <c r="I87" s="94"/>
    </row>
    <row r="88" spans="1:9" ht="15" customHeight="1" x14ac:dyDescent="0.2">
      <c r="A88" s="409" t="s">
        <v>213</v>
      </c>
      <c r="B88" s="393"/>
      <c r="C88" s="390"/>
      <c r="D88" s="358"/>
      <c r="E88" s="537"/>
      <c r="F88" s="387"/>
      <c r="G88" s="423">
        <f t="shared" si="3"/>
        <v>0</v>
      </c>
      <c r="I88" s="94"/>
    </row>
    <row r="89" spans="1:9" ht="15" customHeight="1" x14ac:dyDescent="0.2">
      <c r="A89" s="409" t="s">
        <v>213</v>
      </c>
      <c r="B89" s="393"/>
      <c r="C89" s="390"/>
      <c r="D89" s="358"/>
      <c r="E89" s="537"/>
      <c r="F89" s="387"/>
      <c r="G89" s="423">
        <f t="shared" si="3"/>
        <v>0</v>
      </c>
      <c r="I89" s="94"/>
    </row>
    <row r="90" spans="1:9" ht="15" customHeight="1" x14ac:dyDescent="0.2">
      <c r="A90" s="409" t="s">
        <v>213</v>
      </c>
      <c r="B90" s="393"/>
      <c r="C90" s="390"/>
      <c r="D90" s="358"/>
      <c r="E90" s="537"/>
      <c r="F90" s="387"/>
      <c r="G90" s="423">
        <f t="shared" si="3"/>
        <v>0</v>
      </c>
      <c r="I90" s="94"/>
    </row>
    <row r="91" spans="1:9" ht="15" customHeight="1" x14ac:dyDescent="0.2">
      <c r="A91" s="409" t="s">
        <v>213</v>
      </c>
      <c r="B91" s="393"/>
      <c r="C91" s="390"/>
      <c r="D91" s="358"/>
      <c r="E91" s="537"/>
      <c r="F91" s="387"/>
      <c r="G91" s="423">
        <f t="shared" si="3"/>
        <v>0</v>
      </c>
      <c r="I91" s="94"/>
    </row>
    <row r="92" spans="1:9" ht="15" customHeight="1" x14ac:dyDescent="0.2">
      <c r="A92" s="409" t="s">
        <v>213</v>
      </c>
      <c r="B92" s="393"/>
      <c r="C92" s="390"/>
      <c r="D92" s="358"/>
      <c r="E92" s="537"/>
      <c r="F92" s="387"/>
      <c r="G92" s="423">
        <f t="shared" si="3"/>
        <v>0</v>
      </c>
      <c r="I92" s="94"/>
    </row>
    <row r="93" spans="1:9" ht="15" customHeight="1" x14ac:dyDescent="0.2">
      <c r="A93" s="409" t="s">
        <v>213</v>
      </c>
      <c r="B93" s="393"/>
      <c r="C93" s="390"/>
      <c r="D93" s="358"/>
      <c r="E93" s="537"/>
      <c r="F93" s="387"/>
      <c r="G93" s="423">
        <f t="shared" si="3"/>
        <v>0</v>
      </c>
      <c r="I93" s="94"/>
    </row>
    <row r="94" spans="1:9" ht="15" customHeight="1" x14ac:dyDescent="0.2">
      <c r="A94" s="409" t="s">
        <v>213</v>
      </c>
      <c r="B94" s="393"/>
      <c r="C94" s="390"/>
      <c r="D94" s="358"/>
      <c r="E94" s="537"/>
      <c r="F94" s="387"/>
      <c r="G94" s="423">
        <f t="shared" si="3"/>
        <v>0</v>
      </c>
      <c r="I94" s="94"/>
    </row>
    <row r="95" spans="1:9" ht="15" customHeight="1" x14ac:dyDescent="0.2">
      <c r="A95" s="409" t="s">
        <v>213</v>
      </c>
      <c r="B95" s="393"/>
      <c r="C95" s="390"/>
      <c r="D95" s="358"/>
      <c r="E95" s="537"/>
      <c r="F95" s="387"/>
      <c r="G95" s="423">
        <f t="shared" si="3"/>
        <v>0</v>
      </c>
      <c r="I95" s="94"/>
    </row>
    <row r="96" spans="1:9" ht="15" customHeight="1" x14ac:dyDescent="0.2">
      <c r="A96" s="409" t="s">
        <v>213</v>
      </c>
      <c r="B96" s="393"/>
      <c r="C96" s="390"/>
      <c r="D96" s="358"/>
      <c r="E96" s="537"/>
      <c r="F96" s="387"/>
      <c r="G96" s="423">
        <f t="shared" si="3"/>
        <v>0</v>
      </c>
      <c r="I96" s="94"/>
    </row>
    <row r="97" spans="1:9" ht="15" customHeight="1" x14ac:dyDescent="0.2">
      <c r="A97" s="409" t="s">
        <v>213</v>
      </c>
      <c r="B97" s="393"/>
      <c r="C97" s="390"/>
      <c r="D97" s="358"/>
      <c r="E97" s="537"/>
      <c r="F97" s="387"/>
      <c r="G97" s="423">
        <f t="shared" si="3"/>
        <v>0</v>
      </c>
      <c r="I97" s="94"/>
    </row>
    <row r="98" spans="1:9" ht="15" customHeight="1" x14ac:dyDescent="0.2">
      <c r="A98" s="409" t="s">
        <v>213</v>
      </c>
      <c r="B98" s="393"/>
      <c r="C98" s="390"/>
      <c r="D98" s="358"/>
      <c r="E98" s="537"/>
      <c r="F98" s="387"/>
      <c r="G98" s="423">
        <f t="shared" si="3"/>
        <v>0</v>
      </c>
      <c r="I98" s="94"/>
    </row>
    <row r="99" spans="1:9" ht="15" customHeight="1" x14ac:dyDescent="0.2">
      <c r="A99" s="409" t="s">
        <v>213</v>
      </c>
      <c r="B99" s="393"/>
      <c r="C99" s="390"/>
      <c r="D99" s="358"/>
      <c r="E99" s="537"/>
      <c r="F99" s="387"/>
      <c r="G99" s="423">
        <f t="shared" si="3"/>
        <v>0</v>
      </c>
      <c r="I99" s="94"/>
    </row>
    <row r="100" spans="1:9" ht="15" customHeight="1" x14ac:dyDescent="0.2">
      <c r="A100" s="409" t="s">
        <v>213</v>
      </c>
      <c r="B100" s="393"/>
      <c r="C100" s="390"/>
      <c r="D100" s="358"/>
      <c r="E100" s="537"/>
      <c r="F100" s="387"/>
      <c r="G100" s="423">
        <f t="shared" si="3"/>
        <v>0</v>
      </c>
      <c r="I100" s="94"/>
    </row>
    <row r="101" spans="1:9" ht="15" customHeight="1" x14ac:dyDescent="0.2">
      <c r="A101" s="409" t="s">
        <v>213</v>
      </c>
      <c r="B101" s="393"/>
      <c r="C101" s="390"/>
      <c r="D101" s="358"/>
      <c r="E101" s="537"/>
      <c r="F101" s="387"/>
      <c r="G101" s="423">
        <f t="shared" si="3"/>
        <v>0</v>
      </c>
      <c r="I101" s="94"/>
    </row>
    <row r="102" spans="1:9" ht="15" customHeight="1" x14ac:dyDescent="0.2">
      <c r="A102" s="409" t="s">
        <v>213</v>
      </c>
      <c r="B102" s="393"/>
      <c r="C102" s="390"/>
      <c r="D102" s="358"/>
      <c r="E102" s="537"/>
      <c r="F102" s="387"/>
      <c r="G102" s="423">
        <f t="shared" si="3"/>
        <v>0</v>
      </c>
      <c r="I102" s="94"/>
    </row>
    <row r="103" spans="1:9" ht="15" customHeight="1" x14ac:dyDescent="0.2">
      <c r="A103" s="409" t="s">
        <v>213</v>
      </c>
      <c r="B103" s="393"/>
      <c r="C103" s="390"/>
      <c r="D103" s="358"/>
      <c r="E103" s="537"/>
      <c r="F103" s="387"/>
      <c r="G103" s="423">
        <f t="shared" si="3"/>
        <v>0</v>
      </c>
      <c r="I103" s="94"/>
    </row>
    <row r="104" spans="1:9" ht="15" customHeight="1" x14ac:dyDescent="0.2">
      <c r="A104" s="409" t="s">
        <v>213</v>
      </c>
      <c r="B104" s="393"/>
      <c r="C104" s="390"/>
      <c r="D104" s="358"/>
      <c r="E104" s="537"/>
      <c r="F104" s="387"/>
      <c r="G104" s="423">
        <f>F104*E104</f>
        <v>0</v>
      </c>
      <c r="I104" s="94"/>
    </row>
    <row r="105" spans="1:9" ht="15" customHeight="1" x14ac:dyDescent="0.2">
      <c r="A105" s="409" t="s">
        <v>213</v>
      </c>
      <c r="B105" s="393"/>
      <c r="C105" s="390"/>
      <c r="D105" s="358"/>
      <c r="E105" s="537"/>
      <c r="F105" s="387"/>
      <c r="G105" s="423">
        <f t="shared" ref="G105:G123" si="4">F105*E105</f>
        <v>0</v>
      </c>
      <c r="I105" s="94"/>
    </row>
    <row r="106" spans="1:9" ht="15" customHeight="1" x14ac:dyDescent="0.2">
      <c r="A106" s="409" t="s">
        <v>213</v>
      </c>
      <c r="B106" s="393"/>
      <c r="C106" s="390"/>
      <c r="D106" s="358"/>
      <c r="E106" s="537"/>
      <c r="F106" s="387"/>
      <c r="G106" s="423">
        <f t="shared" si="4"/>
        <v>0</v>
      </c>
      <c r="I106" s="94"/>
    </row>
    <row r="107" spans="1:9" ht="15" customHeight="1" x14ac:dyDescent="0.2">
      <c r="A107" s="409" t="s">
        <v>213</v>
      </c>
      <c r="B107" s="393"/>
      <c r="C107" s="390"/>
      <c r="D107" s="358"/>
      <c r="E107" s="537"/>
      <c r="F107" s="387"/>
      <c r="G107" s="423">
        <f t="shared" si="4"/>
        <v>0</v>
      </c>
      <c r="I107" s="94"/>
    </row>
    <row r="108" spans="1:9" ht="15" customHeight="1" x14ac:dyDescent="0.2">
      <c r="A108" s="409" t="s">
        <v>213</v>
      </c>
      <c r="B108" s="393"/>
      <c r="C108" s="390"/>
      <c r="D108" s="358"/>
      <c r="E108" s="537"/>
      <c r="F108" s="387"/>
      <c r="G108" s="423">
        <f t="shared" si="4"/>
        <v>0</v>
      </c>
      <c r="I108" s="94"/>
    </row>
    <row r="109" spans="1:9" ht="15" customHeight="1" x14ac:dyDescent="0.2">
      <c r="A109" s="409" t="s">
        <v>213</v>
      </c>
      <c r="B109" s="393"/>
      <c r="C109" s="390"/>
      <c r="D109" s="358"/>
      <c r="E109" s="537"/>
      <c r="F109" s="387"/>
      <c r="G109" s="423">
        <f t="shared" si="4"/>
        <v>0</v>
      </c>
      <c r="I109" s="94"/>
    </row>
    <row r="110" spans="1:9" ht="15" customHeight="1" x14ac:dyDescent="0.2">
      <c r="A110" s="409" t="s">
        <v>213</v>
      </c>
      <c r="B110" s="393"/>
      <c r="C110" s="390"/>
      <c r="D110" s="358"/>
      <c r="E110" s="537"/>
      <c r="F110" s="387"/>
      <c r="G110" s="423">
        <f t="shared" si="4"/>
        <v>0</v>
      </c>
      <c r="I110" s="94"/>
    </row>
    <row r="111" spans="1:9" ht="15" customHeight="1" x14ac:dyDescent="0.2">
      <c r="A111" s="409" t="s">
        <v>213</v>
      </c>
      <c r="B111" s="393"/>
      <c r="C111" s="390"/>
      <c r="D111" s="358"/>
      <c r="E111" s="537"/>
      <c r="F111" s="387"/>
      <c r="G111" s="423">
        <f t="shared" si="4"/>
        <v>0</v>
      </c>
      <c r="I111" s="94"/>
    </row>
    <row r="112" spans="1:9" ht="15" customHeight="1" x14ac:dyDescent="0.2">
      <c r="A112" s="409" t="s">
        <v>213</v>
      </c>
      <c r="B112" s="393"/>
      <c r="C112" s="390"/>
      <c r="D112" s="358"/>
      <c r="E112" s="537"/>
      <c r="F112" s="387"/>
      <c r="G112" s="423">
        <f t="shared" si="4"/>
        <v>0</v>
      </c>
      <c r="I112" s="94"/>
    </row>
    <row r="113" spans="1:9" ht="15" customHeight="1" x14ac:dyDescent="0.2">
      <c r="A113" s="409" t="s">
        <v>213</v>
      </c>
      <c r="B113" s="393"/>
      <c r="C113" s="390"/>
      <c r="D113" s="358"/>
      <c r="E113" s="537"/>
      <c r="F113" s="387"/>
      <c r="G113" s="423">
        <f t="shared" si="4"/>
        <v>0</v>
      </c>
      <c r="I113" s="94"/>
    </row>
    <row r="114" spans="1:9" ht="15" customHeight="1" x14ac:dyDescent="0.2">
      <c r="A114" s="409" t="s">
        <v>213</v>
      </c>
      <c r="B114" s="393"/>
      <c r="C114" s="390"/>
      <c r="D114" s="358"/>
      <c r="E114" s="537"/>
      <c r="F114" s="387"/>
      <c r="G114" s="423">
        <f t="shared" si="4"/>
        <v>0</v>
      </c>
      <c r="I114" s="94"/>
    </row>
    <row r="115" spans="1:9" ht="15" customHeight="1" x14ac:dyDescent="0.2">
      <c r="A115" s="409" t="s">
        <v>213</v>
      </c>
      <c r="B115" s="393"/>
      <c r="C115" s="390"/>
      <c r="D115" s="358"/>
      <c r="E115" s="537"/>
      <c r="F115" s="387"/>
      <c r="G115" s="423">
        <f t="shared" si="4"/>
        <v>0</v>
      </c>
      <c r="I115" s="94"/>
    </row>
    <row r="116" spans="1:9" ht="15" customHeight="1" x14ac:dyDescent="0.2">
      <c r="A116" s="409" t="s">
        <v>213</v>
      </c>
      <c r="B116" s="393"/>
      <c r="C116" s="390"/>
      <c r="D116" s="358"/>
      <c r="E116" s="537"/>
      <c r="F116" s="387"/>
      <c r="G116" s="423">
        <f t="shared" si="4"/>
        <v>0</v>
      </c>
      <c r="I116" s="94"/>
    </row>
    <row r="117" spans="1:9" ht="15" customHeight="1" x14ac:dyDescent="0.2">
      <c r="A117" s="409" t="s">
        <v>213</v>
      </c>
      <c r="B117" s="393"/>
      <c r="C117" s="390"/>
      <c r="D117" s="358"/>
      <c r="E117" s="537"/>
      <c r="F117" s="387"/>
      <c r="G117" s="423">
        <f t="shared" si="4"/>
        <v>0</v>
      </c>
      <c r="I117" s="94"/>
    </row>
    <row r="118" spans="1:9" ht="15" customHeight="1" x14ac:dyDescent="0.2">
      <c r="A118" s="409" t="s">
        <v>213</v>
      </c>
      <c r="B118" s="393"/>
      <c r="C118" s="390"/>
      <c r="D118" s="358"/>
      <c r="E118" s="537"/>
      <c r="F118" s="387"/>
      <c r="G118" s="423">
        <f t="shared" si="4"/>
        <v>0</v>
      </c>
      <c r="I118" s="94"/>
    </row>
    <row r="119" spans="1:9" ht="15" customHeight="1" x14ac:dyDescent="0.2">
      <c r="A119" s="409" t="s">
        <v>213</v>
      </c>
      <c r="B119" s="393"/>
      <c r="C119" s="390"/>
      <c r="D119" s="358"/>
      <c r="E119" s="537"/>
      <c r="F119" s="387"/>
      <c r="G119" s="423">
        <f t="shared" si="4"/>
        <v>0</v>
      </c>
      <c r="I119" s="94"/>
    </row>
    <row r="120" spans="1:9" ht="15" customHeight="1" x14ac:dyDescent="0.2">
      <c r="A120" s="409" t="s">
        <v>213</v>
      </c>
      <c r="B120" s="393"/>
      <c r="C120" s="390"/>
      <c r="D120" s="358"/>
      <c r="E120" s="537"/>
      <c r="F120" s="387"/>
      <c r="G120" s="423">
        <f t="shared" si="4"/>
        <v>0</v>
      </c>
      <c r="I120" s="94"/>
    </row>
    <row r="121" spans="1:9" ht="15" customHeight="1" x14ac:dyDescent="0.2">
      <c r="A121" s="409" t="s">
        <v>213</v>
      </c>
      <c r="B121" s="393"/>
      <c r="C121" s="390"/>
      <c r="D121" s="358"/>
      <c r="E121" s="537"/>
      <c r="F121" s="387"/>
      <c r="G121" s="423">
        <f t="shared" si="4"/>
        <v>0</v>
      </c>
      <c r="I121" s="94"/>
    </row>
    <row r="122" spans="1:9" ht="15" customHeight="1" x14ac:dyDescent="0.2">
      <c r="A122" s="409" t="s">
        <v>213</v>
      </c>
      <c r="B122" s="393"/>
      <c r="C122" s="390"/>
      <c r="D122" s="358"/>
      <c r="E122" s="537"/>
      <c r="F122" s="387"/>
      <c r="G122" s="423">
        <f t="shared" si="4"/>
        <v>0</v>
      </c>
      <c r="I122" s="94"/>
    </row>
    <row r="123" spans="1:9" ht="15" customHeight="1" thickBot="1" x14ac:dyDescent="0.25">
      <c r="A123" s="412" t="s">
        <v>213</v>
      </c>
      <c r="B123" s="394"/>
      <c r="C123" s="390"/>
      <c r="D123" s="395"/>
      <c r="E123" s="538"/>
      <c r="F123" s="388"/>
      <c r="G123" s="424">
        <f t="shared" si="4"/>
        <v>0</v>
      </c>
      <c r="I123" s="94"/>
    </row>
    <row r="124" spans="1:9" ht="15.75" thickBot="1" x14ac:dyDescent="0.3">
      <c r="A124" s="810" t="s">
        <v>27</v>
      </c>
      <c r="B124" s="811"/>
      <c r="C124" s="811"/>
      <c r="D124" s="811"/>
      <c r="E124" s="811"/>
      <c r="F124" s="813"/>
      <c r="G124" s="309">
        <f>SUM(G24:G123)</f>
        <v>0</v>
      </c>
      <c r="I124" s="94"/>
    </row>
    <row r="125" spans="1:9" s="94" customFormat="1" x14ac:dyDescent="0.2">
      <c r="B125" s="131"/>
      <c r="C125" s="131"/>
      <c r="D125" s="132"/>
      <c r="E125" s="132"/>
      <c r="F125" s="132"/>
      <c r="G125" s="133"/>
    </row>
    <row r="126" spans="1:9" ht="15.75" x14ac:dyDescent="0.25">
      <c r="A126" s="862" t="s">
        <v>218</v>
      </c>
      <c r="B126" s="863"/>
      <c r="C126" s="94"/>
      <c r="D126" s="94"/>
      <c r="E126" s="94"/>
      <c r="F126" s="94"/>
      <c r="G126" s="94"/>
      <c r="I126" s="94"/>
    </row>
    <row r="127" spans="1:9" ht="15" thickBot="1" x14ac:dyDescent="0.25">
      <c r="A127" s="94"/>
      <c r="B127" s="94"/>
      <c r="C127" s="94"/>
      <c r="D127" s="94"/>
      <c r="E127" s="94"/>
      <c r="F127" s="94"/>
      <c r="G127" s="94"/>
    </row>
    <row r="128" spans="1:9" ht="16.5" thickBot="1" x14ac:dyDescent="0.25">
      <c r="A128" s="491" t="s">
        <v>217</v>
      </c>
      <c r="B128" s="492" t="s">
        <v>21</v>
      </c>
      <c r="C128" s="381" t="s">
        <v>176</v>
      </c>
      <c r="D128" s="382" t="s">
        <v>22</v>
      </c>
      <c r="E128" s="484" t="s">
        <v>23</v>
      </c>
      <c r="F128" s="382" t="s">
        <v>24</v>
      </c>
      <c r="G128" s="341" t="s">
        <v>25</v>
      </c>
    </row>
    <row r="129" spans="1:9" ht="15.75" hidden="1" x14ac:dyDescent="0.2">
      <c r="A129" s="416"/>
      <c r="B129" s="417" t="s">
        <v>229</v>
      </c>
      <c r="C129" s="417"/>
      <c r="D129" s="417" t="s">
        <v>229</v>
      </c>
      <c r="E129" s="419"/>
      <c r="F129" s="418"/>
      <c r="G129" s="420"/>
    </row>
    <row r="130" spans="1:9" ht="15" customHeight="1" x14ac:dyDescent="0.2">
      <c r="A130" s="406" t="s">
        <v>213</v>
      </c>
      <c r="B130" s="378"/>
      <c r="C130" s="379"/>
      <c r="D130" s="380"/>
      <c r="E130" s="536"/>
      <c r="F130" s="386"/>
      <c r="G130" s="422">
        <f>F130*E130</f>
        <v>0</v>
      </c>
      <c r="I130" s="94"/>
    </row>
    <row r="131" spans="1:9" ht="15" customHeight="1" x14ac:dyDescent="0.2">
      <c r="A131" s="409" t="s">
        <v>213</v>
      </c>
      <c r="B131" s="130"/>
      <c r="C131" s="113"/>
      <c r="D131" s="114"/>
      <c r="E131" s="537"/>
      <c r="F131" s="387"/>
      <c r="G131" s="423">
        <f t="shared" ref="G131:G149" si="5">F131*E131</f>
        <v>0</v>
      </c>
      <c r="I131" s="94"/>
    </row>
    <row r="132" spans="1:9" ht="15" customHeight="1" x14ac:dyDescent="0.2">
      <c r="A132" s="409" t="s">
        <v>213</v>
      </c>
      <c r="B132" s="130"/>
      <c r="C132" s="113"/>
      <c r="D132" s="114"/>
      <c r="E132" s="537"/>
      <c r="F132" s="387"/>
      <c r="G132" s="423">
        <f t="shared" si="5"/>
        <v>0</v>
      </c>
      <c r="I132" s="94"/>
    </row>
    <row r="133" spans="1:9" ht="15" customHeight="1" x14ac:dyDescent="0.2">
      <c r="A133" s="409" t="s">
        <v>213</v>
      </c>
      <c r="B133" s="130"/>
      <c r="C133" s="113"/>
      <c r="D133" s="114"/>
      <c r="E133" s="537"/>
      <c r="F133" s="387"/>
      <c r="G133" s="423">
        <f t="shared" si="5"/>
        <v>0</v>
      </c>
      <c r="I133" s="94"/>
    </row>
    <row r="134" spans="1:9" ht="15" customHeight="1" x14ac:dyDescent="0.2">
      <c r="A134" s="409" t="s">
        <v>213</v>
      </c>
      <c r="B134" s="130"/>
      <c r="C134" s="113"/>
      <c r="D134" s="114"/>
      <c r="E134" s="537"/>
      <c r="F134" s="387"/>
      <c r="G134" s="423">
        <f t="shared" si="5"/>
        <v>0</v>
      </c>
      <c r="I134" s="94"/>
    </row>
    <row r="135" spans="1:9" ht="15" customHeight="1" x14ac:dyDescent="0.2">
      <c r="A135" s="409" t="s">
        <v>213</v>
      </c>
      <c r="B135" s="130"/>
      <c r="C135" s="113"/>
      <c r="D135" s="114"/>
      <c r="E135" s="537"/>
      <c r="F135" s="387"/>
      <c r="G135" s="423">
        <f t="shared" si="5"/>
        <v>0</v>
      </c>
      <c r="I135" s="94"/>
    </row>
    <row r="136" spans="1:9" ht="15" customHeight="1" x14ac:dyDescent="0.2">
      <c r="A136" s="409" t="s">
        <v>213</v>
      </c>
      <c r="B136" s="130"/>
      <c r="C136" s="113"/>
      <c r="D136" s="114"/>
      <c r="E136" s="537"/>
      <c r="F136" s="387"/>
      <c r="G136" s="423">
        <f t="shared" si="5"/>
        <v>0</v>
      </c>
      <c r="I136" s="94"/>
    </row>
    <row r="137" spans="1:9" ht="15" customHeight="1" x14ac:dyDescent="0.2">
      <c r="A137" s="409" t="s">
        <v>213</v>
      </c>
      <c r="B137" s="130"/>
      <c r="C137" s="113"/>
      <c r="D137" s="114"/>
      <c r="E137" s="537"/>
      <c r="F137" s="387"/>
      <c r="G137" s="423">
        <f t="shared" si="5"/>
        <v>0</v>
      </c>
      <c r="I137" s="94"/>
    </row>
    <row r="138" spans="1:9" ht="15" customHeight="1" x14ac:dyDescent="0.2">
      <c r="A138" s="409" t="s">
        <v>213</v>
      </c>
      <c r="B138" s="130"/>
      <c r="C138" s="113"/>
      <c r="D138" s="114"/>
      <c r="E138" s="537"/>
      <c r="F138" s="387"/>
      <c r="G138" s="423">
        <f t="shared" si="5"/>
        <v>0</v>
      </c>
      <c r="I138" s="94"/>
    </row>
    <row r="139" spans="1:9" ht="15" customHeight="1" x14ac:dyDescent="0.2">
      <c r="A139" s="409" t="s">
        <v>213</v>
      </c>
      <c r="B139" s="130"/>
      <c r="C139" s="113"/>
      <c r="D139" s="114"/>
      <c r="E139" s="537"/>
      <c r="F139" s="387"/>
      <c r="G139" s="423">
        <f t="shared" si="5"/>
        <v>0</v>
      </c>
      <c r="I139" s="94"/>
    </row>
    <row r="140" spans="1:9" ht="15" customHeight="1" x14ac:dyDescent="0.2">
      <c r="A140" s="409" t="s">
        <v>213</v>
      </c>
      <c r="B140" s="130"/>
      <c r="C140" s="113"/>
      <c r="D140" s="114"/>
      <c r="E140" s="537"/>
      <c r="F140" s="387"/>
      <c r="G140" s="423">
        <f t="shared" si="5"/>
        <v>0</v>
      </c>
      <c r="I140" s="94"/>
    </row>
    <row r="141" spans="1:9" ht="15" customHeight="1" x14ac:dyDescent="0.2">
      <c r="A141" s="409" t="s">
        <v>213</v>
      </c>
      <c r="B141" s="130"/>
      <c r="C141" s="113"/>
      <c r="D141" s="114"/>
      <c r="E141" s="537"/>
      <c r="F141" s="387"/>
      <c r="G141" s="423">
        <f t="shared" si="5"/>
        <v>0</v>
      </c>
      <c r="I141" s="94"/>
    </row>
    <row r="142" spans="1:9" ht="15" customHeight="1" x14ac:dyDescent="0.2">
      <c r="A142" s="409" t="s">
        <v>213</v>
      </c>
      <c r="B142" s="130"/>
      <c r="C142" s="113"/>
      <c r="D142" s="114"/>
      <c r="E142" s="537"/>
      <c r="F142" s="387"/>
      <c r="G142" s="423">
        <f t="shared" si="5"/>
        <v>0</v>
      </c>
      <c r="I142" s="94"/>
    </row>
    <row r="143" spans="1:9" ht="15" customHeight="1" x14ac:dyDescent="0.2">
      <c r="A143" s="409" t="s">
        <v>213</v>
      </c>
      <c r="B143" s="130"/>
      <c r="C143" s="113"/>
      <c r="D143" s="114"/>
      <c r="E143" s="537"/>
      <c r="F143" s="387"/>
      <c r="G143" s="423">
        <f t="shared" si="5"/>
        <v>0</v>
      </c>
      <c r="I143" s="94"/>
    </row>
    <row r="144" spans="1:9" ht="15" customHeight="1" x14ac:dyDescent="0.2">
      <c r="A144" s="409" t="s">
        <v>213</v>
      </c>
      <c r="B144" s="130"/>
      <c r="C144" s="113"/>
      <c r="D144" s="114"/>
      <c r="E144" s="537"/>
      <c r="F144" s="387"/>
      <c r="G144" s="423">
        <f t="shared" si="5"/>
        <v>0</v>
      </c>
      <c r="I144" s="94"/>
    </row>
    <row r="145" spans="1:9" ht="15" customHeight="1" x14ac:dyDescent="0.2">
      <c r="A145" s="409" t="s">
        <v>213</v>
      </c>
      <c r="B145" s="130"/>
      <c r="C145" s="113"/>
      <c r="D145" s="114"/>
      <c r="E145" s="537"/>
      <c r="F145" s="387"/>
      <c r="G145" s="423">
        <f t="shared" si="5"/>
        <v>0</v>
      </c>
      <c r="I145" s="94"/>
    </row>
    <row r="146" spans="1:9" ht="15" customHeight="1" x14ac:dyDescent="0.2">
      <c r="A146" s="409" t="s">
        <v>213</v>
      </c>
      <c r="B146" s="130"/>
      <c r="C146" s="113"/>
      <c r="D146" s="114"/>
      <c r="E146" s="537"/>
      <c r="F146" s="387"/>
      <c r="G146" s="423">
        <f t="shared" si="5"/>
        <v>0</v>
      </c>
      <c r="I146" s="94"/>
    </row>
    <row r="147" spans="1:9" ht="15" customHeight="1" x14ac:dyDescent="0.2">
      <c r="A147" s="409" t="s">
        <v>213</v>
      </c>
      <c r="B147" s="130"/>
      <c r="C147" s="113"/>
      <c r="D147" s="114"/>
      <c r="E147" s="537"/>
      <c r="F147" s="387"/>
      <c r="G147" s="423">
        <f t="shared" si="5"/>
        <v>0</v>
      </c>
      <c r="I147" s="94"/>
    </row>
    <row r="148" spans="1:9" ht="15" customHeight="1" x14ac:dyDescent="0.2">
      <c r="A148" s="409" t="s">
        <v>213</v>
      </c>
      <c r="B148" s="130"/>
      <c r="C148" s="113"/>
      <c r="D148" s="114"/>
      <c r="E148" s="537"/>
      <c r="F148" s="387"/>
      <c r="G148" s="423">
        <f t="shared" si="5"/>
        <v>0</v>
      </c>
      <c r="I148" s="94"/>
    </row>
    <row r="149" spans="1:9" ht="15" customHeight="1" x14ac:dyDescent="0.2">
      <c r="A149" s="409" t="s">
        <v>213</v>
      </c>
      <c r="B149" s="130"/>
      <c r="C149" s="113"/>
      <c r="D149" s="114"/>
      <c r="E149" s="537"/>
      <c r="F149" s="387"/>
      <c r="G149" s="423">
        <f t="shared" si="5"/>
        <v>0</v>
      </c>
      <c r="I149" s="94"/>
    </row>
    <row r="150" spans="1:9" ht="15" customHeight="1" x14ac:dyDescent="0.2">
      <c r="A150" s="409" t="s">
        <v>213</v>
      </c>
      <c r="B150" s="130"/>
      <c r="C150" s="113"/>
      <c r="D150" s="114"/>
      <c r="E150" s="537"/>
      <c r="F150" s="387"/>
      <c r="G150" s="423">
        <f>F150*E150</f>
        <v>0</v>
      </c>
      <c r="I150" s="94"/>
    </row>
    <row r="151" spans="1:9" ht="15" customHeight="1" x14ac:dyDescent="0.2">
      <c r="A151" s="409" t="s">
        <v>213</v>
      </c>
      <c r="B151" s="130"/>
      <c r="C151" s="113"/>
      <c r="D151" s="114"/>
      <c r="E151" s="537"/>
      <c r="F151" s="387"/>
      <c r="G151" s="423">
        <f t="shared" ref="G151:G169" si="6">F151*E151</f>
        <v>0</v>
      </c>
      <c r="I151" s="94"/>
    </row>
    <row r="152" spans="1:9" ht="15" customHeight="1" x14ac:dyDescent="0.2">
      <c r="A152" s="409" t="s">
        <v>213</v>
      </c>
      <c r="B152" s="130"/>
      <c r="C152" s="113"/>
      <c r="D152" s="114"/>
      <c r="E152" s="537"/>
      <c r="F152" s="387"/>
      <c r="G152" s="423">
        <f t="shared" si="6"/>
        <v>0</v>
      </c>
    </row>
    <row r="153" spans="1:9" ht="15" customHeight="1" x14ac:dyDescent="0.2">
      <c r="A153" s="409" t="s">
        <v>213</v>
      </c>
      <c r="B153" s="130"/>
      <c r="C153" s="113"/>
      <c r="D153" s="114"/>
      <c r="E153" s="537"/>
      <c r="F153" s="387"/>
      <c r="G153" s="423">
        <f t="shared" si="6"/>
        <v>0</v>
      </c>
    </row>
    <row r="154" spans="1:9" ht="15" customHeight="1" x14ac:dyDescent="0.2">
      <c r="A154" s="409" t="s">
        <v>213</v>
      </c>
      <c r="B154" s="130"/>
      <c r="C154" s="113"/>
      <c r="D154" s="114"/>
      <c r="E154" s="537"/>
      <c r="F154" s="387"/>
      <c r="G154" s="423">
        <f t="shared" si="6"/>
        <v>0</v>
      </c>
    </row>
    <row r="155" spans="1:9" ht="15" customHeight="1" x14ac:dyDescent="0.2">
      <c r="A155" s="409" t="s">
        <v>213</v>
      </c>
      <c r="B155" s="130"/>
      <c r="C155" s="113"/>
      <c r="D155" s="114"/>
      <c r="E155" s="537"/>
      <c r="F155" s="387"/>
      <c r="G155" s="423">
        <f t="shared" si="6"/>
        <v>0</v>
      </c>
      <c r="I155" s="94"/>
    </row>
    <row r="156" spans="1:9" ht="15" customHeight="1" x14ac:dyDescent="0.2">
      <c r="A156" s="409" t="s">
        <v>213</v>
      </c>
      <c r="B156" s="130"/>
      <c r="C156" s="113"/>
      <c r="D156" s="114"/>
      <c r="E156" s="537"/>
      <c r="F156" s="387"/>
      <c r="G156" s="423">
        <f t="shared" si="6"/>
        <v>0</v>
      </c>
      <c r="I156" s="94"/>
    </row>
    <row r="157" spans="1:9" ht="15" customHeight="1" x14ac:dyDescent="0.2">
      <c r="A157" s="409" t="s">
        <v>213</v>
      </c>
      <c r="B157" s="130"/>
      <c r="C157" s="113"/>
      <c r="D157" s="114"/>
      <c r="E157" s="537"/>
      <c r="F157" s="387"/>
      <c r="G157" s="423">
        <f t="shared" si="6"/>
        <v>0</v>
      </c>
      <c r="I157" s="94"/>
    </row>
    <row r="158" spans="1:9" ht="15" customHeight="1" x14ac:dyDescent="0.2">
      <c r="A158" s="409" t="s">
        <v>213</v>
      </c>
      <c r="B158" s="130"/>
      <c r="C158" s="113"/>
      <c r="D158" s="114"/>
      <c r="E158" s="537"/>
      <c r="F158" s="387"/>
      <c r="G158" s="423">
        <f t="shared" si="6"/>
        <v>0</v>
      </c>
      <c r="I158" s="94"/>
    </row>
    <row r="159" spans="1:9" ht="15" customHeight="1" x14ac:dyDescent="0.2">
      <c r="A159" s="409" t="s">
        <v>213</v>
      </c>
      <c r="B159" s="130"/>
      <c r="C159" s="113"/>
      <c r="D159" s="114"/>
      <c r="E159" s="537"/>
      <c r="F159" s="387"/>
      <c r="G159" s="423">
        <f t="shared" si="6"/>
        <v>0</v>
      </c>
      <c r="I159" s="94"/>
    </row>
    <row r="160" spans="1:9" ht="15" customHeight="1" x14ac:dyDescent="0.2">
      <c r="A160" s="409" t="s">
        <v>213</v>
      </c>
      <c r="B160" s="130"/>
      <c r="C160" s="113"/>
      <c r="D160" s="114"/>
      <c r="E160" s="537"/>
      <c r="F160" s="387"/>
      <c r="G160" s="423">
        <f t="shared" si="6"/>
        <v>0</v>
      </c>
      <c r="I160" s="94"/>
    </row>
    <row r="161" spans="1:9" ht="15" customHeight="1" x14ac:dyDescent="0.2">
      <c r="A161" s="409" t="s">
        <v>213</v>
      </c>
      <c r="B161" s="130"/>
      <c r="C161" s="113"/>
      <c r="D161" s="114"/>
      <c r="E161" s="537"/>
      <c r="F161" s="387"/>
      <c r="G161" s="423">
        <f t="shared" si="6"/>
        <v>0</v>
      </c>
      <c r="I161" s="94"/>
    </row>
    <row r="162" spans="1:9" ht="15" customHeight="1" x14ac:dyDescent="0.2">
      <c r="A162" s="409" t="s">
        <v>213</v>
      </c>
      <c r="B162" s="130"/>
      <c r="C162" s="113"/>
      <c r="D162" s="114"/>
      <c r="E162" s="537"/>
      <c r="F162" s="387"/>
      <c r="G162" s="423">
        <f t="shared" si="6"/>
        <v>0</v>
      </c>
      <c r="I162" s="94"/>
    </row>
    <row r="163" spans="1:9" ht="15" customHeight="1" x14ac:dyDescent="0.2">
      <c r="A163" s="409" t="s">
        <v>213</v>
      </c>
      <c r="B163" s="130"/>
      <c r="C163" s="113"/>
      <c r="D163" s="114"/>
      <c r="E163" s="537"/>
      <c r="F163" s="387"/>
      <c r="G163" s="423">
        <f t="shared" si="6"/>
        <v>0</v>
      </c>
      <c r="I163" s="94"/>
    </row>
    <row r="164" spans="1:9" ht="15" customHeight="1" x14ac:dyDescent="0.2">
      <c r="A164" s="409" t="s">
        <v>213</v>
      </c>
      <c r="B164" s="130"/>
      <c r="C164" s="113"/>
      <c r="D164" s="114"/>
      <c r="E164" s="537"/>
      <c r="F164" s="387"/>
      <c r="G164" s="423">
        <f t="shared" si="6"/>
        <v>0</v>
      </c>
      <c r="I164" s="94"/>
    </row>
    <row r="165" spans="1:9" ht="15" customHeight="1" x14ac:dyDescent="0.2">
      <c r="A165" s="409" t="s">
        <v>213</v>
      </c>
      <c r="B165" s="130"/>
      <c r="C165" s="113"/>
      <c r="D165" s="114"/>
      <c r="E165" s="537"/>
      <c r="F165" s="387"/>
      <c r="G165" s="423">
        <f t="shared" si="6"/>
        <v>0</v>
      </c>
      <c r="I165" s="94"/>
    </row>
    <row r="166" spans="1:9" ht="15" customHeight="1" x14ac:dyDescent="0.2">
      <c r="A166" s="409" t="s">
        <v>213</v>
      </c>
      <c r="B166" s="130"/>
      <c r="C166" s="113"/>
      <c r="D166" s="114"/>
      <c r="E166" s="537"/>
      <c r="F166" s="387"/>
      <c r="G166" s="423">
        <f t="shared" si="6"/>
        <v>0</v>
      </c>
      <c r="I166" s="94"/>
    </row>
    <row r="167" spans="1:9" ht="15" customHeight="1" x14ac:dyDescent="0.2">
      <c r="A167" s="409" t="s">
        <v>213</v>
      </c>
      <c r="B167" s="130"/>
      <c r="C167" s="113"/>
      <c r="D167" s="114"/>
      <c r="E167" s="537"/>
      <c r="F167" s="387"/>
      <c r="G167" s="423">
        <f t="shared" si="6"/>
        <v>0</v>
      </c>
      <c r="I167" s="94"/>
    </row>
    <row r="168" spans="1:9" ht="15" customHeight="1" x14ac:dyDescent="0.2">
      <c r="A168" s="409" t="s">
        <v>213</v>
      </c>
      <c r="B168" s="130"/>
      <c r="C168" s="113"/>
      <c r="D168" s="114"/>
      <c r="E168" s="537"/>
      <c r="F168" s="387"/>
      <c r="G168" s="423">
        <f t="shared" si="6"/>
        <v>0</v>
      </c>
      <c r="I168" s="94"/>
    </row>
    <row r="169" spans="1:9" ht="15" customHeight="1" x14ac:dyDescent="0.2">
      <c r="A169" s="409" t="s">
        <v>213</v>
      </c>
      <c r="B169" s="130"/>
      <c r="C169" s="113"/>
      <c r="D169" s="114"/>
      <c r="E169" s="537"/>
      <c r="F169" s="387"/>
      <c r="G169" s="423">
        <f t="shared" si="6"/>
        <v>0</v>
      </c>
      <c r="I169" s="94"/>
    </row>
    <row r="170" spans="1:9" ht="15" customHeight="1" x14ac:dyDescent="0.2">
      <c r="A170" s="409" t="s">
        <v>213</v>
      </c>
      <c r="B170" s="130"/>
      <c r="C170" s="113"/>
      <c r="D170" s="114"/>
      <c r="E170" s="537"/>
      <c r="F170" s="387"/>
      <c r="G170" s="423">
        <f>F170*E170</f>
        <v>0</v>
      </c>
      <c r="I170" s="94"/>
    </row>
    <row r="171" spans="1:9" ht="15" customHeight="1" x14ac:dyDescent="0.2">
      <c r="A171" s="409" t="s">
        <v>213</v>
      </c>
      <c r="B171" s="130"/>
      <c r="C171" s="113"/>
      <c r="D171" s="114"/>
      <c r="E171" s="537"/>
      <c r="F171" s="387"/>
      <c r="G171" s="423">
        <f t="shared" ref="G171:G189" si="7">F171*E171</f>
        <v>0</v>
      </c>
      <c r="I171" s="94"/>
    </row>
    <row r="172" spans="1:9" ht="15" customHeight="1" x14ac:dyDescent="0.2">
      <c r="A172" s="409" t="s">
        <v>213</v>
      </c>
      <c r="B172" s="130"/>
      <c r="C172" s="113"/>
      <c r="D172" s="114"/>
      <c r="E172" s="537"/>
      <c r="F172" s="387"/>
      <c r="G172" s="423">
        <f t="shared" si="7"/>
        <v>0</v>
      </c>
      <c r="I172" s="94"/>
    </row>
    <row r="173" spans="1:9" ht="15" customHeight="1" x14ac:dyDescent="0.2">
      <c r="A173" s="409" t="s">
        <v>213</v>
      </c>
      <c r="B173" s="130"/>
      <c r="C173" s="113"/>
      <c r="D173" s="114"/>
      <c r="E173" s="537"/>
      <c r="F173" s="387"/>
      <c r="G173" s="423">
        <f t="shared" si="7"/>
        <v>0</v>
      </c>
      <c r="I173" s="94"/>
    </row>
    <row r="174" spans="1:9" ht="15" customHeight="1" x14ac:dyDescent="0.2">
      <c r="A174" s="409" t="s">
        <v>213</v>
      </c>
      <c r="B174" s="130"/>
      <c r="C174" s="113"/>
      <c r="D174" s="114"/>
      <c r="E174" s="537"/>
      <c r="F174" s="387"/>
      <c r="G174" s="423">
        <f t="shared" si="7"/>
        <v>0</v>
      </c>
      <c r="I174" s="94"/>
    </row>
    <row r="175" spans="1:9" ht="15" customHeight="1" x14ac:dyDescent="0.2">
      <c r="A175" s="409" t="s">
        <v>213</v>
      </c>
      <c r="B175" s="130"/>
      <c r="C175" s="113"/>
      <c r="D175" s="114"/>
      <c r="E175" s="537"/>
      <c r="F175" s="387"/>
      <c r="G175" s="423">
        <f t="shared" si="7"/>
        <v>0</v>
      </c>
      <c r="I175" s="94"/>
    </row>
    <row r="176" spans="1:9" ht="15" customHeight="1" x14ac:dyDescent="0.2">
      <c r="A176" s="409" t="s">
        <v>213</v>
      </c>
      <c r="B176" s="130"/>
      <c r="C176" s="113"/>
      <c r="D176" s="114"/>
      <c r="E176" s="537"/>
      <c r="F176" s="387"/>
      <c r="G176" s="423">
        <f t="shared" si="7"/>
        <v>0</v>
      </c>
      <c r="I176" s="94"/>
    </row>
    <row r="177" spans="1:7" ht="15" customHeight="1" x14ac:dyDescent="0.2">
      <c r="A177" s="409" t="s">
        <v>213</v>
      </c>
      <c r="B177" s="130"/>
      <c r="C177" s="113"/>
      <c r="D177" s="114"/>
      <c r="E177" s="537"/>
      <c r="F177" s="387"/>
      <c r="G177" s="423">
        <f t="shared" si="7"/>
        <v>0</v>
      </c>
    </row>
    <row r="178" spans="1:7" ht="15" customHeight="1" x14ac:dyDescent="0.2">
      <c r="A178" s="409" t="s">
        <v>213</v>
      </c>
      <c r="B178" s="130"/>
      <c r="C178" s="113"/>
      <c r="D178" s="114"/>
      <c r="E178" s="537"/>
      <c r="F178" s="387"/>
      <c r="G178" s="423">
        <f t="shared" si="7"/>
        <v>0</v>
      </c>
    </row>
    <row r="179" spans="1:7" ht="15" customHeight="1" x14ac:dyDescent="0.2">
      <c r="A179" s="409" t="s">
        <v>213</v>
      </c>
      <c r="B179" s="130"/>
      <c r="C179" s="113"/>
      <c r="D179" s="114"/>
      <c r="E179" s="537"/>
      <c r="F179" s="387"/>
      <c r="G179" s="423">
        <f t="shared" si="7"/>
        <v>0</v>
      </c>
    </row>
    <row r="180" spans="1:7" ht="15" customHeight="1" x14ac:dyDescent="0.2">
      <c r="A180" s="409" t="s">
        <v>213</v>
      </c>
      <c r="B180" s="130"/>
      <c r="C180" s="113"/>
      <c r="D180" s="114"/>
      <c r="E180" s="537"/>
      <c r="F180" s="387"/>
      <c r="G180" s="423">
        <f t="shared" si="7"/>
        <v>0</v>
      </c>
    </row>
    <row r="181" spans="1:7" ht="15" customHeight="1" x14ac:dyDescent="0.2">
      <c r="A181" s="409" t="s">
        <v>213</v>
      </c>
      <c r="B181" s="130"/>
      <c r="C181" s="113"/>
      <c r="D181" s="114"/>
      <c r="E181" s="537"/>
      <c r="F181" s="387"/>
      <c r="G181" s="423">
        <f t="shared" si="7"/>
        <v>0</v>
      </c>
    </row>
    <row r="182" spans="1:7" ht="15" customHeight="1" x14ac:dyDescent="0.2">
      <c r="A182" s="409" t="s">
        <v>213</v>
      </c>
      <c r="B182" s="130"/>
      <c r="C182" s="113"/>
      <c r="D182" s="114"/>
      <c r="E182" s="537"/>
      <c r="F182" s="387"/>
      <c r="G182" s="423">
        <f t="shared" si="7"/>
        <v>0</v>
      </c>
    </row>
    <row r="183" spans="1:7" ht="15" customHeight="1" x14ac:dyDescent="0.2">
      <c r="A183" s="409" t="s">
        <v>213</v>
      </c>
      <c r="B183" s="130"/>
      <c r="C183" s="113"/>
      <c r="D183" s="114"/>
      <c r="E183" s="537"/>
      <c r="F183" s="387"/>
      <c r="G183" s="423">
        <f t="shared" si="7"/>
        <v>0</v>
      </c>
    </row>
    <row r="184" spans="1:7" ht="15" customHeight="1" x14ac:dyDescent="0.2">
      <c r="A184" s="409" t="s">
        <v>213</v>
      </c>
      <c r="B184" s="130"/>
      <c r="C184" s="113"/>
      <c r="D184" s="114"/>
      <c r="E184" s="537"/>
      <c r="F184" s="387"/>
      <c r="G184" s="423">
        <f t="shared" si="7"/>
        <v>0</v>
      </c>
    </row>
    <row r="185" spans="1:7" ht="15" customHeight="1" x14ac:dyDescent="0.2">
      <c r="A185" s="409" t="s">
        <v>213</v>
      </c>
      <c r="B185" s="130"/>
      <c r="C185" s="113"/>
      <c r="D185" s="114"/>
      <c r="E185" s="537"/>
      <c r="F185" s="387"/>
      <c r="G185" s="423">
        <f t="shared" si="7"/>
        <v>0</v>
      </c>
    </row>
    <row r="186" spans="1:7" ht="15" customHeight="1" x14ac:dyDescent="0.2">
      <c r="A186" s="409" t="s">
        <v>213</v>
      </c>
      <c r="B186" s="130"/>
      <c r="C186" s="113"/>
      <c r="D186" s="114"/>
      <c r="E186" s="537"/>
      <c r="F186" s="387"/>
      <c r="G186" s="423">
        <f t="shared" si="7"/>
        <v>0</v>
      </c>
    </row>
    <row r="187" spans="1:7" ht="15" customHeight="1" x14ac:dyDescent="0.2">
      <c r="A187" s="409" t="s">
        <v>213</v>
      </c>
      <c r="B187" s="130"/>
      <c r="C187" s="113"/>
      <c r="D187" s="114"/>
      <c r="E187" s="537"/>
      <c r="F187" s="387"/>
      <c r="G187" s="423">
        <f t="shared" si="7"/>
        <v>0</v>
      </c>
    </row>
    <row r="188" spans="1:7" ht="15" customHeight="1" x14ac:dyDescent="0.2">
      <c r="A188" s="409" t="s">
        <v>213</v>
      </c>
      <c r="B188" s="130"/>
      <c r="C188" s="113"/>
      <c r="D188" s="114"/>
      <c r="E188" s="537"/>
      <c r="F188" s="387"/>
      <c r="G188" s="423">
        <f t="shared" si="7"/>
        <v>0</v>
      </c>
    </row>
    <row r="189" spans="1:7" ht="15" customHeight="1" x14ac:dyDescent="0.2">
      <c r="A189" s="409" t="s">
        <v>213</v>
      </c>
      <c r="B189" s="130"/>
      <c r="C189" s="113"/>
      <c r="D189" s="114"/>
      <c r="E189" s="537"/>
      <c r="F189" s="387"/>
      <c r="G189" s="423">
        <f t="shared" si="7"/>
        <v>0</v>
      </c>
    </row>
    <row r="190" spans="1:7" ht="15" customHeight="1" x14ac:dyDescent="0.2">
      <c r="A190" s="409" t="s">
        <v>213</v>
      </c>
      <c r="B190" s="130"/>
      <c r="C190" s="113"/>
      <c r="D190" s="114"/>
      <c r="E190" s="537"/>
      <c r="F190" s="387"/>
      <c r="G190" s="423">
        <f>F190*E190</f>
        <v>0</v>
      </c>
    </row>
    <row r="191" spans="1:7" ht="15" customHeight="1" x14ac:dyDescent="0.2">
      <c r="A191" s="409" t="s">
        <v>213</v>
      </c>
      <c r="B191" s="130"/>
      <c r="C191" s="113"/>
      <c r="D191" s="114"/>
      <c r="E191" s="537"/>
      <c r="F191" s="387"/>
      <c r="G191" s="423">
        <f t="shared" ref="G191:G209" si="8">F191*E191</f>
        <v>0</v>
      </c>
    </row>
    <row r="192" spans="1:7" ht="15" customHeight="1" x14ac:dyDescent="0.2">
      <c r="A192" s="409" t="s">
        <v>213</v>
      </c>
      <c r="B192" s="130"/>
      <c r="C192" s="113"/>
      <c r="D192" s="114"/>
      <c r="E192" s="537"/>
      <c r="F192" s="387"/>
      <c r="G192" s="423">
        <f t="shared" si="8"/>
        <v>0</v>
      </c>
    </row>
    <row r="193" spans="1:7" ht="15" customHeight="1" x14ac:dyDescent="0.2">
      <c r="A193" s="409" t="s">
        <v>213</v>
      </c>
      <c r="B193" s="130"/>
      <c r="C193" s="113"/>
      <c r="D193" s="114"/>
      <c r="E193" s="537"/>
      <c r="F193" s="387"/>
      <c r="G193" s="423">
        <f t="shared" si="8"/>
        <v>0</v>
      </c>
    </row>
    <row r="194" spans="1:7" ht="15" customHeight="1" x14ac:dyDescent="0.2">
      <c r="A194" s="409" t="s">
        <v>213</v>
      </c>
      <c r="B194" s="130"/>
      <c r="C194" s="113"/>
      <c r="D194" s="114"/>
      <c r="E194" s="537"/>
      <c r="F194" s="387"/>
      <c r="G194" s="423">
        <f t="shared" si="8"/>
        <v>0</v>
      </c>
    </row>
    <row r="195" spans="1:7" ht="15" customHeight="1" x14ac:dyDescent="0.2">
      <c r="A195" s="409" t="s">
        <v>213</v>
      </c>
      <c r="B195" s="130"/>
      <c r="C195" s="113"/>
      <c r="D195" s="114"/>
      <c r="E195" s="537"/>
      <c r="F195" s="387"/>
      <c r="G195" s="423">
        <f t="shared" si="8"/>
        <v>0</v>
      </c>
    </row>
    <row r="196" spans="1:7" ht="15" customHeight="1" x14ac:dyDescent="0.2">
      <c r="A196" s="409" t="s">
        <v>213</v>
      </c>
      <c r="B196" s="130"/>
      <c r="C196" s="113"/>
      <c r="D196" s="114"/>
      <c r="E196" s="537"/>
      <c r="F196" s="387"/>
      <c r="G196" s="423">
        <f t="shared" si="8"/>
        <v>0</v>
      </c>
    </row>
    <row r="197" spans="1:7" ht="15" customHeight="1" x14ac:dyDescent="0.2">
      <c r="A197" s="409" t="s">
        <v>213</v>
      </c>
      <c r="B197" s="130"/>
      <c r="C197" s="113"/>
      <c r="D197" s="114"/>
      <c r="E197" s="537"/>
      <c r="F197" s="387"/>
      <c r="G197" s="423">
        <f t="shared" si="8"/>
        <v>0</v>
      </c>
    </row>
    <row r="198" spans="1:7" ht="15" customHeight="1" x14ac:dyDescent="0.2">
      <c r="A198" s="409" t="s">
        <v>213</v>
      </c>
      <c r="B198" s="130"/>
      <c r="C198" s="113"/>
      <c r="D198" s="114"/>
      <c r="E198" s="537"/>
      <c r="F198" s="387"/>
      <c r="G198" s="423">
        <f t="shared" si="8"/>
        <v>0</v>
      </c>
    </row>
    <row r="199" spans="1:7" ht="15" customHeight="1" x14ac:dyDescent="0.2">
      <c r="A199" s="409" t="s">
        <v>213</v>
      </c>
      <c r="B199" s="130"/>
      <c r="C199" s="113"/>
      <c r="D199" s="114"/>
      <c r="E199" s="537"/>
      <c r="F199" s="387"/>
      <c r="G199" s="423">
        <f t="shared" si="8"/>
        <v>0</v>
      </c>
    </row>
    <row r="200" spans="1:7" ht="15" customHeight="1" x14ac:dyDescent="0.2">
      <c r="A200" s="409" t="s">
        <v>213</v>
      </c>
      <c r="B200" s="130"/>
      <c r="C200" s="113"/>
      <c r="D200" s="114"/>
      <c r="E200" s="537"/>
      <c r="F200" s="387"/>
      <c r="G200" s="423">
        <f t="shared" si="8"/>
        <v>0</v>
      </c>
    </row>
    <row r="201" spans="1:7" ht="15" customHeight="1" x14ac:dyDescent="0.2">
      <c r="A201" s="409" t="s">
        <v>213</v>
      </c>
      <c r="B201" s="130"/>
      <c r="C201" s="113"/>
      <c r="D201" s="114"/>
      <c r="E201" s="537"/>
      <c r="F201" s="387"/>
      <c r="G201" s="423">
        <f t="shared" si="8"/>
        <v>0</v>
      </c>
    </row>
    <row r="202" spans="1:7" ht="15" customHeight="1" x14ac:dyDescent="0.2">
      <c r="A202" s="409" t="s">
        <v>213</v>
      </c>
      <c r="B202" s="130"/>
      <c r="C202" s="113"/>
      <c r="D202" s="114"/>
      <c r="E202" s="537"/>
      <c r="F202" s="387"/>
      <c r="G202" s="423">
        <f t="shared" si="8"/>
        <v>0</v>
      </c>
    </row>
    <row r="203" spans="1:7" ht="15" customHeight="1" x14ac:dyDescent="0.2">
      <c r="A203" s="409" t="s">
        <v>213</v>
      </c>
      <c r="B203" s="130"/>
      <c r="C203" s="113"/>
      <c r="D203" s="114"/>
      <c r="E203" s="537"/>
      <c r="F203" s="387"/>
      <c r="G203" s="423">
        <f t="shared" si="8"/>
        <v>0</v>
      </c>
    </row>
    <row r="204" spans="1:7" ht="15" customHeight="1" x14ac:dyDescent="0.2">
      <c r="A204" s="409" t="s">
        <v>213</v>
      </c>
      <c r="B204" s="130"/>
      <c r="C204" s="113"/>
      <c r="D204" s="114"/>
      <c r="E204" s="537"/>
      <c r="F204" s="387"/>
      <c r="G204" s="423">
        <f t="shared" si="8"/>
        <v>0</v>
      </c>
    </row>
    <row r="205" spans="1:7" ht="15" customHeight="1" x14ac:dyDescent="0.2">
      <c r="A205" s="409" t="s">
        <v>213</v>
      </c>
      <c r="B205" s="130"/>
      <c r="C205" s="113"/>
      <c r="D205" s="114"/>
      <c r="E205" s="537"/>
      <c r="F205" s="387"/>
      <c r="G205" s="423">
        <f t="shared" si="8"/>
        <v>0</v>
      </c>
    </row>
    <row r="206" spans="1:7" ht="15" customHeight="1" x14ac:dyDescent="0.2">
      <c r="A206" s="409" t="s">
        <v>213</v>
      </c>
      <c r="B206" s="130"/>
      <c r="C206" s="113"/>
      <c r="D206" s="114"/>
      <c r="E206" s="537"/>
      <c r="F206" s="387"/>
      <c r="G206" s="423">
        <f t="shared" si="8"/>
        <v>0</v>
      </c>
    </row>
    <row r="207" spans="1:7" ht="15" customHeight="1" x14ac:dyDescent="0.2">
      <c r="A207" s="409" t="s">
        <v>213</v>
      </c>
      <c r="B207" s="130"/>
      <c r="C207" s="113"/>
      <c r="D207" s="114"/>
      <c r="E207" s="537"/>
      <c r="F207" s="387"/>
      <c r="G207" s="423">
        <f t="shared" si="8"/>
        <v>0</v>
      </c>
    </row>
    <row r="208" spans="1:7" ht="15" customHeight="1" x14ac:dyDescent="0.2">
      <c r="A208" s="409" t="s">
        <v>213</v>
      </c>
      <c r="B208" s="130"/>
      <c r="C208" s="113"/>
      <c r="D208" s="114"/>
      <c r="E208" s="537"/>
      <c r="F208" s="387"/>
      <c r="G208" s="423">
        <f t="shared" si="8"/>
        <v>0</v>
      </c>
    </row>
    <row r="209" spans="1:7" ht="15" customHeight="1" x14ac:dyDescent="0.2">
      <c r="A209" s="409" t="s">
        <v>213</v>
      </c>
      <c r="B209" s="130"/>
      <c r="C209" s="113"/>
      <c r="D209" s="114"/>
      <c r="E209" s="537"/>
      <c r="F209" s="387"/>
      <c r="G209" s="423">
        <f t="shared" si="8"/>
        <v>0</v>
      </c>
    </row>
    <row r="210" spans="1:7" ht="15" customHeight="1" x14ac:dyDescent="0.2">
      <c r="A210" s="409" t="s">
        <v>213</v>
      </c>
      <c r="B210" s="130"/>
      <c r="C210" s="113"/>
      <c r="D210" s="114"/>
      <c r="E210" s="537"/>
      <c r="F210" s="387"/>
      <c r="G210" s="423">
        <f>F210*E210</f>
        <v>0</v>
      </c>
    </row>
    <row r="211" spans="1:7" ht="15" customHeight="1" x14ac:dyDescent="0.2">
      <c r="A211" s="409" t="s">
        <v>213</v>
      </c>
      <c r="B211" s="130"/>
      <c r="C211" s="113"/>
      <c r="D211" s="114"/>
      <c r="E211" s="537"/>
      <c r="F211" s="387"/>
      <c r="G211" s="423">
        <f t="shared" ref="G211:G229" si="9">F211*E211</f>
        <v>0</v>
      </c>
    </row>
    <row r="212" spans="1:7" ht="15" customHeight="1" x14ac:dyDescent="0.2">
      <c r="A212" s="409" t="s">
        <v>213</v>
      </c>
      <c r="B212" s="130"/>
      <c r="C212" s="113"/>
      <c r="D212" s="114"/>
      <c r="E212" s="537"/>
      <c r="F212" s="387"/>
      <c r="G212" s="423">
        <f t="shared" si="9"/>
        <v>0</v>
      </c>
    </row>
    <row r="213" spans="1:7" ht="15" customHeight="1" x14ac:dyDescent="0.2">
      <c r="A213" s="409" t="s">
        <v>213</v>
      </c>
      <c r="B213" s="130"/>
      <c r="C213" s="113"/>
      <c r="D213" s="114"/>
      <c r="E213" s="537"/>
      <c r="F213" s="387"/>
      <c r="G213" s="423">
        <f t="shared" si="9"/>
        <v>0</v>
      </c>
    </row>
    <row r="214" spans="1:7" ht="15" customHeight="1" x14ac:dyDescent="0.2">
      <c r="A214" s="409" t="s">
        <v>213</v>
      </c>
      <c r="B214" s="130"/>
      <c r="C214" s="113"/>
      <c r="D214" s="114"/>
      <c r="E214" s="537"/>
      <c r="F214" s="387"/>
      <c r="G214" s="423">
        <f t="shared" si="9"/>
        <v>0</v>
      </c>
    </row>
    <row r="215" spans="1:7" ht="15" customHeight="1" x14ac:dyDescent="0.2">
      <c r="A215" s="409" t="s">
        <v>213</v>
      </c>
      <c r="B215" s="130"/>
      <c r="C215" s="113"/>
      <c r="D215" s="114"/>
      <c r="E215" s="537"/>
      <c r="F215" s="387"/>
      <c r="G215" s="423">
        <f t="shared" si="9"/>
        <v>0</v>
      </c>
    </row>
    <row r="216" spans="1:7" ht="15" customHeight="1" x14ac:dyDescent="0.2">
      <c r="A216" s="409" t="s">
        <v>213</v>
      </c>
      <c r="B216" s="130"/>
      <c r="C216" s="113"/>
      <c r="D216" s="114"/>
      <c r="E216" s="537"/>
      <c r="F216" s="387"/>
      <c r="G216" s="423">
        <f t="shared" si="9"/>
        <v>0</v>
      </c>
    </row>
    <row r="217" spans="1:7" ht="15" customHeight="1" x14ac:dyDescent="0.2">
      <c r="A217" s="409" t="s">
        <v>213</v>
      </c>
      <c r="B217" s="130"/>
      <c r="C217" s="113"/>
      <c r="D217" s="114"/>
      <c r="E217" s="537"/>
      <c r="F217" s="387"/>
      <c r="G217" s="423">
        <f t="shared" si="9"/>
        <v>0</v>
      </c>
    </row>
    <row r="218" spans="1:7" ht="15" customHeight="1" x14ac:dyDescent="0.2">
      <c r="A218" s="409" t="s">
        <v>213</v>
      </c>
      <c r="B218" s="130"/>
      <c r="C218" s="113"/>
      <c r="D218" s="114"/>
      <c r="E218" s="537"/>
      <c r="F218" s="387"/>
      <c r="G218" s="423">
        <f t="shared" si="9"/>
        <v>0</v>
      </c>
    </row>
    <row r="219" spans="1:7" ht="15" customHeight="1" x14ac:dyDescent="0.2">
      <c r="A219" s="409" t="s">
        <v>213</v>
      </c>
      <c r="B219" s="130"/>
      <c r="C219" s="113"/>
      <c r="D219" s="114"/>
      <c r="E219" s="537"/>
      <c r="F219" s="387"/>
      <c r="G219" s="423">
        <f t="shared" si="9"/>
        <v>0</v>
      </c>
    </row>
    <row r="220" spans="1:7" ht="15" customHeight="1" x14ac:dyDescent="0.2">
      <c r="A220" s="409" t="s">
        <v>213</v>
      </c>
      <c r="B220" s="130"/>
      <c r="C220" s="113"/>
      <c r="D220" s="114"/>
      <c r="E220" s="537"/>
      <c r="F220" s="387"/>
      <c r="G220" s="423">
        <f t="shared" si="9"/>
        <v>0</v>
      </c>
    </row>
    <row r="221" spans="1:7" ht="15" customHeight="1" x14ac:dyDescent="0.2">
      <c r="A221" s="409" t="s">
        <v>213</v>
      </c>
      <c r="B221" s="130"/>
      <c r="C221" s="113"/>
      <c r="D221" s="114"/>
      <c r="E221" s="537"/>
      <c r="F221" s="387"/>
      <c r="G221" s="423">
        <f t="shared" si="9"/>
        <v>0</v>
      </c>
    </row>
    <row r="222" spans="1:7" ht="15" customHeight="1" x14ac:dyDescent="0.2">
      <c r="A222" s="409" t="s">
        <v>213</v>
      </c>
      <c r="B222" s="130"/>
      <c r="C222" s="113"/>
      <c r="D222" s="114"/>
      <c r="E222" s="537"/>
      <c r="F222" s="387"/>
      <c r="G222" s="423">
        <f t="shared" si="9"/>
        <v>0</v>
      </c>
    </row>
    <row r="223" spans="1:7" ht="15" customHeight="1" x14ac:dyDescent="0.2">
      <c r="A223" s="409" t="s">
        <v>213</v>
      </c>
      <c r="B223" s="130"/>
      <c r="C223" s="113"/>
      <c r="D223" s="114"/>
      <c r="E223" s="537"/>
      <c r="F223" s="387"/>
      <c r="G223" s="423">
        <f t="shared" si="9"/>
        <v>0</v>
      </c>
    </row>
    <row r="224" spans="1:7" ht="15" customHeight="1" x14ac:dyDescent="0.2">
      <c r="A224" s="409" t="s">
        <v>213</v>
      </c>
      <c r="B224" s="130"/>
      <c r="C224" s="113"/>
      <c r="D224" s="114"/>
      <c r="E224" s="537"/>
      <c r="F224" s="387"/>
      <c r="G224" s="423">
        <f t="shared" si="9"/>
        <v>0</v>
      </c>
    </row>
    <row r="225" spans="1:7" ht="15" customHeight="1" x14ac:dyDescent="0.2">
      <c r="A225" s="409" t="s">
        <v>213</v>
      </c>
      <c r="B225" s="130"/>
      <c r="C225" s="113"/>
      <c r="D225" s="114"/>
      <c r="E225" s="537"/>
      <c r="F225" s="387"/>
      <c r="G225" s="423">
        <f t="shared" si="9"/>
        <v>0</v>
      </c>
    </row>
    <row r="226" spans="1:7" ht="15" customHeight="1" x14ac:dyDescent="0.2">
      <c r="A226" s="409" t="s">
        <v>213</v>
      </c>
      <c r="B226" s="130"/>
      <c r="C226" s="113"/>
      <c r="D226" s="114"/>
      <c r="E226" s="537"/>
      <c r="F226" s="387"/>
      <c r="G226" s="423">
        <f t="shared" si="9"/>
        <v>0</v>
      </c>
    </row>
    <row r="227" spans="1:7" ht="15" customHeight="1" x14ac:dyDescent="0.2">
      <c r="A227" s="409" t="s">
        <v>213</v>
      </c>
      <c r="B227" s="130"/>
      <c r="C227" s="113"/>
      <c r="D227" s="114"/>
      <c r="E227" s="537"/>
      <c r="F227" s="387"/>
      <c r="G227" s="423">
        <f t="shared" si="9"/>
        <v>0</v>
      </c>
    </row>
    <row r="228" spans="1:7" ht="15" customHeight="1" x14ac:dyDescent="0.2">
      <c r="A228" s="409" t="s">
        <v>213</v>
      </c>
      <c r="B228" s="130"/>
      <c r="C228" s="113"/>
      <c r="D228" s="114"/>
      <c r="E228" s="537"/>
      <c r="F228" s="387"/>
      <c r="G228" s="423">
        <f t="shared" si="9"/>
        <v>0</v>
      </c>
    </row>
    <row r="229" spans="1:7" ht="15" customHeight="1" thickBot="1" x14ac:dyDescent="0.25">
      <c r="A229" s="412" t="s">
        <v>213</v>
      </c>
      <c r="B229" s="383"/>
      <c r="C229" s="384"/>
      <c r="D229" s="385"/>
      <c r="E229" s="538"/>
      <c r="F229" s="388"/>
      <c r="G229" s="424">
        <f t="shared" si="9"/>
        <v>0</v>
      </c>
    </row>
    <row r="230" spans="1:7" ht="15.75" thickBot="1" x14ac:dyDescent="0.3">
      <c r="A230" s="810" t="s">
        <v>27</v>
      </c>
      <c r="B230" s="811"/>
      <c r="C230" s="811"/>
      <c r="D230" s="811"/>
      <c r="E230" s="811"/>
      <c r="F230" s="813"/>
      <c r="G230" s="309">
        <f>SUM(G130:G229)</f>
        <v>0</v>
      </c>
    </row>
    <row r="231" spans="1:7" x14ac:dyDescent="0.2">
      <c r="A231" s="94"/>
      <c r="B231" s="94"/>
      <c r="C231" s="94"/>
      <c r="D231" s="94"/>
      <c r="E231" s="94"/>
      <c r="F231" s="94"/>
      <c r="G231" s="94"/>
    </row>
    <row r="232" spans="1:7" ht="15.75" x14ac:dyDescent="0.25">
      <c r="A232" s="862" t="s">
        <v>220</v>
      </c>
      <c r="B232" s="863"/>
      <c r="C232" s="94"/>
      <c r="D232" s="94"/>
      <c r="E232" s="94"/>
      <c r="F232" s="94"/>
      <c r="G232" s="94"/>
    </row>
    <row r="233" spans="1:7" ht="15" thickBot="1" x14ac:dyDescent="0.25">
      <c r="A233" s="94"/>
      <c r="B233" s="94"/>
      <c r="C233" s="94"/>
      <c r="D233" s="94"/>
      <c r="E233" s="94"/>
      <c r="F233" s="94"/>
      <c r="G233" s="94"/>
    </row>
    <row r="234" spans="1:7" ht="16.5" thickBot="1" x14ac:dyDescent="0.25">
      <c r="A234" s="491" t="s">
        <v>217</v>
      </c>
      <c r="B234" s="492" t="s">
        <v>21</v>
      </c>
      <c r="C234" s="381" t="s">
        <v>176</v>
      </c>
      <c r="D234" s="382" t="s">
        <v>22</v>
      </c>
      <c r="E234" s="484" t="s">
        <v>23</v>
      </c>
      <c r="F234" s="382" t="s">
        <v>24</v>
      </c>
      <c r="G234" s="341" t="s">
        <v>25</v>
      </c>
    </row>
    <row r="235" spans="1:7" ht="15.75" hidden="1" x14ac:dyDescent="0.2">
      <c r="A235" s="416"/>
      <c r="B235" s="417" t="s">
        <v>229</v>
      </c>
      <c r="C235" s="417"/>
      <c r="D235" s="417" t="s">
        <v>229</v>
      </c>
      <c r="E235" s="419"/>
      <c r="F235" s="418"/>
      <c r="G235" s="420"/>
    </row>
    <row r="236" spans="1:7" ht="15" customHeight="1" x14ac:dyDescent="0.2">
      <c r="A236" s="406" t="s">
        <v>213</v>
      </c>
      <c r="B236" s="407"/>
      <c r="C236" s="389"/>
      <c r="D236" s="408"/>
      <c r="E236" s="536"/>
      <c r="F236" s="386"/>
      <c r="G236" s="422">
        <f>F236*E236</f>
        <v>0</v>
      </c>
    </row>
    <row r="237" spans="1:7" ht="15" customHeight="1" x14ac:dyDescent="0.2">
      <c r="A237" s="409" t="s">
        <v>213</v>
      </c>
      <c r="B237" s="410"/>
      <c r="C237" s="411"/>
      <c r="D237" s="365"/>
      <c r="E237" s="537"/>
      <c r="F237" s="387"/>
      <c r="G237" s="423">
        <f t="shared" ref="G237:G255" si="10">F237*E237</f>
        <v>0</v>
      </c>
    </row>
    <row r="238" spans="1:7" ht="15" customHeight="1" x14ac:dyDescent="0.2">
      <c r="A238" s="409" t="s">
        <v>213</v>
      </c>
      <c r="B238" s="410"/>
      <c r="C238" s="411"/>
      <c r="D238" s="365"/>
      <c r="E238" s="537"/>
      <c r="F238" s="387"/>
      <c r="G238" s="423">
        <f t="shared" si="10"/>
        <v>0</v>
      </c>
    </row>
    <row r="239" spans="1:7" ht="15" customHeight="1" x14ac:dyDescent="0.2">
      <c r="A239" s="409" t="s">
        <v>213</v>
      </c>
      <c r="B239" s="410"/>
      <c r="C239" s="411"/>
      <c r="D239" s="365"/>
      <c r="E239" s="537"/>
      <c r="F239" s="387"/>
      <c r="G239" s="423">
        <f t="shared" si="10"/>
        <v>0</v>
      </c>
    </row>
    <row r="240" spans="1:7" ht="15" customHeight="1" x14ac:dyDescent="0.2">
      <c r="A240" s="409" t="s">
        <v>213</v>
      </c>
      <c r="B240" s="410"/>
      <c r="C240" s="411"/>
      <c r="D240" s="365"/>
      <c r="E240" s="537"/>
      <c r="F240" s="387"/>
      <c r="G240" s="423">
        <f t="shared" si="10"/>
        <v>0</v>
      </c>
    </row>
    <row r="241" spans="1:7" ht="15" customHeight="1" x14ac:dyDescent="0.2">
      <c r="A241" s="409" t="s">
        <v>213</v>
      </c>
      <c r="B241" s="410"/>
      <c r="C241" s="411"/>
      <c r="D241" s="365"/>
      <c r="E241" s="537"/>
      <c r="F241" s="387"/>
      <c r="G241" s="423">
        <f t="shared" si="10"/>
        <v>0</v>
      </c>
    </row>
    <row r="242" spans="1:7" ht="15" customHeight="1" x14ac:dyDescent="0.2">
      <c r="A242" s="409" t="s">
        <v>213</v>
      </c>
      <c r="B242" s="410"/>
      <c r="C242" s="411"/>
      <c r="D242" s="365"/>
      <c r="E242" s="537"/>
      <c r="F242" s="387"/>
      <c r="G242" s="423">
        <f t="shared" si="10"/>
        <v>0</v>
      </c>
    </row>
    <row r="243" spans="1:7" ht="15" customHeight="1" x14ac:dyDescent="0.2">
      <c r="A243" s="409" t="s">
        <v>213</v>
      </c>
      <c r="B243" s="410"/>
      <c r="C243" s="411"/>
      <c r="D243" s="365"/>
      <c r="E243" s="537"/>
      <c r="F243" s="387"/>
      <c r="G243" s="423">
        <f t="shared" si="10"/>
        <v>0</v>
      </c>
    </row>
    <row r="244" spans="1:7" ht="15" customHeight="1" x14ac:dyDescent="0.2">
      <c r="A244" s="409" t="s">
        <v>213</v>
      </c>
      <c r="B244" s="410"/>
      <c r="C244" s="411"/>
      <c r="D244" s="365"/>
      <c r="E244" s="537"/>
      <c r="F244" s="387"/>
      <c r="G244" s="423">
        <f t="shared" si="10"/>
        <v>0</v>
      </c>
    </row>
    <row r="245" spans="1:7" ht="15" customHeight="1" x14ac:dyDescent="0.2">
      <c r="A245" s="409" t="s">
        <v>213</v>
      </c>
      <c r="B245" s="410"/>
      <c r="C245" s="411"/>
      <c r="D245" s="365"/>
      <c r="E245" s="537"/>
      <c r="F245" s="387"/>
      <c r="G245" s="423">
        <f t="shared" si="10"/>
        <v>0</v>
      </c>
    </row>
    <row r="246" spans="1:7" ht="15" customHeight="1" x14ac:dyDescent="0.2">
      <c r="A246" s="409" t="s">
        <v>213</v>
      </c>
      <c r="B246" s="410"/>
      <c r="C246" s="411"/>
      <c r="D246" s="365"/>
      <c r="E246" s="537"/>
      <c r="F246" s="387"/>
      <c r="G246" s="423">
        <f t="shared" si="10"/>
        <v>0</v>
      </c>
    </row>
    <row r="247" spans="1:7" ht="15" customHeight="1" x14ac:dyDescent="0.2">
      <c r="A247" s="409" t="s">
        <v>213</v>
      </c>
      <c r="B247" s="410"/>
      <c r="C247" s="411"/>
      <c r="D247" s="365"/>
      <c r="E247" s="537"/>
      <c r="F247" s="387"/>
      <c r="G247" s="423">
        <f t="shared" si="10"/>
        <v>0</v>
      </c>
    </row>
    <row r="248" spans="1:7" ht="15" customHeight="1" x14ac:dyDescent="0.2">
      <c r="A248" s="409" t="s">
        <v>213</v>
      </c>
      <c r="B248" s="410"/>
      <c r="C248" s="411"/>
      <c r="D248" s="365"/>
      <c r="E248" s="537"/>
      <c r="F248" s="387"/>
      <c r="G248" s="423">
        <f t="shared" si="10"/>
        <v>0</v>
      </c>
    </row>
    <row r="249" spans="1:7" ht="15" customHeight="1" x14ac:dyDescent="0.2">
      <c r="A249" s="409" t="s">
        <v>213</v>
      </c>
      <c r="B249" s="410"/>
      <c r="C249" s="411"/>
      <c r="D249" s="365"/>
      <c r="E249" s="537"/>
      <c r="F249" s="387"/>
      <c r="G249" s="423">
        <f t="shared" si="10"/>
        <v>0</v>
      </c>
    </row>
    <row r="250" spans="1:7" ht="15" customHeight="1" x14ac:dyDescent="0.2">
      <c r="A250" s="409" t="s">
        <v>213</v>
      </c>
      <c r="B250" s="410"/>
      <c r="C250" s="411"/>
      <c r="D250" s="365"/>
      <c r="E250" s="537"/>
      <c r="F250" s="387"/>
      <c r="G250" s="423">
        <f t="shared" si="10"/>
        <v>0</v>
      </c>
    </row>
    <row r="251" spans="1:7" ht="15" customHeight="1" x14ac:dyDescent="0.2">
      <c r="A251" s="409" t="s">
        <v>213</v>
      </c>
      <c r="B251" s="410"/>
      <c r="C251" s="411"/>
      <c r="D251" s="365"/>
      <c r="E251" s="537"/>
      <c r="F251" s="387"/>
      <c r="G251" s="423">
        <f t="shared" si="10"/>
        <v>0</v>
      </c>
    </row>
    <row r="252" spans="1:7" ht="15" customHeight="1" x14ac:dyDescent="0.2">
      <c r="A252" s="409" t="s">
        <v>213</v>
      </c>
      <c r="B252" s="410"/>
      <c r="C252" s="411"/>
      <c r="D252" s="365"/>
      <c r="E252" s="537"/>
      <c r="F252" s="387"/>
      <c r="G252" s="423">
        <f t="shared" si="10"/>
        <v>0</v>
      </c>
    </row>
    <row r="253" spans="1:7" ht="15" customHeight="1" x14ac:dyDescent="0.2">
      <c r="A253" s="409" t="s">
        <v>213</v>
      </c>
      <c r="B253" s="410"/>
      <c r="C253" s="411"/>
      <c r="D253" s="365"/>
      <c r="E253" s="537"/>
      <c r="F253" s="387"/>
      <c r="G253" s="423">
        <f t="shared" si="10"/>
        <v>0</v>
      </c>
    </row>
    <row r="254" spans="1:7" ht="15" customHeight="1" x14ac:dyDescent="0.2">
      <c r="A254" s="409" t="s">
        <v>213</v>
      </c>
      <c r="B254" s="410"/>
      <c r="C254" s="411"/>
      <c r="D254" s="365"/>
      <c r="E254" s="537"/>
      <c r="F254" s="387"/>
      <c r="G254" s="423">
        <f t="shared" si="10"/>
        <v>0</v>
      </c>
    </row>
    <row r="255" spans="1:7" ht="15" customHeight="1" x14ac:dyDescent="0.2">
      <c r="A255" s="409" t="s">
        <v>213</v>
      </c>
      <c r="B255" s="410"/>
      <c r="C255" s="411"/>
      <c r="D255" s="365"/>
      <c r="E255" s="537"/>
      <c r="F255" s="387"/>
      <c r="G255" s="423">
        <f t="shared" si="10"/>
        <v>0</v>
      </c>
    </row>
    <row r="256" spans="1:7" ht="15" customHeight="1" x14ac:dyDescent="0.2">
      <c r="A256" s="409" t="s">
        <v>213</v>
      </c>
      <c r="B256" s="410"/>
      <c r="C256" s="411"/>
      <c r="D256" s="365"/>
      <c r="E256" s="537"/>
      <c r="F256" s="387"/>
      <c r="G256" s="423">
        <f>F256*E256</f>
        <v>0</v>
      </c>
    </row>
    <row r="257" spans="1:7" ht="15" customHeight="1" x14ac:dyDescent="0.2">
      <c r="A257" s="409" t="s">
        <v>213</v>
      </c>
      <c r="B257" s="410"/>
      <c r="C257" s="411"/>
      <c r="D257" s="365"/>
      <c r="E257" s="537"/>
      <c r="F257" s="387"/>
      <c r="G257" s="423">
        <f t="shared" ref="G257:G275" si="11">F257*E257</f>
        <v>0</v>
      </c>
    </row>
    <row r="258" spans="1:7" ht="15" customHeight="1" x14ac:dyDescent="0.2">
      <c r="A258" s="409" t="s">
        <v>213</v>
      </c>
      <c r="B258" s="410"/>
      <c r="C258" s="411"/>
      <c r="D258" s="365"/>
      <c r="E258" s="537"/>
      <c r="F258" s="387"/>
      <c r="G258" s="423">
        <f t="shared" si="11"/>
        <v>0</v>
      </c>
    </row>
    <row r="259" spans="1:7" ht="15" customHeight="1" x14ac:dyDescent="0.2">
      <c r="A259" s="409" t="s">
        <v>213</v>
      </c>
      <c r="B259" s="410"/>
      <c r="C259" s="411"/>
      <c r="D259" s="365"/>
      <c r="E259" s="537"/>
      <c r="F259" s="387"/>
      <c r="G259" s="423">
        <f t="shared" si="11"/>
        <v>0</v>
      </c>
    </row>
    <row r="260" spans="1:7" ht="15" customHeight="1" x14ac:dyDescent="0.2">
      <c r="A260" s="409" t="s">
        <v>213</v>
      </c>
      <c r="B260" s="410"/>
      <c r="C260" s="411"/>
      <c r="D260" s="365"/>
      <c r="E260" s="537"/>
      <c r="F260" s="387"/>
      <c r="G260" s="423">
        <f t="shared" si="11"/>
        <v>0</v>
      </c>
    </row>
    <row r="261" spans="1:7" ht="15" customHeight="1" x14ac:dyDescent="0.2">
      <c r="A261" s="409" t="s">
        <v>213</v>
      </c>
      <c r="B261" s="410"/>
      <c r="C261" s="411"/>
      <c r="D261" s="365"/>
      <c r="E261" s="537"/>
      <c r="F261" s="387"/>
      <c r="G261" s="423">
        <f t="shared" si="11"/>
        <v>0</v>
      </c>
    </row>
    <row r="262" spans="1:7" ht="15" customHeight="1" x14ac:dyDescent="0.2">
      <c r="A262" s="409" t="s">
        <v>213</v>
      </c>
      <c r="B262" s="410"/>
      <c r="C262" s="411"/>
      <c r="D262" s="365"/>
      <c r="E262" s="537"/>
      <c r="F262" s="387"/>
      <c r="G262" s="423">
        <f t="shared" si="11"/>
        <v>0</v>
      </c>
    </row>
    <row r="263" spans="1:7" ht="15" customHeight="1" x14ac:dyDescent="0.2">
      <c r="A263" s="409" t="s">
        <v>213</v>
      </c>
      <c r="B263" s="410"/>
      <c r="C263" s="411"/>
      <c r="D263" s="365"/>
      <c r="E263" s="537"/>
      <c r="F263" s="387"/>
      <c r="G263" s="423">
        <f t="shared" si="11"/>
        <v>0</v>
      </c>
    </row>
    <row r="264" spans="1:7" ht="15" customHeight="1" x14ac:dyDescent="0.2">
      <c r="A264" s="409" t="s">
        <v>213</v>
      </c>
      <c r="B264" s="410"/>
      <c r="C264" s="411"/>
      <c r="D264" s="365"/>
      <c r="E264" s="537"/>
      <c r="F264" s="387"/>
      <c r="G264" s="423">
        <f t="shared" si="11"/>
        <v>0</v>
      </c>
    </row>
    <row r="265" spans="1:7" ht="15" customHeight="1" x14ac:dyDescent="0.2">
      <c r="A265" s="409" t="s">
        <v>213</v>
      </c>
      <c r="B265" s="410"/>
      <c r="C265" s="411"/>
      <c r="D265" s="365"/>
      <c r="E265" s="537"/>
      <c r="F265" s="387"/>
      <c r="G265" s="423">
        <f t="shared" si="11"/>
        <v>0</v>
      </c>
    </row>
    <row r="266" spans="1:7" ht="15" customHeight="1" x14ac:dyDescent="0.2">
      <c r="A266" s="409" t="s">
        <v>213</v>
      </c>
      <c r="B266" s="410"/>
      <c r="C266" s="411"/>
      <c r="D266" s="365"/>
      <c r="E266" s="537"/>
      <c r="F266" s="387"/>
      <c r="G266" s="423">
        <f t="shared" si="11"/>
        <v>0</v>
      </c>
    </row>
    <row r="267" spans="1:7" ht="15" customHeight="1" x14ac:dyDescent="0.2">
      <c r="A267" s="409" t="s">
        <v>213</v>
      </c>
      <c r="B267" s="410"/>
      <c r="C267" s="411"/>
      <c r="D267" s="365"/>
      <c r="E267" s="537"/>
      <c r="F267" s="387"/>
      <c r="G267" s="423">
        <f t="shared" si="11"/>
        <v>0</v>
      </c>
    </row>
    <row r="268" spans="1:7" ht="15" customHeight="1" x14ac:dyDescent="0.2">
      <c r="A268" s="409" t="s">
        <v>213</v>
      </c>
      <c r="B268" s="410"/>
      <c r="C268" s="411"/>
      <c r="D268" s="365"/>
      <c r="E268" s="537"/>
      <c r="F268" s="387"/>
      <c r="G268" s="423">
        <f t="shared" si="11"/>
        <v>0</v>
      </c>
    </row>
    <row r="269" spans="1:7" ht="15" customHeight="1" x14ac:dyDescent="0.2">
      <c r="A269" s="409" t="s">
        <v>213</v>
      </c>
      <c r="B269" s="410"/>
      <c r="C269" s="411"/>
      <c r="D269" s="365"/>
      <c r="E269" s="537"/>
      <c r="F269" s="387"/>
      <c r="G269" s="423">
        <f t="shared" si="11"/>
        <v>0</v>
      </c>
    </row>
    <row r="270" spans="1:7" ht="15" customHeight="1" x14ac:dyDescent="0.2">
      <c r="A270" s="409" t="s">
        <v>213</v>
      </c>
      <c r="B270" s="410"/>
      <c r="C270" s="411"/>
      <c r="D270" s="365"/>
      <c r="E270" s="537"/>
      <c r="F270" s="387"/>
      <c r="G270" s="423">
        <f t="shared" si="11"/>
        <v>0</v>
      </c>
    </row>
    <row r="271" spans="1:7" ht="15" customHeight="1" x14ac:dyDescent="0.2">
      <c r="A271" s="409" t="s">
        <v>213</v>
      </c>
      <c r="B271" s="410"/>
      <c r="C271" s="411"/>
      <c r="D271" s="365"/>
      <c r="E271" s="537"/>
      <c r="F271" s="387"/>
      <c r="G271" s="423">
        <f t="shared" si="11"/>
        <v>0</v>
      </c>
    </row>
    <row r="272" spans="1:7" ht="15" customHeight="1" x14ac:dyDescent="0.2">
      <c r="A272" s="409" t="s">
        <v>213</v>
      </c>
      <c r="B272" s="410"/>
      <c r="C272" s="411"/>
      <c r="D272" s="365"/>
      <c r="E272" s="537"/>
      <c r="F272" s="387"/>
      <c r="G272" s="423">
        <f t="shared" si="11"/>
        <v>0</v>
      </c>
    </row>
    <row r="273" spans="1:7" ht="15" customHeight="1" x14ac:dyDescent="0.2">
      <c r="A273" s="409" t="s">
        <v>213</v>
      </c>
      <c r="B273" s="410"/>
      <c r="C273" s="411"/>
      <c r="D273" s="365"/>
      <c r="E273" s="537"/>
      <c r="F273" s="387"/>
      <c r="G273" s="423">
        <f t="shared" si="11"/>
        <v>0</v>
      </c>
    </row>
    <row r="274" spans="1:7" ht="15" customHeight="1" x14ac:dyDescent="0.2">
      <c r="A274" s="409" t="s">
        <v>213</v>
      </c>
      <c r="B274" s="410"/>
      <c r="C274" s="411"/>
      <c r="D274" s="365"/>
      <c r="E274" s="537"/>
      <c r="F274" s="387"/>
      <c r="G274" s="423">
        <f t="shared" si="11"/>
        <v>0</v>
      </c>
    </row>
    <row r="275" spans="1:7" ht="15" customHeight="1" x14ac:dyDescent="0.2">
      <c r="A275" s="409" t="s">
        <v>213</v>
      </c>
      <c r="B275" s="410"/>
      <c r="C275" s="411"/>
      <c r="D275" s="365"/>
      <c r="E275" s="537"/>
      <c r="F275" s="387"/>
      <c r="G275" s="423">
        <f t="shared" si="11"/>
        <v>0</v>
      </c>
    </row>
    <row r="276" spans="1:7" ht="15" customHeight="1" x14ac:dyDescent="0.2">
      <c r="A276" s="409" t="s">
        <v>213</v>
      </c>
      <c r="B276" s="410"/>
      <c r="C276" s="411"/>
      <c r="D276" s="365"/>
      <c r="E276" s="537"/>
      <c r="F276" s="387"/>
      <c r="G276" s="423">
        <f>F276*E276</f>
        <v>0</v>
      </c>
    </row>
    <row r="277" spans="1:7" ht="15" customHeight="1" x14ac:dyDescent="0.2">
      <c r="A277" s="409" t="s">
        <v>213</v>
      </c>
      <c r="B277" s="410"/>
      <c r="C277" s="411"/>
      <c r="D277" s="365"/>
      <c r="E277" s="537"/>
      <c r="F277" s="387"/>
      <c r="G277" s="423">
        <f t="shared" ref="G277:G295" si="12">F277*E277</f>
        <v>0</v>
      </c>
    </row>
    <row r="278" spans="1:7" ht="15" customHeight="1" x14ac:dyDescent="0.2">
      <c r="A278" s="409" t="s">
        <v>213</v>
      </c>
      <c r="B278" s="410"/>
      <c r="C278" s="411"/>
      <c r="D278" s="365"/>
      <c r="E278" s="537"/>
      <c r="F278" s="387"/>
      <c r="G278" s="423">
        <f t="shared" si="12"/>
        <v>0</v>
      </c>
    </row>
    <row r="279" spans="1:7" ht="15" customHeight="1" x14ac:dyDescent="0.2">
      <c r="A279" s="409" t="s">
        <v>213</v>
      </c>
      <c r="B279" s="410"/>
      <c r="C279" s="411"/>
      <c r="D279" s="365"/>
      <c r="E279" s="537"/>
      <c r="F279" s="387"/>
      <c r="G279" s="423">
        <f t="shared" si="12"/>
        <v>0</v>
      </c>
    </row>
    <row r="280" spans="1:7" ht="15" customHeight="1" x14ac:dyDescent="0.2">
      <c r="A280" s="409" t="s">
        <v>213</v>
      </c>
      <c r="B280" s="410"/>
      <c r="C280" s="411"/>
      <c r="D280" s="365"/>
      <c r="E280" s="537"/>
      <c r="F280" s="387"/>
      <c r="G280" s="423">
        <f t="shared" si="12"/>
        <v>0</v>
      </c>
    </row>
    <row r="281" spans="1:7" ht="15" customHeight="1" x14ac:dyDescent="0.2">
      <c r="A281" s="409" t="s">
        <v>213</v>
      </c>
      <c r="B281" s="410"/>
      <c r="C281" s="411"/>
      <c r="D281" s="365"/>
      <c r="E281" s="537"/>
      <c r="F281" s="387"/>
      <c r="G281" s="423">
        <f t="shared" si="12"/>
        <v>0</v>
      </c>
    </row>
    <row r="282" spans="1:7" ht="15" customHeight="1" x14ac:dyDescent="0.2">
      <c r="A282" s="409" t="s">
        <v>213</v>
      </c>
      <c r="B282" s="410"/>
      <c r="C282" s="411"/>
      <c r="D282" s="365"/>
      <c r="E282" s="537"/>
      <c r="F282" s="387"/>
      <c r="G282" s="423">
        <f t="shared" si="12"/>
        <v>0</v>
      </c>
    </row>
    <row r="283" spans="1:7" ht="15" customHeight="1" x14ac:dyDescent="0.2">
      <c r="A283" s="409" t="s">
        <v>213</v>
      </c>
      <c r="B283" s="410"/>
      <c r="C283" s="411"/>
      <c r="D283" s="365"/>
      <c r="E283" s="537"/>
      <c r="F283" s="387"/>
      <c r="G283" s="423">
        <f t="shared" si="12"/>
        <v>0</v>
      </c>
    </row>
    <row r="284" spans="1:7" ht="15" customHeight="1" x14ac:dyDescent="0.2">
      <c r="A284" s="409" t="s">
        <v>213</v>
      </c>
      <c r="B284" s="410"/>
      <c r="C284" s="411"/>
      <c r="D284" s="365"/>
      <c r="E284" s="537"/>
      <c r="F284" s="387"/>
      <c r="G284" s="423">
        <f t="shared" si="12"/>
        <v>0</v>
      </c>
    </row>
    <row r="285" spans="1:7" ht="15" customHeight="1" x14ac:dyDescent="0.2">
      <c r="A285" s="409" t="s">
        <v>213</v>
      </c>
      <c r="B285" s="410"/>
      <c r="C285" s="411"/>
      <c r="D285" s="365"/>
      <c r="E285" s="537"/>
      <c r="F285" s="387"/>
      <c r="G285" s="423">
        <f t="shared" si="12"/>
        <v>0</v>
      </c>
    </row>
    <row r="286" spans="1:7" ht="15" customHeight="1" x14ac:dyDescent="0.2">
      <c r="A286" s="409" t="s">
        <v>213</v>
      </c>
      <c r="B286" s="410"/>
      <c r="C286" s="411"/>
      <c r="D286" s="365"/>
      <c r="E286" s="537"/>
      <c r="F286" s="387"/>
      <c r="G286" s="423">
        <f t="shared" si="12"/>
        <v>0</v>
      </c>
    </row>
    <row r="287" spans="1:7" ht="15" customHeight="1" x14ac:dyDescent="0.2">
      <c r="A287" s="409" t="s">
        <v>213</v>
      </c>
      <c r="B287" s="410"/>
      <c r="C287" s="411"/>
      <c r="D287" s="365"/>
      <c r="E287" s="537"/>
      <c r="F287" s="387"/>
      <c r="G287" s="423">
        <f t="shared" si="12"/>
        <v>0</v>
      </c>
    </row>
    <row r="288" spans="1:7" ht="15" customHeight="1" x14ac:dyDescent="0.2">
      <c r="A288" s="409" t="s">
        <v>213</v>
      </c>
      <c r="B288" s="410"/>
      <c r="C288" s="411"/>
      <c r="D288" s="365"/>
      <c r="E288" s="537"/>
      <c r="F288" s="387"/>
      <c r="G288" s="423">
        <f t="shared" si="12"/>
        <v>0</v>
      </c>
    </row>
    <row r="289" spans="1:7" ht="15" customHeight="1" x14ac:dyDescent="0.2">
      <c r="A289" s="409" t="s">
        <v>213</v>
      </c>
      <c r="B289" s="410"/>
      <c r="C289" s="411"/>
      <c r="D289" s="365"/>
      <c r="E289" s="537"/>
      <c r="F289" s="387"/>
      <c r="G289" s="423">
        <f t="shared" si="12"/>
        <v>0</v>
      </c>
    </row>
    <row r="290" spans="1:7" ht="15" customHeight="1" x14ac:dyDescent="0.2">
      <c r="A290" s="409" t="s">
        <v>213</v>
      </c>
      <c r="B290" s="410"/>
      <c r="C290" s="411"/>
      <c r="D290" s="365"/>
      <c r="E290" s="537"/>
      <c r="F290" s="387"/>
      <c r="G290" s="423">
        <f t="shared" si="12"/>
        <v>0</v>
      </c>
    </row>
    <row r="291" spans="1:7" ht="15" customHeight="1" x14ac:dyDescent="0.2">
      <c r="A291" s="409" t="s">
        <v>213</v>
      </c>
      <c r="B291" s="410"/>
      <c r="C291" s="411"/>
      <c r="D291" s="365"/>
      <c r="E291" s="537"/>
      <c r="F291" s="387"/>
      <c r="G291" s="423">
        <f t="shared" si="12"/>
        <v>0</v>
      </c>
    </row>
    <row r="292" spans="1:7" ht="15" customHeight="1" x14ac:dyDescent="0.2">
      <c r="A292" s="409" t="s">
        <v>213</v>
      </c>
      <c r="B292" s="410"/>
      <c r="C292" s="411"/>
      <c r="D292" s="365"/>
      <c r="E292" s="537"/>
      <c r="F292" s="387"/>
      <c r="G292" s="423">
        <f t="shared" si="12"/>
        <v>0</v>
      </c>
    </row>
    <row r="293" spans="1:7" ht="15" customHeight="1" x14ac:dyDescent="0.2">
      <c r="A293" s="409" t="s">
        <v>213</v>
      </c>
      <c r="B293" s="410"/>
      <c r="C293" s="411"/>
      <c r="D293" s="365"/>
      <c r="E293" s="537"/>
      <c r="F293" s="387"/>
      <c r="G293" s="423">
        <f t="shared" si="12"/>
        <v>0</v>
      </c>
    </row>
    <row r="294" spans="1:7" ht="15" customHeight="1" x14ac:dyDescent="0.2">
      <c r="A294" s="409" t="s">
        <v>213</v>
      </c>
      <c r="B294" s="410"/>
      <c r="C294" s="411"/>
      <c r="D294" s="365"/>
      <c r="E294" s="537"/>
      <c r="F294" s="387"/>
      <c r="G294" s="423">
        <f t="shared" si="12"/>
        <v>0</v>
      </c>
    </row>
    <row r="295" spans="1:7" ht="15" customHeight="1" x14ac:dyDescent="0.2">
      <c r="A295" s="409" t="s">
        <v>213</v>
      </c>
      <c r="B295" s="410"/>
      <c r="C295" s="411"/>
      <c r="D295" s="365"/>
      <c r="E295" s="537"/>
      <c r="F295" s="387"/>
      <c r="G295" s="423">
        <f t="shared" si="12"/>
        <v>0</v>
      </c>
    </row>
    <row r="296" spans="1:7" ht="15" customHeight="1" x14ac:dyDescent="0.2">
      <c r="A296" s="409" t="s">
        <v>213</v>
      </c>
      <c r="B296" s="410"/>
      <c r="C296" s="411"/>
      <c r="D296" s="365"/>
      <c r="E296" s="537"/>
      <c r="F296" s="387"/>
      <c r="G296" s="423">
        <f>F296*E296</f>
        <v>0</v>
      </c>
    </row>
    <row r="297" spans="1:7" ht="15" customHeight="1" x14ac:dyDescent="0.2">
      <c r="A297" s="409" t="s">
        <v>213</v>
      </c>
      <c r="B297" s="410"/>
      <c r="C297" s="411"/>
      <c r="D297" s="365"/>
      <c r="E297" s="537"/>
      <c r="F297" s="387"/>
      <c r="G297" s="423">
        <f t="shared" ref="G297:G315" si="13">F297*E297</f>
        <v>0</v>
      </c>
    </row>
    <row r="298" spans="1:7" ht="15" customHeight="1" x14ac:dyDescent="0.2">
      <c r="A298" s="409" t="s">
        <v>213</v>
      </c>
      <c r="B298" s="410"/>
      <c r="C298" s="411"/>
      <c r="D298" s="365"/>
      <c r="E298" s="537"/>
      <c r="F298" s="387"/>
      <c r="G298" s="423">
        <f t="shared" si="13"/>
        <v>0</v>
      </c>
    </row>
    <row r="299" spans="1:7" ht="15" customHeight="1" x14ac:dyDescent="0.2">
      <c r="A299" s="409" t="s">
        <v>213</v>
      </c>
      <c r="B299" s="410"/>
      <c r="C299" s="411"/>
      <c r="D299" s="365"/>
      <c r="E299" s="537"/>
      <c r="F299" s="387"/>
      <c r="G299" s="423">
        <f t="shared" si="13"/>
        <v>0</v>
      </c>
    </row>
    <row r="300" spans="1:7" ht="15" customHeight="1" x14ac:dyDescent="0.2">
      <c r="A300" s="409" t="s">
        <v>213</v>
      </c>
      <c r="B300" s="410"/>
      <c r="C300" s="411"/>
      <c r="D300" s="365"/>
      <c r="E300" s="537"/>
      <c r="F300" s="387"/>
      <c r="G300" s="423">
        <f t="shared" si="13"/>
        <v>0</v>
      </c>
    </row>
    <row r="301" spans="1:7" ht="15" customHeight="1" x14ac:dyDescent="0.2">
      <c r="A301" s="409" t="s">
        <v>213</v>
      </c>
      <c r="B301" s="410"/>
      <c r="C301" s="411"/>
      <c r="D301" s="365"/>
      <c r="E301" s="537"/>
      <c r="F301" s="387"/>
      <c r="G301" s="423">
        <f t="shared" si="13"/>
        <v>0</v>
      </c>
    </row>
    <row r="302" spans="1:7" ht="15" customHeight="1" x14ac:dyDescent="0.2">
      <c r="A302" s="409" t="s">
        <v>213</v>
      </c>
      <c r="B302" s="410"/>
      <c r="C302" s="411"/>
      <c r="D302" s="365"/>
      <c r="E302" s="537"/>
      <c r="F302" s="387"/>
      <c r="G302" s="423">
        <f t="shared" si="13"/>
        <v>0</v>
      </c>
    </row>
    <row r="303" spans="1:7" ht="15" customHeight="1" x14ac:dyDescent="0.2">
      <c r="A303" s="409" t="s">
        <v>213</v>
      </c>
      <c r="B303" s="410"/>
      <c r="C303" s="411"/>
      <c r="D303" s="365"/>
      <c r="E303" s="537"/>
      <c r="F303" s="387"/>
      <c r="G303" s="423">
        <f t="shared" si="13"/>
        <v>0</v>
      </c>
    </row>
    <row r="304" spans="1:7" ht="15" customHeight="1" x14ac:dyDescent="0.2">
      <c r="A304" s="409" t="s">
        <v>213</v>
      </c>
      <c r="B304" s="410"/>
      <c r="C304" s="411"/>
      <c r="D304" s="365"/>
      <c r="E304" s="537"/>
      <c r="F304" s="387"/>
      <c r="G304" s="423">
        <f t="shared" si="13"/>
        <v>0</v>
      </c>
    </row>
    <row r="305" spans="1:7" ht="15" customHeight="1" x14ac:dyDescent="0.2">
      <c r="A305" s="409" t="s">
        <v>213</v>
      </c>
      <c r="B305" s="410"/>
      <c r="C305" s="411"/>
      <c r="D305" s="365"/>
      <c r="E305" s="537"/>
      <c r="F305" s="387"/>
      <c r="G305" s="423">
        <f t="shared" si="13"/>
        <v>0</v>
      </c>
    </row>
    <row r="306" spans="1:7" ht="15" customHeight="1" x14ac:dyDescent="0.2">
      <c r="A306" s="409" t="s">
        <v>213</v>
      </c>
      <c r="B306" s="410"/>
      <c r="C306" s="411"/>
      <c r="D306" s="365"/>
      <c r="E306" s="537"/>
      <c r="F306" s="387"/>
      <c r="G306" s="423">
        <f t="shared" si="13"/>
        <v>0</v>
      </c>
    </row>
    <row r="307" spans="1:7" ht="15" customHeight="1" x14ac:dyDescent="0.2">
      <c r="A307" s="409" t="s">
        <v>213</v>
      </c>
      <c r="B307" s="410"/>
      <c r="C307" s="411"/>
      <c r="D307" s="365"/>
      <c r="E307" s="537"/>
      <c r="F307" s="387"/>
      <c r="G307" s="423">
        <f t="shared" si="13"/>
        <v>0</v>
      </c>
    </row>
    <row r="308" spans="1:7" ht="15" customHeight="1" x14ac:dyDescent="0.2">
      <c r="A308" s="409" t="s">
        <v>213</v>
      </c>
      <c r="B308" s="410"/>
      <c r="C308" s="411"/>
      <c r="D308" s="365"/>
      <c r="E308" s="537"/>
      <c r="F308" s="387"/>
      <c r="G308" s="423">
        <f t="shared" si="13"/>
        <v>0</v>
      </c>
    </row>
    <row r="309" spans="1:7" ht="15" customHeight="1" x14ac:dyDescent="0.2">
      <c r="A309" s="409" t="s">
        <v>213</v>
      </c>
      <c r="B309" s="410"/>
      <c r="C309" s="411"/>
      <c r="D309" s="365"/>
      <c r="E309" s="537"/>
      <c r="F309" s="387"/>
      <c r="G309" s="423">
        <f t="shared" si="13"/>
        <v>0</v>
      </c>
    </row>
    <row r="310" spans="1:7" ht="15" customHeight="1" x14ac:dyDescent="0.2">
      <c r="A310" s="409" t="s">
        <v>213</v>
      </c>
      <c r="B310" s="410"/>
      <c r="C310" s="411"/>
      <c r="D310" s="365"/>
      <c r="E310" s="537"/>
      <c r="F310" s="387"/>
      <c r="G310" s="423">
        <f t="shared" si="13"/>
        <v>0</v>
      </c>
    </row>
    <row r="311" spans="1:7" ht="15" customHeight="1" x14ac:dyDescent="0.2">
      <c r="A311" s="409" t="s">
        <v>213</v>
      </c>
      <c r="B311" s="410"/>
      <c r="C311" s="411"/>
      <c r="D311" s="365"/>
      <c r="E311" s="537"/>
      <c r="F311" s="387"/>
      <c r="G311" s="423">
        <f t="shared" si="13"/>
        <v>0</v>
      </c>
    </row>
    <row r="312" spans="1:7" ht="15" customHeight="1" x14ac:dyDescent="0.2">
      <c r="A312" s="409" t="s">
        <v>213</v>
      </c>
      <c r="B312" s="410"/>
      <c r="C312" s="411"/>
      <c r="D312" s="365"/>
      <c r="E312" s="537"/>
      <c r="F312" s="387"/>
      <c r="G312" s="423">
        <f t="shared" si="13"/>
        <v>0</v>
      </c>
    </row>
    <row r="313" spans="1:7" ht="15" customHeight="1" x14ac:dyDescent="0.2">
      <c r="A313" s="409" t="s">
        <v>213</v>
      </c>
      <c r="B313" s="410"/>
      <c r="C313" s="411"/>
      <c r="D313" s="365"/>
      <c r="E313" s="537"/>
      <c r="F313" s="387"/>
      <c r="G313" s="423">
        <f t="shared" si="13"/>
        <v>0</v>
      </c>
    </row>
    <row r="314" spans="1:7" ht="15" customHeight="1" x14ac:dyDescent="0.2">
      <c r="A314" s="409" t="s">
        <v>213</v>
      </c>
      <c r="B314" s="410"/>
      <c r="C314" s="411"/>
      <c r="D314" s="365"/>
      <c r="E314" s="537"/>
      <c r="F314" s="387"/>
      <c r="G314" s="423">
        <f t="shared" si="13"/>
        <v>0</v>
      </c>
    </row>
    <row r="315" spans="1:7" ht="15" customHeight="1" x14ac:dyDescent="0.2">
      <c r="A315" s="409" t="s">
        <v>213</v>
      </c>
      <c r="B315" s="410"/>
      <c r="C315" s="411"/>
      <c r="D315" s="365"/>
      <c r="E315" s="537"/>
      <c r="F315" s="387"/>
      <c r="G315" s="423">
        <f t="shared" si="13"/>
        <v>0</v>
      </c>
    </row>
    <row r="316" spans="1:7" ht="15" customHeight="1" x14ac:dyDescent="0.2">
      <c r="A316" s="409" t="s">
        <v>213</v>
      </c>
      <c r="B316" s="410"/>
      <c r="C316" s="411"/>
      <c r="D316" s="365"/>
      <c r="E316" s="537"/>
      <c r="F316" s="387"/>
      <c r="G316" s="423">
        <f>F316*E316</f>
        <v>0</v>
      </c>
    </row>
    <row r="317" spans="1:7" ht="15" customHeight="1" x14ac:dyDescent="0.2">
      <c r="A317" s="409" t="s">
        <v>213</v>
      </c>
      <c r="B317" s="410"/>
      <c r="C317" s="411"/>
      <c r="D317" s="365"/>
      <c r="E317" s="537"/>
      <c r="F317" s="387"/>
      <c r="G317" s="423">
        <f t="shared" ref="G317:G335" si="14">F317*E317</f>
        <v>0</v>
      </c>
    </row>
    <row r="318" spans="1:7" ht="15" customHeight="1" x14ac:dyDescent="0.2">
      <c r="A318" s="409" t="s">
        <v>213</v>
      </c>
      <c r="B318" s="410"/>
      <c r="C318" s="411"/>
      <c r="D318" s="365"/>
      <c r="E318" s="537"/>
      <c r="F318" s="387"/>
      <c r="G318" s="423">
        <f t="shared" si="14"/>
        <v>0</v>
      </c>
    </row>
    <row r="319" spans="1:7" ht="15" customHeight="1" x14ac:dyDescent="0.2">
      <c r="A319" s="409" t="s">
        <v>213</v>
      </c>
      <c r="B319" s="410"/>
      <c r="C319" s="411"/>
      <c r="D319" s="365"/>
      <c r="E319" s="537"/>
      <c r="F319" s="387"/>
      <c r="G319" s="423">
        <f t="shared" si="14"/>
        <v>0</v>
      </c>
    </row>
    <row r="320" spans="1:7" ht="15" customHeight="1" x14ac:dyDescent="0.2">
      <c r="A320" s="409" t="s">
        <v>213</v>
      </c>
      <c r="B320" s="410"/>
      <c r="C320" s="411"/>
      <c r="D320" s="365"/>
      <c r="E320" s="537"/>
      <c r="F320" s="387"/>
      <c r="G320" s="423">
        <f t="shared" si="14"/>
        <v>0</v>
      </c>
    </row>
    <row r="321" spans="1:7" ht="15" customHeight="1" x14ac:dyDescent="0.2">
      <c r="A321" s="409" t="s">
        <v>213</v>
      </c>
      <c r="B321" s="410"/>
      <c r="C321" s="411"/>
      <c r="D321" s="365"/>
      <c r="E321" s="537"/>
      <c r="F321" s="387"/>
      <c r="G321" s="423">
        <f t="shared" si="14"/>
        <v>0</v>
      </c>
    </row>
    <row r="322" spans="1:7" ht="15" customHeight="1" x14ac:dyDescent="0.2">
      <c r="A322" s="409" t="s">
        <v>213</v>
      </c>
      <c r="B322" s="410"/>
      <c r="C322" s="411"/>
      <c r="D322" s="365"/>
      <c r="E322" s="537"/>
      <c r="F322" s="387"/>
      <c r="G322" s="423">
        <f t="shared" si="14"/>
        <v>0</v>
      </c>
    </row>
    <row r="323" spans="1:7" ht="15" customHeight="1" x14ac:dyDescent="0.2">
      <c r="A323" s="409" t="s">
        <v>213</v>
      </c>
      <c r="B323" s="410"/>
      <c r="C323" s="411"/>
      <c r="D323" s="365"/>
      <c r="E323" s="537"/>
      <c r="F323" s="387"/>
      <c r="G323" s="423">
        <f t="shared" si="14"/>
        <v>0</v>
      </c>
    </row>
    <row r="324" spans="1:7" ht="15" customHeight="1" x14ac:dyDescent="0.2">
      <c r="A324" s="409" t="s">
        <v>213</v>
      </c>
      <c r="B324" s="410"/>
      <c r="C324" s="411"/>
      <c r="D324" s="365"/>
      <c r="E324" s="537"/>
      <c r="F324" s="387"/>
      <c r="G324" s="423">
        <f t="shared" si="14"/>
        <v>0</v>
      </c>
    </row>
    <row r="325" spans="1:7" ht="15" customHeight="1" x14ac:dyDescent="0.2">
      <c r="A325" s="409" t="s">
        <v>213</v>
      </c>
      <c r="B325" s="410"/>
      <c r="C325" s="411"/>
      <c r="D325" s="365"/>
      <c r="E325" s="537"/>
      <c r="F325" s="387"/>
      <c r="G325" s="423">
        <f t="shared" si="14"/>
        <v>0</v>
      </c>
    </row>
    <row r="326" spans="1:7" ht="15" customHeight="1" x14ac:dyDescent="0.2">
      <c r="A326" s="409" t="s">
        <v>213</v>
      </c>
      <c r="B326" s="410"/>
      <c r="C326" s="411"/>
      <c r="D326" s="365"/>
      <c r="E326" s="537"/>
      <c r="F326" s="387"/>
      <c r="G326" s="423">
        <f t="shared" si="14"/>
        <v>0</v>
      </c>
    </row>
    <row r="327" spans="1:7" ht="15" customHeight="1" x14ac:dyDescent="0.2">
      <c r="A327" s="409" t="s">
        <v>213</v>
      </c>
      <c r="B327" s="410"/>
      <c r="C327" s="411"/>
      <c r="D327" s="365"/>
      <c r="E327" s="537"/>
      <c r="F327" s="387"/>
      <c r="G327" s="423">
        <f t="shared" si="14"/>
        <v>0</v>
      </c>
    </row>
    <row r="328" spans="1:7" ht="15" customHeight="1" x14ac:dyDescent="0.2">
      <c r="A328" s="409" t="s">
        <v>213</v>
      </c>
      <c r="B328" s="410"/>
      <c r="C328" s="411"/>
      <c r="D328" s="365"/>
      <c r="E328" s="537"/>
      <c r="F328" s="387"/>
      <c r="G328" s="423">
        <f t="shared" si="14"/>
        <v>0</v>
      </c>
    </row>
    <row r="329" spans="1:7" ht="15" customHeight="1" x14ac:dyDescent="0.2">
      <c r="A329" s="409" t="s">
        <v>213</v>
      </c>
      <c r="B329" s="410"/>
      <c r="C329" s="411"/>
      <c r="D329" s="365"/>
      <c r="E329" s="537"/>
      <c r="F329" s="387"/>
      <c r="G329" s="423">
        <f t="shared" si="14"/>
        <v>0</v>
      </c>
    </row>
    <row r="330" spans="1:7" ht="15" customHeight="1" x14ac:dyDescent="0.2">
      <c r="A330" s="409" t="s">
        <v>213</v>
      </c>
      <c r="B330" s="410"/>
      <c r="C330" s="411"/>
      <c r="D330" s="365"/>
      <c r="E330" s="537"/>
      <c r="F330" s="387"/>
      <c r="G330" s="423">
        <f t="shared" si="14"/>
        <v>0</v>
      </c>
    </row>
    <row r="331" spans="1:7" ht="15" customHeight="1" x14ac:dyDescent="0.2">
      <c r="A331" s="409" t="s">
        <v>213</v>
      </c>
      <c r="B331" s="410"/>
      <c r="C331" s="411"/>
      <c r="D331" s="365"/>
      <c r="E331" s="537"/>
      <c r="F331" s="387"/>
      <c r="G331" s="423">
        <f t="shared" si="14"/>
        <v>0</v>
      </c>
    </row>
    <row r="332" spans="1:7" ht="15" customHeight="1" x14ac:dyDescent="0.2">
      <c r="A332" s="409" t="s">
        <v>213</v>
      </c>
      <c r="B332" s="410"/>
      <c r="C332" s="411"/>
      <c r="D332" s="365"/>
      <c r="E332" s="537"/>
      <c r="F332" s="387"/>
      <c r="G332" s="423">
        <f t="shared" si="14"/>
        <v>0</v>
      </c>
    </row>
    <row r="333" spans="1:7" ht="15" customHeight="1" x14ac:dyDescent="0.2">
      <c r="A333" s="409" t="s">
        <v>213</v>
      </c>
      <c r="B333" s="410"/>
      <c r="C333" s="411"/>
      <c r="D333" s="365"/>
      <c r="E333" s="537"/>
      <c r="F333" s="387"/>
      <c r="G333" s="423">
        <f t="shared" si="14"/>
        <v>0</v>
      </c>
    </row>
    <row r="334" spans="1:7" ht="15" customHeight="1" x14ac:dyDescent="0.2">
      <c r="A334" s="409" t="s">
        <v>213</v>
      </c>
      <c r="B334" s="410"/>
      <c r="C334" s="411"/>
      <c r="D334" s="365"/>
      <c r="E334" s="537"/>
      <c r="F334" s="387"/>
      <c r="G334" s="423">
        <f t="shared" si="14"/>
        <v>0</v>
      </c>
    </row>
    <row r="335" spans="1:7" ht="15" customHeight="1" thickBot="1" x14ac:dyDescent="0.25">
      <c r="A335" s="412" t="s">
        <v>213</v>
      </c>
      <c r="B335" s="413"/>
      <c r="C335" s="414"/>
      <c r="D335" s="415"/>
      <c r="E335" s="538"/>
      <c r="F335" s="388"/>
      <c r="G335" s="424">
        <f t="shared" si="14"/>
        <v>0</v>
      </c>
    </row>
    <row r="336" spans="1:7" ht="15.75" thickBot="1" x14ac:dyDescent="0.3">
      <c r="A336" s="810" t="s">
        <v>27</v>
      </c>
      <c r="B336" s="811"/>
      <c r="C336" s="811"/>
      <c r="D336" s="811"/>
      <c r="E336" s="811"/>
      <c r="F336" s="813"/>
      <c r="G336" s="309">
        <f>SUM(G236:G335)</f>
        <v>0</v>
      </c>
    </row>
  </sheetData>
  <sheetProtection sheet="1" objects="1" scenarios="1" selectLockedCells="1"/>
  <mergeCells count="11">
    <mergeCell ref="A126:B126"/>
    <mergeCell ref="A230:F230"/>
    <mergeCell ref="A232:B232"/>
    <mergeCell ref="A336:F336"/>
    <mergeCell ref="B7:C7"/>
    <mergeCell ref="B9:C9"/>
    <mergeCell ref="A11:B11"/>
    <mergeCell ref="A14:F18"/>
    <mergeCell ref="A20:B20"/>
    <mergeCell ref="A124:F124"/>
    <mergeCell ref="A13:B13"/>
  </mergeCells>
  <pageMargins left="0.7" right="0.7" top="0.75" bottom="0.75" header="0.3" footer="0.3"/>
  <pageSetup paperSize="9" scale="1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Lists!$E$4:$E$14</xm:f>
          </x14:formula1>
          <xm:sqref>A24:A123 A130:A229 A236:A335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16</vt:i4>
      </vt:variant>
    </vt:vector>
  </HeadingPairs>
  <TitlesOfParts>
    <vt:vector size="35" baseType="lpstr">
      <vt:lpstr>Instructions</vt:lpstr>
      <vt:lpstr>Assessment Summary</vt:lpstr>
      <vt:lpstr>Fee Percentage</vt:lpstr>
      <vt:lpstr>Staff Rate Breakdown</vt:lpstr>
      <vt:lpstr>Management Charge</vt:lpstr>
      <vt:lpstr>Equipment Charge</vt:lpstr>
      <vt:lpstr>Consumables Schedule</vt:lpstr>
      <vt:lpstr>Spares Schedule</vt:lpstr>
      <vt:lpstr>Decommissioning of Kit</vt:lpstr>
      <vt:lpstr>Removal and Return to NTLC</vt:lpstr>
      <vt:lpstr>Removal and Return to NDC (2)</vt:lpstr>
      <vt:lpstr>Installation &amp; Commissioning</vt:lpstr>
      <vt:lpstr>Training</vt:lpstr>
      <vt:lpstr>Additional Charges</vt:lpstr>
      <vt:lpstr>Future Upgrades</vt:lpstr>
      <vt:lpstr>Energy Costs</vt:lpstr>
      <vt:lpstr>Milestone Schedule</vt:lpstr>
      <vt:lpstr>Indexing</vt:lpstr>
      <vt:lpstr>Lists</vt:lpstr>
      <vt:lpstr>Category</vt:lpstr>
      <vt:lpstr>DROPCAT1</vt:lpstr>
      <vt:lpstr>E_Item_Code</vt:lpstr>
      <vt:lpstr>Equipment_Item_Code</vt:lpstr>
      <vt:lpstr>'Additional Charges'!Print_Area</vt:lpstr>
      <vt:lpstr>'Assessment Summary'!Print_Area</vt:lpstr>
      <vt:lpstr>'Consumables Schedule'!Print_Area</vt:lpstr>
      <vt:lpstr>'Decommissioning of Kit'!Print_Area</vt:lpstr>
      <vt:lpstr>'Equipment Charge'!Print_Area</vt:lpstr>
      <vt:lpstr>'Fee Percentage'!Print_Area</vt:lpstr>
      <vt:lpstr>'Future Upgrades'!Print_Area</vt:lpstr>
      <vt:lpstr>Instructions!Print_Area</vt:lpstr>
      <vt:lpstr>'Management Charge'!Print_Area</vt:lpstr>
      <vt:lpstr>'Spares Schedule'!Print_Area</vt:lpstr>
      <vt:lpstr>'Staff Rate Breakdown'!Print_Area</vt:lpstr>
      <vt:lpstr>Training!Print_Area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2018-11-30T15:08:58Z</dcterms:modified>
</cp:coreProperties>
</file>