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franciscrickinstitute.sharepoint.com/sites/fgp/pro/dp/Shared Documents/Alan F/01 - Logistics Staffing/02. Final Docs/"/>
    </mc:Choice>
  </mc:AlternateContent>
  <bookViews>
    <workbookView xWindow="0" yWindow="0" windowWidth="28800" windowHeight="12285" tabRatio="917"/>
  </bookViews>
  <sheets>
    <sheet name="Cover" sheetId="4" r:id="rId1"/>
    <sheet name="Operating Costs - Year 1" sheetId="24" r:id="rId2"/>
    <sheet name="Operating Costs - Year 2" sheetId="25" r:id="rId3"/>
    <sheet name="Summary" sheetId="2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Hlt456666755" localSheetId="0">Cover!$C$23</definedName>
    <definedName name="_ph1">[1]NPV!$B$40</definedName>
    <definedName name="_Toc96936400" localSheetId="0">Cover!#REF!</definedName>
    <definedName name="_Toc96936401" localSheetId="0">Cover!#REF!</definedName>
    <definedName name="_Toc96936402" localSheetId="0">Cover!#REF!</definedName>
    <definedName name="_Toc96936403" localSheetId="0">Cover!#REF!</definedName>
    <definedName name="_Toc96936404" localSheetId="0">Cover!#REF!</definedName>
    <definedName name="antiicpated" localSheetId="1">#REF!</definedName>
    <definedName name="antiicpated" localSheetId="2">#REF!</definedName>
    <definedName name="antiicpated" localSheetId="3">#REF!</definedName>
    <definedName name="antiicpated">#REF!</definedName>
    <definedName name="app_q" localSheetId="1">#REF!</definedName>
    <definedName name="app_q" localSheetId="2">#REF!</definedName>
    <definedName name="app_q" localSheetId="3">#REF!</definedName>
    <definedName name="app_q">#REF!</definedName>
    <definedName name="appndx" localSheetId="1">#REF!</definedName>
    <definedName name="appndx" localSheetId="2">#REF!</definedName>
    <definedName name="appndx" localSheetId="3">#REF!</definedName>
    <definedName name="appndx">#REF!</definedName>
    <definedName name="apporx_quants" localSheetId="1">#REF!</definedName>
    <definedName name="apporx_quants" localSheetId="2">#REF!</definedName>
    <definedName name="apporx_quants" localSheetId="3">#REF!</definedName>
    <definedName name="apporx_quants">#REF!</definedName>
    <definedName name="BaseDate">[2]DataTables!$C$9</definedName>
    <definedName name="Bid" localSheetId="1">#REF!</definedName>
    <definedName name="Bid" localSheetId="2">#REF!</definedName>
    <definedName name="Bid" localSheetId="3">#REF!</definedName>
    <definedName name="Bid">#REF!</definedName>
    <definedName name="BidRef">[2]DataTables!$C$3</definedName>
    <definedName name="BMDateSoft">[2]DI!$C$26</definedName>
    <definedName name="change" localSheetId="1">#REF!</definedName>
    <definedName name="change" localSheetId="2">#REF!</definedName>
    <definedName name="change" localSheetId="3">#REF!</definedName>
    <definedName name="change">#REF!</definedName>
    <definedName name="claim" localSheetId="1">#REF!</definedName>
    <definedName name="claim" localSheetId="2">#REF!</definedName>
    <definedName name="claim" localSheetId="3">#REF!</definedName>
    <definedName name="claim">#REF!</definedName>
    <definedName name="claims" localSheetId="1">#REF!</definedName>
    <definedName name="claims" localSheetId="2">#REF!</definedName>
    <definedName name="claims" localSheetId="3">#REF!</definedName>
    <definedName name="claims">#REF!</definedName>
    <definedName name="CofACons">[2]CofA!$D$22:$E$31</definedName>
    <definedName name="CofAConsList">[2]CofA!$D$22:$D$31</definedName>
    <definedName name="CofAEquip">[2]CofA!$D$32:$E$41</definedName>
    <definedName name="CofAEquipList">[2]CofA!$D$32:$D$41</definedName>
    <definedName name="CofAIncome">[2]CofA!$D$102:$E$107</definedName>
    <definedName name="CofAIncomeList">[2]CofA!$D$102:$D$107</definedName>
    <definedName name="CofALabList">[2]CofA!$D$2:$D$21</definedName>
    <definedName name="CofAOtherList">[2]CofA!$D$42:$D$81</definedName>
    <definedName name="CofASubs">[2]CofA!$D$82:$E$101</definedName>
    <definedName name="CofASubsList">[2]CofA!$D$82:$D$101</definedName>
    <definedName name="Contingency" localSheetId="1">'[3]Cat A Change Control'!$A$1:$Q$48</definedName>
    <definedName name="Contingency" localSheetId="2">'[3]Cat A Change Control'!$A$1:$Q$48</definedName>
    <definedName name="Contingency">'[3]Cat A Change Control'!$A$1:$Q$48</definedName>
    <definedName name="cprop" localSheetId="1">#REF!</definedName>
    <definedName name="cprop" localSheetId="2">#REF!</definedName>
    <definedName name="cprop" localSheetId="3">#REF!</definedName>
    <definedName name="cprop">#REF!</definedName>
    <definedName name="DataTable">[2]DataTables!$B$39:$R$58</definedName>
    <definedName name="Depts">[2]DataTables!$B$65:$L$74</definedName>
    <definedName name="DIRegimeStaff">[2]DI!$B$7:$B$11</definedName>
    <definedName name="DIWage">[2]DI!$B$7:$AT$11</definedName>
    <definedName name="EndConc">[2]DataTables!$C$15</definedName>
    <definedName name="EndFY1">[2]DataTables!$C$8</definedName>
    <definedName name="EscToBaseDate">[2]DataTables!$C$21</definedName>
    <definedName name="EscToBaseDateWages">[2]DataTables!$C$20</definedName>
    <definedName name="exec" localSheetId="1">#REF!</definedName>
    <definedName name="exec" localSheetId="2">#REF!</definedName>
    <definedName name="exec" localSheetId="3">#REF!</definedName>
    <definedName name="exec">#REF!</definedName>
    <definedName name="ExRate">[2]DataTables!$C$25</definedName>
    <definedName name="FCDate">[2]DataTables!$C$12</definedName>
    <definedName name="FirstFSD">[2]DataTables!$C$13</definedName>
    <definedName name="HeadsLastLine">[2]Heads!$A$172</definedName>
    <definedName name="hg" localSheetId="1">[4]Construction!$S$36:$S$74</definedName>
    <definedName name="hg" localSheetId="2">[4]Construction!$S$36:$S$74</definedName>
    <definedName name="hg">[4]Construction!$S$36:$S$74</definedName>
    <definedName name="inflation" localSheetId="1">[5]NPV!$B$40</definedName>
    <definedName name="inflation" localSheetId="2">[5]NPV!$B$40</definedName>
    <definedName name="inflation">[5]NPV!$B$40</definedName>
    <definedName name="InputEquip" localSheetId="1">[6]!InputEquip</definedName>
    <definedName name="InputEquip" localSheetId="2">[6]!InputEquip</definedName>
    <definedName name="InputEquip">[6]!InputEquip</definedName>
    <definedName name="JIM" localSheetId="1">[7]Construction!$S$36:$S$74</definedName>
    <definedName name="JIM" localSheetId="2">[7]Construction!$S$36:$S$74</definedName>
    <definedName name="JIM">[7]Construction!$S$36:$S$74</definedName>
    <definedName name="KW" localSheetId="1">[5]NPV!$B$40</definedName>
    <definedName name="KW" localSheetId="2">[5]NPV!$B$40</definedName>
    <definedName name="KW">[5]NPV!$B$40</definedName>
    <definedName name="LastFSD">[2]DataTables!$C$14</definedName>
    <definedName name="LEL">[2]DataTables!$E$33</definedName>
    <definedName name="Leva" localSheetId="1">#REF!</definedName>
    <definedName name="Leva" localSheetId="2">#REF!</definedName>
    <definedName name="Leva" localSheetId="3">#REF!</definedName>
    <definedName name="Leva">#REF!</definedName>
    <definedName name="NDR" localSheetId="1">#REF!</definedName>
    <definedName name="NDR" localSheetId="2">#REF!</definedName>
    <definedName name="NDR" localSheetId="3">#REF!</definedName>
    <definedName name="NDR">#REF!</definedName>
    <definedName name="NICLastLine">[2]NIC!$A$172</definedName>
    <definedName name="PayDILastLine">[2]PayDI!$A$172</definedName>
    <definedName name="PayLastLine">[2]Pay!$A$172</definedName>
    <definedName name="PBDate">[2]DataTables!$C$11</definedName>
    <definedName name="PensionLastLine">[2]Pension!$A$172</definedName>
    <definedName name="_xlnm.Print_Area" localSheetId="0">Cover!$B$2:$F$29</definedName>
    <definedName name="_xlnm.Print_Area" localSheetId="1">'Operating Costs - Year 1'!$B$2:$T$61</definedName>
    <definedName name="_xlnm.Print_Area" localSheetId="2">'Operating Costs - Year 2'!$B$2:$T$61</definedName>
    <definedName name="_xlnm.Print_Area" localSheetId="3">Summary!$B$2:$K$31</definedName>
    <definedName name="_xlnm.Print_Titles" localSheetId="3">Summary!$2:$4</definedName>
    <definedName name="PrintKeyStatistics" localSheetId="1">[6]!PrintKeyStatistics</definedName>
    <definedName name="PrintKeyStatistics" localSheetId="2">[6]!PrintKeyStatistics</definedName>
    <definedName name="PrintKeyStatistics">[6]!PrintKeyStatistics</definedName>
    <definedName name="ProjectName">[2]DataTables!$C$2</definedName>
    <definedName name="prov_sums" localSheetId="1">#REF!</definedName>
    <definedName name="prov_sums" localSheetId="2">#REF!</definedName>
    <definedName name="prov_sums" localSheetId="3">#REF!</definedName>
    <definedName name="prov_sums">#REF!</definedName>
    <definedName name="risk" localSheetId="1">#REF!</definedName>
    <definedName name="risk" localSheetId="2">#REF!</definedName>
    <definedName name="risk" localSheetId="3">#REF!</definedName>
    <definedName name="risk">#REF!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tandardRecalc">1</definedName>
    <definedName name="RiskStatFunctionsUpdateFreq">1</definedName>
    <definedName name="RiskUpdateDisplay">TRUE</definedName>
    <definedName name="RiskUpdateStatFunctions">TRUE</definedName>
    <definedName name="RiskUseDifferentSeedForEachSim">FALSE</definedName>
    <definedName name="RiskUseFixedSeed">FALSE</definedName>
    <definedName name="ServiceNames">[2]DataTables!$B$39:$B$58</definedName>
    <definedName name="Services">[2]DataTables!$B$39:$R$58</definedName>
    <definedName name="ShiftLastLine">[2]Shift!$A$172</definedName>
    <definedName name="SiteNames">[2]DataTables!$B$65:$B$74</definedName>
    <definedName name="SqMtrTot">[2]DataTables!$F$75</definedName>
    <definedName name="StaffInputsLastLine">[2]StaffInput!$A$172</definedName>
    <definedName name="SteadyStateYr">[2]DataTables!$C$17</definedName>
    <definedName name="SubConsDILastLine">[2]SubconsDI!$A$270</definedName>
    <definedName name="SubConsLastLine">[2]Subcons!$A$270</definedName>
    <definedName name="Sum" localSheetId="1">#REF!</definedName>
    <definedName name="Sum" localSheetId="2">#REF!</definedName>
    <definedName name="Sum" localSheetId="3">#REF!</definedName>
    <definedName name="Sum">#REF!</definedName>
    <definedName name="SUMMARY" localSheetId="1">#REF!</definedName>
    <definedName name="SUMMARY" localSheetId="2">#REF!</definedName>
    <definedName name="SUMMARY" localSheetId="3">#REF!</definedName>
    <definedName name="SUMMARY">#REF!</definedName>
    <definedName name="TotPayLastLine">[2]TotPay!$A$172</definedName>
    <definedName name="TTStandard" localSheetId="1">#REF!</definedName>
    <definedName name="TTStandard" localSheetId="2">#REF!</definedName>
    <definedName name="TTStandard" localSheetId="3">#REF!</definedName>
    <definedName name="TTStandard">#REF!</definedName>
    <definedName name="VacRate">[2]DataTables!$C$24</definedName>
    <definedName name="ve" localSheetId="1">#REF!</definedName>
    <definedName name="ve" localSheetId="2">#REF!</definedName>
    <definedName name="ve" localSheetId="3">#REF!</definedName>
    <definedName name="ve">#REF!</definedName>
    <definedName name="WTELastLine">[2]WTE!$A$172</definedName>
    <definedName name="XXX" localSheetId="1">[7]Construction!$S$36:$S$74</definedName>
    <definedName name="XXX" localSheetId="2">[7]Construction!$S$36:$S$74</definedName>
    <definedName name="XXX">[7]Construction!$S$36:$S$74</definedName>
  </definedNames>
  <calcPr calcId="162913"/>
</workbook>
</file>

<file path=xl/calcChain.xml><?xml version="1.0" encoding="utf-8"?>
<calcChain xmlns="http://schemas.openxmlformats.org/spreadsheetml/2006/main">
  <c r="G22" i="25" l="1"/>
  <c r="G23" i="25"/>
  <c r="G24" i="25"/>
  <c r="G25" i="25"/>
  <c r="G26" i="25"/>
  <c r="G27" i="25"/>
  <c r="S22" i="25"/>
  <c r="S23" i="25"/>
  <c r="S24" i="25"/>
  <c r="S25" i="25"/>
  <c r="S26" i="25"/>
  <c r="G22" i="24"/>
  <c r="G23" i="24"/>
  <c r="G24" i="24"/>
  <c r="G25" i="24"/>
  <c r="G26" i="24"/>
  <c r="S25" i="24"/>
  <c r="S24" i="24"/>
  <c r="S23" i="24"/>
  <c r="S22" i="24"/>
  <c r="Q35" i="24"/>
  <c r="P35" i="24"/>
  <c r="L35" i="24"/>
  <c r="H35" i="24"/>
  <c r="G34" i="24" l="1"/>
  <c r="S34" i="24" s="1"/>
  <c r="B3" i="24"/>
  <c r="B4" i="24"/>
  <c r="B5" i="24"/>
  <c r="S9" i="24"/>
  <c r="G21" i="24"/>
  <c r="S21" i="24" s="1"/>
  <c r="S26" i="24"/>
  <c r="G27" i="24"/>
  <c r="S27" i="24"/>
  <c r="G28" i="24"/>
  <c r="S28" i="24" s="1"/>
  <c r="G29" i="24"/>
  <c r="S29" i="24"/>
  <c r="G30" i="24"/>
  <c r="S30" i="24" s="1"/>
  <c r="G31" i="24"/>
  <c r="S31" i="24" s="1"/>
  <c r="G32" i="24"/>
  <c r="S32" i="24" s="1"/>
  <c r="G33" i="24"/>
  <c r="S33" i="24"/>
  <c r="D35" i="24"/>
  <c r="E35" i="24"/>
  <c r="I35" i="24"/>
  <c r="J35" i="24"/>
  <c r="K35" i="24"/>
  <c r="M35" i="24"/>
  <c r="N35" i="24"/>
  <c r="O35" i="24"/>
  <c r="R35" i="24"/>
  <c r="S41" i="24"/>
  <c r="S42" i="24"/>
  <c r="S43" i="24"/>
  <c r="S44" i="24"/>
  <c r="S45" i="24"/>
  <c r="S46" i="24"/>
  <c r="S47" i="24"/>
  <c r="S48" i="24"/>
  <c r="S49" i="24"/>
  <c r="S50" i="24"/>
  <c r="S51" i="24" l="1"/>
  <c r="S35" i="24"/>
  <c r="G35" i="24"/>
  <c r="S54" i="24" l="1"/>
  <c r="S56" i="24" s="1"/>
  <c r="S57" i="24" s="1"/>
  <c r="S58" i="24" s="1"/>
  <c r="S59" i="24" s="1"/>
  <c r="J35" i="25" l="1"/>
  <c r="K35" i="25"/>
  <c r="L35" i="25"/>
  <c r="P35" i="25"/>
  <c r="Q35" i="25"/>
  <c r="H35" i="25"/>
  <c r="G30" i="25"/>
  <c r="S30" i="25" s="1"/>
  <c r="G31" i="25" l="1"/>
  <c r="S31" i="25" s="1"/>
  <c r="S27" i="25"/>
  <c r="G34" i="25"/>
  <c r="S34" i="25" s="1"/>
  <c r="G21" i="25"/>
  <c r="G33" i="25"/>
  <c r="S33" i="25" s="1"/>
  <c r="G29" i="25"/>
  <c r="S29" i="25" s="1"/>
  <c r="G28" i="25"/>
  <c r="S28" i="25" s="1"/>
  <c r="S21" i="25" l="1"/>
  <c r="B5" i="29" l="1"/>
  <c r="B5" i="25"/>
  <c r="J9" i="29" l="1"/>
  <c r="B3" i="29" l="1"/>
  <c r="B4" i="29"/>
  <c r="S9" i="25" l="1"/>
  <c r="S50" i="25" l="1"/>
  <c r="S49" i="25"/>
  <c r="S48" i="25"/>
  <c r="S47" i="25"/>
  <c r="S46" i="25"/>
  <c r="S45" i="25"/>
  <c r="S44" i="25"/>
  <c r="B4" i="25"/>
  <c r="B3" i="25"/>
  <c r="D35" i="25" l="1"/>
  <c r="E35" i="25" l="1"/>
  <c r="S43" i="25"/>
  <c r="N35" i="25"/>
  <c r="O35" i="25" l="1"/>
  <c r="G32" i="25"/>
  <c r="G35" i="25" l="1"/>
  <c r="R35" i="25"/>
  <c r="I35" i="25" l="1"/>
  <c r="S42" i="25" l="1"/>
  <c r="S41" i="25"/>
  <c r="D17" i="29" l="1"/>
  <c r="S51" i="25"/>
  <c r="E17" i="29" s="1"/>
  <c r="M35" i="25"/>
  <c r="S32" i="25"/>
  <c r="S35" i="25" s="1"/>
  <c r="E16" i="29" s="1"/>
  <c r="D16" i="29"/>
  <c r="E18" i="29" l="1"/>
  <c r="S54" i="25"/>
  <c r="S56" i="25" s="1"/>
  <c r="S57" i="25" s="1"/>
  <c r="S58" i="25" s="1"/>
  <c r="F16" i="29"/>
  <c r="D18" i="29"/>
  <c r="F17" i="29"/>
  <c r="F18" i="29" l="1"/>
  <c r="D20" i="29"/>
  <c r="E20" i="29"/>
  <c r="S59" i="25"/>
  <c r="E21" i="29"/>
  <c r="D21" i="29"/>
  <c r="E24" i="29" l="1"/>
  <c r="D24" i="29"/>
  <c r="F20" i="29"/>
  <c r="F21" i="29" l="1"/>
  <c r="F24" i="29" s="1"/>
</calcChain>
</file>

<file path=xl/sharedStrings.xml><?xml version="1.0" encoding="utf-8"?>
<sst xmlns="http://schemas.openxmlformats.org/spreadsheetml/2006/main" count="102" uniqueCount="56">
  <si>
    <t>Guidelines:</t>
  </si>
  <si>
    <t>Bidder Name:</t>
  </si>
  <si>
    <t>Title / job role</t>
  </si>
  <si>
    <t>Rate %</t>
  </si>
  <si>
    <t>Overhead</t>
  </si>
  <si>
    <t>Subtotal</t>
  </si>
  <si>
    <t xml:space="preserve">Profit </t>
  </si>
  <si>
    <t>for</t>
  </si>
  <si>
    <t>Type</t>
  </si>
  <si>
    <t>Quantity</t>
  </si>
  <si>
    <t xml:space="preserve">Total </t>
  </si>
  <si>
    <t>Year 1</t>
  </si>
  <si>
    <t>Year 2</t>
  </si>
  <si>
    <t xml:space="preserve">Annual Cost </t>
  </si>
  <si>
    <t xml:space="preserve">£ per unit </t>
  </si>
  <si>
    <t>No units per annum</t>
  </si>
  <si>
    <t>Price</t>
  </si>
  <si>
    <t>Total Staff Costs</t>
  </si>
  <si>
    <t>FTE</t>
  </si>
  <si>
    <t>Cover Allowance (sickness, annual leave)</t>
  </si>
  <si>
    <t>Allowance for Travel &amp; Subsistence</t>
  </si>
  <si>
    <t>Allowance for Shift Working</t>
  </si>
  <si>
    <t>Mobile Phones, PDAs</t>
  </si>
  <si>
    <t>Training</t>
  </si>
  <si>
    <t>Pension Scheme</t>
  </si>
  <si>
    <t>Company Car</t>
  </si>
  <si>
    <t>Private Healthcare</t>
  </si>
  <si>
    <t>National Insurance</t>
  </si>
  <si>
    <t>Bonus Scheme</t>
  </si>
  <si>
    <t xml:space="preserve">Salary Net Costs </t>
  </si>
  <si>
    <t>Basic Hourly Rate</t>
  </si>
  <si>
    <t>2. Bidders are responsible for checking that the costs are correct on each worksheet, and that the auto sums calculate the correct total cost.</t>
  </si>
  <si>
    <t>3. Bidders will be evaluated on the detail of all cost build ups provided.</t>
  </si>
  <si>
    <t>Licence/ Accreditations</t>
  </si>
  <si>
    <t>End</t>
  </si>
  <si>
    <t>Fixed Service Costs</t>
  </si>
  <si>
    <t>Profit</t>
  </si>
  <si>
    <t xml:space="preserve">Total Annual Hours  </t>
  </si>
  <si>
    <t>Total Non Staff Cost</t>
  </si>
  <si>
    <t>Staff Costs</t>
  </si>
  <si>
    <t>Non Staff Costs</t>
  </si>
  <si>
    <t>Total Operational Cost of Fixed Services including Profit Margin</t>
  </si>
  <si>
    <t>1. Bidders are responsible for checking that the prices are correct on each worksheet, and that the auto sums calculate the correct total cost.</t>
  </si>
  <si>
    <t>5. Bidders are only required to complete cells represented by:</t>
  </si>
  <si>
    <t xml:space="preserve">Operational Costs </t>
  </si>
  <si>
    <t>Total Operational Cost Before Overheads and Profit</t>
  </si>
  <si>
    <t>1. Staff cost is to cover all staff e.g. operational, management and administration.</t>
  </si>
  <si>
    <t>REQUEST FOR PROPOSAL</t>
  </si>
  <si>
    <t>LOGISITICS SERVICE PARTNER</t>
  </si>
  <si>
    <t>Cost Model</t>
  </si>
  <si>
    <t>Total Service Costs (Year 1) Before Overheads and Profit</t>
  </si>
  <si>
    <t>TOTAL COSTS FOR YEAR 1</t>
  </si>
  <si>
    <t>6. The operational costs are to cover all staff and non staff costs for each element of the service as specified in the RFP.</t>
  </si>
  <si>
    <t>Total Service Costs (Year 2) Before Overheads and Profit</t>
  </si>
  <si>
    <t>TOTAL COSTS FOR YEAR 2</t>
  </si>
  <si>
    <t>4. All costed resource is to fully reflect your proposed organograms, resource structures and rosters.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</si>
</sst>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#,##0_);[Red]\(#,##0\);\-_0_)"/>
    <numFmt numFmtId="167" formatCode="#,##0.0,_);\(#,##0.0,\);\-_0_)"/>
    <numFmt numFmtId="168" formatCode="mmm\ yy"/>
    <numFmt numFmtId="169" formatCode="\ ;\ ;"/>
    <numFmt numFmtId="170" formatCode="_(* #,##0_);_(* \(#,##0\);_(* &quot;-&quot;_);_(@_)"/>
    <numFmt numFmtId="171" formatCode="_ * #,##0_ ;_ * \-#,##0_ ;_ * &quot;-&quot;_ ;_ @_ "/>
    <numFmt numFmtId="172" formatCode="_ * #,##0.00_ ;_ * \-#,##0.00_ ;_ * &quot;-&quot;??_ ;_ @_ "/>
    <numFmt numFmtId="173" formatCode="_ &quot;¥&quot;* #,##0_ ;_ &quot;¥&quot;* \-#,##0_ ;_ &quot;¥&quot;* &quot;-&quot;_ ;_ @_ "/>
    <numFmt numFmtId="174" formatCode="_ &quot;¥&quot;* #,##0.00_ ;_ &quot;¥&quot;* \-#,##0.00_ ;_ &quot;¥&quot;* &quot;-&quot;??_ ;_ @_ "/>
    <numFmt numFmtId="175" formatCode="&quot;£&quot;#,##0.00"/>
    <numFmt numFmtId="176" formatCode="[$-F800]dddd\,\ mmmm\ dd\,\ yyyy"/>
    <numFmt numFmtId="177" formatCode="#,##0.0"/>
  </numFmts>
  <fonts count="36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u/>
      <sz val="10"/>
      <color indexed="12"/>
      <name val="Verdana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sz val="10"/>
      <name val="Geneva"/>
    </font>
    <font>
      <b/>
      <sz val="10"/>
      <name val="Switzerland"/>
      <family val="2"/>
    </font>
    <font>
      <b/>
      <sz val="12"/>
      <name val="Switzerland"/>
      <family val="2"/>
    </font>
    <font>
      <b/>
      <sz val="8"/>
      <name val="Switzerland"/>
      <family val="2"/>
    </font>
    <font>
      <b/>
      <i/>
      <sz val="10"/>
      <name val="Switzerland"/>
      <family val="2"/>
    </font>
    <font>
      <b/>
      <i/>
      <sz val="12"/>
      <name val="Switzerland"/>
      <family val="2"/>
    </font>
    <font>
      <b/>
      <i/>
      <sz val="8"/>
      <name val="Switzerland"/>
      <family val="2"/>
    </font>
    <font>
      <sz val="10"/>
      <name val="Antique Olive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2"/>
      <name val="바탕체"/>
      <family val="1"/>
    </font>
    <font>
      <b/>
      <sz val="9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5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9" fontId="28" fillId="0" borderId="0" applyAlignment="0">
      <alignment horizontal="right"/>
      <protection hidden="1"/>
    </xf>
    <xf numFmtId="0" fontId="3" fillId="8" borderId="0" applyNumberFormat="0" applyFont="0" applyBorder="0" applyAlignment="0" applyProtection="0"/>
    <xf numFmtId="0" fontId="3" fillId="0" borderId="0"/>
    <xf numFmtId="0" fontId="3" fillId="0" borderId="0">
      <alignment horizontal="justify"/>
    </xf>
    <xf numFmtId="0" fontId="3" fillId="0" borderId="0"/>
    <xf numFmtId="170" fontId="29" fillId="0" borderId="0" applyFill="0" applyBorder="0"/>
    <xf numFmtId="0" fontId="20" fillId="0" borderId="0"/>
    <xf numFmtId="171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30" fillId="0" borderId="0"/>
    <xf numFmtId="0" fontId="33" fillId="0" borderId="0">
      <alignment horizontal="justify"/>
    </xf>
  </cellStyleXfs>
  <cellXfs count="244">
    <xf numFmtId="0" fontId="0" fillId="0" borderId="0" xfId="0"/>
    <xf numFmtId="0" fontId="3" fillId="0" borderId="2" xfId="3" applyFont="1" applyBorder="1"/>
    <xf numFmtId="0" fontId="3" fillId="0" borderId="2" xfId="3" applyFont="1" applyBorder="1" applyAlignment="1"/>
    <xf numFmtId="0" fontId="3" fillId="0" borderId="0" xfId="3" applyFont="1" applyBorder="1"/>
    <xf numFmtId="0" fontId="11" fillId="0" borderId="0" xfId="3" applyFont="1"/>
    <xf numFmtId="0" fontId="12" fillId="0" borderId="0" xfId="3" applyFont="1" applyAlignment="1">
      <alignment horizontal="left" indent="4"/>
    </xf>
    <xf numFmtId="0" fontId="14" fillId="0" borderId="0" xfId="4" applyFont="1" applyAlignment="1" applyProtection="1">
      <alignment horizontal="left"/>
    </xf>
    <xf numFmtId="0" fontId="11" fillId="0" borderId="0" xfId="3" applyFont="1" applyBorder="1"/>
    <xf numFmtId="0" fontId="11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0" fontId="11" fillId="0" borderId="0" xfId="3" applyFont="1" applyAlignment="1">
      <alignment vertical="center"/>
    </xf>
    <xf numFmtId="0" fontId="7" fillId="0" borderId="0" xfId="3" applyFont="1"/>
    <xf numFmtId="0" fontId="7" fillId="0" borderId="4" xfId="3" applyFont="1" applyBorder="1"/>
    <xf numFmtId="9" fontId="7" fillId="3" borderId="7" xfId="5" applyFont="1" applyFill="1" applyBorder="1" applyAlignment="1" applyProtection="1">
      <alignment vertical="center"/>
      <protection locked="0"/>
    </xf>
    <xf numFmtId="0" fontId="11" fillId="0" borderId="1" xfId="3" applyFont="1" applyBorder="1" applyProtection="1"/>
    <xf numFmtId="0" fontId="11" fillId="0" borderId="2" xfId="3" applyFont="1" applyBorder="1" applyProtection="1"/>
    <xf numFmtId="0" fontId="11" fillId="0" borderId="3" xfId="3" applyFont="1" applyBorder="1" applyProtection="1"/>
    <xf numFmtId="0" fontId="19" fillId="0" borderId="4" xfId="3" applyFont="1" applyBorder="1" applyAlignment="1" applyProtection="1">
      <alignment horizontal="left" indent="15"/>
    </xf>
    <xf numFmtId="0" fontId="11" fillId="0" borderId="0" xfId="3" applyFont="1" applyBorder="1" applyProtection="1"/>
    <xf numFmtId="0" fontId="11" fillId="0" borderId="5" xfId="3" applyFont="1" applyBorder="1" applyProtection="1"/>
    <xf numFmtId="0" fontId="19" fillId="0" borderId="4" xfId="3" applyFont="1" applyBorder="1" applyAlignment="1" applyProtection="1">
      <alignment horizontal="left" indent="4"/>
    </xf>
    <xf numFmtId="0" fontId="18" fillId="0" borderId="4" xfId="3" applyFont="1" applyBorder="1" applyAlignment="1" applyProtection="1">
      <alignment horizontal="left" indent="15"/>
    </xf>
    <xf numFmtId="0" fontId="18" fillId="0" borderId="4" xfId="3" applyFont="1" applyBorder="1" applyAlignment="1" applyProtection="1">
      <alignment horizontal="left" indent="4"/>
    </xf>
    <xf numFmtId="0" fontId="17" fillId="0" borderId="4" xfId="3" applyFont="1" applyBorder="1" applyAlignment="1" applyProtection="1">
      <alignment horizontal="left" indent="15"/>
    </xf>
    <xf numFmtId="0" fontId="11" fillId="0" borderId="4" xfId="3" applyFont="1" applyBorder="1" applyProtection="1"/>
    <xf numFmtId="0" fontId="11" fillId="0" borderId="4" xfId="3" applyFont="1" applyBorder="1" applyAlignment="1" applyProtection="1">
      <alignment vertical="center"/>
    </xf>
    <xf numFmtId="0" fontId="11" fillId="0" borderId="5" xfId="3" applyFont="1" applyBorder="1" applyAlignment="1" applyProtection="1">
      <alignment vertical="center"/>
    </xf>
    <xf numFmtId="0" fontId="12" fillId="0" borderId="0" xfId="3" applyFont="1" applyBorder="1" applyAlignment="1" applyProtection="1">
      <alignment horizontal="left"/>
    </xf>
    <xf numFmtId="49" fontId="12" fillId="0" borderId="0" xfId="3" applyNumberFormat="1" applyFont="1" applyBorder="1" applyAlignment="1" applyProtection="1">
      <alignment horizontal="left"/>
    </xf>
    <xf numFmtId="0" fontId="11" fillId="0" borderId="0" xfId="3" applyFont="1" applyBorder="1" applyAlignment="1" applyProtection="1">
      <alignment horizontal="center"/>
    </xf>
    <xf numFmtId="0" fontId="11" fillId="0" borderId="5" xfId="3" applyFont="1" applyBorder="1" applyAlignment="1" applyProtection="1">
      <alignment horizontal="center"/>
    </xf>
    <xf numFmtId="0" fontId="11" fillId="0" borderId="16" xfId="3" applyFont="1" applyBorder="1" applyProtection="1"/>
    <xf numFmtId="0" fontId="11" fillId="0" borderId="17" xfId="3" applyFont="1" applyBorder="1" applyProtection="1"/>
    <xf numFmtId="0" fontId="11" fillId="0" borderId="18" xfId="3" applyFont="1" applyBorder="1" applyProtection="1"/>
    <xf numFmtId="0" fontId="0" fillId="0" borderId="6" xfId="3" applyFont="1" applyFill="1" applyBorder="1" applyAlignment="1" applyProtection="1">
      <alignment horizontal="left"/>
    </xf>
    <xf numFmtId="17" fontId="11" fillId="0" borderId="0" xfId="3" applyNumberFormat="1" applyFont="1" applyBorder="1" applyProtection="1"/>
    <xf numFmtId="0" fontId="3" fillId="0" borderId="0" xfId="3" applyFont="1"/>
    <xf numFmtId="0" fontId="3" fillId="0" borderId="18" xfId="3" applyFont="1" applyBorder="1"/>
    <xf numFmtId="0" fontId="3" fillId="0" borderId="17" xfId="3" applyFont="1" applyBorder="1"/>
    <xf numFmtId="0" fontId="8" fillId="0" borderId="17" xfId="53" quotePrefix="1" applyFont="1" applyFill="1" applyBorder="1" applyAlignment="1">
      <alignment vertical="center" wrapText="1"/>
    </xf>
    <xf numFmtId="0" fontId="8" fillId="0" borderId="17" xfId="53" quotePrefix="1" applyFont="1" applyFill="1" applyBorder="1" applyAlignment="1">
      <alignment vertical="center"/>
    </xf>
    <xf numFmtId="0" fontId="3" fillId="0" borderId="16" xfId="3" applyFont="1" applyBorder="1"/>
    <xf numFmtId="0" fontId="3" fillId="0" borderId="5" xfId="3" applyFont="1" applyBorder="1"/>
    <xf numFmtId="0" fontId="9" fillId="7" borderId="24" xfId="53" applyFont="1" applyFill="1" applyBorder="1">
      <alignment horizontal="justify"/>
    </xf>
    <xf numFmtId="0" fontId="9" fillId="7" borderId="25" xfId="53" applyFont="1" applyFill="1" applyBorder="1">
      <alignment horizontal="justify"/>
    </xf>
    <xf numFmtId="0" fontId="9" fillId="7" borderId="26" xfId="53" applyFont="1" applyFill="1" applyBorder="1">
      <alignment horizontal="justify"/>
    </xf>
    <xf numFmtId="0" fontId="3" fillId="0" borderId="4" xfId="3" applyFont="1" applyBorder="1"/>
    <xf numFmtId="44" fontId="10" fillId="0" borderId="12" xfId="38" applyNumberFormat="1" applyFont="1" applyFill="1" applyBorder="1" applyAlignment="1" applyProtection="1">
      <alignment horizontal="center" vertical="center" wrapText="1"/>
    </xf>
    <xf numFmtId="0" fontId="9" fillId="7" borderId="0" xfId="53" applyFont="1" applyFill="1" applyBorder="1">
      <alignment horizontal="justify"/>
    </xf>
    <xf numFmtId="0" fontId="9" fillId="0" borderId="5" xfId="53" applyFont="1" applyBorder="1">
      <alignment horizontal="justify"/>
    </xf>
    <xf numFmtId="10" fontId="3" fillId="3" borderId="11" xfId="53" applyNumberFormat="1" applyFont="1" applyFill="1" applyBorder="1" applyAlignment="1" applyProtection="1">
      <alignment horizontal="center"/>
    </xf>
    <xf numFmtId="44" fontId="3" fillId="0" borderId="12" xfId="38" applyNumberFormat="1" applyFont="1" applyBorder="1" applyAlignment="1" applyProtection="1">
      <alignment horizontal="center" vertical="center" wrapText="1"/>
      <protection locked="0"/>
    </xf>
    <xf numFmtId="0" fontId="9" fillId="7" borderId="14" xfId="53" applyFont="1" applyFill="1" applyBorder="1">
      <alignment horizontal="justify"/>
    </xf>
    <xf numFmtId="4" fontId="10" fillId="0" borderId="11" xfId="53" applyNumberFormat="1" applyFont="1" applyFill="1" applyBorder="1" applyAlignment="1" applyProtection="1">
      <alignment horizontal="center"/>
    </xf>
    <xf numFmtId="0" fontId="9" fillId="7" borderId="13" xfId="53" applyFont="1" applyFill="1" applyBorder="1">
      <alignment horizontal="justify"/>
    </xf>
    <xf numFmtId="0" fontId="7" fillId="0" borderId="5" xfId="53" applyFont="1" applyBorder="1">
      <alignment horizontal="justify"/>
    </xf>
    <xf numFmtId="44" fontId="4" fillId="0" borderId="12" xfId="38" applyNumberFormat="1" applyFont="1" applyFill="1" applyBorder="1" applyAlignment="1" applyProtection="1">
      <alignment horizontal="center" vertical="center" wrapText="1"/>
    </xf>
    <xf numFmtId="0" fontId="7" fillId="7" borderId="0" xfId="53" applyFont="1" applyFill="1" applyBorder="1">
      <alignment horizontal="justify"/>
    </xf>
    <xf numFmtId="0" fontId="9" fillId="7" borderId="0" xfId="53" applyFont="1" applyFill="1" applyBorder="1" applyAlignment="1">
      <alignment horizontal="center" vertical="center"/>
    </xf>
    <xf numFmtId="0" fontId="9" fillId="7" borderId="13" xfId="53" applyFont="1" applyFill="1" applyBorder="1" applyAlignment="1">
      <alignment horizontal="center" vertical="center"/>
    </xf>
    <xf numFmtId="164" fontId="4" fillId="0" borderId="12" xfId="38" applyFont="1" applyBorder="1" applyAlignment="1" applyProtection="1">
      <alignment vertical="center"/>
    </xf>
    <xf numFmtId="164" fontId="7" fillId="3" borderId="12" xfId="38" applyFont="1" applyFill="1" applyBorder="1" applyAlignment="1">
      <alignment horizontal="center" vertical="center"/>
    </xf>
    <xf numFmtId="0" fontId="2" fillId="5" borderId="12" xfId="53" applyFont="1" applyFill="1" applyBorder="1" applyAlignment="1" applyProtection="1">
      <alignment horizontal="center" vertical="center" wrapText="1"/>
    </xf>
    <xf numFmtId="164" fontId="9" fillId="6" borderId="12" xfId="38" applyFont="1" applyFill="1" applyBorder="1" applyAlignment="1" applyProtection="1">
      <alignment horizontal="center" vertical="center"/>
    </xf>
    <xf numFmtId="176" fontId="35" fillId="0" borderId="4" xfId="3" applyNumberFormat="1" applyFont="1" applyBorder="1" applyAlignment="1">
      <alignment horizontal="left" vertical="center" indent="1"/>
    </xf>
    <xf numFmtId="0" fontId="9" fillId="0" borderId="5" xfId="53" applyFont="1" applyBorder="1" applyAlignment="1">
      <alignment horizontal="center" vertical="center"/>
    </xf>
    <xf numFmtId="0" fontId="31" fillId="7" borderId="0" xfId="53" applyFont="1" applyFill="1" applyBorder="1" applyAlignment="1"/>
    <xf numFmtId="164" fontId="31" fillId="7" borderId="0" xfId="38" applyFont="1" applyFill="1" applyBorder="1" applyAlignment="1"/>
    <xf numFmtId="0" fontId="9" fillId="7" borderId="0" xfId="53" applyFont="1" applyFill="1" applyBorder="1" applyAlignment="1">
      <alignment vertical="center"/>
    </xf>
    <xf numFmtId="0" fontId="31" fillId="7" borderId="0" xfId="53" applyFont="1" applyFill="1" applyBorder="1" applyAlignment="1">
      <alignment vertical="center"/>
    </xf>
    <xf numFmtId="0" fontId="31" fillId="7" borderId="0" xfId="53" applyFont="1" applyFill="1" applyBorder="1" applyAlignment="1">
      <alignment horizontal="right" vertical="center"/>
    </xf>
    <xf numFmtId="0" fontId="31" fillId="7" borderId="13" xfId="53" applyFont="1" applyFill="1" applyBorder="1" applyAlignment="1">
      <alignment horizontal="right" vertical="center"/>
    </xf>
    <xf numFmtId="164" fontId="9" fillId="6" borderId="12" xfId="38" applyFont="1" applyFill="1" applyBorder="1" applyAlignment="1" applyProtection="1">
      <alignment vertical="center"/>
    </xf>
    <xf numFmtId="0" fontId="9" fillId="7" borderId="0" xfId="53" applyFont="1" applyFill="1" applyBorder="1" applyAlignment="1">
      <alignment horizontal="justify" vertical="center"/>
    </xf>
    <xf numFmtId="0" fontId="9" fillId="7" borderId="13" xfId="53" applyFont="1" applyFill="1" applyBorder="1" applyAlignment="1">
      <alignment horizontal="justify" vertical="center"/>
    </xf>
    <xf numFmtId="164" fontId="4" fillId="0" borderId="11" xfId="38" applyFont="1" applyBorder="1" applyAlignment="1" applyProtection="1">
      <alignment vertical="center"/>
    </xf>
    <xf numFmtId="164" fontId="4" fillId="0" borderId="11" xfId="38" applyFont="1" applyFill="1" applyBorder="1" applyAlignment="1" applyProtection="1">
      <alignment vertical="center"/>
    </xf>
    <xf numFmtId="3" fontId="4" fillId="0" borderId="11" xfId="37" applyNumberFormat="1" applyFont="1" applyBorder="1" applyAlignment="1" applyProtection="1">
      <alignment horizontal="center" vertical="center"/>
    </xf>
    <xf numFmtId="177" fontId="4" fillId="0" borderId="11" xfId="37" applyNumberFormat="1" applyFont="1" applyBorder="1" applyAlignment="1" applyProtection="1">
      <alignment horizontal="center" vertical="center"/>
    </xf>
    <xf numFmtId="0" fontId="4" fillId="0" borderId="10" xfId="53" applyFont="1" applyBorder="1" applyAlignment="1" applyProtection="1">
      <alignment horizontal="justify" vertical="center"/>
    </xf>
    <xf numFmtId="164" fontId="7" fillId="0" borderId="12" xfId="38" applyFont="1" applyBorder="1" applyAlignment="1" applyProtection="1">
      <alignment vertical="center"/>
    </xf>
    <xf numFmtId="164" fontId="7" fillId="3" borderId="11" xfId="38" applyFont="1" applyFill="1" applyBorder="1" applyAlignment="1" applyProtection="1">
      <alignment vertical="center"/>
      <protection locked="0"/>
    </xf>
    <xf numFmtId="164" fontId="7" fillId="0" borderId="11" xfId="38" applyFont="1" applyBorder="1" applyAlignment="1" applyProtection="1">
      <alignment vertical="center"/>
    </xf>
    <xf numFmtId="3" fontId="7" fillId="3" borderId="11" xfId="53" applyNumberFormat="1" applyFont="1" applyFill="1" applyBorder="1" applyAlignment="1" applyProtection="1">
      <alignment horizontal="center" vertical="center"/>
      <protection locked="0"/>
    </xf>
    <xf numFmtId="0" fontId="7" fillId="3" borderId="10" xfId="53" applyFont="1" applyFill="1" applyBorder="1" applyAlignment="1" applyProtection="1">
      <alignment horizontal="justify" vertical="center"/>
      <protection locked="0"/>
    </xf>
    <xf numFmtId="164" fontId="9" fillId="6" borderId="11" xfId="38" applyFont="1" applyFill="1" applyBorder="1" applyAlignment="1" applyProtection="1">
      <alignment vertical="center"/>
    </xf>
    <xf numFmtId="3" fontId="9" fillId="6" borderId="11" xfId="53" applyNumberFormat="1" applyFont="1" applyFill="1" applyBorder="1" applyAlignment="1" applyProtection="1">
      <alignment horizontal="justify" vertical="center"/>
    </xf>
    <xf numFmtId="0" fontId="2" fillId="5" borderId="28" xfId="53" applyFont="1" applyFill="1" applyBorder="1" applyAlignment="1" applyProtection="1">
      <alignment horizontal="center" vertical="center" wrapText="1"/>
    </xf>
    <xf numFmtId="0" fontId="2" fillId="5" borderId="29" xfId="53" applyFont="1" applyFill="1" applyBorder="1" applyAlignment="1" applyProtection="1">
      <alignment horizontal="center" vertical="center" wrapText="1"/>
    </xf>
    <xf numFmtId="164" fontId="2" fillId="5" borderId="11" xfId="38" applyFont="1" applyFill="1" applyBorder="1" applyAlignment="1" applyProtection="1">
      <alignment horizontal="center" vertical="center" wrapText="1"/>
    </xf>
    <xf numFmtId="0" fontId="3" fillId="0" borderId="5" xfId="53" applyFont="1" applyBorder="1">
      <alignment horizontal="justify"/>
    </xf>
    <xf numFmtId="0" fontId="3" fillId="0" borderId="0" xfId="53" applyFont="1" applyBorder="1">
      <alignment horizontal="justify"/>
    </xf>
    <xf numFmtId="0" fontId="3" fillId="0" borderId="0" xfId="53" applyFont="1" applyBorder="1" applyAlignment="1" applyProtection="1">
      <alignment horizontal="left"/>
    </xf>
    <xf numFmtId="0" fontId="33" fillId="0" borderId="0" xfId="53" applyAlignment="1">
      <alignment vertical="top" wrapText="1"/>
    </xf>
    <xf numFmtId="0" fontId="6" fillId="0" borderId="0" xfId="53" applyFont="1" applyFill="1" applyBorder="1" applyAlignment="1">
      <alignment vertical="center"/>
    </xf>
    <xf numFmtId="0" fontId="8" fillId="0" borderId="0" xfId="53" quotePrefix="1" applyFont="1" applyFill="1" applyBorder="1" applyAlignment="1">
      <alignment vertical="center" wrapText="1"/>
    </xf>
    <xf numFmtId="0" fontId="3" fillId="0" borderId="3" xfId="3" applyFont="1" applyBorder="1" applyAlignment="1"/>
    <xf numFmtId="0" fontId="3" fillId="0" borderId="1" xfId="3" applyFont="1" applyBorder="1"/>
    <xf numFmtId="44" fontId="4" fillId="0" borderId="12" xfId="38" applyNumberFormat="1" applyFont="1" applyBorder="1" applyAlignment="1" applyProtection="1">
      <alignment vertical="center"/>
    </xf>
    <xf numFmtId="44" fontId="9" fillId="7" borderId="14" xfId="53" applyNumberFormat="1" applyFont="1" applyFill="1" applyBorder="1" applyAlignment="1">
      <alignment horizontal="center" vertical="center"/>
    </xf>
    <xf numFmtId="44" fontId="9" fillId="7" borderId="14" xfId="53" applyNumberFormat="1" applyFont="1" applyFill="1" applyBorder="1">
      <alignment horizontal="justify"/>
    </xf>
    <xf numFmtId="0" fontId="33" fillId="0" borderId="0" xfId="53" applyAlignment="1">
      <alignment vertical="top" wrapText="1"/>
    </xf>
    <xf numFmtId="0" fontId="3" fillId="0" borderId="0" xfId="53" applyFont="1" applyFill="1" applyBorder="1" applyAlignment="1" applyProtection="1">
      <alignment vertical="top" wrapText="1"/>
    </xf>
    <xf numFmtId="0" fontId="33" fillId="0" borderId="0" xfId="53" applyAlignment="1">
      <alignment vertical="top" wrapText="1"/>
    </xf>
    <xf numFmtId="0" fontId="0" fillId="7" borderId="6" xfId="3" applyFont="1" applyFill="1" applyBorder="1" applyAlignment="1">
      <alignment horizontal="left"/>
    </xf>
    <xf numFmtId="0" fontId="3" fillId="0" borderId="3" xfId="3" applyFont="1" applyBorder="1"/>
    <xf numFmtId="0" fontId="4" fillId="0" borderId="0" xfId="3" applyFont="1" applyBorder="1" applyAlignment="1"/>
    <xf numFmtId="0" fontId="3" fillId="0" borderId="0" xfId="3" applyFont="1" applyFill="1" applyBorder="1" applyAlignment="1">
      <alignment horizontal="left"/>
    </xf>
    <xf numFmtId="0" fontId="3" fillId="0" borderId="0" xfId="3" applyFont="1" applyFill="1" applyBorder="1" applyAlignment="1"/>
    <xf numFmtId="0" fontId="3" fillId="0" borderId="0" xfId="3" applyFont="1" applyFill="1" applyBorder="1" applyAlignment="1">
      <alignment horizontal="center"/>
    </xf>
    <xf numFmtId="0" fontId="6" fillId="0" borderId="0" xfId="44" applyFont="1" applyFill="1" applyBorder="1" applyAlignment="1">
      <alignment vertical="center"/>
    </xf>
    <xf numFmtId="0" fontId="3" fillId="0" borderId="0" xfId="44" applyFont="1" applyBorder="1" applyAlignment="1" applyProtection="1"/>
    <xf numFmtId="164" fontId="7" fillId="0" borderId="11" xfId="44" applyNumberFormat="1" applyFont="1" applyFill="1" applyBorder="1" applyAlignment="1">
      <alignment vertical="center"/>
    </xf>
    <xf numFmtId="164" fontId="7" fillId="0" borderId="12" xfId="44" applyNumberFormat="1" applyFont="1" applyFill="1" applyBorder="1" applyAlignment="1" applyProtection="1">
      <alignment vertical="center" wrapText="1"/>
    </xf>
    <xf numFmtId="0" fontId="7" fillId="0" borderId="10" xfId="44" applyFont="1" applyFill="1" applyBorder="1" applyAlignment="1">
      <alignment vertical="center"/>
    </xf>
    <xf numFmtId="0" fontId="7" fillId="0" borderId="34" xfId="44" applyFont="1" applyFill="1" applyBorder="1" applyAlignment="1">
      <alignment vertical="center"/>
    </xf>
    <xf numFmtId="164" fontId="7" fillId="0" borderId="35" xfId="38" applyFont="1" applyFill="1" applyBorder="1" applyAlignment="1">
      <alignment vertical="center"/>
    </xf>
    <xf numFmtId="164" fontId="7" fillId="0" borderId="36" xfId="44" applyNumberFormat="1" applyFont="1" applyFill="1" applyBorder="1" applyAlignment="1" applyProtection="1">
      <alignment vertical="center" wrapText="1"/>
    </xf>
    <xf numFmtId="0" fontId="5" fillId="11" borderId="6" xfId="44" applyFont="1" applyFill="1" applyBorder="1" applyAlignment="1" applyProtection="1">
      <alignment horizontal="left" vertical="center" wrapText="1"/>
    </xf>
    <xf numFmtId="0" fontId="0" fillId="12" borderId="6" xfId="3" applyFont="1" applyFill="1" applyBorder="1" applyAlignment="1">
      <alignment horizontal="left"/>
    </xf>
    <xf numFmtId="0" fontId="3" fillId="0" borderId="0" xfId="53" applyFont="1" applyBorder="1" applyAlignment="1">
      <alignment horizontal="left" vertical="top"/>
    </xf>
    <xf numFmtId="0" fontId="6" fillId="0" borderId="0" xfId="53" applyFont="1" applyFill="1" applyBorder="1" applyAlignment="1">
      <alignment vertical="top"/>
    </xf>
    <xf numFmtId="0" fontId="3" fillId="0" borderId="0" xfId="53" applyFont="1" applyBorder="1" applyAlignment="1" applyProtection="1">
      <alignment vertical="top"/>
    </xf>
    <xf numFmtId="0" fontId="8" fillId="0" borderId="0" xfId="53" quotePrefix="1" applyFont="1" applyFill="1" applyBorder="1" applyAlignment="1">
      <alignment vertical="top" wrapText="1"/>
    </xf>
    <xf numFmtId="175" fontId="4" fillId="3" borderId="11" xfId="2" applyNumberFormat="1" applyFont="1" applyFill="1" applyBorder="1" applyAlignment="1" applyProtection="1">
      <alignment horizontal="center" vertical="top"/>
    </xf>
    <xf numFmtId="0" fontId="7" fillId="0" borderId="13" xfId="44" applyFont="1" applyFill="1" applyBorder="1" applyAlignment="1">
      <alignment vertical="center"/>
    </xf>
    <xf numFmtId="0" fontId="0" fillId="0" borderId="0" xfId="0" applyAlignment="1"/>
    <xf numFmtId="0" fontId="3" fillId="10" borderId="4" xfId="3" applyFont="1" applyFill="1" applyBorder="1"/>
    <xf numFmtId="0" fontId="3" fillId="10" borderId="0" xfId="3" applyFont="1" applyFill="1" applyBorder="1"/>
    <xf numFmtId="0" fontId="4" fillId="10" borderId="0" xfId="44" applyFont="1" applyFill="1" applyBorder="1" applyAlignment="1">
      <alignment vertical="center"/>
    </xf>
    <xf numFmtId="164" fontId="4" fillId="10" borderId="0" xfId="44" applyNumberFormat="1" applyFont="1" applyFill="1" applyBorder="1" applyAlignment="1">
      <alignment vertical="center"/>
    </xf>
    <xf numFmtId="164" fontId="4" fillId="10" borderId="0" xfId="44" applyNumberFormat="1" applyFont="1" applyFill="1" applyBorder="1" applyAlignment="1" applyProtection="1">
      <alignment vertical="center" wrapText="1"/>
    </xf>
    <xf numFmtId="0" fontId="0" fillId="0" borderId="0" xfId="0" applyBorder="1" applyAlignment="1"/>
    <xf numFmtId="0" fontId="5" fillId="2" borderId="38" xfId="44" applyFont="1" applyFill="1" applyBorder="1" applyAlignment="1">
      <alignment vertical="center"/>
    </xf>
    <xf numFmtId="0" fontId="5" fillId="2" borderId="39" xfId="44" applyFont="1" applyFill="1" applyBorder="1" applyAlignment="1">
      <alignment horizontal="center" vertical="center"/>
    </xf>
    <xf numFmtId="0" fontId="5" fillId="2" borderId="40" xfId="44" applyFont="1" applyFill="1" applyBorder="1" applyAlignment="1">
      <alignment horizontal="center" vertical="center"/>
    </xf>
    <xf numFmtId="0" fontId="0" fillId="0" borderId="14" xfId="0" applyBorder="1" applyAlignment="1"/>
    <xf numFmtId="0" fontId="7" fillId="0" borderId="31" xfId="44" applyFont="1" applyFill="1" applyBorder="1" applyAlignment="1">
      <alignment vertical="center"/>
    </xf>
    <xf numFmtId="164" fontId="7" fillId="0" borderId="29" xfId="38" applyFont="1" applyFill="1" applyBorder="1" applyAlignment="1">
      <alignment vertical="center"/>
    </xf>
    <xf numFmtId="164" fontId="7" fillId="0" borderId="29" xfId="44" applyNumberFormat="1" applyFont="1" applyFill="1" applyBorder="1" applyAlignment="1">
      <alignment vertical="center"/>
    </xf>
    <xf numFmtId="164" fontId="7" fillId="0" borderId="32" xfId="44" applyNumberFormat="1" applyFont="1" applyFill="1" applyBorder="1" applyAlignment="1" applyProtection="1">
      <alignment vertical="center" wrapText="1"/>
    </xf>
    <xf numFmtId="0" fontId="5" fillId="10" borderId="0" xfId="44" applyFont="1" applyFill="1" applyBorder="1" applyAlignment="1" applyProtection="1">
      <alignment horizontal="left" vertical="center" wrapText="1"/>
    </xf>
    <xf numFmtId="164" fontId="7" fillId="10" borderId="0" xfId="38" applyFont="1" applyFill="1" applyBorder="1" applyAlignment="1">
      <alignment vertical="center"/>
    </xf>
    <xf numFmtId="164" fontId="7" fillId="10" borderId="0" xfId="44" applyNumberFormat="1" applyFont="1" applyFill="1" applyBorder="1" applyAlignment="1" applyProtection="1">
      <alignment vertical="center" wrapText="1"/>
    </xf>
    <xf numFmtId="164" fontId="7" fillId="10" borderId="0" xfId="44" applyNumberFormat="1" applyFont="1" applyFill="1" applyBorder="1" applyAlignment="1">
      <alignment vertical="center"/>
    </xf>
    <xf numFmtId="0" fontId="3" fillId="10" borderId="5" xfId="3" applyFont="1" applyFill="1" applyBorder="1"/>
    <xf numFmtId="0" fontId="3" fillId="10" borderId="0" xfId="3" applyFont="1" applyFill="1"/>
    <xf numFmtId="164" fontId="4" fillId="0" borderId="37" xfId="38" applyFont="1" applyFill="1" applyBorder="1" applyAlignment="1">
      <alignment vertical="center"/>
    </xf>
    <xf numFmtId="44" fontId="3" fillId="0" borderId="15" xfId="38" applyNumberFormat="1" applyFont="1" applyFill="1" applyBorder="1" applyAlignment="1" applyProtection="1">
      <alignment horizontal="center" vertical="center" wrapText="1"/>
    </xf>
    <xf numFmtId="0" fontId="4" fillId="10" borderId="34" xfId="44" applyFont="1" applyFill="1" applyBorder="1" applyAlignment="1">
      <alignment vertical="center"/>
    </xf>
    <xf numFmtId="164" fontId="4" fillId="10" borderId="35" xfId="44" applyNumberFormat="1" applyFont="1" applyFill="1" applyBorder="1" applyAlignment="1">
      <alignment vertical="center"/>
    </xf>
    <xf numFmtId="164" fontId="4" fillId="10" borderId="33" xfId="44" applyNumberFormat="1" applyFont="1" applyFill="1" applyBorder="1" applyAlignment="1" applyProtection="1">
      <alignment vertical="center" wrapText="1"/>
    </xf>
    <xf numFmtId="0" fontId="33" fillId="0" borderId="0" xfId="53" applyAlignment="1">
      <alignment vertical="top" wrapText="1"/>
    </xf>
    <xf numFmtId="0" fontId="7" fillId="0" borderId="0" xfId="44" applyFont="1" applyFill="1" applyBorder="1" applyAlignment="1">
      <alignment vertical="center"/>
    </xf>
    <xf numFmtId="164" fontId="7" fillId="0" borderId="0" xfId="38" applyFont="1" applyFill="1" applyBorder="1" applyAlignment="1">
      <alignment vertical="center"/>
    </xf>
    <xf numFmtId="164" fontId="7" fillId="0" borderId="0" xfId="44" applyNumberFormat="1" applyFont="1" applyFill="1" applyBorder="1" applyAlignment="1" applyProtection="1">
      <alignment vertical="center" wrapText="1"/>
    </xf>
    <xf numFmtId="0" fontId="7" fillId="0" borderId="0" xfId="44" applyFont="1" applyFill="1" applyBorder="1" applyAlignment="1" applyProtection="1">
      <alignment horizontal="left" vertical="center"/>
    </xf>
    <xf numFmtId="164" fontId="7" fillId="0" borderId="0" xfId="44" applyNumberFormat="1" applyFont="1" applyFill="1" applyBorder="1" applyAlignment="1">
      <alignment horizontal="center" vertical="center"/>
    </xf>
    <xf numFmtId="164" fontId="7" fillId="0" borderId="12" xfId="38" applyFont="1" applyFill="1" applyBorder="1" applyAlignment="1">
      <alignment horizontal="center" vertical="center"/>
    </xf>
    <xf numFmtId="43" fontId="7" fillId="7" borderId="7" xfId="1" applyFont="1" applyFill="1" applyBorder="1" applyAlignment="1">
      <alignment vertical="center" wrapText="1"/>
    </xf>
    <xf numFmtId="43" fontId="7" fillId="12" borderId="7" xfId="1" applyFont="1" applyFill="1" applyBorder="1" applyAlignment="1">
      <alignment vertical="center" wrapText="1"/>
    </xf>
    <xf numFmtId="0" fontId="2" fillId="5" borderId="10" xfId="53" applyFont="1" applyFill="1" applyBorder="1" applyAlignment="1">
      <alignment horizontal="left" vertical="center"/>
    </xf>
    <xf numFmtId="0" fontId="2" fillId="5" borderId="11" xfId="53" applyFont="1" applyFill="1" applyBorder="1" applyAlignment="1">
      <alignment horizontal="left" vertical="center"/>
    </xf>
    <xf numFmtId="0" fontId="2" fillId="5" borderId="12" xfId="53" applyFont="1" applyFill="1" applyBorder="1" applyAlignment="1">
      <alignment horizontal="left" vertical="center"/>
    </xf>
    <xf numFmtId="0" fontId="2" fillId="5" borderId="27" xfId="53" applyFont="1" applyFill="1" applyBorder="1" applyAlignment="1">
      <alignment vertical="center"/>
    </xf>
    <xf numFmtId="0" fontId="2" fillId="5" borderId="21" xfId="53" applyFont="1" applyFill="1" applyBorder="1" applyAlignment="1">
      <alignment vertical="center"/>
    </xf>
    <xf numFmtId="0" fontId="2" fillId="5" borderId="21" xfId="53" applyFont="1" applyFill="1" applyBorder="1" applyAlignment="1">
      <alignment horizontal="center" vertical="center"/>
    </xf>
    <xf numFmtId="0" fontId="34" fillId="6" borderId="11" xfId="53" applyFont="1" applyFill="1" applyBorder="1" applyAlignment="1">
      <alignment horizontal="center" vertical="center"/>
    </xf>
    <xf numFmtId="0" fontId="3" fillId="6" borderId="10" xfId="53" applyFont="1" applyFill="1" applyBorder="1" applyAlignment="1" applyProtection="1">
      <alignment horizontal="justify" vertical="center"/>
    </xf>
    <xf numFmtId="2" fontId="3" fillId="6" borderId="11" xfId="53" applyNumberFormat="1" applyFont="1" applyFill="1" applyBorder="1" applyAlignment="1" applyProtection="1">
      <alignment horizontal="center" vertical="center"/>
    </xf>
    <xf numFmtId="0" fontId="3" fillId="6" borderId="11" xfId="53" applyFont="1" applyFill="1" applyBorder="1" applyAlignment="1">
      <alignment horizontal="left" vertical="center"/>
    </xf>
    <xf numFmtId="0" fontId="3" fillId="6" borderId="22" xfId="53" applyFont="1" applyFill="1" applyBorder="1" applyAlignment="1">
      <alignment horizontal="center" vertical="center" wrapText="1"/>
    </xf>
    <xf numFmtId="0" fontId="34" fillId="6" borderId="19" xfId="53" applyFont="1" applyFill="1" applyBorder="1" applyAlignment="1">
      <alignment horizontal="center" vertical="center" wrapText="1"/>
    </xf>
    <xf numFmtId="0" fontId="7" fillId="0" borderId="0" xfId="44" applyFont="1" applyFill="1" applyBorder="1" applyAlignment="1">
      <alignment horizontal="left" vertical="center"/>
    </xf>
    <xf numFmtId="164" fontId="4" fillId="10" borderId="0" xfId="44" applyNumberFormat="1" applyFont="1" applyFill="1" applyBorder="1" applyAlignment="1">
      <alignment horizontal="center" vertical="center"/>
    </xf>
    <xf numFmtId="164" fontId="7" fillId="0" borderId="0" xfId="44" applyNumberFormat="1" applyFont="1" applyFill="1" applyBorder="1" applyAlignment="1">
      <alignment vertical="center"/>
    </xf>
    <xf numFmtId="0" fontId="3" fillId="0" borderId="19" xfId="53" applyFont="1" applyBorder="1" applyAlignment="1" applyProtection="1">
      <alignment horizontal="left"/>
    </xf>
    <xf numFmtId="0" fontId="3" fillId="0" borderId="23" xfId="53" applyFont="1" applyBorder="1" applyAlignment="1" applyProtection="1">
      <alignment horizontal="left"/>
    </xf>
    <xf numFmtId="0" fontId="3" fillId="0" borderId="19" xfId="53" applyFont="1" applyFill="1" applyBorder="1" applyAlignment="1" applyProtection="1">
      <alignment horizontal="left"/>
    </xf>
    <xf numFmtId="0" fontId="4" fillId="0" borderId="19" xfId="53" applyFont="1" applyFill="1" applyBorder="1" applyAlignment="1" applyProtection="1">
      <alignment horizontal="left" vertical="center" wrapText="1"/>
    </xf>
    <xf numFmtId="0" fontId="3" fillId="0" borderId="23" xfId="53" applyFont="1" applyFill="1" applyBorder="1" applyAlignment="1" applyProtection="1">
      <alignment horizontal="left"/>
    </xf>
    <xf numFmtId="0" fontId="4" fillId="0" borderId="23" xfId="53" applyFont="1" applyFill="1" applyBorder="1" applyAlignment="1" applyProtection="1">
      <alignment horizontal="left" vertical="center" wrapText="1"/>
    </xf>
    <xf numFmtId="0" fontId="3" fillId="0" borderId="20" xfId="53" applyFont="1" applyBorder="1" applyAlignment="1" applyProtection="1">
      <alignment horizontal="left"/>
    </xf>
    <xf numFmtId="0" fontId="3" fillId="0" borderId="20" xfId="53" applyFont="1" applyFill="1" applyBorder="1" applyAlignment="1" applyProtection="1">
      <alignment horizontal="left"/>
    </xf>
    <xf numFmtId="0" fontId="4" fillId="0" borderId="20" xfId="53" applyFont="1" applyFill="1" applyBorder="1" applyAlignment="1" applyProtection="1">
      <alignment horizontal="left" vertical="center" wrapText="1"/>
    </xf>
    <xf numFmtId="0" fontId="16" fillId="0" borderId="0" xfId="3" applyFont="1" applyBorder="1" applyAlignment="1" applyProtection="1">
      <alignment horizontal="center" vertical="center"/>
    </xf>
    <xf numFmtId="0" fontId="15" fillId="0" borderId="0" xfId="3" applyFont="1" applyBorder="1" applyAlignment="1" applyProtection="1">
      <alignment horizontal="center" vertical="center"/>
    </xf>
    <xf numFmtId="0" fontId="7" fillId="3" borderId="10" xfId="53" applyFont="1" applyFill="1" applyBorder="1" applyAlignment="1">
      <alignment vertical="center"/>
    </xf>
    <xf numFmtId="0" fontId="7" fillId="3" borderId="11" xfId="53" applyFont="1" applyFill="1" applyBorder="1" applyAlignment="1">
      <alignment vertical="center"/>
    </xf>
    <xf numFmtId="0" fontId="7" fillId="3" borderId="11" xfId="53" applyFont="1" applyFill="1" applyBorder="1" applyAlignment="1">
      <alignment horizontal="center" vertical="center"/>
    </xf>
    <xf numFmtId="164" fontId="7" fillId="3" borderId="11" xfId="38" applyFont="1" applyFill="1" applyBorder="1" applyAlignment="1">
      <alignment horizontal="center" vertical="center"/>
    </xf>
    <xf numFmtId="164" fontId="7" fillId="0" borderId="11" xfId="38" applyFont="1" applyBorder="1" applyAlignment="1">
      <alignment horizontal="center" vertical="center"/>
    </xf>
    <xf numFmtId="0" fontId="4" fillId="0" borderId="4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5" fillId="2" borderId="4" xfId="53" applyFont="1" applyFill="1" applyBorder="1" applyAlignment="1">
      <alignment horizontal="center" vertical="center"/>
    </xf>
    <xf numFmtId="0" fontId="5" fillId="2" borderId="0" xfId="53" applyFont="1" applyFill="1" applyBorder="1" applyAlignment="1">
      <alignment horizontal="center" vertical="center"/>
    </xf>
    <xf numFmtId="0" fontId="5" fillId="2" borderId="5" xfId="53" applyFont="1" applyFill="1" applyBorder="1" applyAlignment="1">
      <alignment horizontal="center" vertical="center"/>
    </xf>
    <xf numFmtId="0" fontId="2" fillId="4" borderId="6" xfId="53" applyFont="1" applyFill="1" applyBorder="1" applyAlignment="1">
      <alignment horizontal="left"/>
    </xf>
    <xf numFmtId="0" fontId="2" fillId="4" borderId="8" xfId="53" applyFont="1" applyFill="1" applyBorder="1" applyAlignment="1">
      <alignment horizontal="left"/>
    </xf>
    <xf numFmtId="0" fontId="2" fillId="4" borderId="9" xfId="53" applyFont="1" applyFill="1" applyBorder="1" applyAlignment="1">
      <alignment horizontal="left"/>
    </xf>
    <xf numFmtId="0" fontId="2" fillId="5" borderId="30" xfId="53" applyFont="1" applyFill="1" applyBorder="1" applyAlignment="1" applyProtection="1">
      <alignment horizontal="left" vertical="center" wrapText="1"/>
    </xf>
    <xf numFmtId="0" fontId="32" fillId="5" borderId="29" xfId="53" applyFont="1" applyFill="1" applyBorder="1" applyAlignment="1" applyProtection="1">
      <alignment vertical="center" wrapText="1"/>
    </xf>
    <xf numFmtId="0" fontId="3" fillId="0" borderId="0" xfId="53" applyFont="1" applyFill="1" applyBorder="1" applyAlignment="1" applyProtection="1">
      <alignment vertical="top" wrapText="1"/>
    </xf>
    <xf numFmtId="0" fontId="33" fillId="0" borderId="0" xfId="53" applyAlignment="1">
      <alignment vertical="top" wrapText="1"/>
    </xf>
    <xf numFmtId="0" fontId="3" fillId="0" borderId="0" xfId="53" applyFont="1" applyFill="1" applyBorder="1" applyAlignment="1" applyProtection="1">
      <alignment horizontal="left" vertical="top" wrapText="1"/>
    </xf>
    <xf numFmtId="0" fontId="0" fillId="0" borderId="0" xfId="0" applyAlignment="1">
      <alignment vertical="top"/>
    </xf>
    <xf numFmtId="0" fontId="4" fillId="0" borderId="10" xfId="53" applyFont="1" applyFill="1" applyBorder="1" applyAlignment="1" applyProtection="1">
      <alignment horizontal="left" vertical="center" wrapText="1"/>
    </xf>
    <xf numFmtId="0" fontId="4" fillId="0" borderId="11" xfId="53" applyFont="1" applyFill="1" applyBorder="1" applyAlignment="1" applyProtection="1">
      <alignment horizontal="left" vertical="center" wrapText="1"/>
    </xf>
    <xf numFmtId="0" fontId="9" fillId="7" borderId="0" xfId="53" applyFont="1" applyFill="1" applyBorder="1" applyAlignment="1">
      <alignment horizontal="center" vertical="center"/>
    </xf>
    <xf numFmtId="0" fontId="34" fillId="6" borderId="10" xfId="53" applyFont="1" applyFill="1" applyBorder="1" applyAlignment="1">
      <alignment vertical="center" wrapText="1"/>
    </xf>
    <xf numFmtId="0" fontId="34" fillId="6" borderId="11" xfId="53" applyFont="1" applyFill="1" applyBorder="1" applyAlignment="1">
      <alignment vertical="center" wrapText="1"/>
    </xf>
    <xf numFmtId="0" fontId="4" fillId="0" borderId="10" xfId="53" applyFont="1" applyFill="1" applyBorder="1" applyAlignment="1">
      <alignment horizontal="left" vertical="center"/>
    </xf>
    <xf numFmtId="0" fontId="4" fillId="0" borderId="11" xfId="53" applyFont="1" applyFill="1" applyBorder="1" applyAlignment="1">
      <alignment horizontal="left" vertical="center"/>
    </xf>
    <xf numFmtId="0" fontId="4" fillId="0" borderId="11" xfId="53" applyFont="1" applyBorder="1" applyAlignment="1">
      <alignment horizontal="left" vertical="center"/>
    </xf>
    <xf numFmtId="0" fontId="4" fillId="0" borderId="4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2" fillId="5" borderId="10" xfId="53" applyFont="1" applyFill="1" applyBorder="1" applyAlignment="1">
      <alignment horizontal="left" vertical="center"/>
    </xf>
    <xf numFmtId="0" fontId="2" fillId="5" borderId="11" xfId="53" applyFont="1" applyFill="1" applyBorder="1" applyAlignment="1">
      <alignment horizontal="left" vertical="center"/>
    </xf>
    <xf numFmtId="0" fontId="2" fillId="5" borderId="12" xfId="53" applyFont="1" applyFill="1" applyBorder="1" applyAlignment="1">
      <alignment horizontal="left" vertical="center"/>
    </xf>
    <xf numFmtId="0" fontId="2" fillId="5" borderId="27" xfId="53" applyFont="1" applyFill="1" applyBorder="1" applyAlignment="1">
      <alignment vertical="center"/>
    </xf>
    <xf numFmtId="0" fontId="2" fillId="5" borderId="21" xfId="53" applyFont="1" applyFill="1" applyBorder="1" applyAlignment="1">
      <alignment vertical="center"/>
    </xf>
    <xf numFmtId="0" fontId="2" fillId="5" borderId="21" xfId="53" applyFont="1" applyFill="1" applyBorder="1" applyAlignment="1">
      <alignment horizontal="center" vertical="center"/>
    </xf>
    <xf numFmtId="0" fontId="3" fillId="6" borderId="11" xfId="53" applyFont="1" applyFill="1" applyBorder="1" applyAlignment="1">
      <alignment horizontal="center" vertical="center"/>
    </xf>
    <xf numFmtId="0" fontId="3" fillId="6" borderId="11" xfId="53" applyFont="1" applyFill="1" applyBorder="1" applyAlignment="1">
      <alignment horizontal="center" vertical="center" wrapText="1"/>
    </xf>
    <xf numFmtId="0" fontId="7" fillId="9" borderId="10" xfId="53" applyFont="1" applyFill="1" applyBorder="1" applyAlignment="1">
      <alignment vertical="center"/>
    </xf>
    <xf numFmtId="0" fontId="7" fillId="9" borderId="11" xfId="53" applyFont="1" applyFill="1" applyBorder="1" applyAlignment="1">
      <alignment vertical="center"/>
    </xf>
    <xf numFmtId="0" fontId="7" fillId="9" borderId="11" xfId="53" applyFont="1" applyFill="1" applyBorder="1" applyAlignment="1">
      <alignment horizontal="center" vertical="center"/>
    </xf>
    <xf numFmtId="164" fontId="7" fillId="9" borderId="11" xfId="38" applyFont="1" applyFill="1" applyBorder="1" applyAlignment="1">
      <alignment horizontal="center" vertical="center"/>
    </xf>
    <xf numFmtId="0" fontId="3" fillId="0" borderId="10" xfId="53" applyFont="1" applyBorder="1" applyAlignment="1" applyProtection="1">
      <alignment horizontal="left"/>
    </xf>
    <xf numFmtId="0" fontId="3" fillId="0" borderId="11" xfId="53" applyFont="1" applyBorder="1" applyAlignment="1" applyProtection="1">
      <alignment horizontal="left"/>
    </xf>
    <xf numFmtId="0" fontId="3" fillId="0" borderId="10" xfId="53" applyFont="1" applyFill="1" applyBorder="1" applyAlignment="1" applyProtection="1">
      <alignment horizontal="left"/>
    </xf>
    <xf numFmtId="0" fontId="3" fillId="0" borderId="11" xfId="53" applyFont="1" applyFill="1" applyBorder="1" applyAlignment="1" applyProtection="1">
      <alignment horizontal="left"/>
    </xf>
    <xf numFmtId="0" fontId="2" fillId="5" borderId="13" xfId="44" applyFont="1" applyFill="1" applyBorder="1" applyAlignment="1">
      <alignment vertical="center"/>
    </xf>
    <xf numFmtId="0" fontId="2" fillId="5" borderId="0" xfId="44" applyFont="1" applyFill="1" applyBorder="1" applyAlignment="1">
      <alignment vertical="center"/>
    </xf>
    <xf numFmtId="0" fontId="2" fillId="5" borderId="14" xfId="44" applyFont="1" applyFill="1" applyBorder="1" applyAlignment="1">
      <alignment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0" borderId="0" xfId="44" applyFont="1" applyFill="1" applyBorder="1" applyAlignment="1">
      <alignment horizontal="left" vertical="center"/>
    </xf>
    <xf numFmtId="0" fontId="4" fillId="10" borderId="0" xfId="44" applyFont="1" applyFill="1" applyBorder="1" applyAlignment="1" applyProtection="1">
      <alignment horizontal="left" vertical="center" wrapText="1"/>
    </xf>
    <xf numFmtId="0" fontId="7" fillId="0" borderId="0" xfId="44" applyFont="1" applyFill="1" applyBorder="1" applyAlignment="1" applyProtection="1">
      <alignment horizontal="left" vertical="center"/>
    </xf>
    <xf numFmtId="0" fontId="5" fillId="0" borderId="0" xfId="44" applyFont="1" applyFill="1" applyBorder="1" applyAlignment="1" applyProtection="1">
      <alignment horizontal="left" vertical="center" wrapText="1"/>
    </xf>
  </cellXfs>
  <cellStyles count="54">
    <cellStyle name="%" xfId="6"/>
    <cellStyle name="_050117_Aberdeen CDT Table_04" xfId="7"/>
    <cellStyle name="_050513 SPC cost model rev 13" xfId="8"/>
    <cellStyle name="_051028_Aberdeen CDT Table_02" xfId="9"/>
    <cellStyle name="_051216_Aberdeen CDT Table_03 IL" xfId="10"/>
    <cellStyle name="_060203_Aberdeen CDT Table_05" xfId="11"/>
    <cellStyle name="_060303_Aberdeen CDT Table_06 MD" xfId="12"/>
    <cellStyle name="_Book16" xfId="13"/>
    <cellStyle name="_Book17" xfId="14"/>
    <cellStyle name="_BSF FM Input Template" xfId="15"/>
    <cellStyle name="_BSF FM Input Template v2.0" xfId="16"/>
    <cellStyle name="_Costs Issued 31 05 06 V1.4" xfId="17"/>
    <cellStyle name="_Edinburgh Schools Project FM Inputs 160305" xfId="18"/>
    <cellStyle name="_EdiSch FM Cost Model BBCPL Template ITN v2 2" xfId="19"/>
    <cellStyle name="_EdiSch FM Cost Model BBCPL Template ITN v3.3" xfId="20"/>
    <cellStyle name="_EdiSch FM Pro Formae ITN v4.2 MV1 incl Tynecastle_sg" xfId="21"/>
    <cellStyle name="_EdiSch FM Pro Formae ITN v4.2 STD_sg" xfId="22"/>
    <cellStyle name="_Islington SA FM input sheet" xfId="23"/>
    <cellStyle name="_NTC New Model 03_FM Input" xfId="24"/>
    <cellStyle name="_Oldham Proforma_LM" xfId="25"/>
    <cellStyle name="_SA FM Input" xfId="26"/>
    <cellStyle name="_SA FM Input Sheet Islington BSF" xfId="27"/>
    <cellStyle name="_SA Lifecycle Inputs" xfId="28"/>
    <cellStyle name="Bold 10" xfId="29"/>
    <cellStyle name="Bold 12" xfId="30"/>
    <cellStyle name="Bold 8" xfId="31"/>
    <cellStyle name="Bold Italic 10" xfId="32"/>
    <cellStyle name="Bold Italic 12" xfId="33"/>
    <cellStyle name="Bold Italic 8" xfId="34"/>
    <cellStyle name="Brackets 0" xfId="35"/>
    <cellStyle name="Brackets T's 1" xfId="36"/>
    <cellStyle name="Comma" xfId="1" builtinId="3"/>
    <cellStyle name="Comma 2" xfId="37"/>
    <cellStyle name="Currency" xfId="2" builtinId="4"/>
    <cellStyle name="Currency 2" xfId="38"/>
    <cellStyle name="DateModel" xfId="39"/>
    <cellStyle name="DatePeriodic" xfId="40"/>
    <cellStyle name="Hidden" xfId="41"/>
    <cellStyle name="Hyperlink" xfId="4" builtinId="8"/>
    <cellStyle name="Lauren" xfId="42"/>
    <cellStyle name="Normal" xfId="0" builtinId="0"/>
    <cellStyle name="Normal 2" xfId="43"/>
    <cellStyle name="Normal 3" xfId="44"/>
    <cellStyle name="Normal 4" xfId="45"/>
    <cellStyle name="Normal 5" xfId="53"/>
    <cellStyle name="Normal_cost plan template - draft14" xfId="3"/>
    <cellStyle name="Percent 2" xfId="5"/>
    <cellStyle name="Std_0" xfId="46"/>
    <cellStyle name="Style 1" xfId="47"/>
    <cellStyle name="콤마 [0]_laroux" xfId="48"/>
    <cellStyle name="콤마_laroux" xfId="49"/>
    <cellStyle name="통화 [0]_laroux" xfId="50"/>
    <cellStyle name="통화_laroux" xfId="51"/>
    <cellStyle name="표준_laroux" xfId="52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1989666</xdr:colOff>
      <xdr:row>1</xdr:row>
      <xdr:rowOff>74084</xdr:rowOff>
    </xdr:from>
    <xdr:ext cx="1026583" cy="910167"/>
    <xdr:pic>
      <xdr:nvPicPr>
        <xdr:cNvPr id="2" name="irc_mi" descr="http://www.london-research-institute.org.uk/sites/default/files/pictures/CRICK_Brandmark_04_RGB.gi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1691" y="236009"/>
          <a:ext cx="1026583" cy="910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412750</xdr:colOff>
      <xdr:row>1</xdr:row>
      <xdr:rowOff>95250</xdr:rowOff>
    </xdr:from>
    <xdr:to>
      <xdr:col>18</xdr:col>
      <xdr:colOff>1350735</xdr:colOff>
      <xdr:row>4</xdr:row>
      <xdr:rowOff>165099</xdr:rowOff>
    </xdr:to>
    <xdr:pic>
      <xdr:nvPicPr>
        <xdr:cNvPr id="2" name="irc_mi" descr="http://www.london-research-institute.org.uk/sites/default/files/pictures/CRICK_Brandmark_04_RGB.gi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113375" y="254000"/>
          <a:ext cx="937985" cy="688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476250</xdr:colOff>
      <xdr:row>1</xdr:row>
      <xdr:rowOff>111125</xdr:rowOff>
    </xdr:from>
    <xdr:ext cx="1020761" cy="663363"/>
    <xdr:pic>
      <xdr:nvPicPr>
        <xdr:cNvPr id="2" name="irc_mi" descr="http://www.london-research-institute.org.uk/sites/default/files/pictures/CRICK_Brandmark_04_RGB.gi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192750" y="269875"/>
          <a:ext cx="1020761" cy="663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734785</xdr:colOff>
      <xdr:row>1</xdr:row>
      <xdr:rowOff>81642</xdr:rowOff>
    </xdr:from>
    <xdr:to>
      <xdr:col>9</xdr:col>
      <xdr:colOff>1756833</xdr:colOff>
      <xdr:row>5</xdr:row>
      <xdr:rowOff>84665</xdr:rowOff>
    </xdr:to>
    <xdr:pic>
      <xdr:nvPicPr>
        <xdr:cNvPr id="3" name="irc_mi" descr="http://www.london-research-institute.org.uk/sites/default/files/pictures/CRICK_Brandmark_04_RGB.gi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47535" y="198059"/>
          <a:ext cx="1022048" cy="7332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apps02.ttgroup.int/LON/QS/QS11228/COST/OPCO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anwai\LOCALS~1\Temp\C.Lotus.Notes.Data\Financial%20Report%20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n\CM\QS12770\COST\Change%20Control\Change%20Control-DS\Reports\Documents%20and%20Settings\peke.WTRUST\Local%20Settings\Temporary%20Internet%20Files\OLK45\LON\QS\I46001\REPORT\COST\CASHFL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N\QS\QS11228\COST\OPCOS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F\LON\QS\I46001\REPORT\COST\CASHFL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F\Lon\CM\QS12772\Risk\BurlDanes_NewRiskRegister09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1"/>
      <sheetName val="Scope Notes"/>
      <sheetName val="Summary"/>
      <sheetName val="NPV"/>
      <sheetName val="Summary Data"/>
    </sheetNames>
    <sheetDataSet>
      <sheetData sheetId="0"/>
      <sheetData sheetId="1"/>
      <sheetData sheetId="2"/>
      <sheetData sheetId="3">
        <row r="40">
          <cell r="B40">
            <v>7.2499999999999995E-2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FM Inputs"/>
      <sheetName val="BBCapSemi"/>
      <sheetName val="BBCapMthly"/>
      <sheetName val="Bible"/>
      <sheetName val="Audit"/>
      <sheetName val="Macros"/>
      <sheetName val="Checks"/>
      <sheetName val="Summary"/>
      <sheetName val="10YrSummary"/>
      <sheetName val="Start Up Yrly"/>
      <sheetName val="Cashflow Yrly"/>
      <sheetName val="AA"/>
      <sheetName val="AB"/>
      <sheetName val="AC"/>
      <sheetName val="AD"/>
      <sheetName val="AE"/>
      <sheetName val="AF"/>
      <sheetName val="AH"/>
      <sheetName val="AI"/>
      <sheetName val="AJ"/>
      <sheetName val="Variants"/>
      <sheetName val="CDT Std"/>
      <sheetName val="CDT TechVar"/>
      <sheetName val="CofA"/>
      <sheetName val="DataTables"/>
      <sheetName val="Risk"/>
      <sheetName val="DI"/>
      <sheetName val="Bid Costs"/>
      <sheetName val="Mob Costs"/>
      <sheetName val="StaffInput"/>
      <sheetName val="TotPay"/>
      <sheetName val="Pay"/>
      <sheetName val="Shift"/>
      <sheetName val="Pension"/>
      <sheetName val="NIC"/>
      <sheetName val="PayDI"/>
      <sheetName val="WTE"/>
      <sheetName val="Heads"/>
      <sheetName val="Subcons"/>
      <sheetName val="SubconsDI"/>
      <sheetName val="Consumables"/>
      <sheetName val="Equip"/>
      <sheetName val="Other"/>
      <sheetName val="Income"/>
      <sheetName val="Cashflow Mthly"/>
      <sheetName val="Start Up Mthly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>
        <row r="2">
          <cell r="D2" t="str">
            <v>FM Manager - Senior</v>
          </cell>
        </row>
        <row r="3">
          <cell r="D3" t="str">
            <v>FM Manager - Middle</v>
          </cell>
        </row>
        <row r="4">
          <cell r="D4" t="str">
            <v>FM Manager - Junior</v>
          </cell>
        </row>
        <row r="5">
          <cell r="D5" t="str">
            <v>FM Staff</v>
          </cell>
        </row>
        <row r="6">
          <cell r="D6" t="str">
            <v>FM Admin</v>
          </cell>
        </row>
        <row r="7">
          <cell r="D7" t="str">
            <v>Planned Manager</v>
          </cell>
        </row>
        <row r="8">
          <cell r="D8" t="str">
            <v>Planned Supervisor</v>
          </cell>
        </row>
        <row r="9">
          <cell r="D9" t="str">
            <v>Planned Staff</v>
          </cell>
        </row>
        <row r="10">
          <cell r="D10" t="str">
            <v>Planned Admin</v>
          </cell>
        </row>
        <row r="11">
          <cell r="D11" t="str">
            <v>Reactive Manager</v>
          </cell>
        </row>
        <row r="12">
          <cell r="D12" t="str">
            <v>Reactive Supervisor</v>
          </cell>
        </row>
        <row r="13">
          <cell r="D13" t="str">
            <v>Reactive Staff</v>
          </cell>
        </row>
        <row r="14">
          <cell r="D14" t="str">
            <v>Reactive Admin</v>
          </cell>
        </row>
        <row r="15">
          <cell r="D15" t="str">
            <v>Mobile Manager</v>
          </cell>
        </row>
        <row r="16">
          <cell r="D16" t="str">
            <v>Mobile Supervisor</v>
          </cell>
        </row>
        <row r="17">
          <cell r="D17" t="str">
            <v>Mobile Staff</v>
          </cell>
        </row>
        <row r="18">
          <cell r="D18" t="str">
            <v>Mobile Admin</v>
          </cell>
        </row>
        <row r="19">
          <cell r="D19" t="str">
            <v>Labour Blank 18</v>
          </cell>
        </row>
        <row r="20">
          <cell r="D20" t="str">
            <v>Labour Blank 19</v>
          </cell>
        </row>
        <row r="21">
          <cell r="D21" t="str">
            <v>Labour Blank 20</v>
          </cell>
        </row>
        <row r="22">
          <cell r="D22" t="str">
            <v>FF&amp;E</v>
          </cell>
          <cell r="E22">
            <v>401</v>
          </cell>
        </row>
        <row r="23">
          <cell r="D23" t="str">
            <v>General Consumables</v>
          </cell>
          <cell r="E23">
            <v>402</v>
          </cell>
        </row>
        <row r="24">
          <cell r="D24" t="str">
            <v>Cleaning Materials</v>
          </cell>
          <cell r="E24">
            <v>403</v>
          </cell>
        </row>
        <row r="25">
          <cell r="D25" t="str">
            <v>Minor spare parts</v>
          </cell>
          <cell r="E25">
            <v>404</v>
          </cell>
        </row>
        <row r="26">
          <cell r="D26" t="str">
            <v>Major spare parts</v>
          </cell>
          <cell r="E26">
            <v>405</v>
          </cell>
        </row>
        <row r="27">
          <cell r="D27" t="str">
            <v>Cons Blank 6</v>
          </cell>
          <cell r="E27">
            <v>406</v>
          </cell>
        </row>
        <row r="28">
          <cell r="D28" t="str">
            <v>Cons Blank 7</v>
          </cell>
          <cell r="E28">
            <v>407</v>
          </cell>
        </row>
        <row r="29">
          <cell r="D29" t="str">
            <v>Cons Blank 8</v>
          </cell>
          <cell r="E29">
            <v>408</v>
          </cell>
        </row>
        <row r="30">
          <cell r="D30" t="str">
            <v>Cons Blank 9</v>
          </cell>
          <cell r="E30">
            <v>409</v>
          </cell>
        </row>
        <row r="31">
          <cell r="D31" t="str">
            <v>Cons Blank 10</v>
          </cell>
          <cell r="E31">
            <v>410</v>
          </cell>
        </row>
        <row r="32">
          <cell r="D32" t="str">
            <v>Technicians Tools</v>
          </cell>
          <cell r="E32">
            <v>501</v>
          </cell>
        </row>
        <row r="33">
          <cell r="D33" t="str">
            <v>Mobile Technicians Tools</v>
          </cell>
          <cell r="E33">
            <v>502</v>
          </cell>
        </row>
        <row r="34">
          <cell r="D34" t="str">
            <v>Site Equipment</v>
          </cell>
          <cell r="E34">
            <v>503</v>
          </cell>
        </row>
        <row r="35">
          <cell r="D35" t="str">
            <v>PPE</v>
          </cell>
          <cell r="E35">
            <v>504</v>
          </cell>
        </row>
        <row r="36">
          <cell r="D36" t="str">
            <v>Office</v>
          </cell>
          <cell r="E36">
            <v>505</v>
          </cell>
        </row>
        <row r="37">
          <cell r="D37" t="str">
            <v>Equip Blank 6</v>
          </cell>
          <cell r="E37">
            <v>506</v>
          </cell>
        </row>
        <row r="38">
          <cell r="D38" t="str">
            <v>Equip Blank 7</v>
          </cell>
          <cell r="E38">
            <v>507</v>
          </cell>
        </row>
        <row r="39">
          <cell r="D39" t="str">
            <v>Equip Blank 8</v>
          </cell>
          <cell r="E39">
            <v>508</v>
          </cell>
        </row>
        <row r="40">
          <cell r="D40" t="str">
            <v>Equip Blank 9</v>
          </cell>
          <cell r="E40">
            <v>509</v>
          </cell>
        </row>
        <row r="41">
          <cell r="D41" t="str">
            <v>Equip Blank 10</v>
          </cell>
          <cell r="E41">
            <v>510</v>
          </cell>
        </row>
        <row r="42">
          <cell r="D42" t="str">
            <v>Office Running</v>
          </cell>
        </row>
        <row r="43">
          <cell r="D43" t="str">
            <v>Mobile Phones</v>
          </cell>
        </row>
        <row r="44">
          <cell r="D44" t="str">
            <v>Landline Phones</v>
          </cell>
        </row>
        <row r="45">
          <cell r="D45" t="str">
            <v>Uniforms</v>
          </cell>
        </row>
        <row r="46">
          <cell r="D46" t="str">
            <v>Travel &amp; Subsistence</v>
          </cell>
        </row>
        <row r="47">
          <cell r="D47" t="str">
            <v>Training</v>
          </cell>
        </row>
        <row r="48">
          <cell r="D48" t="str">
            <v>IT Costs</v>
          </cell>
        </row>
        <row r="49">
          <cell r="D49" t="str">
            <v>Company Cars</v>
          </cell>
        </row>
        <row r="50">
          <cell r="D50" t="str">
            <v>Company Vans</v>
          </cell>
        </row>
        <row r="51">
          <cell r="D51" t="str">
            <v>Accommodation</v>
          </cell>
        </row>
        <row r="52">
          <cell r="D52" t="str">
            <v>Light, Heat, Power</v>
          </cell>
        </row>
        <row r="53">
          <cell r="D53" t="str">
            <v>Water and Sewage</v>
          </cell>
        </row>
        <row r="54">
          <cell r="D54" t="str">
            <v>Other Fuels</v>
          </cell>
        </row>
        <row r="55">
          <cell r="D55" t="str">
            <v>Waste - General</v>
          </cell>
        </row>
        <row r="56">
          <cell r="D56" t="str">
            <v>Waste - Confidential</v>
          </cell>
        </row>
        <row r="57">
          <cell r="D57" t="str">
            <v>Waste - Clinical</v>
          </cell>
        </row>
        <row r="58">
          <cell r="D58" t="str">
            <v>Waste - Special</v>
          </cell>
        </row>
        <row r="59">
          <cell r="D59" t="str">
            <v>Insurance</v>
          </cell>
        </row>
        <row r="60">
          <cell r="D60" t="str">
            <v>Miscellaneous</v>
          </cell>
        </row>
        <row r="61">
          <cell r="D61" t="str">
            <v>Other Staff Costs</v>
          </cell>
        </row>
        <row r="62">
          <cell r="D62" t="str">
            <v>Advertising, Marketing &amp; Entertainment</v>
          </cell>
        </row>
        <row r="63">
          <cell r="D63" t="str">
            <v>Professional Fees</v>
          </cell>
        </row>
        <row r="64">
          <cell r="D64" t="str">
            <v>Equipment Leases</v>
          </cell>
        </row>
        <row r="65">
          <cell r="D65" t="str">
            <v>Estab Blank 24</v>
          </cell>
        </row>
        <row r="66">
          <cell r="D66" t="str">
            <v>Estab Blank 25</v>
          </cell>
        </row>
        <row r="67">
          <cell r="D67" t="str">
            <v>Estab Blank 26</v>
          </cell>
        </row>
        <row r="68">
          <cell r="D68" t="str">
            <v>Estab Blank 27</v>
          </cell>
        </row>
        <row r="69">
          <cell r="D69" t="str">
            <v>Estab Blank 28</v>
          </cell>
        </row>
        <row r="70">
          <cell r="D70" t="str">
            <v>Estab Blank 29</v>
          </cell>
        </row>
        <row r="71">
          <cell r="D71" t="str">
            <v>Estab Blank 30</v>
          </cell>
        </row>
        <row r="72">
          <cell r="D72" t="str">
            <v>Estab Blank 31</v>
          </cell>
        </row>
        <row r="73">
          <cell r="D73" t="str">
            <v>Estab Blank 32</v>
          </cell>
        </row>
        <row r="74">
          <cell r="D74" t="str">
            <v>Estab Blank 33</v>
          </cell>
        </row>
        <row r="75">
          <cell r="D75" t="str">
            <v>Estab Blank 34</v>
          </cell>
        </row>
        <row r="76">
          <cell r="D76" t="str">
            <v>Estab Blank 35</v>
          </cell>
        </row>
        <row r="77">
          <cell r="D77" t="str">
            <v>Estab Blank 36</v>
          </cell>
        </row>
        <row r="78">
          <cell r="D78" t="str">
            <v>Estab Blank 37</v>
          </cell>
        </row>
        <row r="79">
          <cell r="D79" t="str">
            <v>Estab Blank 38</v>
          </cell>
        </row>
        <row r="80">
          <cell r="D80" t="str">
            <v>Estab Blank 39</v>
          </cell>
        </row>
        <row r="81">
          <cell r="D81" t="str">
            <v>Estab Blank 40</v>
          </cell>
        </row>
        <row r="82">
          <cell r="D82" t="str">
            <v>Maintenance - Planned</v>
          </cell>
          <cell r="E82">
            <v>701</v>
          </cell>
        </row>
        <row r="83">
          <cell r="D83" t="str">
            <v>Maintenance - Reactive</v>
          </cell>
          <cell r="E83">
            <v>702</v>
          </cell>
        </row>
        <row r="84">
          <cell r="D84" t="str">
            <v>Cleaning</v>
          </cell>
          <cell r="E84">
            <v>703</v>
          </cell>
        </row>
        <row r="85">
          <cell r="D85" t="str">
            <v>Grounds</v>
          </cell>
          <cell r="E85">
            <v>704</v>
          </cell>
        </row>
        <row r="86">
          <cell r="D86" t="str">
            <v>General</v>
          </cell>
          <cell r="E86">
            <v>705</v>
          </cell>
        </row>
        <row r="87">
          <cell r="D87" t="str">
            <v>Waste Management</v>
          </cell>
          <cell r="E87">
            <v>706</v>
          </cell>
        </row>
        <row r="88">
          <cell r="D88" t="str">
            <v>Pest Control</v>
          </cell>
          <cell r="E88">
            <v>707</v>
          </cell>
        </row>
        <row r="89">
          <cell r="D89" t="str">
            <v>Management</v>
          </cell>
          <cell r="E89">
            <v>708</v>
          </cell>
        </row>
        <row r="90">
          <cell r="D90" t="str">
            <v>Building and Asset Maint</v>
          </cell>
          <cell r="E90">
            <v>709</v>
          </cell>
        </row>
        <row r="91">
          <cell r="D91" t="str">
            <v>Caretaking and Portering</v>
          </cell>
          <cell r="E91">
            <v>710</v>
          </cell>
        </row>
        <row r="92">
          <cell r="D92" t="str">
            <v>Energy and Utilities</v>
          </cell>
          <cell r="E92">
            <v>711</v>
          </cell>
        </row>
        <row r="93">
          <cell r="D93" t="str">
            <v>Insurance</v>
          </cell>
          <cell r="E93">
            <v>712</v>
          </cell>
        </row>
        <row r="94">
          <cell r="D94" t="str">
            <v>General Services</v>
          </cell>
          <cell r="E94">
            <v>713</v>
          </cell>
        </row>
        <row r="95">
          <cell r="D95" t="str">
            <v>Catering</v>
          </cell>
          <cell r="E95">
            <v>714</v>
          </cell>
        </row>
        <row r="96">
          <cell r="D96" t="str">
            <v>Cleaning Waste and PC</v>
          </cell>
          <cell r="E96">
            <v>715</v>
          </cell>
        </row>
        <row r="97">
          <cell r="D97" t="str">
            <v>Security</v>
          </cell>
          <cell r="E97">
            <v>716</v>
          </cell>
        </row>
        <row r="98">
          <cell r="D98" t="str">
            <v>ICT</v>
          </cell>
          <cell r="E98">
            <v>717</v>
          </cell>
        </row>
        <row r="99">
          <cell r="D99" t="str">
            <v>Subs Blank 18</v>
          </cell>
          <cell r="E99">
            <v>718</v>
          </cell>
        </row>
        <row r="100">
          <cell r="D100" t="str">
            <v>Subs Blank 19</v>
          </cell>
          <cell r="E100">
            <v>719</v>
          </cell>
        </row>
        <row r="101">
          <cell r="D101" t="str">
            <v>Subs Blank 20</v>
          </cell>
          <cell r="E101">
            <v>720</v>
          </cell>
        </row>
        <row r="102">
          <cell r="D102" t="str">
            <v>Income</v>
          </cell>
          <cell r="E102">
            <v>801</v>
          </cell>
        </row>
        <row r="103">
          <cell r="D103" t="str">
            <v>Free School Meals</v>
          </cell>
          <cell r="E103">
            <v>802</v>
          </cell>
        </row>
        <row r="104">
          <cell r="D104" t="str">
            <v>Income Blank 3</v>
          </cell>
          <cell r="E104">
            <v>803</v>
          </cell>
        </row>
        <row r="105">
          <cell r="D105" t="str">
            <v>Income Blank 4</v>
          </cell>
          <cell r="E105">
            <v>804</v>
          </cell>
        </row>
        <row r="106">
          <cell r="D106" t="str">
            <v>Income Blank 5</v>
          </cell>
          <cell r="E106">
            <v>805</v>
          </cell>
        </row>
        <row r="107">
          <cell r="D107" t="str">
            <v>Income Blank 6</v>
          </cell>
          <cell r="E107">
            <v>806</v>
          </cell>
        </row>
      </sheetData>
      <sheetData sheetId="24">
        <row r="2">
          <cell r="C2" t="str">
            <v>Islington Schools BSF</v>
          </cell>
        </row>
        <row r="3">
          <cell r="C3" t="str">
            <v>Mandatory Variant 1              Holloway Soft Services out</v>
          </cell>
        </row>
        <row r="8">
          <cell r="C8">
            <v>39538</v>
          </cell>
        </row>
        <row r="9">
          <cell r="C9">
            <v>39173</v>
          </cell>
        </row>
        <row r="11">
          <cell r="C11">
            <v>39157</v>
          </cell>
        </row>
        <row r="12">
          <cell r="C12">
            <v>39619</v>
          </cell>
        </row>
        <row r="13">
          <cell r="C13">
            <v>39923</v>
          </cell>
        </row>
        <row r="14">
          <cell r="C14">
            <v>40182</v>
          </cell>
        </row>
        <row r="15">
          <cell r="C15">
            <v>49186</v>
          </cell>
        </row>
        <row r="17">
          <cell r="C17">
            <v>6</v>
          </cell>
        </row>
        <row r="20">
          <cell r="C20">
            <v>1</v>
          </cell>
        </row>
        <row r="21">
          <cell r="C21">
            <v>1</v>
          </cell>
        </row>
        <row r="24">
          <cell r="C24">
            <v>0</v>
          </cell>
        </row>
        <row r="25">
          <cell r="C25">
            <v>1</v>
          </cell>
        </row>
        <row r="33">
          <cell r="E33">
            <v>5057.8571428571431</v>
          </cell>
        </row>
        <row r="39">
          <cell r="B39" t="str">
            <v>Management</v>
          </cell>
          <cell r="C39">
            <v>201</v>
          </cell>
          <cell r="D39" t="str">
            <v>Hard</v>
          </cell>
          <cell r="E39">
            <v>1</v>
          </cell>
          <cell r="F39">
            <v>6.1499999999999999E-2</v>
          </cell>
          <cell r="G39">
            <v>5.1200000000000002E-2</v>
          </cell>
          <cell r="H39">
            <v>4.7E-2</v>
          </cell>
          <cell r="I39">
            <v>150</v>
          </cell>
          <cell r="J39">
            <v>0.01</v>
          </cell>
          <cell r="K39">
            <v>250</v>
          </cell>
          <cell r="L39">
            <v>52.142857142857146</v>
          </cell>
          <cell r="M39">
            <v>29.200000000000003</v>
          </cell>
          <cell r="N39">
            <v>0</v>
          </cell>
          <cell r="R39" t="str">
            <v>FM Mgt</v>
          </cell>
        </row>
        <row r="40">
          <cell r="B40" t="str">
            <v>Building and Asset Maint</v>
          </cell>
          <cell r="C40">
            <v>202</v>
          </cell>
          <cell r="D40" t="str">
            <v>Hard</v>
          </cell>
          <cell r="E40">
            <v>1</v>
          </cell>
          <cell r="F40">
            <v>6.1499999999999999E-2</v>
          </cell>
          <cell r="G40">
            <v>5.1200000000000002E-2</v>
          </cell>
          <cell r="H40">
            <v>4.7E-2</v>
          </cell>
          <cell r="I40">
            <v>150</v>
          </cell>
          <cell r="J40">
            <v>0.01</v>
          </cell>
          <cell r="K40">
            <v>250</v>
          </cell>
          <cell r="L40">
            <v>52.142857142857146</v>
          </cell>
          <cell r="M40">
            <v>29.200000000000003</v>
          </cell>
          <cell r="N40">
            <v>0</v>
          </cell>
          <cell r="R40" t="str">
            <v>BES</v>
          </cell>
        </row>
        <row r="41">
          <cell r="B41" t="str">
            <v>Caretaking and Portering</v>
          </cell>
          <cell r="C41">
            <v>203</v>
          </cell>
          <cell r="D41" t="str">
            <v>Soft</v>
          </cell>
          <cell r="E41">
            <v>1</v>
          </cell>
          <cell r="F41">
            <v>6.1499999999999999E-2</v>
          </cell>
          <cell r="G41">
            <v>5.1200000000000002E-2</v>
          </cell>
          <cell r="H41">
            <v>4.7E-2</v>
          </cell>
          <cell r="I41">
            <v>150</v>
          </cell>
          <cell r="J41">
            <v>0.01</v>
          </cell>
          <cell r="K41">
            <v>250</v>
          </cell>
          <cell r="L41">
            <v>52.142857142857146</v>
          </cell>
          <cell r="M41">
            <v>29.200000000000003</v>
          </cell>
          <cell r="N41">
            <v>0</v>
          </cell>
          <cell r="R41" t="str">
            <v>Cleaning</v>
          </cell>
        </row>
        <row r="42">
          <cell r="B42" t="str">
            <v>Energy and Utilities</v>
          </cell>
          <cell r="C42">
            <v>204</v>
          </cell>
          <cell r="D42" t="str">
            <v>Hard</v>
          </cell>
          <cell r="E42">
            <v>1</v>
          </cell>
          <cell r="F42">
            <v>6.1499999999999999E-2</v>
          </cell>
          <cell r="G42">
            <v>5.1200000000000002E-2</v>
          </cell>
          <cell r="H42">
            <v>4.7E-2</v>
          </cell>
          <cell r="I42">
            <v>150</v>
          </cell>
          <cell r="J42">
            <v>0.01</v>
          </cell>
          <cell r="K42">
            <v>250</v>
          </cell>
          <cell r="L42">
            <v>52.142857142857146</v>
          </cell>
          <cell r="M42">
            <v>29.200000000000003</v>
          </cell>
          <cell r="N42">
            <v>0</v>
          </cell>
          <cell r="R42" t="str">
            <v>Waste</v>
          </cell>
        </row>
        <row r="43">
          <cell r="B43" t="str">
            <v>Insurance</v>
          </cell>
          <cell r="C43">
            <v>205</v>
          </cell>
          <cell r="D43" t="str">
            <v>Hard</v>
          </cell>
          <cell r="E43">
            <v>1</v>
          </cell>
          <cell r="F43">
            <v>0</v>
          </cell>
          <cell r="G43">
            <v>0</v>
          </cell>
          <cell r="H43">
            <v>4.7E-2</v>
          </cell>
          <cell r="I43">
            <v>150</v>
          </cell>
          <cell r="J43">
            <v>0.01</v>
          </cell>
          <cell r="K43">
            <v>250</v>
          </cell>
          <cell r="L43">
            <v>52.142857142857146</v>
          </cell>
          <cell r="M43">
            <v>29.200000000000003</v>
          </cell>
          <cell r="N43">
            <v>0</v>
          </cell>
          <cell r="R43" t="str">
            <v>Wardens</v>
          </cell>
        </row>
        <row r="44">
          <cell r="B44" t="str">
            <v>General Services</v>
          </cell>
          <cell r="C44">
            <v>206</v>
          </cell>
          <cell r="D44" t="str">
            <v>Hard</v>
          </cell>
          <cell r="E44">
            <v>1</v>
          </cell>
          <cell r="F44">
            <v>6.1499999999999999E-2</v>
          </cell>
          <cell r="G44">
            <v>5.1200000000000002E-2</v>
          </cell>
          <cell r="H44">
            <v>4.7E-2</v>
          </cell>
          <cell r="I44">
            <v>150</v>
          </cell>
          <cell r="J44">
            <v>0.01</v>
          </cell>
          <cell r="K44">
            <v>250</v>
          </cell>
          <cell r="L44">
            <v>52.142857142857146</v>
          </cell>
          <cell r="M44">
            <v>29.200000000000003</v>
          </cell>
          <cell r="N44">
            <v>0</v>
          </cell>
          <cell r="R44" t="str">
            <v>Reception</v>
          </cell>
        </row>
        <row r="45">
          <cell r="B45" t="str">
            <v>Catering</v>
          </cell>
          <cell r="C45">
            <v>207</v>
          </cell>
          <cell r="D45" t="str">
            <v>Soft</v>
          </cell>
          <cell r="E45">
            <v>1</v>
          </cell>
          <cell r="F45">
            <v>6.1499999999999999E-2</v>
          </cell>
          <cell r="G45">
            <v>5.1200000000000002E-2</v>
          </cell>
          <cell r="H45">
            <v>4.7E-2</v>
          </cell>
          <cell r="I45">
            <v>150</v>
          </cell>
          <cell r="J45">
            <v>0.01</v>
          </cell>
          <cell r="K45">
            <v>250</v>
          </cell>
          <cell r="L45">
            <v>52.142857142857146</v>
          </cell>
          <cell r="M45">
            <v>29.200000000000003</v>
          </cell>
          <cell r="N45">
            <v>0</v>
          </cell>
          <cell r="R45" t="str">
            <v>Security</v>
          </cell>
        </row>
        <row r="46">
          <cell r="B46" t="str">
            <v>Cleaning Waste and PC</v>
          </cell>
          <cell r="C46">
            <v>208</v>
          </cell>
          <cell r="D46" t="str">
            <v>Soft</v>
          </cell>
          <cell r="E46">
            <v>0.2</v>
          </cell>
          <cell r="F46">
            <v>6.1499999999999999E-2</v>
          </cell>
          <cell r="G46">
            <v>5.1200000000000002E-2</v>
          </cell>
          <cell r="H46">
            <v>4.7E-2</v>
          </cell>
          <cell r="I46">
            <v>150</v>
          </cell>
          <cell r="J46">
            <v>0.01</v>
          </cell>
          <cell r="K46">
            <v>250</v>
          </cell>
          <cell r="L46">
            <v>52.142857142857146</v>
          </cell>
          <cell r="M46">
            <v>29.200000000000003</v>
          </cell>
          <cell r="N46">
            <v>0</v>
          </cell>
          <cell r="R46" t="str">
            <v>Grounds</v>
          </cell>
        </row>
        <row r="47">
          <cell r="B47" t="str">
            <v>Grounds</v>
          </cell>
          <cell r="C47">
            <v>209</v>
          </cell>
          <cell r="D47" t="str">
            <v>Soft</v>
          </cell>
          <cell r="E47">
            <v>1</v>
          </cell>
          <cell r="F47">
            <v>6.1499999999999999E-2</v>
          </cell>
          <cell r="G47">
            <v>5.1200000000000002E-2</v>
          </cell>
          <cell r="H47">
            <v>4.7E-2</v>
          </cell>
          <cell r="I47">
            <v>150</v>
          </cell>
          <cell r="J47">
            <v>0.01</v>
          </cell>
          <cell r="K47">
            <v>250</v>
          </cell>
          <cell r="L47">
            <v>52.142857142857146</v>
          </cell>
          <cell r="M47">
            <v>29.200000000000003</v>
          </cell>
          <cell r="N47">
            <v>0</v>
          </cell>
        </row>
        <row r="48">
          <cell r="B48" t="str">
            <v>Security</v>
          </cell>
          <cell r="C48">
            <v>210</v>
          </cell>
          <cell r="D48" t="str">
            <v>Soft</v>
          </cell>
          <cell r="E48">
            <v>1</v>
          </cell>
          <cell r="F48">
            <v>6.1499999999999999E-2</v>
          </cell>
          <cell r="G48">
            <v>5.1200000000000002E-2</v>
          </cell>
          <cell r="H48">
            <v>4.7E-2</v>
          </cell>
          <cell r="I48">
            <v>150</v>
          </cell>
          <cell r="J48">
            <v>0.01</v>
          </cell>
          <cell r="K48">
            <v>250</v>
          </cell>
          <cell r="L48">
            <v>52.142857142857146</v>
          </cell>
          <cell r="M48">
            <v>29.200000000000003</v>
          </cell>
          <cell r="N48">
            <v>0</v>
          </cell>
        </row>
        <row r="49">
          <cell r="B49" t="str">
            <v>ICT</v>
          </cell>
          <cell r="C49">
            <v>211</v>
          </cell>
          <cell r="D49" t="str">
            <v>Hard</v>
          </cell>
          <cell r="E49">
            <v>1</v>
          </cell>
          <cell r="F49">
            <v>6.1499999999999999E-2</v>
          </cell>
          <cell r="G49">
            <v>5.1200000000000002E-2</v>
          </cell>
          <cell r="H49">
            <v>4.7E-2</v>
          </cell>
          <cell r="I49">
            <v>150</v>
          </cell>
          <cell r="J49">
            <v>0.01</v>
          </cell>
          <cell r="K49">
            <v>250</v>
          </cell>
          <cell r="L49">
            <v>52.142857142857146</v>
          </cell>
          <cell r="M49">
            <v>29.200000000000003</v>
          </cell>
          <cell r="N49">
            <v>0</v>
          </cell>
        </row>
        <row r="50">
          <cell r="B50" t="str">
            <v>Blank Service 12</v>
          </cell>
          <cell r="C50">
            <v>212</v>
          </cell>
          <cell r="D50" t="str">
            <v>Hard</v>
          </cell>
          <cell r="E50">
            <v>1</v>
          </cell>
          <cell r="F50">
            <v>6.1499999999999999E-2</v>
          </cell>
          <cell r="G50">
            <v>5.1200000000000002E-2</v>
          </cell>
          <cell r="H50">
            <v>4.7E-2</v>
          </cell>
          <cell r="I50">
            <v>150</v>
          </cell>
          <cell r="J50">
            <v>0.01</v>
          </cell>
          <cell r="K50">
            <v>250</v>
          </cell>
          <cell r="L50">
            <v>52.142857142857146</v>
          </cell>
          <cell r="M50">
            <v>29.200000000000003</v>
          </cell>
          <cell r="N50">
            <v>0</v>
          </cell>
        </row>
        <row r="51">
          <cell r="B51" t="str">
            <v>Blank Service 13</v>
          </cell>
          <cell r="C51">
            <v>213</v>
          </cell>
          <cell r="D51" t="str">
            <v>Hard</v>
          </cell>
          <cell r="E51">
            <v>1</v>
          </cell>
          <cell r="F51">
            <v>6.1499999999999999E-2</v>
          </cell>
          <cell r="G51">
            <v>5.1200000000000002E-2</v>
          </cell>
          <cell r="H51">
            <v>4.7E-2</v>
          </cell>
          <cell r="I51">
            <v>150</v>
          </cell>
          <cell r="J51">
            <v>0.01</v>
          </cell>
          <cell r="K51">
            <v>250</v>
          </cell>
          <cell r="L51">
            <v>52.142857142857146</v>
          </cell>
          <cell r="M51">
            <v>29.200000000000003</v>
          </cell>
          <cell r="N51">
            <v>0</v>
          </cell>
        </row>
        <row r="52">
          <cell r="B52" t="str">
            <v>Blank Service 14</v>
          </cell>
          <cell r="C52">
            <v>214</v>
          </cell>
          <cell r="D52" t="str">
            <v>Hard</v>
          </cell>
          <cell r="E52">
            <v>1</v>
          </cell>
          <cell r="F52">
            <v>6.1499999999999999E-2</v>
          </cell>
          <cell r="G52">
            <v>5.1200000000000002E-2</v>
          </cell>
          <cell r="H52">
            <v>4.7E-2</v>
          </cell>
          <cell r="I52">
            <v>150</v>
          </cell>
          <cell r="J52">
            <v>0.01</v>
          </cell>
          <cell r="K52">
            <v>250</v>
          </cell>
          <cell r="L52">
            <v>52.142857142857146</v>
          </cell>
          <cell r="M52">
            <v>29.200000000000003</v>
          </cell>
          <cell r="N52">
            <v>0</v>
          </cell>
        </row>
        <row r="53">
          <cell r="B53" t="str">
            <v>Blank Service 15</v>
          </cell>
          <cell r="C53">
            <v>215</v>
          </cell>
          <cell r="D53" t="str">
            <v>Hard</v>
          </cell>
          <cell r="E53">
            <v>1</v>
          </cell>
          <cell r="F53">
            <v>6.1499999999999999E-2</v>
          </cell>
          <cell r="G53">
            <v>5.1200000000000002E-2</v>
          </cell>
          <cell r="H53">
            <v>4.7E-2</v>
          </cell>
          <cell r="I53">
            <v>150</v>
          </cell>
          <cell r="J53">
            <v>0.01</v>
          </cell>
          <cell r="K53">
            <v>250</v>
          </cell>
          <cell r="L53">
            <v>52.142857142857146</v>
          </cell>
          <cell r="M53">
            <v>29.200000000000003</v>
          </cell>
          <cell r="N53">
            <v>0</v>
          </cell>
        </row>
        <row r="54">
          <cell r="B54" t="str">
            <v>Blank Service 16</v>
          </cell>
          <cell r="C54">
            <v>216</v>
          </cell>
          <cell r="D54" t="str">
            <v>Hard</v>
          </cell>
          <cell r="E54">
            <v>1</v>
          </cell>
          <cell r="F54">
            <v>6.1499999999999999E-2</v>
          </cell>
          <cell r="G54">
            <v>5.1200000000000002E-2</v>
          </cell>
          <cell r="H54">
            <v>4.7E-2</v>
          </cell>
          <cell r="I54">
            <v>150</v>
          </cell>
          <cell r="J54">
            <v>0.01</v>
          </cell>
          <cell r="K54">
            <v>250</v>
          </cell>
          <cell r="L54">
            <v>52.142857142857146</v>
          </cell>
          <cell r="M54">
            <v>29.200000000000003</v>
          </cell>
          <cell r="N54">
            <v>0</v>
          </cell>
        </row>
        <row r="55">
          <cell r="B55" t="str">
            <v>Blank Service 17</v>
          </cell>
          <cell r="C55">
            <v>217</v>
          </cell>
          <cell r="D55" t="str">
            <v>Hard</v>
          </cell>
          <cell r="E55">
            <v>1</v>
          </cell>
          <cell r="F55">
            <v>6.1499999999999999E-2</v>
          </cell>
          <cell r="G55">
            <v>5.1200000000000002E-2</v>
          </cell>
          <cell r="H55">
            <v>4.7E-2</v>
          </cell>
          <cell r="I55">
            <v>150</v>
          </cell>
          <cell r="J55">
            <v>0.01</v>
          </cell>
          <cell r="K55">
            <v>250</v>
          </cell>
          <cell r="L55">
            <v>52.142857142857146</v>
          </cell>
          <cell r="M55">
            <v>29.200000000000003</v>
          </cell>
          <cell r="N55">
            <v>0</v>
          </cell>
        </row>
        <row r="56">
          <cell r="B56" t="str">
            <v>Blank Service 18</v>
          </cell>
          <cell r="C56">
            <v>218</v>
          </cell>
          <cell r="D56" t="str">
            <v>Hard</v>
          </cell>
          <cell r="E56">
            <v>1</v>
          </cell>
          <cell r="F56">
            <v>6.1499999999999999E-2</v>
          </cell>
          <cell r="G56">
            <v>5.1200000000000002E-2</v>
          </cell>
          <cell r="H56">
            <v>4.7E-2</v>
          </cell>
          <cell r="I56">
            <v>150</v>
          </cell>
          <cell r="J56">
            <v>0.01</v>
          </cell>
          <cell r="K56">
            <v>250</v>
          </cell>
          <cell r="L56">
            <v>52.142857142857146</v>
          </cell>
          <cell r="M56">
            <v>29.200000000000003</v>
          </cell>
          <cell r="N56">
            <v>0</v>
          </cell>
        </row>
        <row r="57">
          <cell r="B57" t="str">
            <v>Blank Service 19</v>
          </cell>
          <cell r="C57">
            <v>219</v>
          </cell>
          <cell r="D57" t="str">
            <v>Hard</v>
          </cell>
          <cell r="E57">
            <v>1</v>
          </cell>
          <cell r="F57">
            <v>6.1499999999999999E-2</v>
          </cell>
          <cell r="G57">
            <v>5.1200000000000002E-2</v>
          </cell>
          <cell r="H57">
            <v>4.7E-2</v>
          </cell>
          <cell r="I57">
            <v>150</v>
          </cell>
          <cell r="J57">
            <v>0.01</v>
          </cell>
          <cell r="K57">
            <v>250</v>
          </cell>
          <cell r="L57">
            <v>52.142857142857146</v>
          </cell>
          <cell r="M57">
            <v>29.200000000000003</v>
          </cell>
          <cell r="N57">
            <v>0</v>
          </cell>
        </row>
        <row r="58">
          <cell r="B58" t="str">
            <v>Blank Service 20</v>
          </cell>
          <cell r="C58">
            <v>220</v>
          </cell>
          <cell r="D58" t="str">
            <v>Hard</v>
          </cell>
          <cell r="E58">
            <v>1</v>
          </cell>
          <cell r="F58">
            <v>6.1499999999999999E-2</v>
          </cell>
          <cell r="G58">
            <v>5.1200000000000002E-2</v>
          </cell>
          <cell r="H58">
            <v>4.7E-2</v>
          </cell>
          <cell r="I58">
            <v>150</v>
          </cell>
          <cell r="J58">
            <v>0.01</v>
          </cell>
          <cell r="K58">
            <v>250</v>
          </cell>
          <cell r="L58">
            <v>52.142857142857146</v>
          </cell>
          <cell r="M58">
            <v>29.200000000000003</v>
          </cell>
          <cell r="N58">
            <v>0</v>
          </cell>
          <cell r="Q58">
            <v>0</v>
          </cell>
        </row>
        <row r="65">
          <cell r="B65" t="str">
            <v>Site Wide PFI</v>
          </cell>
          <cell r="C65" t="str">
            <v>AA</v>
          </cell>
          <cell r="D65" t="str">
            <v>PFI</v>
          </cell>
          <cell r="F65">
            <v>15695</v>
          </cell>
          <cell r="G65">
            <v>40063</v>
          </cell>
          <cell r="H65">
            <v>49186</v>
          </cell>
          <cell r="I65">
            <v>24.994520547945207</v>
          </cell>
        </row>
        <row r="66">
          <cell r="B66" t="str">
            <v>Highbury Grove</v>
          </cell>
          <cell r="C66" t="str">
            <v>AB</v>
          </cell>
          <cell r="D66" t="str">
            <v>PFI</v>
          </cell>
          <cell r="E66">
            <v>1050</v>
          </cell>
          <cell r="F66">
            <v>12515</v>
          </cell>
          <cell r="G66">
            <v>40182</v>
          </cell>
          <cell r="H66">
            <v>49186</v>
          </cell>
          <cell r="I66">
            <v>24.668493150684931</v>
          </cell>
          <cell r="J66">
            <v>62575</v>
          </cell>
          <cell r="K66">
            <v>50060</v>
          </cell>
        </row>
        <row r="67">
          <cell r="B67" t="str">
            <v>Highbury Grove 6th Form</v>
          </cell>
          <cell r="C67" t="str">
            <v>AC</v>
          </cell>
          <cell r="D67" t="str">
            <v>PFI</v>
          </cell>
          <cell r="E67">
            <v>142</v>
          </cell>
          <cell r="F67">
            <v>350</v>
          </cell>
          <cell r="G67">
            <v>40182</v>
          </cell>
          <cell r="H67">
            <v>49186</v>
          </cell>
          <cell r="I67">
            <v>24.668493150684931</v>
          </cell>
          <cell r="J67">
            <v>1750</v>
          </cell>
          <cell r="K67">
            <v>1400</v>
          </cell>
        </row>
        <row r="68">
          <cell r="B68" t="str">
            <v>Samuel Rhodes</v>
          </cell>
          <cell r="C68" t="str">
            <v>AD</v>
          </cell>
          <cell r="D68" t="str">
            <v>PFI</v>
          </cell>
          <cell r="E68">
            <v>60</v>
          </cell>
          <cell r="F68">
            <v>2830</v>
          </cell>
          <cell r="G68">
            <v>40063</v>
          </cell>
          <cell r="H68">
            <v>49186</v>
          </cell>
          <cell r="I68">
            <v>24.994520547945207</v>
          </cell>
          <cell r="J68">
            <v>14150</v>
          </cell>
          <cell r="K68">
            <v>11320</v>
          </cell>
        </row>
        <row r="69">
          <cell r="B69" t="str">
            <v>Holloway</v>
          </cell>
          <cell r="C69" t="str">
            <v>AE</v>
          </cell>
          <cell r="D69" t="str">
            <v>DB</v>
          </cell>
          <cell r="E69">
            <v>900</v>
          </cell>
          <cell r="F69">
            <v>8208</v>
          </cell>
          <cell r="G69">
            <v>40182</v>
          </cell>
          <cell r="H69">
            <v>49186</v>
          </cell>
          <cell r="I69">
            <v>24.668493150684931</v>
          </cell>
          <cell r="J69">
            <v>41040</v>
          </cell>
          <cell r="K69">
            <v>32832</v>
          </cell>
        </row>
        <row r="70">
          <cell r="B70" t="str">
            <v>St Aloysius</v>
          </cell>
          <cell r="C70" t="str">
            <v>AF</v>
          </cell>
          <cell r="D70" t="str">
            <v>DB</v>
          </cell>
          <cell r="E70">
            <v>900</v>
          </cell>
          <cell r="F70">
            <v>8127</v>
          </cell>
          <cell r="G70">
            <v>39923</v>
          </cell>
          <cell r="H70">
            <v>49186</v>
          </cell>
          <cell r="I70">
            <v>25.378082191780823</v>
          </cell>
          <cell r="J70">
            <v>40635</v>
          </cell>
          <cell r="K70">
            <v>32508</v>
          </cell>
        </row>
        <row r="71">
          <cell r="B71" t="str">
            <v>Site Wide D&amp;B</v>
          </cell>
          <cell r="C71" t="str">
            <v>AG</v>
          </cell>
          <cell r="D71" t="str">
            <v>DB</v>
          </cell>
          <cell r="F71">
            <v>16335</v>
          </cell>
          <cell r="G71">
            <v>39923</v>
          </cell>
          <cell r="H71">
            <v>49186</v>
          </cell>
        </row>
        <row r="72">
          <cell r="B72" t="str">
            <v>Blank Site 8</v>
          </cell>
          <cell r="C72" t="str">
            <v>AH</v>
          </cell>
          <cell r="F72">
            <v>0</v>
          </cell>
          <cell r="G72">
            <v>40063</v>
          </cell>
          <cell r="H72">
            <v>49186</v>
          </cell>
        </row>
        <row r="73">
          <cell r="B73" t="str">
            <v>Blank Site 9</v>
          </cell>
          <cell r="C73" t="str">
            <v>AI</v>
          </cell>
          <cell r="F73">
            <v>0</v>
          </cell>
          <cell r="G73">
            <v>40063</v>
          </cell>
          <cell r="H73">
            <v>49186</v>
          </cell>
        </row>
        <row r="74">
          <cell r="B74" t="str">
            <v>Blank Site 10</v>
          </cell>
          <cell r="C74" t="str">
            <v>AJ</v>
          </cell>
          <cell r="F74">
            <v>0</v>
          </cell>
          <cell r="G74">
            <v>40063</v>
          </cell>
          <cell r="H74">
            <v>49186</v>
          </cell>
        </row>
        <row r="75">
          <cell r="F75">
            <v>32030</v>
          </cell>
        </row>
      </sheetData>
      <sheetData sheetId="25" refreshError="1"/>
      <sheetData sheetId="26">
        <row r="7">
          <cell r="B7" t="str">
            <v>Staff - Hard</v>
          </cell>
          <cell r="C7">
            <v>5</v>
          </cell>
          <cell r="D7">
            <v>0.02</v>
          </cell>
          <cell r="E7">
            <v>1.7500000000000002E-2</v>
          </cell>
          <cell r="G7">
            <v>1</v>
          </cell>
          <cell r="H7">
            <v>1.0195121951219512</v>
          </cell>
          <cell r="I7">
            <v>1.0394051160023796</v>
          </cell>
          <cell r="J7">
            <v>1.0596861914365723</v>
          </cell>
          <cell r="K7">
            <v>1.08036299517192</v>
          </cell>
          <cell r="L7">
            <v>1.098808217040709</v>
          </cell>
          <cell r="M7">
            <v>1.1175683573316479</v>
          </cell>
          <cell r="N7">
            <v>1.1366487927007249</v>
          </cell>
          <cell r="O7">
            <v>1.1560549916004936</v>
          </cell>
          <cell r="P7">
            <v>1.1757925158473315</v>
          </cell>
          <cell r="Q7">
            <v>1.1958670222154568</v>
          </cell>
          <cell r="R7">
            <v>1.2162842640581597</v>
          </cell>
          <cell r="S7">
            <v>1.2370500929567136</v>
          </cell>
          <cell r="T7">
            <v>1.2581704603974382</v>
          </cell>
          <cell r="U7">
            <v>1.2796514194773945</v>
          </cell>
          <cell r="V7">
            <v>1.3014991266392038</v>
          </cell>
          <cell r="W7">
            <v>1.3237198434354829</v>
          </cell>
          <cell r="X7">
            <v>1.3463199383234059</v>
          </cell>
          <cell r="Y7">
            <v>1.3693058884899032</v>
          </cell>
          <cell r="Z7">
            <v>1.3926842817080236</v>
          </cell>
          <cell r="AA7">
            <v>1.41646181822499</v>
          </cell>
          <cell r="AB7">
            <v>1.4406453126824899</v>
          </cell>
          <cell r="AC7">
            <v>1.4652416960697519</v>
          </cell>
          <cell r="AD7">
            <v>1.4902580177099671</v>
          </cell>
          <cell r="AE7">
            <v>1.5157014472806252</v>
          </cell>
          <cell r="AF7">
            <v>1.5415792768683434</v>
          </cell>
          <cell r="AG7">
            <v>1.5678989230587788</v>
          </cell>
          <cell r="AH7">
            <v>1.5946679290622214</v>
          </cell>
          <cell r="AI7">
            <v>1.621893966875479</v>
          </cell>
          <cell r="AJ7">
            <v>1.6495848394806703</v>
          </cell>
          <cell r="AK7">
            <v>1.6777484830815597</v>
          </cell>
          <cell r="AL7">
            <v>1.7063929693780742</v>
          </cell>
          <cell r="AM7">
            <v>1.7355265078796511</v>
          </cell>
          <cell r="AN7">
            <v>1.7651574482580843</v>
          </cell>
          <cell r="AO7">
            <v>1.7952942827405396</v>
          </cell>
          <cell r="AP7">
            <v>1.8259456485434271</v>
          </cell>
          <cell r="AQ7">
            <v>1.8571203303478274</v>
          </cell>
          <cell r="AR7">
            <v>1.8888272628171807</v>
          </cell>
          <cell r="AS7">
            <v>1.9210755331579619</v>
          </cell>
          <cell r="AT7">
            <v>1.9538743837240733</v>
          </cell>
        </row>
        <row r="8">
          <cell r="B8" t="str">
            <v>Staff - Soft</v>
          </cell>
          <cell r="C8">
            <v>5</v>
          </cell>
          <cell r="D8">
            <v>0.02</v>
          </cell>
          <cell r="E8">
            <v>0</v>
          </cell>
          <cell r="G8">
            <v>1</v>
          </cell>
          <cell r="H8">
            <v>1.0195121951219512</v>
          </cell>
          <cell r="I8">
            <v>1.0394051160023796</v>
          </cell>
          <cell r="J8">
            <v>1.0596861914365723</v>
          </cell>
          <cell r="K8">
            <v>1.08036299517192</v>
          </cell>
          <cell r="L8">
            <v>1.08036299517192</v>
          </cell>
          <cell r="M8">
            <v>1.08036299517192</v>
          </cell>
          <cell r="N8">
            <v>1.08036299517192</v>
          </cell>
          <cell r="O8">
            <v>1.08036299517192</v>
          </cell>
          <cell r="P8">
            <v>1.08036299517192</v>
          </cell>
          <cell r="Q8">
            <v>1.08036299517192</v>
          </cell>
          <cell r="R8">
            <v>1.08036299517192</v>
          </cell>
          <cell r="S8">
            <v>1.08036299517192</v>
          </cell>
          <cell r="T8">
            <v>1.08036299517192</v>
          </cell>
          <cell r="U8">
            <v>1.08036299517192</v>
          </cell>
          <cell r="V8">
            <v>1.08036299517192</v>
          </cell>
          <cell r="W8">
            <v>1.08036299517192</v>
          </cell>
          <cell r="X8">
            <v>1.08036299517192</v>
          </cell>
          <cell r="Y8">
            <v>1.08036299517192</v>
          </cell>
          <cell r="Z8">
            <v>1.08036299517192</v>
          </cell>
          <cell r="AA8">
            <v>1.08036299517192</v>
          </cell>
          <cell r="AB8">
            <v>1.08036299517192</v>
          </cell>
          <cell r="AC8">
            <v>1.08036299517192</v>
          </cell>
          <cell r="AD8">
            <v>1.08036299517192</v>
          </cell>
          <cell r="AE8">
            <v>1.08036299517192</v>
          </cell>
          <cell r="AF8">
            <v>1.08036299517192</v>
          </cell>
          <cell r="AG8">
            <v>1.08036299517192</v>
          </cell>
          <cell r="AH8">
            <v>1.08036299517192</v>
          </cell>
          <cell r="AI8">
            <v>1.08036299517192</v>
          </cell>
          <cell r="AJ8">
            <v>1.08036299517192</v>
          </cell>
          <cell r="AK8">
            <v>1.08036299517192</v>
          </cell>
          <cell r="AL8">
            <v>1.08036299517192</v>
          </cell>
          <cell r="AM8">
            <v>1.08036299517192</v>
          </cell>
          <cell r="AN8">
            <v>1.08036299517192</v>
          </cell>
          <cell r="AO8">
            <v>1.08036299517192</v>
          </cell>
          <cell r="AP8">
            <v>1.08036299517192</v>
          </cell>
          <cell r="AQ8">
            <v>1.08036299517192</v>
          </cell>
          <cell r="AR8">
            <v>1.08036299517192</v>
          </cell>
          <cell r="AS8">
            <v>1.08036299517192</v>
          </cell>
          <cell r="AT8">
            <v>1.08036299517192</v>
          </cell>
        </row>
        <row r="9">
          <cell r="B9" t="str">
            <v>Staff - Hard D&amp;B Tech &amp; Mngt</v>
          </cell>
          <cell r="C9">
            <v>28</v>
          </cell>
          <cell r="D9">
            <v>3.5000000000000003E-2</v>
          </cell>
          <cell r="E9">
            <v>3.5000000000000003E-2</v>
          </cell>
          <cell r="G9">
            <v>1</v>
          </cell>
          <cell r="H9">
            <v>1.0341463414634147</v>
          </cell>
          <cell r="I9">
            <v>1.0694586555621652</v>
          </cell>
          <cell r="J9">
            <v>1.1059767559959952</v>
          </cell>
          <cell r="K9">
            <v>1.143741815956834</v>
          </cell>
          <cell r="L9">
            <v>1.1827964145504819</v>
          </cell>
          <cell r="M9">
            <v>1.2231845848034251</v>
          </cell>
          <cell r="N9">
            <v>1.2649518633089076</v>
          </cell>
          <cell r="O9">
            <v>1.3081453415682363</v>
          </cell>
          <cell r="P9">
            <v>1.3528137190852003</v>
          </cell>
          <cell r="Q9">
            <v>1.3990073582734752</v>
          </cell>
          <cell r="R9">
            <v>1.4467783412389108</v>
          </cell>
          <cell r="S9">
            <v>1.4961805285007272</v>
          </cell>
          <cell r="T9">
            <v>1.5472696197178251</v>
          </cell>
          <cell r="U9">
            <v>1.6001032164886775</v>
          </cell>
          <cell r="V9">
            <v>1.6547408872956078</v>
          </cell>
          <cell r="W9">
            <v>1.7112442346666772</v>
          </cell>
          <cell r="X9">
            <v>1.769676964630905</v>
          </cell>
          <cell r="Y9">
            <v>1.8301049585451308</v>
          </cell>
          <cell r="Z9">
            <v>1.8925963473735008</v>
          </cell>
          <cell r="AA9">
            <v>1.9572215885033275</v>
          </cell>
          <cell r="AB9">
            <v>2.024053545183929</v>
          </cell>
          <cell r="AC9">
            <v>2.0931675686780142</v>
          </cell>
          <cell r="AD9">
            <v>2.1646415832182391</v>
          </cell>
          <cell r="AE9">
            <v>2.2385561738647151</v>
          </cell>
          <cell r="AF9">
            <v>2.3149946773625345</v>
          </cell>
          <cell r="AG9">
            <v>2.3940432761017427</v>
          </cell>
          <cell r="AH9">
            <v>2.4757910952857047</v>
          </cell>
          <cell r="AI9">
            <v>2.5603303034174116</v>
          </cell>
          <cell r="AJ9">
            <v>2.6477562162170303</v>
          </cell>
          <cell r="AK9">
            <v>2.7381674040878554</v>
          </cell>
          <cell r="AL9">
            <v>2.8316658032518309</v>
          </cell>
          <cell r="AM9">
            <v>2.9283568306799421</v>
          </cell>
          <cell r="AN9">
            <v>3.0283495029470617</v>
          </cell>
          <cell r="AO9">
            <v>3.1317565591452539</v>
          </cell>
          <cell r="AP9">
            <v>3.2386945879941158</v>
          </cell>
          <cell r="AQ9">
            <v>3.3492841592914755</v>
          </cell>
          <cell r="AR9">
            <v>3.4636499598526478</v>
          </cell>
          <cell r="AS9">
            <v>3.5819209340915181</v>
          </cell>
          <cell r="AT9">
            <v>3.7042304294019601</v>
          </cell>
        </row>
        <row r="10">
          <cell r="B10" t="str">
            <v>Staff - Hard D&amp;B Other</v>
          </cell>
          <cell r="C10">
            <v>28</v>
          </cell>
          <cell r="D10">
            <v>0.02</v>
          </cell>
          <cell r="E10">
            <v>0.02</v>
          </cell>
          <cell r="G10">
            <v>1</v>
          </cell>
          <cell r="H10">
            <v>1.0195121951219512</v>
          </cell>
          <cell r="I10">
            <v>1.0394051160023796</v>
          </cell>
          <cell r="J10">
            <v>1.0596861914365723</v>
          </cell>
          <cell r="K10">
            <v>1.08036299517192</v>
          </cell>
          <cell r="L10">
            <v>1.1014432487362502</v>
          </cell>
          <cell r="M10">
            <v>1.1229348243213477</v>
          </cell>
          <cell r="N10">
            <v>1.1448457477227401</v>
          </cell>
          <cell r="O10">
            <v>1.1671842013368423</v>
          </cell>
          <cell r="P10">
            <v>1.1899585272165856</v>
          </cell>
          <cell r="Q10">
            <v>1.2131772301866655</v>
          </cell>
          <cell r="R10">
            <v>1.236848981019576</v>
          </cell>
          <cell r="S10">
            <v>1.2609826196736165</v>
          </cell>
          <cell r="T10">
            <v>1.2855871585940772</v>
          </cell>
          <cell r="U10">
            <v>1.3106717860788397</v>
          </cell>
          <cell r="V10">
            <v>1.3362458697096462</v>
          </cell>
          <cell r="W10">
            <v>1.3623189598503223</v>
          </cell>
          <cell r="X10">
            <v>1.3889007932132553</v>
          </cell>
          <cell r="Y10">
            <v>1.4160012964954654</v>
          </cell>
          <cell r="Z10">
            <v>1.4436305900856208</v>
          </cell>
          <cell r="AA10">
            <v>1.4717989918433891</v>
          </cell>
          <cell r="AB10">
            <v>1.5005170209525285</v>
          </cell>
          <cell r="AC10">
            <v>1.5297954018491633</v>
          </cell>
          <cell r="AD10">
            <v>1.559645068226708</v>
          </cell>
          <cell r="AE10">
            <v>1.5900771671189364</v>
          </cell>
          <cell r="AF10">
            <v>1.6211030630627206</v>
          </cell>
          <cell r="AG10">
            <v>1.6527343423419931</v>
          </cell>
          <cell r="AH10">
            <v>1.6849828173145198</v>
          </cell>
          <cell r="AI10">
            <v>1.7178605308230959</v>
          </cell>
          <cell r="AJ10">
            <v>1.7513797606928148</v>
          </cell>
          <cell r="AK10">
            <v>1.7855530243160893</v>
          </cell>
          <cell r="AL10">
            <v>1.8203930833271351</v>
          </cell>
          <cell r="AM10">
            <v>1.8559129483676646</v>
          </cell>
          <cell r="AN10">
            <v>1.8921258839455704</v>
          </cell>
          <cell r="AO10">
            <v>1.9290454133884107</v>
          </cell>
          <cell r="AP10">
            <v>1.9666853238935502</v>
          </cell>
          <cell r="AQ10">
            <v>2.0050596716768392</v>
          </cell>
          <cell r="AR10">
            <v>2.0441827872217533</v>
          </cell>
          <cell r="AS10">
            <v>2.0840692806309584</v>
          </cell>
          <cell r="AT10">
            <v>2.1247340470822942</v>
          </cell>
        </row>
        <row r="11">
          <cell r="B11" t="str">
            <v>Blank 5</v>
          </cell>
          <cell r="C11">
            <v>28</v>
          </cell>
          <cell r="D11">
            <v>0</v>
          </cell>
          <cell r="E11">
            <v>0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1</v>
          </cell>
          <cell r="AE11">
            <v>1</v>
          </cell>
          <cell r="AF11">
            <v>1</v>
          </cell>
          <cell r="AG11">
            <v>1</v>
          </cell>
          <cell r="AH11">
            <v>1</v>
          </cell>
          <cell r="AI11">
            <v>1</v>
          </cell>
          <cell r="AJ11">
            <v>1</v>
          </cell>
          <cell r="AK11">
            <v>1</v>
          </cell>
          <cell r="AL11">
            <v>1</v>
          </cell>
          <cell r="AM11">
            <v>1</v>
          </cell>
          <cell r="AN11">
            <v>1</v>
          </cell>
          <cell r="AO11">
            <v>1</v>
          </cell>
          <cell r="AP11">
            <v>1</v>
          </cell>
          <cell r="AQ11">
            <v>1</v>
          </cell>
          <cell r="AR11">
            <v>1</v>
          </cell>
          <cell r="AS11">
            <v>1</v>
          </cell>
          <cell r="AT11">
            <v>1</v>
          </cell>
        </row>
        <row r="26">
          <cell r="C26">
            <v>49186</v>
          </cell>
        </row>
      </sheetData>
      <sheetData sheetId="27" refreshError="1"/>
      <sheetData sheetId="28" refreshError="1"/>
      <sheetData sheetId="29">
        <row r="172">
          <cell r="A172" t="str">
            <v>LAST LINE - ENSURE ROWS ARE ADDED TO ALL LABOUR SHEETS!!!!</v>
          </cell>
        </row>
      </sheetData>
      <sheetData sheetId="30">
        <row r="172">
          <cell r="A172" t="str">
            <v>LAST LINE - ENSURE ROWS ARE ADDED TO ALL LABOUR SHEETS!!!!</v>
          </cell>
        </row>
      </sheetData>
      <sheetData sheetId="31">
        <row r="172">
          <cell r="A172" t="str">
            <v>LAST LINE - ENSURE ROWS ARE ADDED TO ALL LABOUR SHEETS!!!!</v>
          </cell>
        </row>
      </sheetData>
      <sheetData sheetId="32">
        <row r="172">
          <cell r="A172" t="str">
            <v>LAST LINE - ENSURE ROWS ARE ADDED TO ALL LABOUR SHEETS!!!!</v>
          </cell>
        </row>
      </sheetData>
      <sheetData sheetId="33">
        <row r="172">
          <cell r="A172" t="str">
            <v>LAST LINE - ENSURE ROWS ARE ADDED TO ALL LABOUR SHEETS!!!!</v>
          </cell>
        </row>
      </sheetData>
      <sheetData sheetId="34">
        <row r="172">
          <cell r="A172" t="str">
            <v>LAST LINE - ENSURE ROWS ARE ADDED TO ALL LABOUR SHEETS!!!!</v>
          </cell>
        </row>
      </sheetData>
      <sheetData sheetId="35">
        <row r="172">
          <cell r="A172" t="str">
            <v>LAST LINE - ENSURE ROWS ARE ADDED TO ALL LABOUR SHEETS!!!!</v>
          </cell>
        </row>
      </sheetData>
      <sheetData sheetId="36">
        <row r="172">
          <cell r="A172" t="str">
            <v>LAST LINE - ENSURE ROWS ARE ADDED TO ALL LABOUR SHEETS!!!!</v>
          </cell>
        </row>
      </sheetData>
      <sheetData sheetId="37">
        <row r="172">
          <cell r="A172" t="str">
            <v>LAST LINE - ENSURE ROWS ARE ADDED TO ALL LABOUR SHEETS!!!!</v>
          </cell>
        </row>
      </sheetData>
      <sheetData sheetId="38">
        <row r="270">
          <cell r="A270" t="str">
            <v>LAST LINE - DO NOT DELETE BELOW THIS LINE !!!!  ENSURE ROWS ARE ADDED TO BOTH SUBCONS AND SUBCONSDI</v>
          </cell>
        </row>
      </sheetData>
      <sheetData sheetId="39">
        <row r="270">
          <cell r="A270" t="str">
            <v>LAST LINE - DO NOT DELETE BELOW THIS LINE !!!!  ENSURE ROWS ARE ADDED TO BOTH SUBCONS AND SUBCONSDI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ment Summary"/>
      <sheetName val="Fees"/>
      <sheetName val="Cash Flow"/>
      <sheetName val="BT Direct Works"/>
      <sheetName val="Cat A Exec Summary"/>
      <sheetName val="Cat A Supp Auth"/>
      <sheetName val="Cat A AI's"/>
      <sheetName val="CAT A Anticipated"/>
      <sheetName val="Cat A Change Control"/>
      <sheetName val="Developers Fees"/>
      <sheetName val="Cat A Contingency Schedule"/>
      <sheetName val="Cat B Exec Summary"/>
      <sheetName val="Cat B Supp Auth"/>
      <sheetName val="Cat B AI's"/>
      <sheetName val="Cat B Change 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CLIENT :</v>
          </cell>
          <cell r="D2" t="str">
            <v>British Telecommunications Plc</v>
          </cell>
          <cell r="N2" t="str">
            <v>Turner &amp; Townsend</v>
          </cell>
        </row>
        <row r="3">
          <cell r="B3" t="str">
            <v>CONTRACT :</v>
          </cell>
          <cell r="D3" t="str">
            <v>One Sovereign Street Leeds</v>
          </cell>
          <cell r="N3" t="str">
            <v>Chartered Quantity Surveyors</v>
          </cell>
        </row>
        <row r="4">
          <cell r="B4" t="str">
            <v>PROJECT :</v>
          </cell>
          <cell r="D4" t="str">
            <v>BT A Works</v>
          </cell>
        </row>
        <row r="5">
          <cell r="B5" t="str">
            <v>FINANCIAL  REPORT Nr:</v>
          </cell>
          <cell r="D5">
            <v>5</v>
          </cell>
        </row>
        <row r="6">
          <cell r="B6" t="str">
            <v>AS AT:</v>
          </cell>
          <cell r="D6">
            <v>37168</v>
          </cell>
        </row>
        <row r="9">
          <cell r="A9" t="str">
            <v>SECTION 4 - CHANGE CONTROL SUMMARY</v>
          </cell>
        </row>
        <row r="12">
          <cell r="B12" t="str">
            <v>CO NR.</v>
          </cell>
          <cell r="C12" t="str">
            <v>Description</v>
          </cell>
          <cell r="E12" t="str">
            <v>Instructed</v>
          </cell>
          <cell r="G12" t="str">
            <v>Approved</v>
          </cell>
          <cell r="I12" t="str">
            <v>Unapproved</v>
          </cell>
          <cell r="K12" t="str">
            <v>Raised By</v>
          </cell>
          <cell r="L12" t="str">
            <v>(A)pproved (U)nder Review (R)ejected</v>
          </cell>
          <cell r="M12" t="str">
            <v>PMI Nr</v>
          </cell>
          <cell r="N12" t="str">
            <v>Comments</v>
          </cell>
        </row>
        <row r="13">
          <cell r="E13" t="str">
            <v>Omit</v>
          </cell>
          <cell r="F13" t="str">
            <v>Add</v>
          </cell>
          <cell r="G13" t="str">
            <v>Omit</v>
          </cell>
          <cell r="H13" t="str">
            <v>Add</v>
          </cell>
          <cell r="I13" t="str">
            <v>Omit</v>
          </cell>
          <cell r="J13" t="str">
            <v>Add</v>
          </cell>
        </row>
        <row r="14">
          <cell r="B14" t="str">
            <v>1a</v>
          </cell>
          <cell r="C14" t="str">
            <v>Additional floor strengthening to comms rooms for Syntegra</v>
          </cell>
          <cell r="F14">
            <v>4920</v>
          </cell>
          <cell r="K14" t="str">
            <v>BT</v>
          </cell>
          <cell r="L14" t="str">
            <v>A</v>
          </cell>
          <cell r="M14">
            <v>1</v>
          </cell>
        </row>
        <row r="15">
          <cell r="B15" t="str">
            <v>1b</v>
          </cell>
          <cell r="C15" t="str">
            <v>Additional floor strengthening to comms rooms for Ignite</v>
          </cell>
          <cell r="F15">
            <v>2460</v>
          </cell>
          <cell r="K15" t="str">
            <v>BT</v>
          </cell>
          <cell r="L15" t="str">
            <v>A</v>
          </cell>
        </row>
        <row r="16">
          <cell r="B16" t="str">
            <v>1c</v>
          </cell>
          <cell r="C16" t="str">
            <v>Additional floor strengthening to comms rooms for BTP</v>
          </cell>
          <cell r="F16">
            <v>2460</v>
          </cell>
          <cell r="K16" t="str">
            <v>BT</v>
          </cell>
          <cell r="L16" t="str">
            <v>A</v>
          </cell>
        </row>
        <row r="17">
          <cell r="B17" t="str">
            <v>2a</v>
          </cell>
          <cell r="C17" t="str">
            <v>Increase the size of the UPS from 300kVa to 500kVa for Syntegra</v>
          </cell>
          <cell r="J17">
            <v>35184</v>
          </cell>
          <cell r="K17" t="str">
            <v>WSA</v>
          </cell>
          <cell r="L17" t="str">
            <v>U</v>
          </cell>
        </row>
        <row r="18">
          <cell r="B18" t="str">
            <v>2b</v>
          </cell>
          <cell r="C18" t="str">
            <v>Increase the size of the UPS from 300kVa to 500kVa for Ignite</v>
          </cell>
          <cell r="J18">
            <v>19791</v>
          </cell>
          <cell r="K18" t="str">
            <v>WSA</v>
          </cell>
          <cell r="L18" t="str">
            <v>U</v>
          </cell>
        </row>
        <row r="19">
          <cell r="B19" t="str">
            <v>3a</v>
          </cell>
          <cell r="C19" t="str">
            <v>Increase the size of the Gen from 800kVa to 1,100kVa Syntegra</v>
          </cell>
          <cell r="J19">
            <v>17592</v>
          </cell>
          <cell r="K19" t="str">
            <v>WSA</v>
          </cell>
          <cell r="L19" t="str">
            <v>U</v>
          </cell>
        </row>
        <row r="20">
          <cell r="B20" t="str">
            <v>3b</v>
          </cell>
          <cell r="C20" t="str">
            <v>Increase the size of the Gen from 800kVa to 1,100kVa Ignite</v>
          </cell>
          <cell r="J20">
            <v>9895</v>
          </cell>
          <cell r="K20" t="str">
            <v>WSA</v>
          </cell>
          <cell r="L20" t="str">
            <v>U</v>
          </cell>
        </row>
        <row r="21">
          <cell r="B21">
            <v>4</v>
          </cell>
          <cell r="C21" t="str">
            <v xml:space="preserve">Reviseed lighting to backup areas </v>
          </cell>
          <cell r="J21">
            <v>0</v>
          </cell>
          <cell r="K21" t="str">
            <v>WSA</v>
          </cell>
          <cell r="L21" t="str">
            <v>U</v>
          </cell>
        </row>
        <row r="22">
          <cell r="B22" t="str">
            <v>5a</v>
          </cell>
          <cell r="C22" t="str">
            <v>Provide power &amp; mechanical cooling to comms rooms - Syntegra</v>
          </cell>
          <cell r="J22">
            <v>199009</v>
          </cell>
          <cell r="K22" t="str">
            <v>WSA</v>
          </cell>
          <cell r="L22" t="str">
            <v>U</v>
          </cell>
        </row>
        <row r="23">
          <cell r="B23" t="str">
            <v>5b</v>
          </cell>
          <cell r="C23" t="str">
            <v>Provide power &amp; mechanical cooling to comms rooms - Ignite</v>
          </cell>
          <cell r="J23">
            <v>127542</v>
          </cell>
          <cell r="K23" t="str">
            <v>WSA</v>
          </cell>
          <cell r="L23" t="str">
            <v>U</v>
          </cell>
        </row>
        <row r="24">
          <cell r="B24">
            <v>6</v>
          </cell>
          <cell r="C24" t="str">
            <v>Omit the 'cattlegrid' arrangement &amp; added mech. Vent.</v>
          </cell>
          <cell r="J24">
            <v>21900</v>
          </cell>
          <cell r="K24" t="str">
            <v>WSA</v>
          </cell>
          <cell r="L24" t="str">
            <v>U</v>
          </cell>
        </row>
        <row r="25">
          <cell r="B25">
            <v>7</v>
          </cell>
          <cell r="C25" t="str">
            <v>Provide wireless technology infrastructure</v>
          </cell>
          <cell r="J25">
            <v>23900</v>
          </cell>
          <cell r="K25" t="str">
            <v>WSA</v>
          </cell>
          <cell r="L25" t="str">
            <v>U</v>
          </cell>
        </row>
        <row r="26">
          <cell r="B26">
            <v>8</v>
          </cell>
          <cell r="C26" t="str">
            <v>Amended layout for Syntegra's typical floor.</v>
          </cell>
          <cell r="K26" t="str">
            <v>FDG</v>
          </cell>
          <cell r="L26" t="str">
            <v>U</v>
          </cell>
        </row>
        <row r="27">
          <cell r="B27">
            <v>9</v>
          </cell>
          <cell r="C27" t="str">
            <v>Entrance Steps changed to take new canopy support column</v>
          </cell>
          <cell r="K27" t="str">
            <v>EPR</v>
          </cell>
          <cell r="L27" t="str">
            <v>U</v>
          </cell>
        </row>
        <row r="28">
          <cell r="B28">
            <v>10</v>
          </cell>
          <cell r="C28" t="str">
            <v>Night sliding doors to the entrance revolving doors</v>
          </cell>
          <cell r="H28">
            <v>5741</v>
          </cell>
          <cell r="K28" t="str">
            <v>FDG</v>
          </cell>
          <cell r="L28" t="str">
            <v>A</v>
          </cell>
        </row>
        <row r="29">
          <cell r="B29">
            <v>11</v>
          </cell>
          <cell r="C29" t="str">
            <v>Amendmends to core disabled toilets</v>
          </cell>
          <cell r="K29" t="str">
            <v>FDG</v>
          </cell>
          <cell r="L29" t="str">
            <v>U</v>
          </cell>
        </row>
        <row r="30">
          <cell r="B30">
            <v>12</v>
          </cell>
          <cell r="C30" t="str">
            <v>Installtion of Monospace lift</v>
          </cell>
          <cell r="K30" t="str">
            <v>HHP</v>
          </cell>
          <cell r="L30" t="str">
            <v>U</v>
          </cell>
        </row>
        <row r="31">
          <cell r="B31">
            <v>13</v>
          </cell>
          <cell r="C31" t="str">
            <v>Installation of Blinds</v>
          </cell>
          <cell r="J31">
            <v>79414</v>
          </cell>
          <cell r="K31" t="str">
            <v>BT</v>
          </cell>
          <cell r="L31" t="str">
            <v>U</v>
          </cell>
        </row>
        <row r="32">
          <cell r="B32">
            <v>14</v>
          </cell>
          <cell r="C32" t="str">
            <v>Omit and add Buildersowork alloawance</v>
          </cell>
          <cell r="I32">
            <v>100000</v>
          </cell>
          <cell r="J32">
            <v>2000</v>
          </cell>
          <cell r="K32" t="str">
            <v>TTQS</v>
          </cell>
          <cell r="L32" t="str">
            <v>U</v>
          </cell>
        </row>
        <row r="33">
          <cell r="B33">
            <v>15</v>
          </cell>
          <cell r="C33" t="str">
            <v>Incorporation of breakglass sensors</v>
          </cell>
          <cell r="J33">
            <v>4702</v>
          </cell>
          <cell r="K33" t="str">
            <v>FDG</v>
          </cell>
          <cell r="L33" t="str">
            <v>U</v>
          </cell>
        </row>
        <row r="34">
          <cell r="B34">
            <v>16</v>
          </cell>
          <cell r="C34" t="str">
            <v>Installtion of hooks and drapes to goods lift</v>
          </cell>
          <cell r="K34" t="str">
            <v>GTMS</v>
          </cell>
          <cell r="L34" t="str">
            <v>U</v>
          </cell>
        </row>
        <row r="35">
          <cell r="B35" t="str">
            <v>17a</v>
          </cell>
          <cell r="C35" t="str">
            <v>Additional Comms Rooms for Syntegra</v>
          </cell>
          <cell r="J35">
            <v>45389</v>
          </cell>
          <cell r="K35" t="str">
            <v>TTQS</v>
          </cell>
          <cell r="L35" t="str">
            <v>U</v>
          </cell>
        </row>
        <row r="36">
          <cell r="B36" t="str">
            <v>17b</v>
          </cell>
          <cell r="C36" t="str">
            <v>Additional Comms Rooms for Ignite Solutions</v>
          </cell>
          <cell r="J36">
            <v>22695</v>
          </cell>
          <cell r="K36" t="str">
            <v>TTQS</v>
          </cell>
          <cell r="L36" t="str">
            <v>U</v>
          </cell>
        </row>
        <row r="37">
          <cell r="B37">
            <v>18</v>
          </cell>
        </row>
        <row r="38">
          <cell r="B38">
            <v>19</v>
          </cell>
        </row>
        <row r="39">
          <cell r="B39">
            <v>20</v>
          </cell>
        </row>
        <row r="40">
          <cell r="B40">
            <v>21</v>
          </cell>
        </row>
        <row r="41">
          <cell r="B41">
            <v>22</v>
          </cell>
        </row>
        <row r="42">
          <cell r="B42">
            <v>23</v>
          </cell>
        </row>
        <row r="43">
          <cell r="B43">
            <v>24</v>
          </cell>
        </row>
        <row r="44">
          <cell r="B44">
            <v>25</v>
          </cell>
        </row>
        <row r="45">
          <cell r="B45">
            <v>26</v>
          </cell>
        </row>
        <row r="46">
          <cell r="B46">
            <v>27</v>
          </cell>
        </row>
        <row r="47">
          <cell r="B47">
            <v>28</v>
          </cell>
        </row>
        <row r="48">
          <cell r="D48" t="str">
            <v>Total Change orders</v>
          </cell>
          <cell r="E48">
            <v>0</v>
          </cell>
          <cell r="F48">
            <v>9840</v>
          </cell>
          <cell r="G48">
            <v>0</v>
          </cell>
          <cell r="H48">
            <v>5741</v>
          </cell>
          <cell r="I48">
            <v>100000</v>
          </cell>
          <cell r="J48">
            <v>609013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tion"/>
      <sheetName val="Summary2"/>
      <sheetName val="Other Costs"/>
      <sheetName val="FitOut"/>
      <sheetName val="SUMMARY"/>
      <sheetName val="procurement contingency"/>
      <sheetName val="Chart1"/>
      <sheetName val="Sheet2"/>
    </sheetNames>
    <sheetDataSet>
      <sheetData sheetId="0" refreshError="1">
        <row r="36">
          <cell r="S36">
            <v>0</v>
          </cell>
        </row>
        <row r="37">
          <cell r="S37">
            <v>0</v>
          </cell>
        </row>
        <row r="38">
          <cell r="S38">
            <v>0</v>
          </cell>
        </row>
        <row r="39">
          <cell r="S39">
            <v>0</v>
          </cell>
        </row>
        <row r="40">
          <cell r="S40">
            <v>0</v>
          </cell>
        </row>
        <row r="41">
          <cell r="S41">
            <v>0</v>
          </cell>
        </row>
        <row r="42">
          <cell r="S42">
            <v>0</v>
          </cell>
        </row>
        <row r="43">
          <cell r="S43">
            <v>0</v>
          </cell>
        </row>
        <row r="44">
          <cell r="S44">
            <v>0</v>
          </cell>
        </row>
        <row r="45">
          <cell r="S45">
            <v>0</v>
          </cell>
        </row>
        <row r="46">
          <cell r="S46">
            <v>0</v>
          </cell>
        </row>
        <row r="47">
          <cell r="S47">
            <v>0</v>
          </cell>
        </row>
        <row r="48">
          <cell r="S48">
            <v>0</v>
          </cell>
        </row>
        <row r="49">
          <cell r="S49">
            <v>0</v>
          </cell>
        </row>
        <row r="50">
          <cell r="S50">
            <v>0</v>
          </cell>
        </row>
        <row r="51">
          <cell r="S51">
            <v>0</v>
          </cell>
        </row>
        <row r="52">
          <cell r="S52">
            <v>0</v>
          </cell>
        </row>
        <row r="53">
          <cell r="S53">
            <v>0</v>
          </cell>
        </row>
        <row r="54">
          <cell r="S54">
            <v>229551.91666666666</v>
          </cell>
        </row>
        <row r="55">
          <cell r="S55">
            <v>229551.91666666666</v>
          </cell>
        </row>
        <row r="56">
          <cell r="S56">
            <v>229551.91666666666</v>
          </cell>
        </row>
        <row r="57">
          <cell r="S57">
            <v>229551.91666666666</v>
          </cell>
        </row>
        <row r="58">
          <cell r="S58">
            <v>229551.91666666666</v>
          </cell>
        </row>
        <row r="59">
          <cell r="S59">
            <v>229551.91666666666</v>
          </cell>
        </row>
        <row r="60">
          <cell r="S60">
            <v>229551.91666666666</v>
          </cell>
        </row>
        <row r="61">
          <cell r="S61">
            <v>229551.91666666666</v>
          </cell>
        </row>
        <row r="62">
          <cell r="S62">
            <v>229551.91666666666</v>
          </cell>
        </row>
        <row r="63">
          <cell r="S63">
            <v>3681114.4166666665</v>
          </cell>
        </row>
        <row r="64">
          <cell r="S64">
            <v>229551.91666666666</v>
          </cell>
        </row>
        <row r="65">
          <cell r="S65">
            <v>418172.20163680555</v>
          </cell>
        </row>
        <row r="66">
          <cell r="S66">
            <v>646432.70835409709</v>
          </cell>
        </row>
        <row r="67">
          <cell r="S67">
            <v>885799.25734174903</v>
          </cell>
        </row>
        <row r="68">
          <cell r="S68">
            <v>1097706.3902664275</v>
          </cell>
        </row>
        <row r="69">
          <cell r="S69">
            <v>1282154.1071281349</v>
          </cell>
        </row>
        <row r="70">
          <cell r="S70">
            <v>1439142.4079268659</v>
          </cell>
        </row>
        <row r="71">
          <cell r="S71">
            <v>1568671.2926626273</v>
          </cell>
        </row>
        <row r="72">
          <cell r="S72">
            <v>1670740.761335412</v>
          </cell>
        </row>
        <row r="73">
          <cell r="S73">
            <v>1745350.8139452264</v>
          </cell>
        </row>
        <row r="74">
          <cell r="S74">
            <v>1792501.4504920712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1"/>
      <sheetName val="Scope Notes"/>
      <sheetName val="Summary"/>
      <sheetName val="NPV"/>
      <sheetName val="Summary Data"/>
    </sheetNames>
    <sheetDataSet>
      <sheetData sheetId="0"/>
      <sheetData sheetId="1"/>
      <sheetData sheetId="2"/>
      <sheetData sheetId="3" refreshError="1">
        <row r="40">
          <cell r="B40">
            <v>7.2499999999999995E-2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tion"/>
      <sheetName val="Summary2"/>
      <sheetName val="Other Costs"/>
      <sheetName val="FitOut"/>
      <sheetName val="SUMMARY"/>
      <sheetName val="procurement contingency"/>
      <sheetName val="Chart1"/>
      <sheetName val="Sheet2"/>
      <sheetName val="(1) Construction"/>
      <sheetName val="(2) Furniture"/>
      <sheetName val="(3) AV"/>
      <sheetName val="(4) Fees"/>
      <sheetName val="(5) On Costs"/>
      <sheetName val="(6) Cont"/>
      <sheetName val="(7) Retail Contribution"/>
      <sheetName val="(8) VAT"/>
      <sheetName val="(9) IT"/>
      <sheetName val="(10) VAT"/>
      <sheetName val="Cashflow"/>
      <sheetName val="Commitment Schedule"/>
      <sheetName val="CASHFL1"/>
    </sheetNames>
    <definedNames>
      <definedName name="InputEquip"/>
      <definedName name="PrintKeyStatistics"/>
    </defined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er"/>
      <sheetName val="Risk Levels"/>
      <sheetName val="Construction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O38"/>
  <sheetViews>
    <sheetView showGridLines="0" tabSelected="1" view="pageBreakPreview" zoomScale="90" zoomScaleNormal="75" zoomScaleSheetLayoutView="90" zoomScalePageLayoutView="75" workbookViewId="0">
      <selection activeCell="E21" sqref="E21"/>
    </sheetView>
  </sheetViews>
  <sheetFormatPr defaultColWidth="7.75" defaultRowHeight="12.75"/>
  <cols>
    <col min="1" max="1" width="1.625" style="4" customWidth="1"/>
    <col min="2" max="2" width="5.625" style="4" customWidth="1"/>
    <col min="3" max="3" width="32.125" style="4" customWidth="1"/>
    <col min="4" max="4" width="36" style="4" customWidth="1"/>
    <col min="5" max="5" width="35.125" style="4" customWidth="1"/>
    <col min="6" max="6" width="5.375" style="4" customWidth="1"/>
    <col min="7" max="16384" width="7.75" style="4"/>
  </cols>
  <sheetData>
    <row r="1" spans="2:6" ht="18.75" customHeight="1"/>
    <row r="2" spans="2:6" ht="17.25" customHeight="1">
      <c r="B2" s="14"/>
      <c r="C2" s="15"/>
      <c r="D2" s="15"/>
      <c r="E2" s="15"/>
      <c r="F2" s="16"/>
    </row>
    <row r="3" spans="2:6" ht="14.25">
      <c r="B3" s="17"/>
      <c r="C3" s="18"/>
      <c r="D3" s="18"/>
      <c r="E3" s="18"/>
      <c r="F3" s="19"/>
    </row>
    <row r="4" spans="2:6" ht="14.25">
      <c r="B4" s="20"/>
      <c r="C4" s="18"/>
      <c r="D4" s="18"/>
      <c r="E4" s="18"/>
      <c r="F4" s="19"/>
    </row>
    <row r="5" spans="2:6">
      <c r="B5" s="21"/>
      <c r="C5" s="18"/>
      <c r="D5" s="18"/>
      <c r="E5" s="18"/>
      <c r="F5" s="19"/>
    </row>
    <row r="6" spans="2:6">
      <c r="B6" s="22"/>
      <c r="C6" s="18"/>
      <c r="D6" s="18"/>
      <c r="E6" s="18"/>
      <c r="F6" s="19"/>
    </row>
    <row r="7" spans="2:6" ht="14.25">
      <c r="B7" s="23"/>
      <c r="C7" s="18"/>
      <c r="D7" s="18"/>
      <c r="E7" s="18"/>
      <c r="F7" s="19"/>
    </row>
    <row r="8" spans="2:6">
      <c r="B8" s="24"/>
      <c r="C8" s="18"/>
      <c r="D8" s="18"/>
      <c r="E8" s="18"/>
      <c r="F8" s="19"/>
    </row>
    <row r="9" spans="2:6">
      <c r="B9" s="24"/>
      <c r="C9" s="18"/>
      <c r="D9" s="18"/>
      <c r="E9" s="18"/>
      <c r="F9" s="19"/>
    </row>
    <row r="10" spans="2:6" s="7" customFormat="1">
      <c r="B10" s="24"/>
      <c r="C10" s="18"/>
      <c r="D10" s="18"/>
      <c r="E10" s="18"/>
      <c r="F10" s="19"/>
    </row>
    <row r="11" spans="2:6">
      <c r="B11" s="24"/>
      <c r="C11" s="18"/>
      <c r="D11" s="18"/>
      <c r="E11" s="18"/>
      <c r="F11" s="19"/>
    </row>
    <row r="12" spans="2:6" ht="23.25">
      <c r="B12" s="24"/>
      <c r="C12" s="185" t="s">
        <v>47</v>
      </c>
      <c r="D12" s="185"/>
      <c r="E12" s="185"/>
      <c r="F12" s="19"/>
    </row>
    <row r="13" spans="2:6" s="10" customFormat="1" ht="23.25">
      <c r="B13" s="25"/>
      <c r="C13" s="185" t="s">
        <v>7</v>
      </c>
      <c r="D13" s="185"/>
      <c r="E13" s="185"/>
      <c r="F13" s="26"/>
    </row>
    <row r="14" spans="2:6" ht="12.75" customHeight="1">
      <c r="B14" s="24"/>
      <c r="C14" s="18"/>
      <c r="D14" s="18"/>
      <c r="E14" s="18"/>
      <c r="F14" s="19"/>
    </row>
    <row r="15" spans="2:6" ht="23.25">
      <c r="B15" s="24"/>
      <c r="C15" s="185" t="s">
        <v>48</v>
      </c>
      <c r="D15" s="185"/>
      <c r="E15" s="185"/>
      <c r="F15" s="19"/>
    </row>
    <row r="16" spans="2:6">
      <c r="B16" s="24"/>
      <c r="C16" s="27"/>
      <c r="D16" s="18"/>
      <c r="E16" s="18"/>
      <c r="F16" s="19"/>
    </row>
    <row r="17" spans="2:15">
      <c r="B17" s="24"/>
      <c r="C17" s="27"/>
      <c r="D17" s="18"/>
      <c r="E17" s="18"/>
      <c r="F17" s="19"/>
    </row>
    <row r="18" spans="2:15" ht="20.25">
      <c r="B18" s="24"/>
      <c r="C18" s="186" t="s">
        <v>49</v>
      </c>
      <c r="D18" s="186"/>
      <c r="E18" s="186"/>
      <c r="F18" s="19"/>
    </row>
    <row r="19" spans="2:15" ht="20.25">
      <c r="B19" s="24"/>
      <c r="C19" s="186"/>
      <c r="D19" s="186"/>
      <c r="E19" s="186"/>
      <c r="F19" s="19"/>
    </row>
    <row r="20" spans="2:15">
      <c r="B20" s="24"/>
      <c r="C20" s="28"/>
      <c r="D20" s="18"/>
      <c r="E20" s="18"/>
      <c r="F20" s="19"/>
    </row>
    <row r="21" spans="2:15" ht="10.5" customHeight="1">
      <c r="B21" s="24"/>
      <c r="C21" s="27"/>
      <c r="D21" s="18"/>
      <c r="E21" s="18"/>
      <c r="F21" s="19"/>
    </row>
    <row r="22" spans="2:15" ht="13.5" thickBot="1">
      <c r="B22" s="24"/>
      <c r="C22" s="27"/>
      <c r="D22" s="29"/>
      <c r="E22" s="29"/>
      <c r="F22" s="30"/>
      <c r="G22" s="8"/>
      <c r="H22" s="8"/>
      <c r="I22" s="8"/>
      <c r="J22" s="9"/>
      <c r="K22" s="9"/>
      <c r="L22" s="9"/>
      <c r="M22" s="8"/>
      <c r="N22" s="8"/>
      <c r="O22" s="8"/>
    </row>
    <row r="23" spans="2:15" ht="15" thickBot="1">
      <c r="B23" s="24"/>
      <c r="C23" s="34" t="s">
        <v>1</v>
      </c>
      <c r="D23" s="13"/>
      <c r="E23" s="35"/>
      <c r="F23" s="30"/>
      <c r="G23" s="8"/>
      <c r="H23" s="8"/>
      <c r="I23" s="8"/>
      <c r="J23" s="9"/>
      <c r="K23" s="9"/>
      <c r="L23" s="9"/>
      <c r="M23" s="8"/>
      <c r="N23" s="8"/>
      <c r="O23" s="8"/>
    </row>
    <row r="24" spans="2:15">
      <c r="B24" s="24"/>
      <c r="C24" s="29"/>
      <c r="D24" s="29"/>
      <c r="E24" s="29"/>
      <c r="F24" s="30"/>
      <c r="G24" s="8"/>
      <c r="H24" s="8"/>
      <c r="I24" s="8"/>
      <c r="J24" s="9"/>
      <c r="K24" s="9"/>
      <c r="L24" s="9"/>
      <c r="M24" s="8"/>
      <c r="N24" s="8"/>
      <c r="O24" s="8"/>
    </row>
    <row r="25" spans="2:15">
      <c r="B25" s="24"/>
      <c r="C25" s="29"/>
      <c r="D25" s="29"/>
      <c r="E25" s="29"/>
      <c r="F25" s="30"/>
      <c r="G25" s="8"/>
      <c r="H25" s="8"/>
      <c r="I25" s="8"/>
      <c r="J25" s="9"/>
      <c r="K25" s="9"/>
      <c r="L25" s="9"/>
      <c r="M25" s="8"/>
      <c r="N25" s="8"/>
      <c r="O25" s="8"/>
    </row>
    <row r="26" spans="2:15">
      <c r="B26" s="24"/>
      <c r="C26" s="18"/>
      <c r="D26" s="18"/>
      <c r="E26" s="18"/>
      <c r="F26" s="19"/>
    </row>
    <row r="27" spans="2:15">
      <c r="B27" s="24"/>
      <c r="C27" s="18"/>
      <c r="D27" s="18"/>
      <c r="E27" s="18"/>
      <c r="F27" s="19"/>
    </row>
    <row r="28" spans="2:15">
      <c r="B28" s="24"/>
      <c r="C28" s="18"/>
      <c r="D28" s="18"/>
      <c r="E28" s="18"/>
      <c r="F28" s="19"/>
    </row>
    <row r="29" spans="2:15">
      <c r="B29" s="31"/>
      <c r="C29" s="32"/>
      <c r="D29" s="32"/>
      <c r="E29" s="32"/>
      <c r="F29" s="33"/>
    </row>
    <row r="31" spans="2:15">
      <c r="C31" s="6"/>
    </row>
    <row r="32" spans="2:15">
      <c r="C32" s="6"/>
    </row>
    <row r="33" spans="2:3">
      <c r="C33" s="6"/>
    </row>
    <row r="34" spans="2:3">
      <c r="C34" s="6"/>
    </row>
    <row r="35" spans="2:3">
      <c r="C35" s="6"/>
    </row>
    <row r="36" spans="2:3">
      <c r="C36" s="6"/>
    </row>
    <row r="37" spans="2:3">
      <c r="B37" s="5"/>
    </row>
    <row r="38" spans="2:3">
      <c r="B38" s="5"/>
    </row>
  </sheetData>
  <mergeCells count="5">
    <mergeCell ref="C12:E12"/>
    <mergeCell ref="C13:E13"/>
    <mergeCell ref="C15:E15"/>
    <mergeCell ref="C18:E18"/>
    <mergeCell ref="C19:E19"/>
  </mergeCells>
  <conditionalFormatting sqref="C22">
    <cfRule type="cellIs" dxfId="2" priority="1" stopIfTrue="1" operator="equal">
      <formula>"e: name.name@turntown.co.uk"</formula>
    </cfRule>
  </conditionalFormatting>
  <conditionalFormatting sqref="C20:C21">
    <cfRule type="cellIs" dxfId="1" priority="2" stopIfTrue="1" operator="equal">
      <formula>"Address"</formula>
    </cfRule>
  </conditionalFormatting>
  <conditionalFormatting sqref="C16:C17">
    <cfRule type="cellIs" dxfId="0" priority="3" stopIfTrue="1" operator="equal">
      <formula>"Name?"</formula>
    </cfRule>
  </conditionalFormatting>
  <dataValidations count="2">
    <dataValidation type="custom" allowBlank="1" showInputMessage="1" showErrorMessage="1" errorTitle="Waring!" error="Do not type over formulae._x000a__x000a_If you need to over-write formulae, paste a blank cell over top of the formulae." sqref="C20:C21">
      <formula1>"="</formula1>
    </dataValidation>
    <dataValidation allowBlank="1" showInputMessage="1" showErrorMessage="1" errorTitle="Waring!" error="Do not type over formulae._x000a__x000a_If you need to over-write formulae, paste a blank cell over top of the formuale." sqref="C22"/>
  </dataValidations>
  <printOptions horizontalCentered="1"/>
  <pageMargins left="0.55118110236220474" right="0.51181102362204722" top="0.62992125984251968" bottom="0.2362204724409449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T61"/>
  <sheetViews>
    <sheetView showGridLines="0" view="pageBreakPreview" zoomScale="80" zoomScaleSheetLayoutView="80" workbookViewId="0">
      <pane ySplit="6" topLeftCell="A7" activePane="bottomLeft" state="frozen"/>
      <selection activeCell="S22" sqref="S22:S63"/>
      <selection pane="bottomLeft" activeCell="S35" sqref="S35"/>
    </sheetView>
  </sheetViews>
  <sheetFormatPr defaultColWidth="7.75" defaultRowHeight="12.75"/>
  <cols>
    <col min="1" max="1" width="1.5" style="36" customWidth="1"/>
    <col min="2" max="2" width="3" style="36" customWidth="1"/>
    <col min="3" max="3" width="30.75" style="36" customWidth="1"/>
    <col min="4" max="4" width="8.75" style="36" bestFit="1" customWidth="1"/>
    <col min="5" max="5" width="9.5" style="36" customWidth="1"/>
    <col min="6" max="6" width="10.875" style="36" customWidth="1"/>
    <col min="7" max="7" width="20.75" style="36" bestFit="1" customWidth="1"/>
    <col min="8" max="8" width="11.125" style="36" customWidth="1"/>
    <col min="9" max="9" width="14.5" style="36" customWidth="1"/>
    <col min="10" max="10" width="13.125" style="36" customWidth="1"/>
    <col min="11" max="11" width="11.125" style="36" customWidth="1"/>
    <col min="12" max="12" width="18" style="36" customWidth="1"/>
    <col min="13" max="13" width="14.25" style="36" customWidth="1"/>
    <col min="14" max="14" width="14.625" style="36" customWidth="1"/>
    <col min="15" max="15" width="14.5" style="36" customWidth="1"/>
    <col min="16" max="16" width="12.375" style="36" customWidth="1"/>
    <col min="17" max="17" width="14.125" style="36" customWidth="1"/>
    <col min="18" max="18" width="19.875" style="36" customWidth="1"/>
    <col min="19" max="19" width="18.125" style="36" customWidth="1"/>
    <col min="20" max="20" width="2.5" style="36" customWidth="1"/>
    <col min="21" max="21" width="2" style="36" customWidth="1"/>
    <col min="22" max="16384" width="7.75" style="36"/>
  </cols>
  <sheetData>
    <row r="2" spans="2:20" ht="15.75" customHeight="1">
      <c r="B2" s="97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96"/>
    </row>
    <row r="3" spans="2:20" ht="15.75" customHeight="1">
      <c r="B3" s="192" t="str">
        <f>Cover!C12</f>
        <v>REQUEST FOR PROPOSAL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2:20" ht="15.75" customHeight="1">
      <c r="B4" s="192" t="str">
        <f>Cover!C15</f>
        <v>LOGISITICS SERVICE PARTNER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4"/>
    </row>
    <row r="5" spans="2:20" ht="15.75" customHeight="1">
      <c r="B5" s="192" t="str">
        <f>Cover!C18</f>
        <v>Cost Model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4"/>
    </row>
    <row r="6" spans="2:20" ht="15.75" customHeight="1">
      <c r="B6" s="192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4"/>
    </row>
    <row r="7" spans="2:20" ht="27" customHeight="1">
      <c r="B7" s="195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7"/>
    </row>
    <row r="8" spans="2:20" ht="8.25" customHeight="1" thickBot="1">
      <c r="B8" s="4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42"/>
    </row>
    <row r="9" spans="2:20" ht="42" customHeight="1" thickBot="1">
      <c r="B9" s="46"/>
      <c r="C9" s="94" t="s"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3"/>
      <c r="R9" s="104" t="s">
        <v>1</v>
      </c>
      <c r="S9" s="159">
        <f>Cover!D23</f>
        <v>0</v>
      </c>
      <c r="T9" s="42"/>
    </row>
    <row r="10" spans="2:20" ht="15.75">
      <c r="B10" s="46"/>
      <c r="C10" s="120" t="s">
        <v>46</v>
      </c>
      <c r="D10" s="121"/>
      <c r="E10" s="121"/>
      <c r="F10" s="121"/>
      <c r="G10" s="121"/>
      <c r="H10" s="121"/>
      <c r="I10" s="121"/>
      <c r="J10" s="121"/>
      <c r="K10" s="121"/>
      <c r="L10" s="94"/>
      <c r="M10" s="94"/>
      <c r="N10" s="94"/>
      <c r="O10" s="94"/>
      <c r="P10" s="94"/>
      <c r="Q10" s="3"/>
      <c r="R10" s="3"/>
      <c r="S10" s="3"/>
      <c r="T10" s="42"/>
    </row>
    <row r="11" spans="2:20" ht="15.75">
      <c r="B11" s="46"/>
      <c r="C11" s="120" t="s">
        <v>31</v>
      </c>
      <c r="D11" s="121"/>
      <c r="E11" s="121"/>
      <c r="F11" s="121"/>
      <c r="G11" s="121"/>
      <c r="H11" s="121"/>
      <c r="I11" s="121"/>
      <c r="J11" s="121"/>
      <c r="K11" s="121"/>
      <c r="L11" s="94"/>
      <c r="M11" s="94"/>
      <c r="N11" s="94"/>
      <c r="O11" s="94"/>
      <c r="P11" s="94"/>
      <c r="Q11" s="3"/>
      <c r="R11" s="3"/>
      <c r="S11" s="3"/>
      <c r="T11" s="42"/>
    </row>
    <row r="12" spans="2:20" ht="15.75" customHeight="1">
      <c r="B12" s="46"/>
      <c r="C12" s="122" t="s">
        <v>32</v>
      </c>
      <c r="D12" s="123"/>
      <c r="E12" s="123"/>
      <c r="F12" s="123"/>
      <c r="G12" s="123"/>
      <c r="H12" s="123"/>
      <c r="I12" s="123"/>
      <c r="J12" s="123"/>
      <c r="K12" s="123"/>
      <c r="L12" s="95"/>
      <c r="M12" s="95"/>
      <c r="N12" s="95"/>
      <c r="O12" s="94"/>
      <c r="P12" s="94"/>
      <c r="Q12" s="3"/>
      <c r="R12" s="3"/>
      <c r="S12" s="3"/>
      <c r="T12" s="42"/>
    </row>
    <row r="13" spans="2:20" ht="15.75" customHeight="1">
      <c r="B13" s="46"/>
      <c r="C13" s="122" t="s">
        <v>55</v>
      </c>
      <c r="D13" s="123"/>
      <c r="E13" s="123"/>
      <c r="F13" s="123"/>
      <c r="G13" s="123"/>
      <c r="H13" s="123"/>
      <c r="I13" s="123"/>
      <c r="J13" s="123"/>
      <c r="K13" s="123"/>
      <c r="L13" s="95"/>
      <c r="M13" s="95"/>
      <c r="N13" s="95"/>
      <c r="O13" s="94"/>
      <c r="P13" s="94"/>
      <c r="Q13" s="3"/>
      <c r="R13" s="3"/>
      <c r="S13" s="3"/>
      <c r="T13" s="42"/>
    </row>
    <row r="14" spans="2:20" ht="15.75" customHeight="1">
      <c r="B14" s="46"/>
      <c r="C14" s="203" t="s">
        <v>43</v>
      </c>
      <c r="D14" s="204"/>
      <c r="E14" s="204"/>
      <c r="F14" s="124"/>
      <c r="G14" s="103"/>
      <c r="H14" s="103"/>
      <c r="I14" s="103"/>
      <c r="J14" s="103"/>
      <c r="K14" s="103"/>
      <c r="L14" s="101"/>
      <c r="M14" s="101"/>
      <c r="N14" s="101"/>
      <c r="O14" s="101"/>
      <c r="P14" s="101"/>
      <c r="Q14" s="101"/>
      <c r="R14" s="101"/>
      <c r="S14" s="101"/>
      <c r="T14" s="42"/>
    </row>
    <row r="15" spans="2:20" ht="15.75" customHeight="1">
      <c r="B15" s="46"/>
      <c r="C15" s="205" t="s">
        <v>52</v>
      </c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152"/>
      <c r="R15" s="152"/>
      <c r="S15" s="152"/>
      <c r="T15" s="42"/>
    </row>
    <row r="16" spans="2:20" ht="15" customHeight="1">
      <c r="B16" s="46"/>
      <c r="C16" s="102"/>
      <c r="D16" s="103"/>
      <c r="E16" s="103"/>
      <c r="F16" s="103"/>
      <c r="G16" s="103"/>
      <c r="H16" s="103"/>
      <c r="I16" s="103"/>
      <c r="J16" s="103"/>
      <c r="K16" s="103"/>
      <c r="L16" s="93"/>
      <c r="M16" s="93"/>
      <c r="N16" s="93"/>
      <c r="O16" s="93"/>
      <c r="P16" s="93"/>
      <c r="Q16" s="93"/>
      <c r="R16" s="93"/>
      <c r="S16" s="93"/>
      <c r="T16" s="90"/>
    </row>
    <row r="17" spans="2:20" ht="13.5" thickBot="1">
      <c r="B17" s="46"/>
      <c r="C17" s="92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0"/>
    </row>
    <row r="18" spans="2:20" ht="15.75" thickBot="1">
      <c r="B18" s="46"/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200"/>
      <c r="T18" s="90"/>
    </row>
    <row r="19" spans="2:20" ht="45" customHeight="1">
      <c r="B19" s="46"/>
      <c r="C19" s="201" t="s">
        <v>39</v>
      </c>
      <c r="D19" s="202"/>
      <c r="E19" s="88" t="s">
        <v>37</v>
      </c>
      <c r="F19" s="88" t="s">
        <v>30</v>
      </c>
      <c r="G19" s="89" t="s">
        <v>29</v>
      </c>
      <c r="H19" s="88" t="s">
        <v>28</v>
      </c>
      <c r="I19" s="88" t="s">
        <v>27</v>
      </c>
      <c r="J19" s="88" t="s">
        <v>26</v>
      </c>
      <c r="K19" s="88" t="s">
        <v>25</v>
      </c>
      <c r="L19" s="88" t="s">
        <v>33</v>
      </c>
      <c r="M19" s="88" t="s">
        <v>24</v>
      </c>
      <c r="N19" s="88" t="s">
        <v>23</v>
      </c>
      <c r="O19" s="88" t="s">
        <v>22</v>
      </c>
      <c r="P19" s="88" t="s">
        <v>21</v>
      </c>
      <c r="Q19" s="88" t="s">
        <v>20</v>
      </c>
      <c r="R19" s="88" t="s">
        <v>19</v>
      </c>
      <c r="S19" s="87" t="s">
        <v>13</v>
      </c>
      <c r="T19" s="42"/>
    </row>
    <row r="20" spans="2:20">
      <c r="B20" s="46"/>
      <c r="C20" s="168" t="s">
        <v>2</v>
      </c>
      <c r="D20" s="169" t="s">
        <v>18</v>
      </c>
      <c r="E20" s="86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72"/>
      <c r="T20" s="42"/>
    </row>
    <row r="21" spans="2:20" ht="15" customHeight="1">
      <c r="B21" s="46"/>
      <c r="C21" s="84"/>
      <c r="D21" s="83"/>
      <c r="E21" s="83"/>
      <c r="F21" s="81"/>
      <c r="G21" s="82">
        <f t="shared" ref="G21:G26" si="0">E21*F21</f>
        <v>0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0">
        <f t="shared" ref="S21:S27" si="1">IF(E21=0,0,SUM(G21:R21))</f>
        <v>0</v>
      </c>
      <c r="T21" s="42"/>
    </row>
    <row r="22" spans="2:20" ht="15" customHeight="1">
      <c r="B22" s="46"/>
      <c r="C22" s="84"/>
      <c r="D22" s="83"/>
      <c r="E22" s="83"/>
      <c r="F22" s="81"/>
      <c r="G22" s="82">
        <f t="shared" si="0"/>
        <v>0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0">
        <f t="shared" si="1"/>
        <v>0</v>
      </c>
      <c r="T22" s="42"/>
    </row>
    <row r="23" spans="2:20" ht="15" customHeight="1">
      <c r="B23" s="46"/>
      <c r="C23" s="84"/>
      <c r="D23" s="83"/>
      <c r="E23" s="83"/>
      <c r="F23" s="81"/>
      <c r="G23" s="82">
        <f t="shared" si="0"/>
        <v>0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0">
        <f t="shared" si="1"/>
        <v>0</v>
      </c>
      <c r="T23" s="42"/>
    </row>
    <row r="24" spans="2:20" ht="15" customHeight="1">
      <c r="B24" s="46"/>
      <c r="C24" s="84"/>
      <c r="D24" s="83"/>
      <c r="E24" s="83"/>
      <c r="F24" s="81"/>
      <c r="G24" s="82">
        <f t="shared" si="0"/>
        <v>0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0">
        <f t="shared" si="1"/>
        <v>0</v>
      </c>
      <c r="T24" s="42"/>
    </row>
    <row r="25" spans="2:20" ht="15" customHeight="1">
      <c r="B25" s="46"/>
      <c r="C25" s="84"/>
      <c r="D25" s="83"/>
      <c r="E25" s="83"/>
      <c r="F25" s="81"/>
      <c r="G25" s="82">
        <f t="shared" si="0"/>
        <v>0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0">
        <f t="shared" si="1"/>
        <v>0</v>
      </c>
      <c r="T25" s="42"/>
    </row>
    <row r="26" spans="2:20" ht="15" customHeight="1">
      <c r="B26" s="46"/>
      <c r="C26" s="84"/>
      <c r="D26" s="83"/>
      <c r="E26" s="83"/>
      <c r="F26" s="81"/>
      <c r="G26" s="82">
        <f t="shared" si="0"/>
        <v>0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0">
        <f t="shared" si="1"/>
        <v>0</v>
      </c>
      <c r="T26" s="42"/>
    </row>
    <row r="27" spans="2:20" ht="15" customHeight="1">
      <c r="B27" s="46"/>
      <c r="C27" s="84"/>
      <c r="D27" s="83"/>
      <c r="E27" s="83"/>
      <c r="F27" s="81"/>
      <c r="G27" s="82">
        <f>E27*F27*D27</f>
        <v>0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0">
        <f t="shared" si="1"/>
        <v>0</v>
      </c>
      <c r="T27" s="42"/>
    </row>
    <row r="28" spans="2:20" ht="15" customHeight="1">
      <c r="B28" s="46"/>
      <c r="C28" s="84"/>
      <c r="D28" s="83"/>
      <c r="E28" s="83"/>
      <c r="F28" s="81"/>
      <c r="G28" s="82">
        <f t="shared" ref="G28:G33" si="2">E28*F28</f>
        <v>0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0">
        <f t="shared" ref="S28:S33" si="3">IF(E28=0,0,SUM(G28:R28))</f>
        <v>0</v>
      </c>
      <c r="T28" s="42"/>
    </row>
    <row r="29" spans="2:20" ht="15" customHeight="1">
      <c r="B29" s="46"/>
      <c r="C29" s="84"/>
      <c r="D29" s="83"/>
      <c r="E29" s="83"/>
      <c r="F29" s="81"/>
      <c r="G29" s="82">
        <f t="shared" si="2"/>
        <v>0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0">
        <f t="shared" si="3"/>
        <v>0</v>
      </c>
      <c r="T29" s="42"/>
    </row>
    <row r="30" spans="2:20" ht="15" customHeight="1">
      <c r="B30" s="46"/>
      <c r="C30" s="84"/>
      <c r="D30" s="83"/>
      <c r="E30" s="83"/>
      <c r="F30" s="81"/>
      <c r="G30" s="82">
        <f t="shared" si="2"/>
        <v>0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0">
        <f t="shared" si="3"/>
        <v>0</v>
      </c>
      <c r="T30" s="42"/>
    </row>
    <row r="31" spans="2:20" ht="15" customHeight="1">
      <c r="B31" s="46"/>
      <c r="C31" s="84"/>
      <c r="D31" s="83"/>
      <c r="E31" s="83"/>
      <c r="F31" s="81"/>
      <c r="G31" s="82">
        <f t="shared" si="2"/>
        <v>0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0">
        <f t="shared" si="3"/>
        <v>0</v>
      </c>
      <c r="T31" s="42"/>
    </row>
    <row r="32" spans="2:20" ht="15" customHeight="1">
      <c r="B32" s="46"/>
      <c r="C32" s="84"/>
      <c r="D32" s="83"/>
      <c r="E32" s="83"/>
      <c r="F32" s="81"/>
      <c r="G32" s="82">
        <f t="shared" si="2"/>
        <v>0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0">
        <f t="shared" si="3"/>
        <v>0</v>
      </c>
      <c r="T32" s="42"/>
    </row>
    <row r="33" spans="2:20" ht="15" customHeight="1">
      <c r="B33" s="46"/>
      <c r="C33" s="84"/>
      <c r="D33" s="83"/>
      <c r="E33" s="83"/>
      <c r="F33" s="81"/>
      <c r="G33" s="82">
        <f t="shared" si="2"/>
        <v>0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0">
        <f t="shared" si="3"/>
        <v>0</v>
      </c>
      <c r="T33" s="42"/>
    </row>
    <row r="34" spans="2:20" ht="15" customHeight="1">
      <c r="B34" s="46"/>
      <c r="C34" s="84"/>
      <c r="D34" s="83"/>
      <c r="E34" s="83"/>
      <c r="F34" s="81"/>
      <c r="G34" s="82">
        <f t="shared" ref="G34" si="4">E34*F34</f>
        <v>0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0">
        <f t="shared" ref="S34" si="5">IF(E34=0,0,SUM(G34:R34))</f>
        <v>0</v>
      </c>
      <c r="T34" s="42"/>
    </row>
    <row r="35" spans="2:20" ht="15">
      <c r="B35" s="46"/>
      <c r="C35" s="79" t="s">
        <v>17</v>
      </c>
      <c r="D35" s="78">
        <f>SUM(D21:D34)</f>
        <v>0</v>
      </c>
      <c r="E35" s="77">
        <f>SUM(E21:E34)</f>
        <v>0</v>
      </c>
      <c r="F35" s="76"/>
      <c r="G35" s="75">
        <f t="shared" ref="G35:S35" si="6">SUM(G21:G34)</f>
        <v>0</v>
      </c>
      <c r="H35" s="75">
        <f t="shared" si="6"/>
        <v>0</v>
      </c>
      <c r="I35" s="75">
        <f t="shared" si="6"/>
        <v>0</v>
      </c>
      <c r="J35" s="75">
        <f t="shared" si="6"/>
        <v>0</v>
      </c>
      <c r="K35" s="75">
        <f t="shared" si="6"/>
        <v>0</v>
      </c>
      <c r="L35" s="75">
        <f t="shared" si="6"/>
        <v>0</v>
      </c>
      <c r="M35" s="75">
        <f t="shared" si="6"/>
        <v>0</v>
      </c>
      <c r="N35" s="75">
        <f t="shared" si="6"/>
        <v>0</v>
      </c>
      <c r="O35" s="75">
        <f t="shared" si="6"/>
        <v>0</v>
      </c>
      <c r="P35" s="75">
        <f t="shared" si="6"/>
        <v>0</v>
      </c>
      <c r="Q35" s="75">
        <f t="shared" si="6"/>
        <v>0</v>
      </c>
      <c r="R35" s="75">
        <f t="shared" si="6"/>
        <v>0</v>
      </c>
      <c r="S35" s="60">
        <f t="shared" si="6"/>
        <v>0</v>
      </c>
      <c r="T35" s="42"/>
    </row>
    <row r="36" spans="2:20" ht="15" customHeight="1">
      <c r="B36" s="46"/>
      <c r="C36" s="74"/>
      <c r="D36" s="73"/>
      <c r="E36" s="73"/>
      <c r="F36" s="73"/>
      <c r="G36" s="73"/>
      <c r="H36" s="73"/>
      <c r="I36" s="73"/>
      <c r="J36" s="73"/>
      <c r="K36" s="73"/>
      <c r="L36" s="73"/>
      <c r="M36" s="48"/>
      <c r="N36" s="48"/>
      <c r="O36" s="48"/>
      <c r="P36" s="48"/>
      <c r="Q36" s="48"/>
      <c r="R36" s="48"/>
      <c r="S36" s="52"/>
      <c r="T36" s="49"/>
    </row>
    <row r="37" spans="2:20" ht="15" customHeight="1">
      <c r="B37" s="46"/>
      <c r="C37" s="71"/>
      <c r="D37" s="70"/>
      <c r="E37" s="70"/>
      <c r="F37" s="69"/>
      <c r="G37" s="69"/>
      <c r="H37" s="69"/>
      <c r="I37" s="69"/>
      <c r="J37" s="68"/>
      <c r="K37" s="68"/>
      <c r="L37" s="68"/>
      <c r="M37" s="67"/>
      <c r="N37" s="66"/>
      <c r="O37" s="48"/>
      <c r="P37" s="48"/>
      <c r="Q37" s="48"/>
      <c r="R37" s="48"/>
      <c r="S37" s="52"/>
      <c r="T37" s="49"/>
    </row>
    <row r="38" spans="2:20" ht="15" customHeight="1">
      <c r="B38" s="46"/>
      <c r="C38" s="161" t="s">
        <v>40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3"/>
      <c r="T38" s="65"/>
    </row>
    <row r="39" spans="2:20" ht="15">
      <c r="B39" s="46"/>
      <c r="C39" s="164" t="s">
        <v>8</v>
      </c>
      <c r="D39" s="165"/>
      <c r="E39" s="165"/>
      <c r="F39" s="166" t="s">
        <v>9</v>
      </c>
      <c r="G39" s="166"/>
      <c r="H39" s="166" t="s">
        <v>16</v>
      </c>
      <c r="I39" s="166"/>
      <c r="J39" s="209"/>
      <c r="K39" s="209"/>
      <c r="L39" s="209"/>
      <c r="M39" s="209"/>
      <c r="N39" s="209"/>
      <c r="O39" s="209"/>
      <c r="P39" s="209"/>
      <c r="Q39" s="209"/>
      <c r="R39" s="209"/>
      <c r="S39" s="62" t="s">
        <v>13</v>
      </c>
      <c r="T39" s="49"/>
    </row>
    <row r="40" spans="2:20" ht="15" customHeight="1">
      <c r="B40" s="64"/>
      <c r="C40" s="210"/>
      <c r="D40" s="211"/>
      <c r="E40" s="211"/>
      <c r="F40" s="170" t="s">
        <v>15</v>
      </c>
      <c r="G40" s="167"/>
      <c r="H40" s="171" t="s">
        <v>14</v>
      </c>
      <c r="I40" s="172"/>
      <c r="J40" s="209"/>
      <c r="K40" s="209"/>
      <c r="L40" s="209"/>
      <c r="M40" s="209"/>
      <c r="N40" s="209"/>
      <c r="O40" s="209"/>
      <c r="P40" s="209"/>
      <c r="Q40" s="209"/>
      <c r="R40" s="209"/>
      <c r="S40" s="63"/>
      <c r="T40" s="49"/>
    </row>
    <row r="41" spans="2:20" ht="15" customHeight="1">
      <c r="B41" s="46"/>
      <c r="C41" s="187"/>
      <c r="D41" s="188"/>
      <c r="E41" s="188"/>
      <c r="F41" s="189"/>
      <c r="G41" s="189"/>
      <c r="H41" s="190"/>
      <c r="I41" s="191"/>
      <c r="J41" s="209"/>
      <c r="K41" s="209"/>
      <c r="L41" s="209"/>
      <c r="M41" s="209"/>
      <c r="N41" s="209"/>
      <c r="O41" s="209"/>
      <c r="P41" s="209"/>
      <c r="Q41" s="209"/>
      <c r="R41" s="209"/>
      <c r="S41" s="158">
        <f>H41*F41</f>
        <v>0</v>
      </c>
      <c r="T41" s="49"/>
    </row>
    <row r="42" spans="2:20" ht="15" customHeight="1">
      <c r="B42" s="46"/>
      <c r="C42" s="187"/>
      <c r="D42" s="188"/>
      <c r="E42" s="188"/>
      <c r="F42" s="189"/>
      <c r="G42" s="189"/>
      <c r="H42" s="190"/>
      <c r="I42" s="191"/>
      <c r="J42" s="209"/>
      <c r="K42" s="209"/>
      <c r="L42" s="209"/>
      <c r="M42" s="209"/>
      <c r="N42" s="209"/>
      <c r="O42" s="209"/>
      <c r="P42" s="209"/>
      <c r="Q42" s="209"/>
      <c r="R42" s="209"/>
      <c r="S42" s="158">
        <f t="shared" ref="S42:S50" si="7">H42*F42</f>
        <v>0</v>
      </c>
      <c r="T42" s="49"/>
    </row>
    <row r="43" spans="2:20" ht="15" customHeight="1">
      <c r="B43" s="46"/>
      <c r="C43" s="187"/>
      <c r="D43" s="188"/>
      <c r="E43" s="188"/>
      <c r="F43" s="189"/>
      <c r="G43" s="189"/>
      <c r="H43" s="190"/>
      <c r="I43" s="191"/>
      <c r="J43" s="209"/>
      <c r="K43" s="209"/>
      <c r="L43" s="209"/>
      <c r="M43" s="209"/>
      <c r="N43" s="209"/>
      <c r="O43" s="209"/>
      <c r="P43" s="209"/>
      <c r="Q43" s="209"/>
      <c r="R43" s="209"/>
      <c r="S43" s="158">
        <f t="shared" si="7"/>
        <v>0</v>
      </c>
      <c r="T43" s="49"/>
    </row>
    <row r="44" spans="2:20" ht="15" customHeight="1">
      <c r="B44" s="46"/>
      <c r="C44" s="187"/>
      <c r="D44" s="188"/>
      <c r="E44" s="188"/>
      <c r="F44" s="189"/>
      <c r="G44" s="189"/>
      <c r="H44" s="190"/>
      <c r="I44" s="191"/>
      <c r="J44" s="209"/>
      <c r="K44" s="209"/>
      <c r="L44" s="209"/>
      <c r="M44" s="209"/>
      <c r="N44" s="209"/>
      <c r="O44" s="209"/>
      <c r="P44" s="209"/>
      <c r="Q44" s="209"/>
      <c r="R44" s="209"/>
      <c r="S44" s="158">
        <f t="shared" si="7"/>
        <v>0</v>
      </c>
      <c r="T44" s="49"/>
    </row>
    <row r="45" spans="2:20" ht="15" customHeight="1">
      <c r="B45" s="46"/>
      <c r="C45" s="187"/>
      <c r="D45" s="188"/>
      <c r="E45" s="188"/>
      <c r="F45" s="189"/>
      <c r="G45" s="189"/>
      <c r="H45" s="190"/>
      <c r="I45" s="191"/>
      <c r="J45" s="209"/>
      <c r="K45" s="209"/>
      <c r="L45" s="209"/>
      <c r="M45" s="209"/>
      <c r="N45" s="209"/>
      <c r="O45" s="209"/>
      <c r="P45" s="209"/>
      <c r="Q45" s="209"/>
      <c r="R45" s="209"/>
      <c r="S45" s="158">
        <f t="shared" si="7"/>
        <v>0</v>
      </c>
      <c r="T45" s="49"/>
    </row>
    <row r="46" spans="2:20" ht="15" customHeight="1">
      <c r="B46" s="46"/>
      <c r="C46" s="187"/>
      <c r="D46" s="188"/>
      <c r="E46" s="188"/>
      <c r="F46" s="189"/>
      <c r="G46" s="189"/>
      <c r="H46" s="190"/>
      <c r="I46" s="191"/>
      <c r="J46" s="209"/>
      <c r="K46" s="209"/>
      <c r="L46" s="209"/>
      <c r="M46" s="209"/>
      <c r="N46" s="209"/>
      <c r="O46" s="209"/>
      <c r="P46" s="209"/>
      <c r="Q46" s="209"/>
      <c r="R46" s="209"/>
      <c r="S46" s="158">
        <f t="shared" si="7"/>
        <v>0</v>
      </c>
      <c r="T46" s="49"/>
    </row>
    <row r="47" spans="2:20" ht="15" customHeight="1">
      <c r="B47" s="46"/>
      <c r="C47" s="187"/>
      <c r="D47" s="188"/>
      <c r="E47" s="188"/>
      <c r="F47" s="189"/>
      <c r="G47" s="189"/>
      <c r="H47" s="190"/>
      <c r="I47" s="191"/>
      <c r="J47" s="209"/>
      <c r="K47" s="209"/>
      <c r="L47" s="209"/>
      <c r="M47" s="209"/>
      <c r="N47" s="209"/>
      <c r="O47" s="209"/>
      <c r="P47" s="209"/>
      <c r="Q47" s="209"/>
      <c r="R47" s="209"/>
      <c r="S47" s="158">
        <f t="shared" si="7"/>
        <v>0</v>
      </c>
      <c r="T47" s="49"/>
    </row>
    <row r="48" spans="2:20" ht="15" customHeight="1">
      <c r="B48" s="46"/>
      <c r="C48" s="187"/>
      <c r="D48" s="188"/>
      <c r="E48" s="188"/>
      <c r="F48" s="189"/>
      <c r="G48" s="189"/>
      <c r="H48" s="190"/>
      <c r="I48" s="191"/>
      <c r="J48" s="209"/>
      <c r="K48" s="209"/>
      <c r="L48" s="209"/>
      <c r="M48" s="209"/>
      <c r="N48" s="209"/>
      <c r="O48" s="209"/>
      <c r="P48" s="209"/>
      <c r="Q48" s="209"/>
      <c r="R48" s="209"/>
      <c r="S48" s="158">
        <f t="shared" si="7"/>
        <v>0</v>
      </c>
      <c r="T48" s="49"/>
    </row>
    <row r="49" spans="2:20" ht="15" customHeight="1">
      <c r="B49" s="46"/>
      <c r="C49" s="187"/>
      <c r="D49" s="188"/>
      <c r="E49" s="188"/>
      <c r="F49" s="189"/>
      <c r="G49" s="189"/>
      <c r="H49" s="190"/>
      <c r="I49" s="191"/>
      <c r="J49" s="209"/>
      <c r="K49" s="209"/>
      <c r="L49" s="209"/>
      <c r="M49" s="209"/>
      <c r="N49" s="209"/>
      <c r="O49" s="209"/>
      <c r="P49" s="209"/>
      <c r="Q49" s="209"/>
      <c r="R49" s="209"/>
      <c r="S49" s="158">
        <f t="shared" si="7"/>
        <v>0</v>
      </c>
      <c r="T49" s="49"/>
    </row>
    <row r="50" spans="2:20" ht="15" customHeight="1">
      <c r="B50" s="46"/>
      <c r="C50" s="187"/>
      <c r="D50" s="188"/>
      <c r="E50" s="188"/>
      <c r="F50" s="189"/>
      <c r="G50" s="189"/>
      <c r="H50" s="190"/>
      <c r="I50" s="191"/>
      <c r="J50" s="209"/>
      <c r="K50" s="209"/>
      <c r="L50" s="209"/>
      <c r="M50" s="209"/>
      <c r="N50" s="209"/>
      <c r="O50" s="209"/>
      <c r="P50" s="209"/>
      <c r="Q50" s="209"/>
      <c r="R50" s="209"/>
      <c r="S50" s="158">
        <f t="shared" si="7"/>
        <v>0</v>
      </c>
      <c r="T50" s="49"/>
    </row>
    <row r="51" spans="2:20" ht="18" customHeight="1">
      <c r="B51" s="46"/>
      <c r="C51" s="212" t="s">
        <v>38</v>
      </c>
      <c r="D51" s="213"/>
      <c r="E51" s="213"/>
      <c r="F51" s="214"/>
      <c r="G51" s="214"/>
      <c r="H51" s="214"/>
      <c r="I51" s="214"/>
      <c r="J51" s="209"/>
      <c r="K51" s="209"/>
      <c r="L51" s="209"/>
      <c r="M51" s="209"/>
      <c r="N51" s="209"/>
      <c r="O51" s="209"/>
      <c r="P51" s="209"/>
      <c r="Q51" s="209"/>
      <c r="R51" s="209"/>
      <c r="S51" s="98">
        <f>SUM(S41:S50)</f>
        <v>0</v>
      </c>
      <c r="T51" s="49"/>
    </row>
    <row r="52" spans="2:20" ht="9.75" customHeight="1">
      <c r="B52" s="46"/>
      <c r="C52" s="59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99"/>
      <c r="T52" s="49"/>
    </row>
    <row r="53" spans="2:20" ht="26.25" customHeight="1">
      <c r="B53" s="46"/>
      <c r="C53" s="59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99"/>
      <c r="T53" s="49"/>
    </row>
    <row r="54" spans="2:20" s="11" customFormat="1" ht="15">
      <c r="B54" s="12"/>
      <c r="C54" s="207" t="s">
        <v>50</v>
      </c>
      <c r="D54" s="208"/>
      <c r="E54" s="208"/>
      <c r="F54" s="208"/>
      <c r="G54" s="208"/>
      <c r="H54" s="208"/>
      <c r="I54" s="208"/>
      <c r="J54" s="57"/>
      <c r="K54" s="57"/>
      <c r="L54" s="57"/>
      <c r="M54" s="57"/>
      <c r="N54" s="57"/>
      <c r="O54" s="57"/>
      <c r="P54" s="57"/>
      <c r="Q54" s="57"/>
      <c r="R54" s="57"/>
      <c r="S54" s="56">
        <f>S35+S51</f>
        <v>0</v>
      </c>
      <c r="T54" s="55"/>
    </row>
    <row r="55" spans="2:20">
      <c r="B55" s="46"/>
      <c r="C55" s="54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53" t="s">
        <v>3</v>
      </c>
      <c r="S55" s="100"/>
      <c r="T55" s="49"/>
    </row>
    <row r="56" spans="2:20" ht="15" customHeight="1">
      <c r="B56" s="46"/>
      <c r="C56" s="182" t="s">
        <v>4</v>
      </c>
      <c r="D56" s="177"/>
      <c r="E56" s="177"/>
      <c r="F56" s="177"/>
      <c r="G56" s="177"/>
      <c r="H56" s="177"/>
      <c r="I56" s="176"/>
      <c r="J56" s="48"/>
      <c r="K56" s="48"/>
      <c r="L56" s="48"/>
      <c r="M56" s="48"/>
      <c r="N56" s="48"/>
      <c r="O56" s="48"/>
      <c r="P56" s="48"/>
      <c r="Q56" s="48"/>
      <c r="R56" s="50"/>
      <c r="S56" s="51">
        <f>S54*R56</f>
        <v>0</v>
      </c>
      <c r="T56" s="49"/>
    </row>
    <row r="57" spans="2:20" ht="15" customHeight="1">
      <c r="B57" s="46"/>
      <c r="C57" s="182" t="s">
        <v>5</v>
      </c>
      <c r="D57" s="177"/>
      <c r="E57" s="177"/>
      <c r="F57" s="177"/>
      <c r="G57" s="177"/>
      <c r="H57" s="177"/>
      <c r="I57" s="176"/>
      <c r="J57" s="48"/>
      <c r="K57" s="48"/>
      <c r="L57" s="48"/>
      <c r="M57" s="48"/>
      <c r="N57" s="48"/>
      <c r="O57" s="48"/>
      <c r="P57" s="48"/>
      <c r="Q57" s="48"/>
      <c r="R57" s="48"/>
      <c r="S57" s="51">
        <f>S56+S54</f>
        <v>0</v>
      </c>
      <c r="T57" s="49"/>
    </row>
    <row r="58" spans="2:20" ht="15" customHeight="1">
      <c r="B58" s="46"/>
      <c r="C58" s="183" t="s">
        <v>6</v>
      </c>
      <c r="D58" s="180"/>
      <c r="E58" s="180"/>
      <c r="F58" s="180"/>
      <c r="G58" s="180"/>
      <c r="H58" s="180"/>
      <c r="I58" s="178"/>
      <c r="J58" s="48"/>
      <c r="K58" s="48"/>
      <c r="L58" s="48"/>
      <c r="M58" s="48"/>
      <c r="N58" s="48"/>
      <c r="O58" s="48"/>
      <c r="P58" s="48"/>
      <c r="Q58" s="48"/>
      <c r="R58" s="50"/>
      <c r="S58" s="148">
        <f>S57*R58</f>
        <v>0</v>
      </c>
      <c r="T58" s="49"/>
    </row>
    <row r="59" spans="2:20" ht="15">
      <c r="B59" s="46"/>
      <c r="C59" s="184" t="s">
        <v>51</v>
      </c>
      <c r="D59" s="181"/>
      <c r="E59" s="181"/>
      <c r="F59" s="181"/>
      <c r="G59" s="181"/>
      <c r="H59" s="181"/>
      <c r="I59" s="179"/>
      <c r="J59" s="48"/>
      <c r="K59" s="48"/>
      <c r="L59" s="48"/>
      <c r="M59" s="48"/>
      <c r="N59" s="48"/>
      <c r="O59" s="48"/>
      <c r="P59" s="48"/>
      <c r="Q59" s="48"/>
      <c r="R59" s="48"/>
      <c r="S59" s="47">
        <f>S58+S57</f>
        <v>0</v>
      </c>
      <c r="T59" s="42"/>
    </row>
    <row r="60" spans="2:20" ht="15" customHeight="1" thickBot="1">
      <c r="B60" s="46"/>
      <c r="C60" s="45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3"/>
      <c r="T60" s="42"/>
    </row>
    <row r="61" spans="2:20" ht="15">
      <c r="B61" s="41"/>
      <c r="C61" s="40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8"/>
      <c r="O61" s="38"/>
      <c r="P61" s="38"/>
      <c r="Q61" s="38"/>
      <c r="R61" s="38"/>
      <c r="S61" s="38"/>
      <c r="T61" s="37"/>
    </row>
  </sheetData>
  <mergeCells count="43">
    <mergeCell ref="F50:G50"/>
    <mergeCell ref="H50:I50"/>
    <mergeCell ref="C48:E48"/>
    <mergeCell ref="F48:G48"/>
    <mergeCell ref="H48:I48"/>
    <mergeCell ref="C50:E50"/>
    <mergeCell ref="C49:E49"/>
    <mergeCell ref="C41:E41"/>
    <mergeCell ref="C54:I54"/>
    <mergeCell ref="J39:R51"/>
    <mergeCell ref="C40:E40"/>
    <mergeCell ref="C51:I51"/>
    <mergeCell ref="C42:E42"/>
    <mergeCell ref="F41:G41"/>
    <mergeCell ref="H41:I41"/>
    <mergeCell ref="C43:E43"/>
    <mergeCell ref="F43:G43"/>
    <mergeCell ref="H43:I43"/>
    <mergeCell ref="C44:E44"/>
    <mergeCell ref="F44:G44"/>
    <mergeCell ref="H44:I44"/>
    <mergeCell ref="C45:E45"/>
    <mergeCell ref="F45:G45"/>
    <mergeCell ref="B3:T3"/>
    <mergeCell ref="B6:T6"/>
    <mergeCell ref="B7:T7"/>
    <mergeCell ref="C18:S18"/>
    <mergeCell ref="C19:D19"/>
    <mergeCell ref="B4:T4"/>
    <mergeCell ref="C14:E14"/>
    <mergeCell ref="B5:T5"/>
    <mergeCell ref="C15:P15"/>
    <mergeCell ref="F42:G42"/>
    <mergeCell ref="H42:I42"/>
    <mergeCell ref="F47:G47"/>
    <mergeCell ref="F49:G49"/>
    <mergeCell ref="H49:I49"/>
    <mergeCell ref="H45:I45"/>
    <mergeCell ref="C46:E46"/>
    <mergeCell ref="F46:G46"/>
    <mergeCell ref="H46:I46"/>
    <mergeCell ref="C47:E47"/>
    <mergeCell ref="H47:I47"/>
  </mergeCells>
  <printOptions horizontalCentered="1"/>
  <pageMargins left="0.7" right="0.7" top="0.75" bottom="0.75" header="0.3" footer="0.3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T61"/>
  <sheetViews>
    <sheetView showGridLines="0" view="pageBreakPreview" zoomScale="80" zoomScaleSheetLayoutView="80" workbookViewId="0">
      <pane ySplit="6" topLeftCell="A7" activePane="bottomLeft" state="frozen"/>
      <selection activeCell="O20" sqref="O20"/>
      <selection pane="bottomLeft" activeCell="G14" sqref="G14"/>
    </sheetView>
  </sheetViews>
  <sheetFormatPr defaultColWidth="7.75" defaultRowHeight="12.75"/>
  <cols>
    <col min="1" max="1" width="1.5" style="36" customWidth="1"/>
    <col min="2" max="2" width="3" style="36" customWidth="1"/>
    <col min="3" max="3" width="30.75" style="36" customWidth="1"/>
    <col min="4" max="4" width="8.75" style="36" bestFit="1" customWidth="1"/>
    <col min="5" max="5" width="9.875" style="36" customWidth="1"/>
    <col min="6" max="6" width="10.875" style="36" customWidth="1"/>
    <col min="7" max="7" width="20.75" style="36" bestFit="1" customWidth="1"/>
    <col min="8" max="8" width="11.125" style="36" customWidth="1"/>
    <col min="9" max="9" width="14.5" style="36" customWidth="1"/>
    <col min="10" max="10" width="13.125" style="36" customWidth="1"/>
    <col min="11" max="11" width="11.125" style="36" customWidth="1"/>
    <col min="12" max="12" width="18" style="36" customWidth="1"/>
    <col min="13" max="15" width="11.125" style="36" customWidth="1"/>
    <col min="16" max="16" width="12.375" style="36" customWidth="1"/>
    <col min="17" max="17" width="14.125" style="36" customWidth="1"/>
    <col min="18" max="18" width="19.875" style="36" customWidth="1"/>
    <col min="19" max="19" width="18.125" style="36" customWidth="1"/>
    <col min="20" max="20" width="2.5" style="36" customWidth="1"/>
    <col min="21" max="21" width="2" style="36" customWidth="1"/>
    <col min="22" max="16384" width="7.75" style="36"/>
  </cols>
  <sheetData>
    <row r="2" spans="2:20" ht="15.75" customHeight="1">
      <c r="B2" s="97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96"/>
    </row>
    <row r="3" spans="2:20" ht="15.75" customHeight="1">
      <c r="B3" s="215" t="str">
        <f>Cover!C12</f>
        <v>REQUEST FOR PROPOSAL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7"/>
    </row>
    <row r="4" spans="2:20" ht="15.75" customHeight="1">
      <c r="B4" s="215" t="str">
        <f>Cover!C15</f>
        <v>LOGISITICS SERVICE PARTNER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7"/>
    </row>
    <row r="5" spans="2:20" ht="15.75" customHeight="1">
      <c r="B5" s="215" t="str">
        <f>Cover!C18</f>
        <v>Cost Model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7"/>
    </row>
    <row r="6" spans="2:20" ht="15.75" customHeight="1">
      <c r="B6" s="215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7"/>
    </row>
    <row r="7" spans="2:20" ht="27" customHeight="1">
      <c r="B7" s="195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7"/>
    </row>
    <row r="8" spans="2:20" ht="8.25" customHeight="1" thickBot="1">
      <c r="B8" s="4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42"/>
    </row>
    <row r="9" spans="2:20" ht="44.25" customHeight="1" thickBot="1">
      <c r="B9" s="46"/>
      <c r="C9" s="94" t="s"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3"/>
      <c r="R9" s="104" t="s">
        <v>1</v>
      </c>
      <c r="S9" s="159">
        <f>Cover!D23</f>
        <v>0</v>
      </c>
      <c r="T9" s="42"/>
    </row>
    <row r="10" spans="2:20" ht="15.75">
      <c r="B10" s="46"/>
      <c r="C10" s="120" t="s">
        <v>46</v>
      </c>
      <c r="D10" s="121"/>
      <c r="E10" s="121"/>
      <c r="F10" s="121"/>
      <c r="G10" s="121"/>
      <c r="H10" s="121"/>
      <c r="I10" s="121"/>
      <c r="J10" s="121"/>
      <c r="K10" s="121"/>
      <c r="L10" s="94"/>
      <c r="M10" s="94"/>
      <c r="N10" s="94"/>
      <c r="O10" s="94"/>
      <c r="P10" s="94"/>
      <c r="Q10" s="3"/>
      <c r="R10" s="3"/>
      <c r="S10" s="3"/>
      <c r="T10" s="42"/>
    </row>
    <row r="11" spans="2:20" ht="15.75">
      <c r="B11" s="46"/>
      <c r="C11" s="120" t="s">
        <v>31</v>
      </c>
      <c r="D11" s="121"/>
      <c r="E11" s="121"/>
      <c r="F11" s="121"/>
      <c r="G11" s="121"/>
      <c r="H11" s="121"/>
      <c r="I11" s="121"/>
      <c r="J11" s="121"/>
      <c r="K11" s="121"/>
      <c r="L11" s="94"/>
      <c r="M11" s="94"/>
      <c r="N11" s="94"/>
      <c r="O11" s="94"/>
      <c r="P11" s="94"/>
      <c r="Q11" s="3"/>
      <c r="R11" s="3"/>
      <c r="S11" s="3"/>
      <c r="T11" s="42"/>
    </row>
    <row r="12" spans="2:20" ht="15.75" customHeight="1">
      <c r="B12" s="46"/>
      <c r="C12" s="122" t="s">
        <v>32</v>
      </c>
      <c r="D12" s="123"/>
      <c r="E12" s="123"/>
      <c r="F12" s="123"/>
      <c r="G12" s="123"/>
      <c r="H12" s="123"/>
      <c r="I12" s="123"/>
      <c r="J12" s="123"/>
      <c r="K12" s="123"/>
      <c r="L12" s="95"/>
      <c r="M12" s="95"/>
      <c r="N12" s="95"/>
      <c r="O12" s="94"/>
      <c r="P12" s="94"/>
      <c r="Q12" s="3"/>
      <c r="R12" s="3"/>
      <c r="S12" s="3"/>
      <c r="T12" s="42"/>
    </row>
    <row r="13" spans="2:20" ht="15.75" customHeight="1">
      <c r="B13" s="46"/>
      <c r="C13" s="122" t="s">
        <v>55</v>
      </c>
      <c r="D13" s="123"/>
      <c r="E13" s="123"/>
      <c r="F13" s="123"/>
      <c r="G13" s="123"/>
      <c r="H13" s="123"/>
      <c r="I13" s="123"/>
      <c r="J13" s="123"/>
      <c r="K13" s="123"/>
      <c r="L13" s="95"/>
      <c r="M13" s="95"/>
      <c r="N13" s="95"/>
      <c r="O13" s="94"/>
      <c r="P13" s="94"/>
      <c r="Q13" s="3"/>
      <c r="R13" s="3"/>
      <c r="S13" s="3"/>
      <c r="T13" s="42"/>
    </row>
    <row r="14" spans="2:20" ht="15.75" customHeight="1">
      <c r="B14" s="46"/>
      <c r="C14" s="203" t="s">
        <v>43</v>
      </c>
      <c r="D14" s="204"/>
      <c r="E14" s="204"/>
      <c r="F14" s="124"/>
      <c r="G14" s="103"/>
      <c r="H14" s="103"/>
      <c r="I14" s="103"/>
      <c r="J14" s="103"/>
      <c r="K14" s="103"/>
      <c r="L14" s="93"/>
      <c r="M14" s="93"/>
      <c r="N14" s="93"/>
      <c r="O14" s="93"/>
      <c r="P14" s="93"/>
      <c r="Q14" s="93"/>
      <c r="R14" s="93"/>
      <c r="S14" s="93"/>
      <c r="T14" s="42"/>
    </row>
    <row r="15" spans="2:20" ht="15.75" customHeight="1">
      <c r="B15" s="46"/>
      <c r="C15" s="205" t="s">
        <v>52</v>
      </c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152"/>
      <c r="R15" s="152"/>
      <c r="S15" s="152"/>
      <c r="T15" s="42"/>
    </row>
    <row r="16" spans="2:20" ht="15" customHeight="1">
      <c r="B16" s="46"/>
      <c r="C16" s="102"/>
      <c r="D16" s="103"/>
      <c r="E16" s="103"/>
      <c r="F16" s="103"/>
      <c r="G16" s="103"/>
      <c r="H16" s="103"/>
      <c r="I16" s="103"/>
      <c r="J16" s="103"/>
      <c r="K16" s="103"/>
      <c r="L16" s="93"/>
      <c r="M16" s="93"/>
      <c r="N16" s="93"/>
      <c r="O16" s="93"/>
      <c r="P16" s="93"/>
      <c r="Q16" s="93"/>
      <c r="R16" s="93"/>
      <c r="S16" s="93"/>
      <c r="T16" s="90"/>
    </row>
    <row r="17" spans="2:20" ht="13.5" thickBot="1">
      <c r="B17" s="46"/>
      <c r="C17" s="92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0"/>
    </row>
    <row r="18" spans="2:20" ht="15.75" thickBot="1">
      <c r="B18" s="46"/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200"/>
      <c r="T18" s="90"/>
    </row>
    <row r="19" spans="2:20" ht="45" customHeight="1">
      <c r="B19" s="46"/>
      <c r="C19" s="201" t="s">
        <v>39</v>
      </c>
      <c r="D19" s="202"/>
      <c r="E19" s="88" t="s">
        <v>37</v>
      </c>
      <c r="F19" s="88" t="s">
        <v>30</v>
      </c>
      <c r="G19" s="89" t="s">
        <v>29</v>
      </c>
      <c r="H19" s="88" t="s">
        <v>28</v>
      </c>
      <c r="I19" s="88" t="s">
        <v>27</v>
      </c>
      <c r="J19" s="88" t="s">
        <v>26</v>
      </c>
      <c r="K19" s="88" t="s">
        <v>25</v>
      </c>
      <c r="L19" s="88" t="s">
        <v>33</v>
      </c>
      <c r="M19" s="88" t="s">
        <v>24</v>
      </c>
      <c r="N19" s="88" t="s">
        <v>23</v>
      </c>
      <c r="O19" s="88" t="s">
        <v>22</v>
      </c>
      <c r="P19" s="88" t="s">
        <v>21</v>
      </c>
      <c r="Q19" s="88" t="s">
        <v>20</v>
      </c>
      <c r="R19" s="88" t="s">
        <v>19</v>
      </c>
      <c r="S19" s="87" t="s">
        <v>13</v>
      </c>
      <c r="T19" s="42"/>
    </row>
    <row r="20" spans="2:20">
      <c r="B20" s="46"/>
      <c r="C20" s="168" t="s">
        <v>2</v>
      </c>
      <c r="D20" s="169" t="s">
        <v>18</v>
      </c>
      <c r="E20" s="86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72"/>
      <c r="T20" s="42"/>
    </row>
    <row r="21" spans="2:20" ht="15" customHeight="1">
      <c r="B21" s="46"/>
      <c r="C21" s="84"/>
      <c r="D21" s="83"/>
      <c r="E21" s="83"/>
      <c r="F21" s="81"/>
      <c r="G21" s="82">
        <f t="shared" ref="G21:G34" si="0">E21*F21</f>
        <v>0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0">
        <f t="shared" ref="S21:S34" si="1">IF(E21=0,0,SUM(G21:R21))</f>
        <v>0</v>
      </c>
      <c r="T21" s="42"/>
    </row>
    <row r="22" spans="2:20" ht="15" customHeight="1">
      <c r="B22" s="46"/>
      <c r="C22" s="84"/>
      <c r="D22" s="83"/>
      <c r="E22" s="83"/>
      <c r="F22" s="81"/>
      <c r="G22" s="82">
        <f t="shared" si="0"/>
        <v>0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0">
        <f t="shared" si="1"/>
        <v>0</v>
      </c>
      <c r="T22" s="42"/>
    </row>
    <row r="23" spans="2:20" ht="15" customHeight="1">
      <c r="B23" s="46"/>
      <c r="C23" s="84"/>
      <c r="D23" s="83"/>
      <c r="E23" s="83"/>
      <c r="F23" s="81"/>
      <c r="G23" s="82">
        <f t="shared" si="0"/>
        <v>0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0">
        <f t="shared" si="1"/>
        <v>0</v>
      </c>
      <c r="T23" s="42"/>
    </row>
    <row r="24" spans="2:20" ht="15" customHeight="1">
      <c r="B24" s="46"/>
      <c r="C24" s="84"/>
      <c r="D24" s="83"/>
      <c r="E24" s="83"/>
      <c r="F24" s="81"/>
      <c r="G24" s="82">
        <f t="shared" si="0"/>
        <v>0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0">
        <f t="shared" si="1"/>
        <v>0</v>
      </c>
      <c r="T24" s="42"/>
    </row>
    <row r="25" spans="2:20" ht="15" customHeight="1">
      <c r="B25" s="46"/>
      <c r="C25" s="84"/>
      <c r="D25" s="83"/>
      <c r="E25" s="83"/>
      <c r="F25" s="81"/>
      <c r="G25" s="82">
        <f t="shared" si="0"/>
        <v>0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0">
        <f t="shared" si="1"/>
        <v>0</v>
      </c>
      <c r="T25" s="42"/>
    </row>
    <row r="26" spans="2:20" ht="15" customHeight="1">
      <c r="B26" s="46"/>
      <c r="C26" s="84"/>
      <c r="D26" s="83"/>
      <c r="E26" s="83"/>
      <c r="F26" s="81"/>
      <c r="G26" s="82">
        <f t="shared" si="0"/>
        <v>0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0">
        <f t="shared" si="1"/>
        <v>0</v>
      </c>
      <c r="T26" s="42"/>
    </row>
    <row r="27" spans="2:20" ht="15" customHeight="1">
      <c r="B27" s="46"/>
      <c r="C27" s="84"/>
      <c r="D27" s="83"/>
      <c r="E27" s="83"/>
      <c r="F27" s="81"/>
      <c r="G27" s="82">
        <f t="shared" si="0"/>
        <v>0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0">
        <f t="shared" si="1"/>
        <v>0</v>
      </c>
      <c r="T27" s="42"/>
    </row>
    <row r="28" spans="2:20" ht="15" customHeight="1">
      <c r="B28" s="46"/>
      <c r="C28" s="84"/>
      <c r="D28" s="83"/>
      <c r="E28" s="83"/>
      <c r="F28" s="81"/>
      <c r="G28" s="82">
        <f t="shared" si="0"/>
        <v>0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0">
        <f t="shared" si="1"/>
        <v>0</v>
      </c>
      <c r="T28" s="42"/>
    </row>
    <row r="29" spans="2:20" ht="15" customHeight="1">
      <c r="B29" s="46"/>
      <c r="C29" s="84"/>
      <c r="D29" s="83"/>
      <c r="E29" s="83"/>
      <c r="F29" s="81"/>
      <c r="G29" s="82">
        <f t="shared" si="0"/>
        <v>0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0">
        <f t="shared" si="1"/>
        <v>0</v>
      </c>
      <c r="T29" s="42"/>
    </row>
    <row r="30" spans="2:20" ht="15" customHeight="1">
      <c r="B30" s="46"/>
      <c r="C30" s="84"/>
      <c r="D30" s="83"/>
      <c r="E30" s="83"/>
      <c r="F30" s="81"/>
      <c r="G30" s="82">
        <f t="shared" si="0"/>
        <v>0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0">
        <f t="shared" si="1"/>
        <v>0</v>
      </c>
      <c r="T30" s="42"/>
    </row>
    <row r="31" spans="2:20" ht="15" customHeight="1">
      <c r="B31" s="46"/>
      <c r="C31" s="84"/>
      <c r="D31" s="83"/>
      <c r="E31" s="83"/>
      <c r="F31" s="81"/>
      <c r="G31" s="82">
        <f t="shared" si="0"/>
        <v>0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0">
        <f t="shared" si="1"/>
        <v>0</v>
      </c>
      <c r="T31" s="42"/>
    </row>
    <row r="32" spans="2:20" ht="15" customHeight="1">
      <c r="B32" s="46"/>
      <c r="C32" s="84"/>
      <c r="D32" s="83"/>
      <c r="E32" s="83"/>
      <c r="F32" s="81"/>
      <c r="G32" s="82">
        <f t="shared" si="0"/>
        <v>0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0">
        <f t="shared" si="1"/>
        <v>0</v>
      </c>
      <c r="T32" s="42"/>
    </row>
    <row r="33" spans="2:20" ht="15" customHeight="1">
      <c r="B33" s="46"/>
      <c r="C33" s="84"/>
      <c r="D33" s="83"/>
      <c r="E33" s="83"/>
      <c r="F33" s="81"/>
      <c r="G33" s="82">
        <f t="shared" si="0"/>
        <v>0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0">
        <f t="shared" si="1"/>
        <v>0</v>
      </c>
      <c r="T33" s="42"/>
    </row>
    <row r="34" spans="2:20" ht="15" customHeight="1">
      <c r="B34" s="46"/>
      <c r="C34" s="84"/>
      <c r="D34" s="83"/>
      <c r="E34" s="83"/>
      <c r="F34" s="81"/>
      <c r="G34" s="82">
        <f t="shared" si="0"/>
        <v>0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0">
        <f t="shared" si="1"/>
        <v>0</v>
      </c>
      <c r="T34" s="42"/>
    </row>
    <row r="35" spans="2:20" ht="15">
      <c r="B35" s="46"/>
      <c r="C35" s="79" t="s">
        <v>17</v>
      </c>
      <c r="D35" s="78">
        <f>SUM(D21:D34)</f>
        <v>0</v>
      </c>
      <c r="E35" s="77">
        <f>SUM(E21:E34)</f>
        <v>0</v>
      </c>
      <c r="F35" s="76"/>
      <c r="G35" s="75">
        <f t="shared" ref="G35:S35" si="2">SUM(G21:G34)</f>
        <v>0</v>
      </c>
      <c r="H35" s="75">
        <f t="shared" si="2"/>
        <v>0</v>
      </c>
      <c r="I35" s="75">
        <f t="shared" si="2"/>
        <v>0</v>
      </c>
      <c r="J35" s="75">
        <f t="shared" si="2"/>
        <v>0</v>
      </c>
      <c r="K35" s="75">
        <f t="shared" si="2"/>
        <v>0</v>
      </c>
      <c r="L35" s="75">
        <f t="shared" si="2"/>
        <v>0</v>
      </c>
      <c r="M35" s="75">
        <f t="shared" si="2"/>
        <v>0</v>
      </c>
      <c r="N35" s="75">
        <f t="shared" si="2"/>
        <v>0</v>
      </c>
      <c r="O35" s="75">
        <f t="shared" si="2"/>
        <v>0</v>
      </c>
      <c r="P35" s="75">
        <f t="shared" si="2"/>
        <v>0</v>
      </c>
      <c r="Q35" s="75">
        <f t="shared" si="2"/>
        <v>0</v>
      </c>
      <c r="R35" s="75">
        <f t="shared" si="2"/>
        <v>0</v>
      </c>
      <c r="S35" s="75">
        <f t="shared" si="2"/>
        <v>0</v>
      </c>
      <c r="T35" s="42"/>
    </row>
    <row r="36" spans="2:20" ht="9.75" customHeight="1">
      <c r="B36" s="46"/>
      <c r="C36" s="74"/>
      <c r="D36" s="73"/>
      <c r="E36" s="73"/>
      <c r="F36" s="73"/>
      <c r="G36" s="73"/>
      <c r="H36" s="73"/>
      <c r="I36" s="73"/>
      <c r="J36" s="73"/>
      <c r="K36" s="73"/>
      <c r="L36" s="73"/>
      <c r="M36" s="48"/>
      <c r="N36" s="48"/>
      <c r="O36" s="48"/>
      <c r="P36" s="48"/>
      <c r="Q36" s="48"/>
      <c r="R36" s="48"/>
      <c r="S36" s="52"/>
      <c r="T36" s="49"/>
    </row>
    <row r="37" spans="2:20" ht="9.75" customHeight="1">
      <c r="B37" s="46"/>
      <c r="C37" s="71"/>
      <c r="D37" s="70"/>
      <c r="E37" s="70"/>
      <c r="F37" s="69"/>
      <c r="G37" s="69"/>
      <c r="H37" s="69"/>
      <c r="I37" s="69"/>
      <c r="J37" s="68"/>
      <c r="K37" s="68"/>
      <c r="L37" s="68"/>
      <c r="M37" s="67"/>
      <c r="N37" s="66"/>
      <c r="O37" s="48"/>
      <c r="P37" s="48"/>
      <c r="Q37" s="48"/>
      <c r="R37" s="48"/>
      <c r="S37" s="52"/>
      <c r="T37" s="49"/>
    </row>
    <row r="38" spans="2:20" ht="26.25" customHeight="1">
      <c r="B38" s="46"/>
      <c r="C38" s="218" t="s">
        <v>40</v>
      </c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20"/>
      <c r="T38" s="65"/>
    </row>
    <row r="39" spans="2:20" ht="15">
      <c r="B39" s="46"/>
      <c r="C39" s="221" t="s">
        <v>8</v>
      </c>
      <c r="D39" s="222"/>
      <c r="E39" s="222"/>
      <c r="F39" s="223" t="s">
        <v>9</v>
      </c>
      <c r="G39" s="223"/>
      <c r="H39" s="223" t="s">
        <v>16</v>
      </c>
      <c r="I39" s="223"/>
      <c r="J39" s="209"/>
      <c r="K39" s="209"/>
      <c r="L39" s="209"/>
      <c r="M39" s="209"/>
      <c r="N39" s="209"/>
      <c r="O39" s="209"/>
      <c r="P39" s="209"/>
      <c r="Q39" s="209"/>
      <c r="R39" s="209"/>
      <c r="S39" s="62" t="s">
        <v>13</v>
      </c>
      <c r="T39" s="49"/>
    </row>
    <row r="40" spans="2:20">
      <c r="B40" s="64"/>
      <c r="C40" s="210"/>
      <c r="D40" s="211"/>
      <c r="E40" s="211"/>
      <c r="F40" s="224" t="s">
        <v>15</v>
      </c>
      <c r="G40" s="224"/>
      <c r="H40" s="225" t="s">
        <v>14</v>
      </c>
      <c r="I40" s="225"/>
      <c r="J40" s="209"/>
      <c r="K40" s="209"/>
      <c r="L40" s="209"/>
      <c r="M40" s="209"/>
      <c r="N40" s="209"/>
      <c r="O40" s="209"/>
      <c r="P40" s="209"/>
      <c r="Q40" s="209"/>
      <c r="R40" s="209"/>
      <c r="S40" s="63"/>
      <c r="T40" s="49"/>
    </row>
    <row r="41" spans="2:20" ht="15" customHeight="1">
      <c r="B41" s="46"/>
      <c r="C41" s="187"/>
      <c r="D41" s="188"/>
      <c r="E41" s="188"/>
      <c r="F41" s="189"/>
      <c r="G41" s="189"/>
      <c r="H41" s="190"/>
      <c r="I41" s="191"/>
      <c r="J41" s="209"/>
      <c r="K41" s="209"/>
      <c r="L41" s="209"/>
      <c r="M41" s="209"/>
      <c r="N41" s="209"/>
      <c r="O41" s="209"/>
      <c r="P41" s="209"/>
      <c r="Q41" s="209"/>
      <c r="R41" s="209"/>
      <c r="S41" s="61">
        <f>H41</f>
        <v>0</v>
      </c>
      <c r="T41" s="49"/>
    </row>
    <row r="42" spans="2:20" ht="15" customHeight="1">
      <c r="B42" s="46"/>
      <c r="C42" s="187"/>
      <c r="D42" s="188"/>
      <c r="E42" s="188"/>
      <c r="F42" s="189"/>
      <c r="G42" s="189"/>
      <c r="H42" s="190"/>
      <c r="I42" s="191"/>
      <c r="J42" s="209"/>
      <c r="K42" s="209"/>
      <c r="L42" s="209"/>
      <c r="M42" s="209"/>
      <c r="N42" s="209"/>
      <c r="O42" s="209"/>
      <c r="P42" s="209"/>
      <c r="Q42" s="209"/>
      <c r="R42" s="209"/>
      <c r="S42" s="61">
        <f t="shared" ref="S42:S50" si="3">H42</f>
        <v>0</v>
      </c>
      <c r="T42" s="49"/>
    </row>
    <row r="43" spans="2:20" ht="15" customHeight="1">
      <c r="B43" s="46"/>
      <c r="C43" s="187"/>
      <c r="D43" s="188"/>
      <c r="E43" s="188"/>
      <c r="F43" s="189"/>
      <c r="G43" s="189"/>
      <c r="H43" s="190"/>
      <c r="I43" s="191"/>
      <c r="J43" s="209"/>
      <c r="K43" s="209"/>
      <c r="L43" s="209"/>
      <c r="M43" s="209"/>
      <c r="N43" s="209"/>
      <c r="O43" s="209"/>
      <c r="P43" s="209"/>
      <c r="Q43" s="209"/>
      <c r="R43" s="209"/>
      <c r="S43" s="61">
        <f t="shared" si="3"/>
        <v>0</v>
      </c>
      <c r="T43" s="49"/>
    </row>
    <row r="44" spans="2:20" ht="15" customHeight="1">
      <c r="B44" s="46"/>
      <c r="C44" s="187"/>
      <c r="D44" s="188"/>
      <c r="E44" s="188"/>
      <c r="F44" s="189"/>
      <c r="G44" s="189"/>
      <c r="H44" s="190"/>
      <c r="I44" s="191"/>
      <c r="J44" s="209"/>
      <c r="K44" s="209"/>
      <c r="L44" s="209"/>
      <c r="M44" s="209"/>
      <c r="N44" s="209"/>
      <c r="O44" s="209"/>
      <c r="P44" s="209"/>
      <c r="Q44" s="209"/>
      <c r="R44" s="209"/>
      <c r="S44" s="61">
        <f t="shared" si="3"/>
        <v>0</v>
      </c>
      <c r="T44" s="49"/>
    </row>
    <row r="45" spans="2:20" ht="15" customHeight="1">
      <c r="B45" s="46"/>
      <c r="C45" s="187"/>
      <c r="D45" s="188"/>
      <c r="E45" s="188"/>
      <c r="F45" s="189"/>
      <c r="G45" s="189"/>
      <c r="H45" s="190"/>
      <c r="I45" s="191"/>
      <c r="J45" s="209"/>
      <c r="K45" s="209"/>
      <c r="L45" s="209"/>
      <c r="M45" s="209"/>
      <c r="N45" s="209"/>
      <c r="O45" s="209"/>
      <c r="P45" s="209"/>
      <c r="Q45" s="209"/>
      <c r="R45" s="209"/>
      <c r="S45" s="61">
        <f t="shared" si="3"/>
        <v>0</v>
      </c>
      <c r="T45" s="49"/>
    </row>
    <row r="46" spans="2:20" ht="15" customHeight="1">
      <c r="B46" s="46"/>
      <c r="C46" s="187"/>
      <c r="D46" s="188"/>
      <c r="E46" s="188"/>
      <c r="F46" s="189"/>
      <c r="G46" s="189"/>
      <c r="H46" s="190"/>
      <c r="I46" s="191"/>
      <c r="J46" s="209"/>
      <c r="K46" s="209"/>
      <c r="L46" s="209"/>
      <c r="M46" s="209"/>
      <c r="N46" s="209"/>
      <c r="O46" s="209"/>
      <c r="P46" s="209"/>
      <c r="Q46" s="209"/>
      <c r="R46" s="209"/>
      <c r="S46" s="61">
        <f t="shared" si="3"/>
        <v>0</v>
      </c>
      <c r="T46" s="49"/>
    </row>
    <row r="47" spans="2:20" ht="15" customHeight="1">
      <c r="B47" s="46"/>
      <c r="C47" s="187"/>
      <c r="D47" s="188"/>
      <c r="E47" s="188"/>
      <c r="F47" s="189"/>
      <c r="G47" s="189"/>
      <c r="H47" s="190"/>
      <c r="I47" s="191"/>
      <c r="J47" s="209"/>
      <c r="K47" s="209"/>
      <c r="L47" s="209"/>
      <c r="M47" s="209"/>
      <c r="N47" s="209"/>
      <c r="O47" s="209"/>
      <c r="P47" s="209"/>
      <c r="Q47" s="209"/>
      <c r="R47" s="209"/>
      <c r="S47" s="61">
        <f t="shared" si="3"/>
        <v>0</v>
      </c>
      <c r="T47" s="49"/>
    </row>
    <row r="48" spans="2:20" ht="15" customHeight="1">
      <c r="B48" s="46"/>
      <c r="C48" s="226"/>
      <c r="D48" s="227"/>
      <c r="E48" s="227"/>
      <c r="F48" s="228"/>
      <c r="G48" s="228"/>
      <c r="H48" s="229"/>
      <c r="I48" s="229"/>
      <c r="J48" s="209"/>
      <c r="K48" s="209"/>
      <c r="L48" s="209"/>
      <c r="M48" s="209"/>
      <c r="N48" s="209"/>
      <c r="O48" s="209"/>
      <c r="P48" s="209"/>
      <c r="Q48" s="209"/>
      <c r="R48" s="209"/>
      <c r="S48" s="61">
        <f t="shared" si="3"/>
        <v>0</v>
      </c>
      <c r="T48" s="49"/>
    </row>
    <row r="49" spans="2:20" ht="15" customHeight="1">
      <c r="B49" s="46"/>
      <c r="C49" s="187"/>
      <c r="D49" s="188"/>
      <c r="E49" s="188"/>
      <c r="F49" s="189"/>
      <c r="G49" s="189"/>
      <c r="H49" s="190"/>
      <c r="I49" s="191"/>
      <c r="J49" s="209"/>
      <c r="K49" s="209"/>
      <c r="L49" s="209"/>
      <c r="M49" s="209"/>
      <c r="N49" s="209"/>
      <c r="O49" s="209"/>
      <c r="P49" s="209"/>
      <c r="Q49" s="209"/>
      <c r="R49" s="209"/>
      <c r="S49" s="61">
        <f t="shared" si="3"/>
        <v>0</v>
      </c>
      <c r="T49" s="49"/>
    </row>
    <row r="50" spans="2:20" ht="15" customHeight="1">
      <c r="B50" s="46"/>
      <c r="C50" s="187"/>
      <c r="D50" s="188"/>
      <c r="E50" s="188"/>
      <c r="F50" s="189"/>
      <c r="G50" s="189"/>
      <c r="H50" s="190"/>
      <c r="I50" s="191"/>
      <c r="J50" s="209"/>
      <c r="K50" s="209"/>
      <c r="L50" s="209"/>
      <c r="M50" s="209"/>
      <c r="N50" s="209"/>
      <c r="O50" s="209"/>
      <c r="P50" s="209"/>
      <c r="Q50" s="209"/>
      <c r="R50" s="209"/>
      <c r="S50" s="61">
        <f t="shared" si="3"/>
        <v>0</v>
      </c>
      <c r="T50" s="49"/>
    </row>
    <row r="51" spans="2:20" ht="15">
      <c r="B51" s="46"/>
      <c r="C51" s="212" t="s">
        <v>38</v>
      </c>
      <c r="D51" s="213"/>
      <c r="E51" s="213"/>
      <c r="F51" s="214"/>
      <c r="G51" s="214"/>
      <c r="H51" s="214"/>
      <c r="I51" s="214"/>
      <c r="J51" s="209"/>
      <c r="K51" s="209"/>
      <c r="L51" s="209"/>
      <c r="M51" s="209"/>
      <c r="N51" s="209"/>
      <c r="O51" s="209"/>
      <c r="P51" s="209"/>
      <c r="Q51" s="209"/>
      <c r="R51" s="209"/>
      <c r="S51" s="98">
        <f>SUM(S41:S50)</f>
        <v>0</v>
      </c>
      <c r="T51" s="49"/>
    </row>
    <row r="52" spans="2:20">
      <c r="B52" s="46"/>
      <c r="C52" s="59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99"/>
      <c r="T52" s="49"/>
    </row>
    <row r="53" spans="2:20">
      <c r="B53" s="46"/>
      <c r="C53" s="59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99"/>
      <c r="T53" s="49"/>
    </row>
    <row r="54" spans="2:20" s="11" customFormat="1" ht="15" customHeight="1">
      <c r="B54" s="12"/>
      <c r="C54" s="207" t="s">
        <v>53</v>
      </c>
      <c r="D54" s="208"/>
      <c r="E54" s="208"/>
      <c r="F54" s="208"/>
      <c r="G54" s="208"/>
      <c r="H54" s="208"/>
      <c r="I54" s="208"/>
      <c r="J54" s="57"/>
      <c r="K54" s="57"/>
      <c r="L54" s="57"/>
      <c r="M54" s="57"/>
      <c r="N54" s="57"/>
      <c r="O54" s="57"/>
      <c r="P54" s="57"/>
      <c r="Q54" s="57"/>
      <c r="R54" s="57"/>
      <c r="S54" s="56">
        <f>S35+S51</f>
        <v>0</v>
      </c>
      <c r="T54" s="55"/>
    </row>
    <row r="55" spans="2:20">
      <c r="B55" s="46"/>
      <c r="C55" s="54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53" t="s">
        <v>3</v>
      </c>
      <c r="S55" s="100"/>
      <c r="T55" s="49"/>
    </row>
    <row r="56" spans="2:20">
      <c r="B56" s="46"/>
      <c r="C56" s="230" t="s">
        <v>4</v>
      </c>
      <c r="D56" s="231"/>
      <c r="E56" s="231"/>
      <c r="F56" s="231"/>
      <c r="G56" s="231"/>
      <c r="H56" s="231"/>
      <c r="I56" s="231"/>
      <c r="J56" s="48"/>
      <c r="K56" s="48"/>
      <c r="L56" s="48"/>
      <c r="M56" s="48"/>
      <c r="N56" s="48"/>
      <c r="O56" s="48"/>
      <c r="P56" s="48"/>
      <c r="Q56" s="48"/>
      <c r="R56" s="50"/>
      <c r="S56" s="51">
        <f>S54*R56</f>
        <v>0</v>
      </c>
      <c r="T56" s="49"/>
    </row>
    <row r="57" spans="2:20">
      <c r="B57" s="46"/>
      <c r="C57" s="230" t="s">
        <v>5</v>
      </c>
      <c r="D57" s="231"/>
      <c r="E57" s="231"/>
      <c r="F57" s="231"/>
      <c r="G57" s="231"/>
      <c r="H57" s="231"/>
      <c r="I57" s="231"/>
      <c r="J57" s="48"/>
      <c r="K57" s="48"/>
      <c r="L57" s="48"/>
      <c r="M57" s="48"/>
      <c r="N57" s="48"/>
      <c r="O57" s="48"/>
      <c r="P57" s="48"/>
      <c r="Q57" s="48"/>
      <c r="R57" s="48"/>
      <c r="S57" s="51">
        <f>S56+S54</f>
        <v>0</v>
      </c>
      <c r="T57" s="49"/>
    </row>
    <row r="58" spans="2:20">
      <c r="B58" s="46"/>
      <c r="C58" s="232" t="s">
        <v>6</v>
      </c>
      <c r="D58" s="233"/>
      <c r="E58" s="233"/>
      <c r="F58" s="233"/>
      <c r="G58" s="233"/>
      <c r="H58" s="233"/>
      <c r="I58" s="233"/>
      <c r="J58" s="48"/>
      <c r="K58" s="48"/>
      <c r="L58" s="48"/>
      <c r="M58" s="48"/>
      <c r="N58" s="48"/>
      <c r="O58" s="48"/>
      <c r="P58" s="48"/>
      <c r="Q58" s="48"/>
      <c r="R58" s="50"/>
      <c r="S58" s="148">
        <f>S57*R58</f>
        <v>0</v>
      </c>
      <c r="T58" s="49"/>
    </row>
    <row r="59" spans="2:20" ht="15" customHeight="1">
      <c r="B59" s="46"/>
      <c r="C59" s="207" t="s">
        <v>54</v>
      </c>
      <c r="D59" s="208"/>
      <c r="E59" s="208"/>
      <c r="F59" s="208"/>
      <c r="G59" s="208"/>
      <c r="H59" s="208"/>
      <c r="I59" s="208"/>
      <c r="J59" s="48"/>
      <c r="K59" s="48"/>
      <c r="L59" s="48"/>
      <c r="M59" s="48"/>
      <c r="N59" s="48"/>
      <c r="O59" s="48"/>
      <c r="P59" s="48"/>
      <c r="Q59" s="48"/>
      <c r="R59" s="48"/>
      <c r="S59" s="47">
        <f>S58+S57</f>
        <v>0</v>
      </c>
      <c r="T59" s="42"/>
    </row>
    <row r="60" spans="2:20" ht="13.5" thickBot="1">
      <c r="B60" s="46"/>
      <c r="C60" s="45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3"/>
      <c r="T60" s="42"/>
    </row>
    <row r="61" spans="2:20" ht="15">
      <c r="B61" s="41"/>
      <c r="C61" s="40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8"/>
      <c r="O61" s="38"/>
      <c r="P61" s="38"/>
      <c r="Q61" s="38"/>
      <c r="R61" s="38"/>
      <c r="S61" s="38"/>
      <c r="T61" s="37"/>
    </row>
  </sheetData>
  <mergeCells count="53">
    <mergeCell ref="C59:I59"/>
    <mergeCell ref="C51:I51"/>
    <mergeCell ref="C54:I54"/>
    <mergeCell ref="C56:I56"/>
    <mergeCell ref="C57:I57"/>
    <mergeCell ref="C58:I58"/>
    <mergeCell ref="C49:E49"/>
    <mergeCell ref="F49:G49"/>
    <mergeCell ref="H49:I49"/>
    <mergeCell ref="C50:E50"/>
    <mergeCell ref="F50:G50"/>
    <mergeCell ref="H50:I50"/>
    <mergeCell ref="C47:E47"/>
    <mergeCell ref="F47:G47"/>
    <mergeCell ref="H47:I47"/>
    <mergeCell ref="C48:E48"/>
    <mergeCell ref="F48:G48"/>
    <mergeCell ref="H48:I48"/>
    <mergeCell ref="C45:E45"/>
    <mergeCell ref="F45:G45"/>
    <mergeCell ref="H45:I45"/>
    <mergeCell ref="C46:E46"/>
    <mergeCell ref="F46:G46"/>
    <mergeCell ref="H46:I46"/>
    <mergeCell ref="F44:G44"/>
    <mergeCell ref="H44:I44"/>
    <mergeCell ref="C43:E43"/>
    <mergeCell ref="F43:G43"/>
    <mergeCell ref="H43:I43"/>
    <mergeCell ref="C19:D19"/>
    <mergeCell ref="C38:S38"/>
    <mergeCell ref="C39:E39"/>
    <mergeCell ref="F39:G39"/>
    <mergeCell ref="H39:I39"/>
    <mergeCell ref="J39:R51"/>
    <mergeCell ref="C40:E40"/>
    <mergeCell ref="F40:G40"/>
    <mergeCell ref="H40:I40"/>
    <mergeCell ref="C41:E41"/>
    <mergeCell ref="F41:G41"/>
    <mergeCell ref="H41:I41"/>
    <mergeCell ref="C42:E42"/>
    <mergeCell ref="F42:G42"/>
    <mergeCell ref="H42:I42"/>
    <mergeCell ref="C44:E44"/>
    <mergeCell ref="B3:T3"/>
    <mergeCell ref="B6:T6"/>
    <mergeCell ref="B7:T7"/>
    <mergeCell ref="C18:S18"/>
    <mergeCell ref="B4:T4"/>
    <mergeCell ref="C14:E14"/>
    <mergeCell ref="B5:T5"/>
    <mergeCell ref="C15:P15"/>
  </mergeCells>
  <printOptions horizontalCentered="1"/>
  <pageMargins left="0.25" right="0.25" top="0.75" bottom="0.75" header="0.3" footer="0.3"/>
  <pageSetup paperSize="9" scale="52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Q27"/>
  <sheetViews>
    <sheetView showGridLines="0" view="pageBreakPreview" zoomScale="90" zoomScaleNormal="60" zoomScaleSheetLayoutView="90" workbookViewId="0">
      <selection activeCell="J20" sqref="J20"/>
    </sheetView>
  </sheetViews>
  <sheetFormatPr defaultColWidth="7.75" defaultRowHeight="12.75"/>
  <cols>
    <col min="1" max="2" width="1.125" style="36" customWidth="1"/>
    <col min="3" max="3" width="74.875" style="36" customWidth="1"/>
    <col min="4" max="4" width="18.125" style="36" customWidth="1"/>
    <col min="5" max="5" width="16.375" style="36" customWidth="1"/>
    <col min="6" max="6" width="18" style="36" customWidth="1"/>
    <col min="7" max="7" width="1.125" style="36" customWidth="1"/>
    <col min="8" max="8" width="13.75" style="36" customWidth="1"/>
    <col min="9" max="9" width="27.5" style="36" customWidth="1"/>
    <col min="10" max="10" width="37.125" style="36" customWidth="1"/>
    <col min="11" max="11" width="2" style="36" customWidth="1"/>
    <col min="12" max="16384" width="7.75" style="36"/>
  </cols>
  <sheetData>
    <row r="1" spans="2:17" ht="9" customHeight="1"/>
    <row r="2" spans="2:17">
      <c r="B2" s="97"/>
      <c r="C2" s="1"/>
      <c r="D2" s="1"/>
      <c r="E2" s="1"/>
      <c r="F2" s="1"/>
      <c r="G2" s="1"/>
      <c r="H2" s="1"/>
      <c r="I2" s="1"/>
      <c r="J2" s="1"/>
      <c r="K2" s="105"/>
    </row>
    <row r="3" spans="2:17" s="11" customFormat="1" ht="15">
      <c r="B3" s="192" t="str">
        <f>Cover!C12</f>
        <v>REQUEST FOR PROPOSAL</v>
      </c>
      <c r="C3" s="193"/>
      <c r="D3" s="193"/>
      <c r="E3" s="193"/>
      <c r="F3" s="193"/>
      <c r="G3" s="193"/>
      <c r="H3" s="193"/>
      <c r="I3" s="193"/>
      <c r="J3" s="193"/>
      <c r="K3" s="194"/>
      <c r="L3" s="106"/>
      <c r="M3" s="106"/>
      <c r="N3" s="106"/>
      <c r="O3" s="106"/>
      <c r="P3" s="106"/>
      <c r="Q3" s="106"/>
    </row>
    <row r="4" spans="2:17" s="11" customFormat="1" ht="15">
      <c r="B4" s="192" t="str">
        <f>Cover!C15</f>
        <v>LOGISITICS SERVICE PARTNER</v>
      </c>
      <c r="C4" s="193"/>
      <c r="D4" s="193"/>
      <c r="E4" s="193"/>
      <c r="F4" s="193"/>
      <c r="G4" s="193"/>
      <c r="H4" s="193"/>
      <c r="I4" s="193"/>
      <c r="J4" s="193"/>
      <c r="K4" s="194"/>
      <c r="L4" s="106"/>
      <c r="M4" s="106"/>
      <c r="N4" s="106"/>
      <c r="O4" s="106"/>
      <c r="P4" s="106"/>
      <c r="Q4" s="106"/>
    </row>
    <row r="5" spans="2:17" s="11" customFormat="1" ht="15">
      <c r="B5" s="192" t="str">
        <f>Cover!C18</f>
        <v>Cost Model</v>
      </c>
      <c r="C5" s="193"/>
      <c r="D5" s="193"/>
      <c r="E5" s="193"/>
      <c r="F5" s="193"/>
      <c r="G5" s="193"/>
      <c r="H5" s="193"/>
      <c r="I5" s="193"/>
      <c r="J5" s="193"/>
      <c r="K5" s="194"/>
      <c r="L5" s="106"/>
      <c r="M5" s="106"/>
      <c r="N5" s="106"/>
      <c r="O5" s="106"/>
      <c r="P5" s="106"/>
      <c r="Q5" s="106"/>
    </row>
    <row r="6" spans="2:17">
      <c r="B6" s="46"/>
      <c r="C6" s="3"/>
      <c r="D6" s="3"/>
      <c r="E6" s="3"/>
      <c r="F6" s="3"/>
      <c r="G6" s="3"/>
      <c r="H6" s="3"/>
      <c r="I6" s="3"/>
      <c r="J6" s="3"/>
      <c r="K6" s="42"/>
    </row>
    <row r="7" spans="2:17" ht="15.75">
      <c r="B7" s="237"/>
      <c r="C7" s="238"/>
      <c r="D7" s="238"/>
      <c r="E7" s="238"/>
      <c r="F7" s="238"/>
      <c r="G7" s="238"/>
      <c r="H7" s="238"/>
      <c r="I7" s="238"/>
      <c r="J7" s="238"/>
      <c r="K7" s="239"/>
    </row>
    <row r="8" spans="2:17" ht="13.5" thickBot="1">
      <c r="B8" s="46"/>
      <c r="C8" s="3"/>
      <c r="D8" s="107"/>
      <c r="E8" s="108"/>
      <c r="F8" s="108"/>
      <c r="G8" s="109"/>
      <c r="H8" s="3"/>
      <c r="I8" s="3"/>
      <c r="J8" s="3"/>
      <c r="K8" s="42"/>
    </row>
    <row r="9" spans="2:17" ht="16.5" thickBot="1">
      <c r="B9" s="46"/>
      <c r="C9" s="110" t="s">
        <v>0</v>
      </c>
      <c r="D9" s="107"/>
      <c r="E9" s="108"/>
      <c r="F9" s="108"/>
      <c r="G9" s="109"/>
      <c r="H9" s="3"/>
      <c r="I9" s="119" t="s">
        <v>1</v>
      </c>
      <c r="J9" s="160">
        <f>Cover!D23</f>
        <v>0</v>
      </c>
      <c r="K9" s="42"/>
    </row>
    <row r="10" spans="2:17">
      <c r="B10" s="46"/>
      <c r="C10" s="3" t="s">
        <v>42</v>
      </c>
      <c r="D10" s="107"/>
      <c r="E10" s="108"/>
      <c r="F10" s="108"/>
      <c r="G10" s="109"/>
      <c r="H10" s="109"/>
      <c r="I10" s="109"/>
      <c r="J10" s="109"/>
      <c r="K10" s="42"/>
    </row>
    <row r="11" spans="2:17">
      <c r="B11" s="46"/>
      <c r="C11" s="111" t="s">
        <v>34</v>
      </c>
      <c r="D11" s="107"/>
      <c r="E11" s="108"/>
      <c r="F11" s="108"/>
      <c r="G11" s="109"/>
      <c r="H11" s="109"/>
      <c r="I11" s="109"/>
      <c r="J11" s="109"/>
      <c r="K11" s="42"/>
    </row>
    <row r="12" spans="2:17" ht="12.75" customHeight="1" thickBot="1">
      <c r="B12" s="46"/>
      <c r="C12" s="3"/>
      <c r="D12" s="107"/>
      <c r="E12" s="108"/>
      <c r="F12" s="108"/>
      <c r="G12" s="109"/>
      <c r="H12" s="109"/>
      <c r="I12" s="109"/>
      <c r="J12" s="109"/>
      <c r="K12" s="42"/>
    </row>
    <row r="13" spans="2:17" ht="23.25" customHeight="1">
      <c r="B13" s="46"/>
      <c r="C13" s="133" t="s">
        <v>35</v>
      </c>
      <c r="D13" s="134" t="s">
        <v>11</v>
      </c>
      <c r="E13" s="134" t="s">
        <v>12</v>
      </c>
      <c r="F13" s="135" t="s">
        <v>10</v>
      </c>
      <c r="G13" s="3"/>
      <c r="H13" s="109"/>
      <c r="I13" s="109"/>
      <c r="J13" s="109"/>
      <c r="K13" s="42"/>
    </row>
    <row r="14" spans="2:17" ht="14.25">
      <c r="B14" s="46"/>
      <c r="C14" s="125"/>
      <c r="D14" s="132"/>
      <c r="E14" s="132"/>
      <c r="F14" s="136"/>
      <c r="G14" s="126"/>
      <c r="H14" s="109"/>
      <c r="I14" s="109"/>
      <c r="J14" s="109"/>
      <c r="K14" s="42"/>
    </row>
    <row r="15" spans="2:17" ht="18" customHeight="1">
      <c r="B15" s="46"/>
      <c r="C15" s="234" t="s">
        <v>44</v>
      </c>
      <c r="D15" s="235"/>
      <c r="E15" s="235"/>
      <c r="F15" s="236"/>
      <c r="G15" s="3"/>
      <c r="H15" s="240"/>
      <c r="I15" s="240"/>
      <c r="J15" s="240"/>
      <c r="K15" s="42"/>
    </row>
    <row r="16" spans="2:17" ht="15" customHeight="1">
      <c r="B16" s="46"/>
      <c r="C16" s="114" t="s">
        <v>39</v>
      </c>
      <c r="D16" s="112">
        <f>'Operating Costs - Year 1'!S35</f>
        <v>0</v>
      </c>
      <c r="E16" s="112">
        <f>'Operating Costs - Year 2'!S35</f>
        <v>0</v>
      </c>
      <c r="F16" s="113">
        <f>SUM(D16:E16)</f>
        <v>0</v>
      </c>
      <c r="G16" s="3"/>
      <c r="H16" s="173"/>
      <c r="I16" s="173"/>
      <c r="J16" s="155"/>
      <c r="K16" s="42"/>
    </row>
    <row r="17" spans="1:11" ht="15" customHeight="1">
      <c r="B17" s="46"/>
      <c r="C17" s="114" t="s">
        <v>40</v>
      </c>
      <c r="D17" s="112">
        <f>'Operating Costs - Year 1'!S51</f>
        <v>0</v>
      </c>
      <c r="E17" s="112">
        <f>'Operating Costs - Year 2'!S51</f>
        <v>0</v>
      </c>
      <c r="F17" s="113">
        <f>SUM(D17:E17)</f>
        <v>0</v>
      </c>
      <c r="G17" s="3"/>
      <c r="H17" s="173"/>
      <c r="I17" s="173"/>
      <c r="J17" s="155"/>
      <c r="K17" s="42"/>
    </row>
    <row r="18" spans="1:11" ht="15" customHeight="1" thickBot="1">
      <c r="A18" s="146"/>
      <c r="B18" s="127"/>
      <c r="C18" s="149" t="s">
        <v>45</v>
      </c>
      <c r="D18" s="150">
        <f>SUM(D16:D17)</f>
        <v>0</v>
      </c>
      <c r="E18" s="150">
        <f t="shared" ref="E18" si="0">SUM(E16:E17)</f>
        <v>0</v>
      </c>
      <c r="F18" s="151">
        <f>SUM(D18:E18)</f>
        <v>0</v>
      </c>
      <c r="G18" s="3"/>
      <c r="H18" s="241"/>
      <c r="I18" s="241"/>
      <c r="J18" s="174"/>
      <c r="K18" s="42"/>
    </row>
    <row r="19" spans="1:11" ht="15" customHeight="1" thickBot="1">
      <c r="B19" s="128"/>
      <c r="C19" s="129"/>
      <c r="D19" s="130"/>
      <c r="E19" s="130"/>
      <c r="F19" s="131"/>
      <c r="G19" s="128"/>
      <c r="H19" s="128"/>
      <c r="I19" s="3"/>
      <c r="J19" s="3"/>
      <c r="K19" s="42"/>
    </row>
    <row r="20" spans="1:11" ht="15" customHeight="1">
      <c r="B20" s="46"/>
      <c r="C20" s="137" t="s">
        <v>4</v>
      </c>
      <c r="D20" s="138">
        <f>'Operating Costs - Year 1'!S56</f>
        <v>0</v>
      </c>
      <c r="E20" s="139">
        <f>'Operating Costs - Year 2'!S56</f>
        <v>0</v>
      </c>
      <c r="F20" s="140">
        <f>SUM(D20:E20)</f>
        <v>0</v>
      </c>
      <c r="G20" s="3"/>
      <c r="H20" s="156"/>
      <c r="I20" s="156"/>
      <c r="J20" s="157"/>
      <c r="K20" s="42"/>
    </row>
    <row r="21" spans="1:11" ht="15" thickBot="1">
      <c r="B21" s="46"/>
      <c r="C21" s="115" t="s">
        <v>36</v>
      </c>
      <c r="D21" s="116">
        <f>'Operating Costs - Year 1'!S58</f>
        <v>0</v>
      </c>
      <c r="E21" s="116">
        <f>'Operating Costs - Year 2'!S58</f>
        <v>0</v>
      </c>
      <c r="F21" s="117">
        <f>SUM(D21:E21)</f>
        <v>0</v>
      </c>
      <c r="G21" s="3"/>
      <c r="H21" s="242"/>
      <c r="I21" s="242"/>
      <c r="J21" s="157"/>
      <c r="K21" s="42"/>
    </row>
    <row r="22" spans="1:11" ht="14.25">
      <c r="B22" s="46"/>
      <c r="C22" s="153"/>
      <c r="D22" s="154"/>
      <c r="E22" s="154"/>
      <c r="F22" s="155"/>
      <c r="G22" s="3"/>
      <c r="H22" s="156"/>
      <c r="I22" s="156"/>
      <c r="J22" s="157"/>
      <c r="K22" s="42"/>
    </row>
    <row r="23" spans="1:11" ht="15" thickBot="1">
      <c r="B23" s="46"/>
      <c r="C23" s="153"/>
      <c r="D23" s="154"/>
      <c r="E23" s="154"/>
      <c r="F23" s="155"/>
      <c r="G23" s="3"/>
      <c r="H23" s="156"/>
      <c r="I23" s="156"/>
      <c r="J23" s="157"/>
      <c r="K23" s="42"/>
    </row>
    <row r="24" spans="1:11" ht="15" customHeight="1" thickBot="1">
      <c r="B24" s="46"/>
      <c r="C24" s="118" t="s">
        <v>41</v>
      </c>
      <c r="D24" s="147">
        <f>D18+D20+D21</f>
        <v>0</v>
      </c>
      <c r="E24" s="147">
        <f t="shared" ref="E24:F24" si="1">E18+E20+E21</f>
        <v>0</v>
      </c>
      <c r="F24" s="147">
        <f t="shared" si="1"/>
        <v>0</v>
      </c>
      <c r="G24" s="3"/>
      <c r="H24" s="243"/>
      <c r="I24" s="243"/>
      <c r="J24" s="175"/>
      <c r="K24" s="42"/>
    </row>
    <row r="25" spans="1:11" s="146" customFormat="1" ht="15" customHeight="1">
      <c r="B25" s="127"/>
      <c r="C25" s="141"/>
      <c r="D25" s="142"/>
      <c r="E25" s="142"/>
      <c r="F25" s="143"/>
      <c r="G25" s="128"/>
      <c r="H25" s="141"/>
      <c r="I25" s="141"/>
      <c r="J25" s="144"/>
      <c r="K25" s="145"/>
    </row>
    <row r="26" spans="1:11">
      <c r="B26" s="46"/>
      <c r="G26" s="3"/>
      <c r="K26" s="42"/>
    </row>
    <row r="27" spans="1:11">
      <c r="B27" s="46"/>
      <c r="G27" s="3"/>
      <c r="K27" s="42"/>
    </row>
  </sheetData>
  <mergeCells count="9">
    <mergeCell ref="H18:I18"/>
    <mergeCell ref="H21:I21"/>
    <mergeCell ref="H24:I24"/>
    <mergeCell ref="C15:F15"/>
    <mergeCell ref="B3:K3"/>
    <mergeCell ref="B4:K4"/>
    <mergeCell ref="B7:K7"/>
    <mergeCell ref="H15:J15"/>
    <mergeCell ref="B5:K5"/>
  </mergeCells>
  <printOptions horizontalCentered="1"/>
  <pageMargins left="0.7" right="0.7" top="0.75" bottom="0.75" header="0.3" footer="0.3"/>
  <pageSetup paperSize="9" scale="57" orientation="landscape" r:id="rId1"/>
  <headerFooter alignWithMargins="0"/>
  <colBreaks count="1" manualBreakCount="1">
    <brk id="5" min="1" max="6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CFB31D42321C46B955BE8262778DCF" ma:contentTypeVersion="" ma:contentTypeDescription="Create a new document." ma:contentTypeScope="" ma:versionID="ce5afefdd1ac7aa4efc965a9894929eb">
  <xsd:schema xmlns:xsd="http://www.w3.org/2001/XMLSchema" xmlns:xs="http://www.w3.org/2001/XMLSchema" xmlns:p="http://schemas.microsoft.com/office/2006/metadata/properties" xmlns:ns2="de467673-a26f-46e8-a2be-c83706705adc" xmlns:ns3="878c67e0-a846-4559-822a-080d23d20f0f" targetNamespace="http://schemas.microsoft.com/office/2006/metadata/properties" ma:root="true" ma:fieldsID="b52328045c8f66d2caa71944dd231853" ns2:_="" ns3:_="">
    <xsd:import namespace="de467673-a26f-46e8-a2be-c83706705adc"/>
    <xsd:import namespace="878c67e0-a846-4559-822a-080d23d20f0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67673-a26f-46e8-a2be-c83706705a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description="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67e0-a846-4559-822a-080d23d20f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AA34C8-C338-4474-9747-589D5B5F7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467673-a26f-46e8-a2be-c83706705adc"/>
    <ds:schemaRef ds:uri="878c67e0-a846-4559-822a-080d23d20f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E97F8E-7975-4398-88DA-D98D7AAE89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2A3DF6-27B0-493D-8098-BC15FF8762F7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de467673-a26f-46e8-a2be-c83706705adc"/>
    <ds:schemaRef ds:uri="878c67e0-a846-4559-822a-080d23d20f0f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Cover</vt:lpstr>
      <vt:lpstr>Operating Costs - Year 1</vt:lpstr>
      <vt:lpstr>Operating Costs - Year 2</vt:lpstr>
      <vt:lpstr>Summary</vt:lpstr>
      <vt:lpstr>Cover!_Hlt456666755</vt:lpstr>
      <vt:lpstr>Cover!Print_Area</vt:lpstr>
      <vt:lpstr>'Operating Costs - Year 1'!Print_Area</vt:lpstr>
      <vt:lpstr>'Operating Costs - Year 2'!Print_Area</vt:lpstr>
      <vt:lpstr>Summary!Print_Area</vt:lpstr>
      <vt:lpstr>Summary!Print_Titles</vt:lpstr>
    </vt:vector>
  </TitlesOfParts>
  <Company>Wellcome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Marshall</dc:creator>
  <cp:lastModifiedBy>Alan Freshwater</cp:lastModifiedBy>
  <cp:lastPrinted>2015-03-16T17:28:38Z</cp:lastPrinted>
  <dcterms:created xsi:type="dcterms:W3CDTF">2014-08-15T13:32:03Z</dcterms:created>
  <dcterms:modified xsi:type="dcterms:W3CDTF">2017-12-14T13:05:50Z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0x010100ECCFB31D42321C46B955BE8262778DCF</vt:lpwstr>
  </property>
</Properties>
</file>