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1"/>
  <workbookPr codeName="ThisWorkbook" defaultThemeVersion="166925"/>
  <mc:AlternateContent xmlns:mc="http://schemas.openxmlformats.org/markup-compatibility/2006">
    <mc:Choice Requires="x15">
      <x15ac:absPath xmlns:x15ac="http://schemas.microsoft.com/office/spreadsheetml/2010/11/ac" url="C:\Users\christiemay.simpson\Downloads\"/>
    </mc:Choice>
  </mc:AlternateContent>
  <xr:revisionPtr revIDLastSave="0" documentId="13_ncr:1_{57EE296A-AECD-49AB-B1E8-442B68F0AC10}" xr6:coauthVersionLast="36" xr6:coauthVersionMax="36" xr10:uidLastSave="{00000000-0000-0000-0000-000000000000}"/>
  <bookViews>
    <workbookView xWindow="0" yWindow="0" windowWidth="19200" windowHeight="6350" firstSheet="10" activeTab="10" xr2:uid="{FA49E66C-7159-44BF-980A-216C810E7796}"/>
  </bookViews>
  <sheets>
    <sheet name="1. Cover Sheet" sheetId="1" r:id="rId1"/>
    <sheet name="2. Instructions" sheetId="2" r:id="rId2"/>
    <sheet name="3a. Band Definition - Spoken" sheetId="3" r:id="rId3"/>
    <sheet name="3b. Band Definition - Visual" sheetId="4" r:id="rId4"/>
    <sheet name="4a. Language Groups" sheetId="6" r:id="rId5"/>
    <sheet name="5. Translation" sheetId="7" r:id="rId6"/>
    <sheet name="6. TSR Services " sheetId="8" r:id="rId7"/>
    <sheet name="7. Telephone Interpreting" sheetId="9" r:id="rId8"/>
    <sheet name="8. Spoken Video" sheetId="10" r:id="rId9"/>
    <sheet name="9. Visual Services" sheetId="11" r:id="rId10"/>
    <sheet name="10. Spoken Face-Face UK" sheetId="12" r:id="rId11"/>
  </sheets>
  <definedNames>
    <definedName name="_xlnm._FilterDatabase" localSheetId="3" hidden="1">'3b. Band Definition - Visual'!$A$3:$C$3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54" i="7" l="1"/>
  <c r="B55" i="7"/>
  <c r="B130" i="11"/>
  <c r="B31" i="9"/>
  <c r="B30" i="10" l="1"/>
  <c r="B31" i="10"/>
  <c r="B32" i="9"/>
  <c r="B25" i="12" l="1"/>
  <c r="D25" i="12" s="1"/>
  <c r="B131" i="11"/>
  <c r="B129" i="11"/>
  <c r="B128" i="11"/>
  <c r="D31" i="10"/>
  <c r="D30" i="10"/>
  <c r="B177" i="8"/>
  <c r="D177" i="8" s="1"/>
  <c r="D32" i="9"/>
  <c r="D31" i="9"/>
  <c r="B179" i="8"/>
  <c r="D179" i="8" s="1"/>
  <c r="B178" i="8"/>
  <c r="D178" i="8" s="1"/>
  <c r="D55" i="7"/>
  <c r="D54" i="7"/>
  <c r="I102" i="11" l="1"/>
  <c r="H102" i="11"/>
  <c r="I101" i="11"/>
  <c r="H101" i="11"/>
  <c r="D130" i="11" l="1"/>
  <c r="H110" i="11"/>
  <c r="I109" i="11"/>
  <c r="H109" i="11"/>
  <c r="I108" i="11"/>
  <c r="H108" i="11"/>
  <c r="I107" i="11"/>
  <c r="H107" i="11"/>
  <c r="I106" i="11"/>
  <c r="H106" i="11"/>
  <c r="I105" i="11"/>
  <c r="H105" i="11"/>
  <c r="I104" i="11"/>
  <c r="H104" i="11"/>
  <c r="I103" i="11" l="1"/>
  <c r="H103" i="11"/>
  <c r="D131" i="11" l="1"/>
  <c r="D129" i="11"/>
  <c r="D128" i="11"/>
</calcChain>
</file>

<file path=xl/sharedStrings.xml><?xml version="1.0" encoding="utf-8"?>
<sst xmlns="http://schemas.openxmlformats.org/spreadsheetml/2006/main" count="2434" uniqueCount="391">
  <si>
    <t>Attachment 3a - Pricing Matrix for Language Services</t>
  </si>
  <si>
    <t>Framework Reference: RM6302</t>
  </si>
  <si>
    <t>Instructions for completing this pricing matrix - please read carefully</t>
  </si>
  <si>
    <t>All prices submitted must be excluding VAT and in Great British Pounds Sterling (£). No zero bids will be accepted.</t>
  </si>
  <si>
    <t>Band 1</t>
  </si>
  <si>
    <t>Band</t>
  </si>
  <si>
    <t>English Language Skills (minimum requirement)</t>
  </si>
  <si>
    <t>Qualifications or Equivalent</t>
  </si>
  <si>
    <t>Experience</t>
  </si>
  <si>
    <t>Tasks</t>
  </si>
  <si>
    <t>Native English Speaker or IELTS 6 or equivalent</t>
  </si>
  <si>
    <t>Native speaker of the relevant foreign language and RQF Level 2 interpreting course</t>
  </si>
  <si>
    <t>Less than 100 hours of public sector interpreting</t>
  </si>
  <si>
    <t>3a. Band Definitions - Spoken Interpretation</t>
  </si>
  <si>
    <t>Band 2</t>
  </si>
  <si>
    <t>Native English Speaker or IELTS 7 or equivalent</t>
  </si>
  <si>
    <t>Band 3</t>
  </si>
  <si>
    <t>Native English Speaker or IELTS 8 or equivalent</t>
  </si>
  <si>
    <t>Native speaker of the relevant foreign language and Community Interpreting Certificate (Level 3) or an equivalent qualification at RQF Level 3 interpreting course</t>
  </si>
  <si>
    <t>100+ hours of public sector interpreting</t>
  </si>
  <si>
    <t>Non-complex conversations; Telephone interpreting for basic administrative conversations; Community interpreting</t>
  </si>
  <si>
    <t>Diploma in Public Sector Interpreting (any specialism); Diploma in Police Interpreting; RQF Level 6 qualification which clearly demonstrates the ability to operate in English and a foreign language fluently</t>
  </si>
  <si>
    <t>Can work across the public sector and deliver complex requirements</t>
  </si>
  <si>
    <t>Can work in all public sector settings, dealing with complex requirements</t>
  </si>
  <si>
    <t>Registered Interpreter for Deafblind People</t>
  </si>
  <si>
    <t>Registered Lipspeaker</t>
  </si>
  <si>
    <t>Can work in most public sector settings but cannot work in the criminal justice system nor in mental health settings</t>
  </si>
  <si>
    <t>Language</t>
  </si>
  <si>
    <t>Western European</t>
  </si>
  <si>
    <t>Basque</t>
  </si>
  <si>
    <t>Catalan</t>
  </si>
  <si>
    <t>Danish</t>
  </si>
  <si>
    <t>Dutch</t>
  </si>
  <si>
    <t>English</t>
  </si>
  <si>
    <t>Flemish</t>
  </si>
  <si>
    <t>French</t>
  </si>
  <si>
    <t>German</t>
  </si>
  <si>
    <t>Italian</t>
  </si>
  <si>
    <t>Norwegian</t>
  </si>
  <si>
    <t>Portuguese</t>
  </si>
  <si>
    <t>Spanish</t>
  </si>
  <si>
    <t>Swedish</t>
  </si>
  <si>
    <t>Eastern European</t>
  </si>
  <si>
    <t>Albanian</t>
  </si>
  <si>
    <t>Belarussian</t>
  </si>
  <si>
    <t>Bosnian</t>
  </si>
  <si>
    <t>Bulgarian</t>
  </si>
  <si>
    <t>Croatian</t>
  </si>
  <si>
    <t>Czech</t>
  </si>
  <si>
    <t>Estonian</t>
  </si>
  <si>
    <t>Finnish</t>
  </si>
  <si>
    <t>Georgian</t>
  </si>
  <si>
    <t>Greek</t>
  </si>
  <si>
    <t>Hungarian</t>
  </si>
  <si>
    <t>Latvian</t>
  </si>
  <si>
    <t>Lithuanian</t>
  </si>
  <si>
    <t>Macedonian</t>
  </si>
  <si>
    <t>Maltese</t>
  </si>
  <si>
    <t>Moldovan</t>
  </si>
  <si>
    <t>Polish</t>
  </si>
  <si>
    <t>Romanian</t>
  </si>
  <si>
    <t>Russian</t>
  </si>
  <si>
    <t>Serbian</t>
  </si>
  <si>
    <t>Serbo-Croatian</t>
  </si>
  <si>
    <t>Slovak</t>
  </si>
  <si>
    <t>Slovenian</t>
  </si>
  <si>
    <t>Turkish</t>
  </si>
  <si>
    <t>Ukranian</t>
  </si>
  <si>
    <t>Asian, Arabic and Oriental</t>
  </si>
  <si>
    <t>Arabic</t>
  </si>
  <si>
    <t>Armenian</t>
  </si>
  <si>
    <t>Assyrian</t>
  </si>
  <si>
    <t>Azerbaijani</t>
  </si>
  <si>
    <t>Bengali</t>
  </si>
  <si>
    <t>Burmese</t>
  </si>
  <si>
    <t>Cantonese</t>
  </si>
  <si>
    <t>Dari</t>
  </si>
  <si>
    <t>Farsi, Eastern (Afghan)</t>
  </si>
  <si>
    <t>Farsi, Western (Persian)</t>
  </si>
  <si>
    <t>Gujerati</t>
  </si>
  <si>
    <t>Hakka (China)</t>
  </si>
  <si>
    <t>Hebrew</t>
  </si>
  <si>
    <t>Hindi</t>
  </si>
  <si>
    <t>Indonesian</t>
  </si>
  <si>
    <t>Japanese</t>
  </si>
  <si>
    <t>Khmer (Cambodian)</t>
  </si>
  <si>
    <t>Korean</t>
  </si>
  <si>
    <t>Kurdish (Sorani)</t>
  </si>
  <si>
    <t>Kurdish (Kurmanji/Bahdini)</t>
  </si>
  <si>
    <t>Gurmukhi (Punjabi Script)</t>
  </si>
  <si>
    <t>Kyrgz</t>
  </si>
  <si>
    <t>Malay</t>
  </si>
  <si>
    <t>Malayalam</t>
  </si>
  <si>
    <t>Mandarin</t>
  </si>
  <si>
    <t>Marathi</t>
  </si>
  <si>
    <t>Mongolian</t>
  </si>
  <si>
    <t>Nepali</t>
  </si>
  <si>
    <t>Pashto</t>
  </si>
  <si>
    <t>Punjabi</t>
  </si>
  <si>
    <t>Punjabi (Mirpuri)</t>
  </si>
  <si>
    <t>Sinhalese</t>
  </si>
  <si>
    <t>Sylheti (Bengali)</t>
  </si>
  <si>
    <t>Tamil</t>
  </si>
  <si>
    <t>Tagalog/Filipino</t>
  </si>
  <si>
    <t>Telugu</t>
  </si>
  <si>
    <t>Thai</t>
  </si>
  <si>
    <t>Tibetan</t>
  </si>
  <si>
    <t>Urdu</t>
  </si>
  <si>
    <t>Uzbeck</t>
  </si>
  <si>
    <t>Vietnamese</t>
  </si>
  <si>
    <t>African</t>
  </si>
  <si>
    <t>Afrikaans</t>
  </si>
  <si>
    <t>Algerian</t>
  </si>
  <si>
    <t>Amharic</t>
  </si>
  <si>
    <t>Bravanese</t>
  </si>
  <si>
    <t>Fulani (Nigeria)</t>
  </si>
  <si>
    <t>Ga (Ghanaian)</t>
  </si>
  <si>
    <t>Hausa</t>
  </si>
  <si>
    <t>Igbo (Ibo)</t>
  </si>
  <si>
    <t>Kinyarwandan</t>
  </si>
  <si>
    <t>Lingala</t>
  </si>
  <si>
    <t>Lugandan</t>
  </si>
  <si>
    <t>Ndebele(Zimbabwe)</t>
  </si>
  <si>
    <t>Shona (Zimbabwe)</t>
  </si>
  <si>
    <t>Oromo (Ethiopia)</t>
  </si>
  <si>
    <t>Somali</t>
  </si>
  <si>
    <t>Swahili</t>
  </si>
  <si>
    <t>Tigrinya</t>
  </si>
  <si>
    <t>Twi</t>
  </si>
  <si>
    <t>Yoruba</t>
  </si>
  <si>
    <t>Zulu</t>
  </si>
  <si>
    <t xml:space="preserve">Specialist (Rare) </t>
  </si>
  <si>
    <t>Alcholi</t>
  </si>
  <si>
    <t>Akan (Asante/Fante)</t>
  </si>
  <si>
    <t>Bantu</t>
  </si>
  <si>
    <t>Bete (Nigeria)</t>
  </si>
  <si>
    <t>Creole</t>
  </si>
  <si>
    <t>Dinka</t>
  </si>
  <si>
    <t>Konkani (Kannada Script)</t>
  </si>
  <si>
    <t>Kikongo</t>
  </si>
  <si>
    <t>Kikuyu</t>
  </si>
  <si>
    <t>Kirundi</t>
  </si>
  <si>
    <t>Kisii (Kenya)</t>
  </si>
  <si>
    <t>Krio (SL)</t>
  </si>
  <si>
    <t>Laotian</t>
  </si>
  <si>
    <t>Luo (Uganda)</t>
  </si>
  <si>
    <t>Lutora</t>
  </si>
  <si>
    <t>Mandingo/Mandinka</t>
  </si>
  <si>
    <t>Mauritian-Creole</t>
  </si>
  <si>
    <t>Papiamento</t>
  </si>
  <si>
    <t>Seychelles-Creole</t>
  </si>
  <si>
    <t>Wolof</t>
  </si>
  <si>
    <t>Gaelic (Scottish &amp; Irish)</t>
  </si>
  <si>
    <t>Welsh</t>
  </si>
  <si>
    <t>Icelandic</t>
  </si>
  <si>
    <t>All pricing shall be based on English being either the target or source language.</t>
  </si>
  <si>
    <t>The prices insterted in this pricing matrix must be based on:</t>
  </si>
  <si>
    <t>e) direct labour costs (the basic pay rate paid by the Supplier to its staff; including any premium time payment, fringe benefits and bonus payments). Please refer to Framework Schedule 3 (Framework Prices).</t>
  </si>
  <si>
    <t>d) all second tier (and subsequent tier) supply chain partners commission and/or markups.</t>
  </si>
  <si>
    <t>b) cancellations as set out in section 17 of Attachment 1a - Framework Schedule 1 (Specification).</t>
  </si>
  <si>
    <t>h) all costs associated with holidays with pay, sickness leave with pay, customary and public holidays.</t>
  </si>
  <si>
    <t>j) profit.</t>
  </si>
  <si>
    <t>k) the CCS Management Charge of 1%, which shall be paid by you to us as set out in Framework Schedule 5 (Management Charges and Information) and section 14 of the Framework Award Form.</t>
  </si>
  <si>
    <t>You must not add any information into any other cells, nor alter, amend or change the format or layout of this Pricing Matrix in any way. You must not insert or attach any notes or comments into any of the worksheets.</t>
  </si>
  <si>
    <t>Any such alteration, amendment, change or addition will be disregarded by CCS and your bid may be deemed non-compliant.</t>
  </si>
  <si>
    <t>Tab</t>
  </si>
  <si>
    <t>Index</t>
  </si>
  <si>
    <t>Response required</t>
  </si>
  <si>
    <t>3a</t>
  </si>
  <si>
    <t>3b</t>
  </si>
  <si>
    <t>Cover Sheet</t>
  </si>
  <si>
    <t>Language Groups</t>
  </si>
  <si>
    <t>Translation</t>
  </si>
  <si>
    <t>Telephone Interpreting</t>
  </si>
  <si>
    <t>Spoken Video</t>
  </si>
  <si>
    <t>Visual Services</t>
  </si>
  <si>
    <t>Instructions</t>
  </si>
  <si>
    <t>Spoken Face-Face UK</t>
  </si>
  <si>
    <t>Language Group</t>
  </si>
  <si>
    <t>RM6302 - Language Services</t>
  </si>
  <si>
    <t>Tier 2 Clearance</t>
  </si>
  <si>
    <t>Rate 1</t>
  </si>
  <si>
    <t>Rate 2</t>
  </si>
  <si>
    <t>Remote Translation</t>
  </si>
  <si>
    <t>Unit of Measure</t>
  </si>
  <si>
    <t>Per word</t>
  </si>
  <si>
    <t>Excluding Proof Read</t>
  </si>
  <si>
    <t>Including Proof Read</t>
  </si>
  <si>
    <t>Tier 1</t>
  </si>
  <si>
    <t>Tier 2</t>
  </si>
  <si>
    <t>Clearance</t>
  </si>
  <si>
    <t>Timescale</t>
  </si>
  <si>
    <t>24 hours - 10 days</t>
  </si>
  <si>
    <t>Service Group Level 2</t>
  </si>
  <si>
    <t>Service Group Level 1</t>
  </si>
  <si>
    <t>Price</t>
  </si>
  <si>
    <t>Service Group Level 3</t>
  </si>
  <si>
    <t>Human only</t>
  </si>
  <si>
    <t>Human using CAT</t>
  </si>
  <si>
    <t>Onsite Translation</t>
  </si>
  <si>
    <t>Within 24 hours</t>
  </si>
  <si>
    <t>Onsite</t>
  </si>
  <si>
    <t>Per hour</t>
  </si>
  <si>
    <t>Neural Machine Translation</t>
  </si>
  <si>
    <t>Raw Output</t>
  </si>
  <si>
    <t>Documentation</t>
  </si>
  <si>
    <t>File Recreation</t>
  </si>
  <si>
    <t>Formatting and Desktop Publishing</t>
  </si>
  <si>
    <t>Per page</t>
  </si>
  <si>
    <t>Total Table Price</t>
  </si>
  <si>
    <t>Percentage Weighting</t>
  </si>
  <si>
    <t>Same Day</t>
  </si>
  <si>
    <t>Real Time</t>
  </si>
  <si>
    <t>Per day</t>
  </si>
  <si>
    <t>Prices are inclusive of any production costs</t>
  </si>
  <si>
    <t>Onsite Stenography</t>
  </si>
  <si>
    <t>Stenographer</t>
  </si>
  <si>
    <t>Real Time Stenographer</t>
  </si>
  <si>
    <t>Remote Stenography</t>
  </si>
  <si>
    <t>License Fee</t>
  </si>
  <si>
    <t>Half day: 4 hours excluding breaks</t>
  </si>
  <si>
    <t>Day: 8 hours excluding breaks</t>
  </si>
  <si>
    <t>Pricing shall be based on an 8 hour day. Attendance fee includes all equipment and set up costs.</t>
  </si>
  <si>
    <t>Onsite Recording and Logging</t>
  </si>
  <si>
    <t>Attendance Fee</t>
  </si>
  <si>
    <t>Per half day</t>
  </si>
  <si>
    <t>Remote Recording and Logging</t>
  </si>
  <si>
    <t>Remote Transcription</t>
  </si>
  <si>
    <t>Transcription pricing includes listending charge</t>
  </si>
  <si>
    <t>Within 48 hours</t>
  </si>
  <si>
    <t>Within 5 days</t>
  </si>
  <si>
    <t>Within 10 days</t>
  </si>
  <si>
    <t>Over 10 days</t>
  </si>
  <si>
    <t>Per minute</t>
  </si>
  <si>
    <t>Intelligent</t>
  </si>
  <si>
    <t>Edited</t>
  </si>
  <si>
    <t>Verbatim</t>
  </si>
  <si>
    <t>Maximum 2 participants</t>
  </si>
  <si>
    <t>Maximum 4 participants</t>
  </si>
  <si>
    <t>5+ participants</t>
  </si>
  <si>
    <t>Onsite Transcription</t>
  </si>
  <si>
    <t>Pricing shall be based on an 8 hour day. Price includes all equipment and set up costs.</t>
  </si>
  <si>
    <t>Automated Speech Recognition</t>
  </si>
  <si>
    <t>With Post Edit</t>
  </si>
  <si>
    <t>24 hour turnaround</t>
  </si>
  <si>
    <t>48 hour turnaround</t>
  </si>
  <si>
    <t>5 day turnaround</t>
  </si>
  <si>
    <t>10 day turnaround</t>
  </si>
  <si>
    <t>Pricing is charge per minute based on source audio/video content</t>
  </si>
  <si>
    <t>7. Telephone Interpreting</t>
  </si>
  <si>
    <t>Refer to '3a. Band Definition Spoken' for a description of each band of spoken language interpreter.</t>
  </si>
  <si>
    <t>Telephone Interpretation</t>
  </si>
  <si>
    <t>Band 1 (UK only)</t>
  </si>
  <si>
    <t>Band 1 (blended UK and Overseas)</t>
  </si>
  <si>
    <t>Pre-booked</t>
  </si>
  <si>
    <t>8. Spoken Video Interpreting</t>
  </si>
  <si>
    <t>On-demand</t>
  </si>
  <si>
    <t>Video Language Services refers to both Video Relay Interpreting and Video Relay Services, pricing should reflect both models based on an On-demand and Pre-booked basis</t>
  </si>
  <si>
    <t>Spoken Video Language Services</t>
  </si>
  <si>
    <t>9. Visual Services</t>
  </si>
  <si>
    <t>Refer to '3b. Band Definition Non-Spoken' for a description of each band of non-spoken language interpreter.</t>
  </si>
  <si>
    <t>Urgency charge: Any booking made where the appointment is within 24 hours</t>
  </si>
  <si>
    <t>Prices submitted for this service are for two hours. After 2 hours, the rate moves to Table B half/full day rates; not multiples of the 2 hour rate.</t>
  </si>
  <si>
    <t>Per 2 hours</t>
  </si>
  <si>
    <t>Urgency Charge</t>
  </si>
  <si>
    <t>Face to Face</t>
  </si>
  <si>
    <t>British Sign Language</t>
  </si>
  <si>
    <t>Lipspeaking</t>
  </si>
  <si>
    <t>Deafblind Communication</t>
  </si>
  <si>
    <t>British Sign Language Video Language Service</t>
  </si>
  <si>
    <t>5000+ minutes</t>
  </si>
  <si>
    <t>BSL In-Vision</t>
  </si>
  <si>
    <t>Per 30 minutes</t>
  </si>
  <si>
    <t>Spoken Face to Face Interpreting</t>
  </si>
  <si>
    <t>N/A</t>
  </si>
  <si>
    <t>24-10 Days</t>
  </si>
  <si>
    <t>24 Hours</t>
  </si>
  <si>
    <t>6. Transcription, Stenography and Recording Services</t>
  </si>
  <si>
    <t>Rate 3</t>
  </si>
  <si>
    <t>500 -749 minutes</t>
  </si>
  <si>
    <t>750 - 999 minutes</t>
  </si>
  <si>
    <t xml:space="preserve">1000 -1249 minutes </t>
  </si>
  <si>
    <t>1250 -1499 minutes</t>
  </si>
  <si>
    <t>1500 - 1999 minutes</t>
  </si>
  <si>
    <t>2000 -2499 minutes</t>
  </si>
  <si>
    <t>2500 - 4999 minutes</t>
  </si>
  <si>
    <t>24-10 days</t>
  </si>
  <si>
    <t>User Licence</t>
  </si>
  <si>
    <t>Table A - Onsite and Remote Stenography Services</t>
  </si>
  <si>
    <t>Table D - Transcription Services</t>
  </si>
  <si>
    <t>Table E - Onsite Transcription</t>
  </si>
  <si>
    <t>Table B - On-demand Video Interpreting</t>
  </si>
  <si>
    <t>Pricing shall be based on:</t>
  </si>
  <si>
    <t>Table B - Face to Face Visual Interpreting (Half/Full Day)</t>
  </si>
  <si>
    <t>Table C -  On-demand BSL Video Interpreting (Per Minute Model)</t>
  </si>
  <si>
    <t>Table D - On-demand BSL Video Interpreting (Bundle Model)</t>
  </si>
  <si>
    <t>Prices submitted for this service are per hour.</t>
  </si>
  <si>
    <t>Table A - Spoken Face to Face Interpreting</t>
  </si>
  <si>
    <t>Table E - Pre-Booked BSL Video Interpreting (Per Hour)</t>
  </si>
  <si>
    <t>i) all costs associated with the recruitment, training, security vetting for Tier 1 clearances.</t>
  </si>
  <si>
    <t>Definitions</t>
  </si>
  <si>
    <t>Descriptions</t>
  </si>
  <si>
    <t>Table B - Remote Translation Service (Within 24 Hours)</t>
  </si>
  <si>
    <t>Table A - Remote Translation Services (24 hours - 10 Days)</t>
  </si>
  <si>
    <t>Table C - Onsite Translation Services</t>
  </si>
  <si>
    <t>Table D - Neural Machine Translation Services</t>
  </si>
  <si>
    <t>Prices submitted for this service are 'Per minute'. There is a minimum booking of 15 minutes for this service.</t>
  </si>
  <si>
    <t>Within 10 Days</t>
  </si>
  <si>
    <t>Weighted Price</t>
  </si>
  <si>
    <t>Lot 1 - National Managed Service</t>
  </si>
  <si>
    <t>Band Definition - Spoken</t>
  </si>
  <si>
    <t xml:space="preserve">Transcription, Stenography and Recording (TSR) Services </t>
  </si>
  <si>
    <t>5. Translation and Support Services</t>
  </si>
  <si>
    <t>3a. Band Definitions - Visual Services Qualifications</t>
  </si>
  <si>
    <t>Prices for this service should be submitted on the following basis:</t>
  </si>
  <si>
    <t>Registered Lipspeakers</t>
  </si>
  <si>
    <t>Regulated Trainee</t>
  </si>
  <si>
    <t>Registered Sign Language Interpreter</t>
  </si>
  <si>
    <t>Registered Sign Language Translators</t>
  </si>
  <si>
    <t xml:space="preserve">Registered Sign Language Interpreter </t>
  </si>
  <si>
    <t>The Supplier must ensure that UK-based British Sign Language (BSL) Interpreters, Lip speakers, Interpreters for the Deafblind and Translators who are registered with either the National Register for Communication Professionals for the Deaf and Deafblind (NRCPD), Regulatory Body of Sign Language Interpreters (RBSLI), or the Scottish Register of Language Professionals with the Deaf Community (SRLPDC).</t>
  </si>
  <si>
    <t xml:space="preserve">Registered Sign Language Translator </t>
  </si>
  <si>
    <t>Charge  per user where the customer requires access to the real time stenography to make live notes/annotate</t>
  </si>
  <si>
    <t>250 -499 minutes</t>
  </si>
  <si>
    <t>Total Bundle Price 
(Minimum Cost)</t>
  </si>
  <si>
    <t>Total Bundle Price 
(Maximum Cost)</t>
  </si>
  <si>
    <r>
      <rPr>
        <b/>
        <sz val="11"/>
        <color theme="1"/>
        <rFont val="Calibri"/>
        <family val="2"/>
        <scheme val="minor"/>
      </rPr>
      <t xml:space="preserve">Volume Usage: </t>
    </r>
    <r>
      <rPr>
        <sz val="11"/>
        <color theme="1"/>
        <rFont val="Calibri"/>
        <family val="2"/>
        <scheme val="minor"/>
      </rPr>
      <t xml:space="preserve">Pricing is based on a monthly or annual bundle of minutes. There is no minimum subscription duration required </t>
    </r>
  </si>
  <si>
    <t>f) payroll burden (all costs of taxes and contributions imposed by law or regulations. For example: employer’s liability insurance, unemployment compensation, old age benefits, pensions and annuities and disability insurance).</t>
  </si>
  <si>
    <t>g) all costs of the Supplier’s standard employee benefits (For example: retirement funds, health and life assurances and any bonus schemes).</t>
  </si>
  <si>
    <t>When entering prices, enter only the numerical value. Do not add or include any additional characters, such as: "£".</t>
  </si>
  <si>
    <t xml:space="preserve">Refers to the following clearances:
BPSS
DBS/DBS Enhanced
Disclosure Scotland
Access Northern Ireland
Please refer to attachment 1a - Framework Specification for more detail. </t>
  </si>
  <si>
    <t>Refers to the following clearances:
NPPV3
CTC
SC/SC Enhanced
DV
Please refer to attachment 1a - Framework Specification for more detail.</t>
  </si>
  <si>
    <t>Tier 1 Clearance</t>
  </si>
  <si>
    <t>Refers to the rate charged for work during the time period:
Monday to Friday, 08:00 to 18:00 hours</t>
  </si>
  <si>
    <t>Refers to the rate charged for work during the time period:
24 hours a day 365 days a year</t>
  </si>
  <si>
    <t>Refers to the rate charged for work during the time period:
Monday to Friday 18:00 to 08:00 hours; weekends (Friday 18:00 to Monday 08:00 hours); public holidays</t>
  </si>
  <si>
    <t>Band Definition - Visual</t>
  </si>
  <si>
    <t>Describes the band definitions of interpreters of spoken languages. No response required.</t>
  </si>
  <si>
    <t>Read the instructions carefully. No response required.</t>
  </si>
  <si>
    <t>Describes the band definitions of interpreters of non-spoken languages. No response required.</t>
  </si>
  <si>
    <t>Describes and categorises the commonly needed languages. Please note this is not an exhaustive list and is provided to assist with pricing. No response required.</t>
  </si>
  <si>
    <t>Complete the GREY box with your organisation name.</t>
  </si>
  <si>
    <t>A</t>
  </si>
  <si>
    <t>C</t>
  </si>
  <si>
    <t>D</t>
  </si>
  <si>
    <t>Table Reference</t>
  </si>
  <si>
    <t>10. Spoken Face to Face Interpretation Services UK</t>
  </si>
  <si>
    <t>B</t>
  </si>
  <si>
    <t>E</t>
  </si>
  <si>
    <t>Table B - Real Time Stenography License Fees</t>
  </si>
  <si>
    <t>Table C - Onsite and Remote Recording and Logging Services</t>
  </si>
  <si>
    <t>Table F - Automated Speech Recognition</t>
  </si>
  <si>
    <t>Refer to '2. Instructions' for a description of Rates 1-3</t>
  </si>
  <si>
    <t xml:space="preserve">Table A - Pre-booked Video Interpreting </t>
  </si>
  <si>
    <t>British Sign Language Video Interpreting</t>
  </si>
  <si>
    <t>BSL Translations (written text into video)</t>
  </si>
  <si>
    <t>Table A - Face to Face Visual Interpreting (short duration)</t>
  </si>
  <si>
    <t>1 -249 minutes</t>
  </si>
  <si>
    <r>
      <t xml:space="preserve">Pricing shall be based on a 6 hour day, with the option for </t>
    </r>
    <r>
      <rPr>
        <b/>
        <sz val="11"/>
        <color theme="1"/>
        <rFont val="Calibri"/>
        <family val="2"/>
        <scheme val="minor"/>
      </rPr>
      <t>additional</t>
    </r>
    <r>
      <rPr>
        <sz val="11"/>
        <color theme="1"/>
        <rFont val="Calibri"/>
        <family val="2"/>
        <scheme val="minor"/>
      </rPr>
      <t xml:space="preserve"> time charged per hour.</t>
    </r>
  </si>
  <si>
    <r>
      <t xml:space="preserve">Prices provided in YELLOW cells should be for </t>
    </r>
    <r>
      <rPr>
        <b/>
        <sz val="11"/>
        <color theme="1"/>
        <rFont val="Calibri"/>
        <family val="2"/>
        <scheme val="minor"/>
      </rPr>
      <t>1 minute of usage</t>
    </r>
    <r>
      <rPr>
        <sz val="11"/>
        <color theme="1"/>
        <rFont val="Calibri"/>
        <family val="2"/>
        <scheme val="minor"/>
      </rPr>
      <t xml:space="preserve"> for a bundle within the given range. The total bundle price for the use of minutes in the range will automatically populate.</t>
    </r>
  </si>
  <si>
    <t>Refer to '2. Instructions' for a description of Tier 1-2 clearance</t>
  </si>
  <si>
    <r>
      <t xml:space="preserve">Please enter your organisation's full name in the </t>
    </r>
    <r>
      <rPr>
        <b/>
        <sz val="16"/>
        <color theme="6"/>
        <rFont val="Calibri"/>
        <family val="2"/>
        <scheme val="minor"/>
      </rPr>
      <t>grey</t>
    </r>
    <r>
      <rPr>
        <b/>
        <sz val="16"/>
        <color rgb="FF0070C0"/>
        <rFont val="Calibri"/>
        <family val="2"/>
        <scheme val="minor"/>
      </rPr>
      <t xml:space="preserve"> </t>
    </r>
    <r>
      <rPr>
        <b/>
        <sz val="16"/>
        <color theme="1"/>
        <rFont val="Calibri"/>
        <family val="2"/>
        <scheme val="minor"/>
      </rPr>
      <t>cell below:</t>
    </r>
  </si>
  <si>
    <t>Pricing for all services is based on English to English only.</t>
  </si>
  <si>
    <t>4a</t>
  </si>
  <si>
    <t>4a. Language Groups</t>
  </si>
  <si>
    <t>Refer to '4a. Language Groups' which lists commonly required languages. Note all prices are inclusive of all languages, including any which may not be listed.</t>
  </si>
  <si>
    <t>Table E - Translation Support Services</t>
  </si>
  <si>
    <t>Translation Support Services</t>
  </si>
  <si>
    <t>Table F - Visual Support Services</t>
  </si>
  <si>
    <t>Visual Support Services</t>
  </si>
  <si>
    <t>Table A - On-demand Telephone Interpreting</t>
  </si>
  <si>
    <t>Table B - Pre-booked Telephone Interpreting</t>
  </si>
  <si>
    <t>Rate 1 (UK only)</t>
  </si>
  <si>
    <t>Rate 2 (UK only)</t>
  </si>
  <si>
    <t>Rate 3 (blended UK and Overseas)</t>
  </si>
  <si>
    <r>
      <rPr>
        <b/>
        <sz val="11"/>
        <color theme="1"/>
        <rFont val="Calibri"/>
        <family val="2"/>
        <scheme val="minor"/>
      </rPr>
      <t>Carry Over:</t>
    </r>
    <r>
      <rPr>
        <sz val="11"/>
        <color theme="1"/>
        <rFont val="Calibri"/>
        <family val="2"/>
        <scheme val="minor"/>
      </rPr>
      <t xml:space="preserve"> Any unused minutes can carry over for a maximum of 12 months.</t>
    </r>
  </si>
  <si>
    <r>
      <rPr>
        <b/>
        <sz val="11"/>
        <color theme="1"/>
        <rFont val="Calibri"/>
        <family val="2"/>
        <scheme val="minor"/>
      </rPr>
      <t xml:space="preserve">Excess Usage: </t>
    </r>
    <r>
      <rPr>
        <sz val="11"/>
        <color theme="1"/>
        <rFont val="Calibri"/>
        <family val="2"/>
        <scheme val="minor"/>
      </rPr>
      <t xml:space="preserve">Any usage exceeding either the monthly or annual bundle will be charged at the purchased bundle rate per minute for a maximum of one month thereafter. </t>
    </r>
  </si>
  <si>
    <t>Other than the cover sheet, boxes highlighted GREY are for evaluation purposes and will be automatically populated.</t>
  </si>
  <si>
    <t>Complete all YELLOW and GREEN boxes</t>
  </si>
  <si>
    <t>Before completing this Pricing Matrix, please read these instructions in combination with Framework Schedule 3 (Framework Prices) of Attachment 9 - Framework Contract Documents, and paragraph 11 of Attachment 2 - How to Bid, which contains important information about how the information you provide will be evaluated.</t>
  </si>
  <si>
    <t>a) an insurance level sufficient to cover the limit of liability listed in Joing Schedule 3 (Insurance Requiremens) of Attachment 9 - Framework contract documents.</t>
  </si>
  <si>
    <t>c) travel costs and travel time up to a 5 mile radius, the point of origin of the journey being the Individuals home or current location, whichever is closest to the assignment.</t>
  </si>
  <si>
    <r>
      <rPr>
        <sz val="11"/>
        <color theme="1"/>
        <rFont val="Calibri"/>
      </rPr>
      <t>This workbook is protected and Bidders should only enter information into the boxes highlighted</t>
    </r>
    <r>
      <rPr>
        <sz val="11"/>
        <color rgb="FF0070C0"/>
        <rFont val="Calibri"/>
      </rPr>
      <t xml:space="preserve"> </t>
    </r>
    <r>
      <rPr>
        <b/>
        <sz val="11"/>
        <color theme="1"/>
        <rFont val="Calibri"/>
      </rPr>
      <t xml:space="preserve">YELLOW </t>
    </r>
    <r>
      <rPr>
        <sz val="11"/>
        <color theme="1"/>
        <rFont val="Calibri"/>
      </rPr>
      <t>and</t>
    </r>
    <r>
      <rPr>
        <b/>
        <sz val="11"/>
        <color theme="1"/>
        <rFont val="Calibri"/>
      </rPr>
      <t xml:space="preserve"> GREEN;</t>
    </r>
    <r>
      <rPr>
        <sz val="11"/>
        <color theme="1"/>
        <rFont val="Calibri"/>
      </rPr>
      <t xml:space="preserve"> a</t>
    </r>
    <r>
      <rPr>
        <sz val="11"/>
        <color theme="1"/>
        <rFont val="Calibri"/>
      </rPr>
      <t>ll other cells are locked for editing.</t>
    </r>
  </si>
  <si>
    <t>All YELLOW  cells will be used for the pricing evaluation as per the detailed instructions in the 'How to Bid' document. All prices entered into the GREEN cells will still form part of your Framework pricing but will not be evaluated. Please note: If you are successful in this competition, the prices submitted in the YELLOW and GREEN cells will be incorporated into Framework Schedule 3 (Framework Prices) of your Framework Contract and will be the maximum chargeable to Buyers at the further competition stage. Therefore you MUST ensure this information is correct.</t>
  </si>
  <si>
    <t>You must ensure that the completed Pricing Matrix is uploaded to question PQ1 in the e-Sourcing Suite (commercial envelope) prior to the Bid Submission Deadline.
You must name the file [price_insertyourcompanyname].</t>
  </si>
  <si>
    <t>Evaluation Purposes Table Only: Translation weighted table prices</t>
  </si>
  <si>
    <t>Evaluation Purposes Table Only: TSR weighted table prices</t>
  </si>
  <si>
    <t>Evaluation Purposes Table Only: Telephone Interpreting weighted table prices</t>
  </si>
  <si>
    <t>Evaluation Purposes Table Only: Spoken Video weighted table prices</t>
  </si>
  <si>
    <t>Evaluation Purposes Table Only: Visual Services weighted table prices</t>
  </si>
  <si>
    <t>Evaluation Purposes Table Only: Spoken Face to Face UK weighted table prices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</si>
</sst>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16">
    <font>
      <sz val="11"/>
      <color theme="1"/>
      <name val="Calibri"/>
      <family val="2"/>
      <scheme val="minor"/>
    </font>
    <font>
      <b/>
      <sz val="11"/>
      <color theme="1"/>
      <name val="Calibri"/>
      <family val="2"/>
      <scheme val="minor"/>
    </font>
    <font>
      <sz val="11"/>
      <color theme="1"/>
      <name val="Calibri"/>
      <family val="2"/>
      <scheme val="minor"/>
    </font>
    <font>
      <sz val="11"/>
      <color rgb="FF006100"/>
      <name val="Calibri"/>
      <family val="2"/>
      <scheme val="minor"/>
    </font>
    <font>
      <b/>
      <sz val="16"/>
      <color theme="1"/>
      <name val="Calibri"/>
      <family val="2"/>
      <scheme val="minor"/>
    </font>
    <font>
      <sz val="16"/>
      <color theme="1"/>
      <name val="Calibri"/>
      <family val="2"/>
      <scheme val="minor"/>
    </font>
    <font>
      <sz val="11"/>
      <color rgb="FF0070C0"/>
      <name val="Calibri"/>
      <family val="2"/>
      <scheme val="minor"/>
    </font>
    <font>
      <sz val="11"/>
      <color theme="0"/>
      <name val="Calibri"/>
      <family val="2"/>
      <scheme val="minor"/>
    </font>
    <font>
      <b/>
      <sz val="16"/>
      <color rgb="FF0070C0"/>
      <name val="Calibri"/>
      <family val="2"/>
      <scheme val="minor"/>
    </font>
    <font>
      <b/>
      <sz val="16"/>
      <color theme="6"/>
      <name val="Calibri"/>
      <family val="2"/>
      <scheme val="minor"/>
    </font>
    <font>
      <b/>
      <sz val="11"/>
      <color theme="0"/>
      <name val="Calibri"/>
      <family val="2"/>
      <scheme val="minor"/>
    </font>
    <font>
      <b/>
      <sz val="16"/>
      <color theme="1"/>
      <name val="Calibri"/>
    </font>
    <font>
      <sz val="11"/>
      <color theme="1"/>
      <name val="Calibri"/>
    </font>
    <font>
      <b/>
      <sz val="11"/>
      <color theme="1"/>
      <name val="Calibri"/>
    </font>
    <font>
      <sz val="11"/>
      <name val="Calibri"/>
    </font>
    <font>
      <sz val="11"/>
      <color rgb="FF0070C0"/>
      <name val="Calibri"/>
    </font>
  </fonts>
  <fills count="10">
    <fill>
      <patternFill patternType="none"/>
    </fill>
    <fill>
      <patternFill patternType="gray125"/>
    </fill>
    <fill>
      <patternFill patternType="solid">
        <fgColor theme="0" tint="-0.14999847407452621"/>
        <bgColor indexed="64"/>
      </patternFill>
    </fill>
    <fill>
      <patternFill patternType="solid">
        <fgColor rgb="FFC6EFCE"/>
      </patternFill>
    </fill>
    <fill>
      <patternFill patternType="solid">
        <fgColor rgb="FFFFFF00"/>
        <bgColor indexed="64"/>
      </patternFill>
    </fill>
    <fill>
      <patternFill patternType="solid">
        <fgColor theme="4" tint="0.59999389629810485"/>
        <bgColor indexed="65"/>
      </patternFill>
    </fill>
    <fill>
      <patternFill patternType="solid">
        <fgColor rgb="FF92D050"/>
        <bgColor indexed="64"/>
      </patternFill>
    </fill>
    <fill>
      <patternFill patternType="solid">
        <fgColor theme="4" tint="0.79998168889431442"/>
        <bgColor theme="4" tint="0.79998168889431442"/>
      </patternFill>
    </fill>
    <fill>
      <patternFill patternType="solid">
        <fgColor theme="4"/>
        <bgColor theme="4"/>
      </patternFill>
    </fill>
    <fill>
      <patternFill patternType="solid">
        <fgColor theme="6" tint="0.59999389629810485"/>
        <bgColor indexed="65"/>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bottom style="thin">
        <color indexed="64"/>
      </bottom>
      <diagonal/>
    </border>
    <border>
      <left style="thin">
        <color indexed="64"/>
      </left>
      <right style="thin">
        <color indexed="64"/>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s>
  <cellStyleXfs count="5">
    <xf numFmtId="0" fontId="0" fillId="0" borderId="0"/>
    <xf numFmtId="44" fontId="2" fillId="0" borderId="0" applyFont="0" applyFill="0" applyBorder="0" applyAlignment="0" applyProtection="0"/>
    <xf numFmtId="0" fontId="3" fillId="3" borderId="0" applyNumberFormat="0" applyBorder="0" applyAlignment="0" applyProtection="0"/>
    <xf numFmtId="0" fontId="2" fillId="5" borderId="0" applyNumberFormat="0" applyBorder="0" applyAlignment="0" applyProtection="0"/>
    <xf numFmtId="0" fontId="2" fillId="9" borderId="0" applyNumberFormat="0" applyBorder="0" applyAlignment="0" applyProtection="0"/>
  </cellStyleXfs>
  <cellXfs count="128">
    <xf numFmtId="0" fontId="0" fillId="0" borderId="0" xfId="0"/>
    <xf numFmtId="0" fontId="1" fillId="0" borderId="0" xfId="0" applyFont="1"/>
    <xf numFmtId="44" fontId="0" fillId="0" borderId="0" xfId="1" applyFont="1"/>
    <xf numFmtId="44" fontId="0" fillId="0" borderId="0" xfId="0" applyNumberFormat="1"/>
    <xf numFmtId="0" fontId="0" fillId="0" borderId="0" xfId="0" applyAlignment="1">
      <alignment wrapText="1"/>
    </xf>
    <xf numFmtId="0" fontId="6" fillId="0" borderId="0" xfId="0" applyFont="1"/>
    <xf numFmtId="0" fontId="0" fillId="0" borderId="1" xfId="0" applyBorder="1"/>
    <xf numFmtId="44" fontId="0" fillId="0" borderId="1" xfId="1" applyFont="1" applyBorder="1"/>
    <xf numFmtId="0" fontId="0" fillId="0" borderId="1" xfId="0" applyBorder="1" applyAlignment="1">
      <alignment horizontal="center"/>
    </xf>
    <xf numFmtId="0" fontId="3" fillId="0" borderId="0" xfId="2" applyFill="1"/>
    <xf numFmtId="0" fontId="2" fillId="0" borderId="0" xfId="3" applyFill="1"/>
    <xf numFmtId="0" fontId="0" fillId="0" borderId="1" xfId="3" applyFont="1" applyFill="1" applyBorder="1"/>
    <xf numFmtId="0" fontId="0" fillId="0" borderId="0" xfId="3" applyFont="1" applyFill="1"/>
    <xf numFmtId="0" fontId="0" fillId="0" borderId="1" xfId="0" applyBorder="1" applyAlignment="1">
      <alignment wrapText="1"/>
    </xf>
    <xf numFmtId="44" fontId="0" fillId="0" borderId="1" xfId="1" applyFont="1" applyBorder="1" applyAlignment="1">
      <alignment horizontal="center" vertical="center"/>
    </xf>
    <xf numFmtId="0" fontId="0" fillId="0" borderId="1" xfId="0" applyBorder="1" applyAlignment="1">
      <alignment horizontal="center" vertical="center"/>
    </xf>
    <xf numFmtId="0" fontId="0" fillId="0" borderId="1" xfId="0" applyBorder="1" applyAlignment="1">
      <alignment horizontal="center" wrapText="1"/>
    </xf>
    <xf numFmtId="44" fontId="0" fillId="0" borderId="1" xfId="1" applyFont="1" applyBorder="1" applyAlignment="1">
      <alignment vertical="center"/>
    </xf>
    <xf numFmtId="44" fontId="0" fillId="0" borderId="1" xfId="0" applyNumberFormat="1" applyBorder="1" applyAlignment="1">
      <alignment vertical="center"/>
    </xf>
    <xf numFmtId="44" fontId="0" fillId="0" borderId="1" xfId="1" applyFont="1" applyBorder="1" applyAlignment="1">
      <alignment vertical="center" wrapText="1"/>
    </xf>
    <xf numFmtId="0" fontId="4" fillId="0" borderId="8" xfId="0" applyFont="1" applyBorder="1"/>
    <xf numFmtId="0" fontId="4" fillId="0" borderId="10" xfId="0" applyFont="1" applyBorder="1"/>
    <xf numFmtId="0" fontId="4" fillId="0" borderId="8" xfId="3" applyFont="1" applyFill="1" applyBorder="1"/>
    <xf numFmtId="0" fontId="0" fillId="0" borderId="7" xfId="0" applyBorder="1"/>
    <xf numFmtId="0" fontId="1" fillId="0" borderId="5" xfId="0" applyFont="1" applyBorder="1"/>
    <xf numFmtId="0" fontId="1" fillId="0" borderId="11" xfId="0" applyFont="1" applyBorder="1"/>
    <xf numFmtId="0" fontId="1" fillId="0" borderId="4" xfId="0" applyFont="1" applyBorder="1"/>
    <xf numFmtId="0" fontId="0" fillId="0" borderId="12" xfId="0" applyBorder="1"/>
    <xf numFmtId="0" fontId="0" fillId="0" borderId="2" xfId="0" applyBorder="1"/>
    <xf numFmtId="0" fontId="0" fillId="7" borderId="1" xfId="0" applyFill="1" applyBorder="1"/>
    <xf numFmtId="0" fontId="0" fillId="0" borderId="12" xfId="3" applyFont="1" applyFill="1" applyBorder="1"/>
    <xf numFmtId="0" fontId="0" fillId="0" borderId="7" xfId="0" applyBorder="1" applyAlignment="1">
      <alignment wrapText="1"/>
    </xf>
    <xf numFmtId="44" fontId="0" fillId="0" borderId="6" xfId="1" applyFont="1" applyBorder="1" applyAlignment="1">
      <alignment vertical="center" wrapText="1"/>
    </xf>
    <xf numFmtId="0" fontId="0" fillId="0" borderId="3" xfId="0" applyBorder="1" applyAlignment="1">
      <alignment wrapText="1"/>
    </xf>
    <xf numFmtId="44" fontId="0" fillId="0" borderId="12" xfId="1" applyFont="1" applyBorder="1" applyAlignment="1">
      <alignment vertical="center" wrapText="1"/>
    </xf>
    <xf numFmtId="0" fontId="0" fillId="0" borderId="12" xfId="0" applyBorder="1" applyAlignment="1">
      <alignment wrapText="1"/>
    </xf>
    <xf numFmtId="44" fontId="0" fillId="0" borderId="2" xfId="1" applyFont="1" applyBorder="1" applyAlignment="1">
      <alignment vertical="center" wrapText="1"/>
    </xf>
    <xf numFmtId="0" fontId="0" fillId="0" borderId="7" xfId="0" applyBorder="1" applyAlignment="1">
      <alignment horizontal="left" wrapText="1"/>
    </xf>
    <xf numFmtId="0" fontId="1" fillId="0" borderId="13" xfId="0" applyFont="1" applyBorder="1"/>
    <xf numFmtId="0" fontId="0" fillId="0" borderId="3" xfId="0" applyBorder="1" applyAlignment="1">
      <alignment horizontal="left" wrapText="1"/>
    </xf>
    <xf numFmtId="44" fontId="0" fillId="0" borderId="12" xfId="0" applyNumberFormat="1" applyBorder="1" applyAlignment="1">
      <alignment vertical="center"/>
    </xf>
    <xf numFmtId="0" fontId="0" fillId="0" borderId="12" xfId="0" applyBorder="1" applyAlignment="1">
      <alignment horizontal="center" vertical="center"/>
    </xf>
    <xf numFmtId="44" fontId="0" fillId="0" borderId="12" xfId="1" applyFont="1" applyBorder="1" applyAlignment="1">
      <alignment vertical="center"/>
    </xf>
    <xf numFmtId="0" fontId="0" fillId="0" borderId="12" xfId="0" applyBorder="1" applyAlignment="1">
      <alignment horizontal="center" wrapText="1"/>
    </xf>
    <xf numFmtId="0" fontId="7" fillId="0" borderId="5" xfId="0" applyFont="1" applyBorder="1"/>
    <xf numFmtId="0" fontId="7" fillId="0" borderId="4" xfId="0" applyFont="1" applyBorder="1"/>
    <xf numFmtId="0" fontId="0" fillId="0" borderId="7" xfId="0" applyBorder="1" applyAlignment="1">
      <alignment vertical="top"/>
    </xf>
    <xf numFmtId="0" fontId="0" fillId="0" borderId="6" xfId="0" applyBorder="1" applyAlignment="1">
      <alignment vertical="top" wrapText="1"/>
    </xf>
    <xf numFmtId="0" fontId="0" fillId="0" borderId="3" xfId="0" applyBorder="1" applyAlignment="1">
      <alignment vertical="top"/>
    </xf>
    <xf numFmtId="0" fontId="0" fillId="0" borderId="2" xfId="0" applyBorder="1" applyAlignment="1">
      <alignment vertical="top" wrapText="1"/>
    </xf>
    <xf numFmtId="0" fontId="0" fillId="0" borderId="7" xfId="0" applyBorder="1" applyAlignment="1">
      <alignment horizontal="center"/>
    </xf>
    <xf numFmtId="0" fontId="0" fillId="0" borderId="6" xfId="0" applyBorder="1"/>
    <xf numFmtId="0" fontId="2" fillId="0" borderId="1" xfId="3" applyFill="1" applyBorder="1"/>
    <xf numFmtId="0" fontId="0" fillId="0" borderId="6" xfId="3" applyFont="1" applyFill="1" applyBorder="1"/>
    <xf numFmtId="0" fontId="0" fillId="0" borderId="3" xfId="0" applyBorder="1" applyAlignment="1">
      <alignment horizontal="center"/>
    </xf>
    <xf numFmtId="0" fontId="1" fillId="0" borderId="5" xfId="0" applyFont="1" applyBorder="1" applyAlignment="1">
      <alignment wrapText="1"/>
    </xf>
    <xf numFmtId="0" fontId="1" fillId="0" borderId="11" xfId="0" applyFont="1" applyBorder="1" applyAlignment="1">
      <alignment wrapText="1"/>
    </xf>
    <xf numFmtId="0" fontId="1" fillId="0" borderId="4" xfId="0" applyFont="1" applyBorder="1" applyAlignment="1">
      <alignment wrapText="1"/>
    </xf>
    <xf numFmtId="0" fontId="0" fillId="0" borderId="6" xfId="0" applyBorder="1" applyAlignment="1">
      <alignment wrapText="1"/>
    </xf>
    <xf numFmtId="0" fontId="0" fillId="0" borderId="2" xfId="0" applyBorder="1" applyAlignment="1">
      <alignment wrapText="1"/>
    </xf>
    <xf numFmtId="0" fontId="0" fillId="0" borderId="11" xfId="0" applyBorder="1"/>
    <xf numFmtId="0" fontId="10" fillId="8" borderId="1" xfId="0" applyFont="1" applyFill="1" applyBorder="1"/>
    <xf numFmtId="44" fontId="0" fillId="0" borderId="6" xfId="1" applyFont="1" applyBorder="1" applyAlignment="1">
      <alignment horizontal="center" vertical="center"/>
    </xf>
    <xf numFmtId="44" fontId="0" fillId="0" borderId="12" xfId="1" applyFont="1" applyBorder="1" applyAlignment="1">
      <alignment horizontal="center" vertical="center"/>
    </xf>
    <xf numFmtId="44" fontId="0" fillId="0" borderId="2" xfId="1" applyFont="1" applyBorder="1" applyAlignment="1">
      <alignment horizontal="center" vertical="center"/>
    </xf>
    <xf numFmtId="44" fontId="0" fillId="0" borderId="6" xfId="1" applyFont="1" applyBorder="1"/>
    <xf numFmtId="44" fontId="0" fillId="0" borderId="12" xfId="1" applyFont="1" applyBorder="1"/>
    <xf numFmtId="0" fontId="0" fillId="0" borderId="12" xfId="0" applyBorder="1" applyAlignment="1">
      <alignment horizontal="center"/>
    </xf>
    <xf numFmtId="44" fontId="0" fillId="0" borderId="2" xfId="1" applyFont="1" applyBorder="1"/>
    <xf numFmtId="0" fontId="0" fillId="0" borderId="3" xfId="0" applyBorder="1" applyAlignment="1">
      <alignment vertical="top" wrapText="1"/>
    </xf>
    <xf numFmtId="0" fontId="0" fillId="0" borderId="12" xfId="0" applyBorder="1" applyAlignment="1">
      <alignment vertical="top"/>
    </xf>
    <xf numFmtId="0" fontId="0" fillId="0" borderId="12" xfId="0" applyBorder="1" applyAlignment="1">
      <alignment vertical="top" wrapText="1"/>
    </xf>
    <xf numFmtId="44" fontId="2" fillId="9" borderId="1" xfId="4" applyNumberFormat="1" applyBorder="1" applyAlignment="1">
      <alignment wrapText="1"/>
    </xf>
    <xf numFmtId="44" fontId="2" fillId="9" borderId="6" xfId="4" applyNumberFormat="1" applyBorder="1" applyAlignment="1">
      <alignment wrapText="1"/>
    </xf>
    <xf numFmtId="0" fontId="1" fillId="0" borderId="11" xfId="0" applyFont="1" applyBorder="1" applyAlignment="1">
      <alignment horizontal="center" wrapText="1"/>
    </xf>
    <xf numFmtId="0" fontId="1" fillId="0" borderId="4" xfId="0" applyFont="1" applyBorder="1" applyAlignment="1">
      <alignment horizontal="center" wrapText="1"/>
    </xf>
    <xf numFmtId="44" fontId="2" fillId="9" borderId="12" xfId="4" applyNumberFormat="1" applyBorder="1" applyAlignment="1">
      <alignment horizontal="left" wrapText="1"/>
    </xf>
    <xf numFmtId="0" fontId="2" fillId="9" borderId="2" xfId="4" applyNumberFormat="1" applyBorder="1" applyAlignment="1">
      <alignment horizontal="left" wrapText="1"/>
    </xf>
    <xf numFmtId="0" fontId="0" fillId="0" borderId="1" xfId="3" applyFont="1" applyFill="1" applyBorder="1" applyAlignment="1"/>
    <xf numFmtId="0" fontId="0" fillId="0" borderId="12" xfId="3" applyFont="1" applyFill="1" applyBorder="1" applyAlignment="1"/>
    <xf numFmtId="0" fontId="0" fillId="0" borderId="3" xfId="0" applyBorder="1" applyAlignment="1">
      <alignment vertical="center" wrapText="1"/>
    </xf>
    <xf numFmtId="44" fontId="0" fillId="0" borderId="2" xfId="1" applyFont="1" applyBorder="1" applyAlignment="1">
      <alignment vertical="center"/>
    </xf>
    <xf numFmtId="0" fontId="0" fillId="0" borderId="7" xfId="3" applyFont="1" applyFill="1" applyBorder="1" applyAlignment="1">
      <alignment horizontal="center"/>
    </xf>
    <xf numFmtId="0" fontId="0" fillId="0" borderId="0" xfId="0"/>
    <xf numFmtId="0" fontId="0" fillId="0" borderId="0" xfId="0" applyAlignment="1">
      <alignment wrapText="1"/>
    </xf>
    <xf numFmtId="0" fontId="0" fillId="0" borderId="3" xfId="0" applyBorder="1"/>
    <xf numFmtId="0" fontId="4" fillId="0" borderId="0" xfId="0" applyFont="1"/>
    <xf numFmtId="0" fontId="0" fillId="0" borderId="0" xfId="0" applyAlignment="1">
      <alignment wrapText="1"/>
    </xf>
    <xf numFmtId="0" fontId="0" fillId="0" borderId="0" xfId="0"/>
    <xf numFmtId="0" fontId="0" fillId="0" borderId="5" xfId="0" applyBorder="1"/>
    <xf numFmtId="0" fontId="0" fillId="0" borderId="3" xfId="0" applyBorder="1"/>
    <xf numFmtId="0" fontId="4" fillId="2" borderId="9" xfId="0" applyFont="1" applyFill="1" applyBorder="1" applyAlignment="1" applyProtection="1">
      <alignment wrapText="1"/>
      <protection locked="0"/>
    </xf>
    <xf numFmtId="44" fontId="0" fillId="4" borderId="6" xfId="1" applyFont="1" applyFill="1" applyBorder="1" applyProtection="1">
      <protection locked="0"/>
    </xf>
    <xf numFmtId="44" fontId="0" fillId="4" borderId="2" xfId="1" applyFont="1" applyFill="1" applyBorder="1" applyProtection="1">
      <protection locked="0"/>
    </xf>
    <xf numFmtId="44" fontId="0" fillId="6" borderId="6" xfId="1" applyFont="1" applyFill="1" applyBorder="1" applyProtection="1">
      <protection locked="0"/>
    </xf>
    <xf numFmtId="44" fontId="0" fillId="6" borderId="2" xfId="1" applyFont="1" applyFill="1" applyBorder="1" applyProtection="1">
      <protection locked="0"/>
    </xf>
    <xf numFmtId="44" fontId="0" fillId="6" borderId="2" xfId="1" applyFont="1" applyFill="1" applyBorder="1" applyAlignment="1" applyProtection="1">
      <alignment vertical="top"/>
      <protection locked="0"/>
    </xf>
    <xf numFmtId="44" fontId="0" fillId="4" borderId="1" xfId="1" applyFont="1" applyFill="1" applyBorder="1" applyAlignment="1" applyProtection="1">
      <alignment wrapText="1"/>
      <protection locked="0"/>
    </xf>
    <xf numFmtId="44" fontId="0" fillId="4" borderId="12" xfId="1" applyFont="1" applyFill="1" applyBorder="1" applyAlignment="1" applyProtection="1">
      <alignment wrapText="1"/>
      <protection locked="0"/>
    </xf>
    <xf numFmtId="44" fontId="0" fillId="6" borderId="6" xfId="1" applyFont="1" applyFill="1" applyBorder="1" applyAlignment="1" applyProtection="1">
      <protection locked="0"/>
    </xf>
    <xf numFmtId="44" fontId="0" fillId="6" borderId="2" xfId="1" applyFont="1" applyFill="1" applyBorder="1" applyAlignment="1" applyProtection="1">
      <protection locked="0"/>
    </xf>
    <xf numFmtId="0" fontId="0" fillId="0" borderId="0" xfId="0" applyProtection="1"/>
    <xf numFmtId="0" fontId="1" fillId="0" borderId="4" xfId="0" applyFont="1" applyBorder="1" applyProtection="1"/>
    <xf numFmtId="0" fontId="0" fillId="0" borderId="0" xfId="0" applyAlignment="1" applyProtection="1">
      <alignment wrapText="1"/>
    </xf>
    <xf numFmtId="0" fontId="1" fillId="0" borderId="11" xfId="0" applyFont="1" applyBorder="1" applyProtection="1"/>
    <xf numFmtId="44" fontId="0" fillId="0" borderId="0" xfId="0" applyNumberFormat="1" applyProtection="1"/>
    <xf numFmtId="0" fontId="0" fillId="0" borderId="0" xfId="0" applyAlignment="1">
      <alignment wrapText="1"/>
    </xf>
    <xf numFmtId="0" fontId="0" fillId="0" borderId="0" xfId="0"/>
    <xf numFmtId="0" fontId="5" fillId="0" borderId="0" xfId="0" applyFont="1"/>
    <xf numFmtId="0" fontId="0" fillId="0" borderId="0" xfId="0"/>
    <xf numFmtId="0" fontId="4" fillId="0" borderId="0" xfId="0" applyFont="1"/>
    <xf numFmtId="0" fontId="0" fillId="7" borderId="12" xfId="0" applyFill="1" applyBorder="1" applyAlignment="1">
      <alignment horizontal="left" vertical="top" wrapText="1"/>
    </xf>
    <xf numFmtId="0" fontId="0" fillId="0" borderId="14" xfId="0" applyBorder="1" applyAlignment="1">
      <alignment horizontal="left" vertical="top" wrapText="1"/>
    </xf>
    <xf numFmtId="0" fontId="0" fillId="0" borderId="11" xfId="0" applyBorder="1" applyAlignment="1">
      <alignment horizontal="left" vertical="top" wrapText="1"/>
    </xf>
    <xf numFmtId="0" fontId="11" fillId="0" borderId="0" xfId="0" applyFont="1" applyAlignment="1">
      <alignment wrapText="1"/>
    </xf>
    <xf numFmtId="0" fontId="0" fillId="0" borderId="0" xfId="0" applyFont="1" applyAlignment="1"/>
    <xf numFmtId="0" fontId="12" fillId="0" borderId="0" xfId="0" applyFont="1" applyAlignment="1"/>
    <xf numFmtId="0" fontId="13" fillId="0" borderId="0" xfId="0" applyFont="1" applyAlignment="1">
      <alignment wrapText="1"/>
    </xf>
    <xf numFmtId="0" fontId="12" fillId="0" borderId="0" xfId="0" applyFont="1" applyAlignment="1">
      <alignment wrapText="1"/>
    </xf>
    <xf numFmtId="0" fontId="13" fillId="0" borderId="0" xfId="0" applyFont="1" applyAlignment="1">
      <alignment vertical="top" wrapText="1"/>
    </xf>
    <xf numFmtId="0" fontId="13" fillId="0" borderId="15" xfId="0" applyFont="1" applyBorder="1" applyAlignment="1">
      <alignment wrapText="1"/>
    </xf>
    <xf numFmtId="0" fontId="14" fillId="0" borderId="16" xfId="0" applyFont="1" applyBorder="1"/>
    <xf numFmtId="0" fontId="14" fillId="0" borderId="17" xfId="0" applyFont="1" applyBorder="1"/>
    <xf numFmtId="0" fontId="12" fillId="0" borderId="18" xfId="0" applyFont="1" applyBorder="1" applyAlignment="1">
      <alignment wrapText="1"/>
    </xf>
    <xf numFmtId="0" fontId="14" fillId="0" borderId="19" xfId="0" applyFont="1" applyBorder="1"/>
    <xf numFmtId="0" fontId="12" fillId="0" borderId="20" xfId="0" applyFont="1" applyBorder="1" applyAlignment="1">
      <alignment wrapText="1"/>
    </xf>
    <xf numFmtId="0" fontId="14" fillId="0" borderId="21" xfId="0" applyFont="1" applyBorder="1"/>
    <xf numFmtId="0" fontId="14" fillId="0" borderId="22" xfId="0" applyFont="1" applyBorder="1"/>
  </cellXfs>
  <cellStyles count="5">
    <cellStyle name="40% - Accent1" xfId="3" builtinId="31"/>
    <cellStyle name="40% - Accent3" xfId="4" builtinId="39"/>
    <cellStyle name="Currency" xfId="1" builtinId="4"/>
    <cellStyle name="Good" xfId="2" builtinId="26"/>
    <cellStyle name="Normal" xfId="0" builtinId="0"/>
  </cellStyles>
  <dxfs count="319">
    <dxf>
      <font>
        <b val="0"/>
        <i val="0"/>
        <strike val="0"/>
        <condense val="0"/>
        <extend val="0"/>
        <outline val="0"/>
        <shadow val="0"/>
        <u val="none"/>
        <vertAlign val="baseline"/>
        <sz val="11"/>
        <color theme="1"/>
        <name val="Calibri"/>
        <family val="2"/>
        <scheme val="minor"/>
      </font>
      <fill>
        <patternFill patternType="solid">
          <fgColor indexed="64"/>
          <bgColor rgb="FFFFFF00"/>
        </patternFill>
      </fill>
      <border diagonalUp="0" diagonalDown="0">
        <left style="thin">
          <color indexed="64"/>
        </left>
        <right/>
        <top style="thin">
          <color indexed="64"/>
        </top>
        <bottom style="thin">
          <color indexed="64"/>
        </bottom>
        <vertical/>
        <horizontal/>
      </border>
      <protection locked="0" hidden="0"/>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right style="thin">
          <color indexed="64"/>
        </right>
        <top style="thin">
          <color indexed="64"/>
        </top>
        <bottom style="thin">
          <color indexed="64"/>
        </bottom>
        <vertical/>
        <horizontal/>
      </border>
    </dxf>
    <dxf>
      <border outline="0">
        <top style="thin">
          <color indexed="64"/>
        </top>
      </border>
    </dxf>
    <dxf>
      <border outline="0">
        <left style="medium">
          <color indexed="64"/>
        </left>
        <right style="medium">
          <color indexed="64"/>
        </right>
        <top style="medium">
          <color indexed="64"/>
        </top>
        <bottom style="medium">
          <color indexed="64"/>
        </bottom>
      </border>
    </dxf>
    <dxf>
      <border outline="0">
        <bottom style="thin">
          <color indexed="64"/>
        </bottom>
      </border>
    </dxf>
    <dxf>
      <font>
        <b/>
        <i val="0"/>
        <strike val="0"/>
        <condense val="0"/>
        <extend val="0"/>
        <outline val="0"/>
        <shadow val="0"/>
        <u val="none"/>
        <vertAlign val="baseline"/>
        <sz val="11"/>
        <color theme="1"/>
        <name val="Calibri"/>
        <family val="2"/>
        <scheme val="minor"/>
      </font>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Calibri"/>
        <family val="2"/>
        <scheme val="minor"/>
      </font>
      <alignment horizontal="general" vertical="center" textRotation="0" wrapText="0" indent="0" justifyLastLine="0" shrinkToFit="0" readingOrder="0"/>
      <border diagonalUp="0" diagonalDown="0">
        <left style="thin">
          <color indexed="64"/>
        </left>
        <right/>
        <top style="thin">
          <color indexed="64"/>
        </top>
        <bottom/>
        <vertical/>
        <horizontal/>
      </border>
    </dxf>
    <dxf>
      <alignment horizontal="center" vertical="center" textRotation="0" wrapText="0"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1"/>
        <color theme="1"/>
        <name val="Calibri"/>
        <family val="2"/>
        <scheme val="minor"/>
      </font>
      <alignment horizontal="general" vertical="center" textRotation="0" wrapText="0"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1"/>
        <color theme="1"/>
        <name val="Calibri"/>
        <family val="2"/>
        <scheme val="minor"/>
      </font>
      <alignment horizontal="general" vertical="center" textRotation="0" wrapText="1" indent="0" justifyLastLine="0" shrinkToFit="0" readingOrder="0"/>
      <border diagonalUp="0" diagonalDown="0">
        <left/>
        <right style="thin">
          <color indexed="64"/>
        </right>
        <top style="thin">
          <color indexed="64"/>
        </top>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1"/>
        <color theme="1"/>
        <name val="Calibri"/>
        <family val="2"/>
        <scheme val="minor"/>
      </font>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Calibri"/>
        <family val="2"/>
        <scheme val="minor"/>
      </font>
      <fill>
        <patternFill patternType="solid">
          <fgColor indexed="64"/>
          <bgColor rgb="FF92D050"/>
        </patternFill>
      </fill>
      <alignment horizontal="general" vertical="bottom" textRotation="0" wrapText="0" indent="0" justifyLastLine="0" shrinkToFit="0" readingOrder="0"/>
      <border diagonalUp="0" diagonalDown="0">
        <left style="thin">
          <color indexed="64"/>
        </left>
        <right/>
        <top style="thin">
          <color indexed="64"/>
        </top>
        <bottom style="thin">
          <color indexed="64"/>
        </bottom>
        <vertical/>
        <horizontal/>
      </border>
      <protection locked="0" hidden="0"/>
    </dxf>
    <dxf>
      <alignment horizontal="general"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general"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general"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general"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bottom" textRotation="0" wrapText="0" indent="0" justifyLastLine="0" shrinkToFit="0" readingOrder="0"/>
    </dxf>
    <dxf>
      <alignment horizontal="general" vertical="bottom" textRotation="0" wrapText="0" indent="0" justifyLastLine="0" shrinkToFit="0" readingOrder="0"/>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general" vertical="bottom" textRotation="0" wrapText="0" indent="0" justifyLastLine="0" shrinkToFit="0" readingOrder="0"/>
    </dxf>
    <dxf>
      <border outline="0">
        <bottom style="thin">
          <color indexed="64"/>
        </bottom>
      </border>
    </dxf>
    <dxf>
      <font>
        <b/>
        <i val="0"/>
        <strike val="0"/>
        <condense val="0"/>
        <extend val="0"/>
        <outline val="0"/>
        <shadow val="0"/>
        <u val="none"/>
        <vertAlign val="baseline"/>
        <sz val="11"/>
        <color theme="1"/>
        <name val="Calibri"/>
        <family val="2"/>
        <scheme val="minor"/>
      </font>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Calibri"/>
        <family val="2"/>
        <scheme val="minor"/>
      </font>
      <fill>
        <patternFill patternType="solid">
          <fgColor indexed="64"/>
          <bgColor rgb="FF92D050"/>
        </patternFill>
      </fill>
      <border diagonalUp="0" diagonalDown="0">
        <left style="thin">
          <color indexed="64"/>
        </left>
        <right/>
        <top style="thin">
          <color indexed="64"/>
        </top>
        <bottom style="thin">
          <color indexed="64"/>
        </bottom>
        <vertical/>
        <horizontal/>
      </border>
      <protection locked="0" hidden="0"/>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alignment horizontal="general" vertical="bottom" textRotation="0" wrapText="1" indent="0" justifyLastLine="0" shrinkToFit="0" readingOrder="0"/>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1"/>
        <color theme="1"/>
        <name val="Calibri"/>
        <family val="2"/>
        <scheme val="minor"/>
      </font>
      <border diagonalUp="0" diagonalDown="0" outline="0">
        <left style="thin">
          <color indexed="64"/>
        </left>
        <right style="thin">
          <color indexed="64"/>
        </right>
        <top/>
        <bottom/>
      </border>
    </dxf>
    <dxf>
      <numFmt numFmtId="34" formatCode="_-&quot;£&quot;* #,##0.00_-;\-&quot;£&quot;* #,##0.00_-;_-&quot;£&quot;* &quot;-&quot;??_-;_-@_-"/>
      <alignment horizontal="general" vertical="bottom" textRotation="0" wrapText="1" indent="0" justifyLastLine="0" shrinkToFit="0" readingOrder="0"/>
      <border diagonalUp="0" diagonalDown="0">
        <left style="thin">
          <color indexed="64"/>
        </left>
        <right/>
        <top style="thin">
          <color indexed="64"/>
        </top>
        <bottom style="thin">
          <color indexed="64"/>
        </bottom>
        <vertical/>
        <horizontal/>
      </border>
    </dxf>
    <dxf>
      <numFmt numFmtId="34" formatCode="_-&quot;£&quot;* #,##0.00_-;\-&quot;£&quot;* #,##0.00_-;_-&quot;£&quot;* &quot;-&quot;??_-;_-@_-"/>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fill>
        <patternFill patternType="solid">
          <fgColor indexed="64"/>
          <bgColor rgb="FFFFFF00"/>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dxf>
    <dxf>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dxf>
    <dxf>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bottom" textRotation="0" wrapText="1" indent="0" justifyLastLine="0" shrinkToFit="0" readingOrder="0"/>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1"/>
        <color theme="1"/>
        <name val="Calibri"/>
        <family val="2"/>
        <scheme val="minor"/>
      </font>
      <alignment horizontal="general" vertical="bottom"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Calibri"/>
        <family val="2"/>
        <scheme val="minor"/>
      </font>
      <fill>
        <patternFill patternType="solid">
          <fgColor indexed="64"/>
          <bgColor rgb="FF92D050"/>
        </patternFill>
      </fill>
      <alignment horizontal="general" vertical="top" textRotation="0" wrapText="0" indent="0" justifyLastLine="0" shrinkToFit="0" readingOrder="0"/>
      <border diagonalUp="0" diagonalDown="0">
        <left style="thin">
          <color indexed="64"/>
        </left>
        <right/>
        <top style="thin">
          <color indexed="64"/>
        </top>
        <bottom/>
        <vertical/>
        <horizontal/>
      </border>
      <protection locked="0" hidden="0"/>
    </dxf>
    <dxf>
      <alignment horizontal="general" vertical="top" textRotation="0" wrapText="0" indent="0" justifyLastLine="0" shrinkToFit="0" readingOrder="0"/>
      <border diagonalUp="0" diagonalDown="0">
        <left style="thin">
          <color indexed="64"/>
        </left>
        <right style="thin">
          <color indexed="64"/>
        </right>
        <top style="thin">
          <color indexed="64"/>
        </top>
        <bottom/>
        <vertical/>
        <horizontal/>
      </border>
    </dxf>
    <dxf>
      <alignment horizontal="general" vertical="top" textRotation="0" wrapText="0" indent="0" justifyLastLine="0" shrinkToFit="0" readingOrder="0"/>
      <border diagonalUp="0" diagonalDown="0">
        <left style="thin">
          <color indexed="64"/>
        </left>
        <right style="thin">
          <color indexed="64"/>
        </right>
        <top style="thin">
          <color indexed="64"/>
        </top>
        <bottom/>
        <vertical/>
        <horizontal/>
      </border>
    </dxf>
    <dxf>
      <alignment horizontal="general" vertical="top" textRotation="0" wrapText="0" indent="0" justifyLastLine="0" shrinkToFit="0" readingOrder="0"/>
      <border diagonalUp="0" diagonalDown="0">
        <left style="thin">
          <color indexed="64"/>
        </left>
        <right style="thin">
          <color indexed="64"/>
        </right>
        <top style="thin">
          <color indexed="64"/>
        </top>
        <bottom/>
        <vertical/>
        <horizontal/>
      </border>
    </dxf>
    <dxf>
      <alignment horizontal="general" vertical="top" textRotation="0" wrapText="1" indent="0" justifyLastLine="0" shrinkToFit="0" readingOrder="0"/>
      <border diagonalUp="0" diagonalDown="0">
        <left style="thin">
          <color indexed="64"/>
        </left>
        <right style="thin">
          <color indexed="64"/>
        </right>
        <top style="thin">
          <color indexed="64"/>
        </top>
        <bottom/>
        <vertical/>
        <horizontal/>
      </border>
    </dxf>
    <dxf>
      <alignment horizontal="general" vertical="top" textRotation="0" wrapText="0" indent="0" justifyLastLine="0" shrinkToFit="0" readingOrder="0"/>
      <border diagonalUp="0" diagonalDown="0">
        <left style="thin">
          <color indexed="64"/>
        </left>
        <right style="thin">
          <color indexed="64"/>
        </right>
        <top style="thin">
          <color indexed="64"/>
        </top>
        <bottom/>
        <vertical/>
        <horizontal/>
      </border>
    </dxf>
    <dxf>
      <alignment horizontal="general" vertical="top" textRotation="0" wrapText="1" indent="0" justifyLastLine="0" shrinkToFit="0" readingOrder="0"/>
      <border diagonalUp="0" diagonalDown="0">
        <left/>
        <right style="thin">
          <color indexed="64"/>
        </right>
        <top style="thin">
          <color indexed="64"/>
        </top>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alignment horizontal="general" vertical="top" textRotation="0" wrapText="0" indent="0" justifyLastLine="0" shrinkToFit="0" readingOrder="0"/>
    </dxf>
    <dxf>
      <border outline="0">
        <bottom style="thin">
          <color indexed="64"/>
        </bottom>
      </border>
    </dxf>
    <dxf>
      <font>
        <b/>
        <i val="0"/>
        <strike val="0"/>
        <condense val="0"/>
        <extend val="0"/>
        <outline val="0"/>
        <shadow val="0"/>
        <u val="none"/>
        <vertAlign val="baseline"/>
        <sz val="11"/>
        <color theme="1"/>
        <name val="Calibri"/>
        <family val="2"/>
        <scheme val="minor"/>
      </font>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Calibri"/>
        <family val="2"/>
        <scheme val="minor"/>
      </font>
      <fill>
        <patternFill patternType="solid">
          <fgColor indexed="64"/>
          <bgColor rgb="FF92D050"/>
        </patternFill>
      </fill>
      <border diagonalUp="0" diagonalDown="0">
        <left style="thin">
          <color indexed="64"/>
        </left>
        <right/>
        <top style="thin">
          <color indexed="64"/>
        </top>
        <bottom style="thin">
          <color indexed="64"/>
        </bottom>
        <vertical/>
        <horizontal/>
      </border>
      <protection locked="0" hidden="0"/>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1"/>
        <color theme="1"/>
        <name val="Calibri"/>
        <family val="2"/>
        <scheme val="minor"/>
      </font>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Calibri"/>
        <family val="2"/>
        <scheme val="minor"/>
      </font>
      <border diagonalUp="0" diagonalDown="0">
        <left style="thin">
          <color indexed="64"/>
        </left>
        <right/>
        <top style="thin">
          <color indexed="64"/>
        </top>
        <bottom style="thin">
          <color indexed="64"/>
        </bottom>
        <vertical/>
        <horizontal/>
      </border>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alignment horizontal="general" vertical="bottom" textRotation="0" wrapText="1" indent="0" justifyLastLine="0" shrinkToFit="0" readingOrder="0"/>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1"/>
        <color theme="1"/>
        <name val="Calibri"/>
        <family val="2"/>
        <scheme val="minor"/>
      </font>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Calibri"/>
        <family val="2"/>
        <scheme val="minor"/>
      </font>
      <fill>
        <patternFill patternType="solid">
          <fgColor indexed="64"/>
          <bgColor rgb="FF92D050"/>
        </patternFill>
      </fill>
      <border diagonalUp="0" diagonalDown="0">
        <left style="thin">
          <color indexed="64"/>
        </left>
        <right/>
        <top style="thin">
          <color indexed="64"/>
        </top>
        <bottom style="thin">
          <color indexed="64"/>
        </bottom>
        <vertical/>
        <horizontal/>
      </border>
      <protection locked="0" hidden="0"/>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1"/>
        <color theme="1"/>
        <name val="Calibri"/>
        <family val="2"/>
        <scheme val="minor"/>
      </font>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Calibri"/>
        <family val="2"/>
        <scheme val="minor"/>
      </font>
      <fill>
        <patternFill patternType="solid">
          <fgColor indexed="64"/>
          <bgColor rgb="FFFFFF00"/>
        </patternFill>
      </fill>
      <border diagonalUp="0" diagonalDown="0">
        <left style="thin">
          <color indexed="64"/>
        </left>
        <right/>
        <top style="thin">
          <color indexed="64"/>
        </top>
        <bottom style="thin">
          <color indexed="64"/>
        </bottom>
        <vertical/>
        <horizontal/>
      </border>
      <protection locked="0" hidden="0"/>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1"/>
        <color theme="1"/>
        <name val="Calibri"/>
        <family val="2"/>
        <scheme val="minor"/>
      </font>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Calibri"/>
        <family val="2"/>
        <scheme val="minor"/>
      </font>
      <fill>
        <patternFill patternType="solid">
          <fgColor indexed="64"/>
          <bgColor rgb="FFFFFF00"/>
        </patternFill>
      </fill>
      <border diagonalUp="0" diagonalDown="0">
        <left style="thin">
          <color indexed="64"/>
        </left>
        <right/>
        <top style="thin">
          <color indexed="64"/>
        </top>
        <bottom/>
        <vertical/>
        <horizontal/>
      </border>
      <protection locked="0" hidden="0"/>
    </dxf>
    <dxf>
      <border diagonalUp="0" diagonalDown="0">
        <left style="thin">
          <color indexed="64"/>
        </left>
        <right style="thin">
          <color indexed="64"/>
        </right>
        <top style="thin">
          <color indexed="64"/>
        </top>
        <bottom/>
        <vertical/>
        <horizontal/>
      </border>
    </dxf>
    <dxf>
      <border diagonalUp="0" diagonalDown="0">
        <left style="thin">
          <color indexed="64"/>
        </left>
        <right style="thin">
          <color indexed="64"/>
        </right>
        <top style="thin">
          <color indexed="64"/>
        </top>
        <bottom/>
        <vertical/>
        <horizontal/>
      </border>
    </dxf>
    <dxf>
      <border diagonalUp="0" diagonalDown="0">
        <left style="thin">
          <color indexed="64"/>
        </left>
        <right style="thin">
          <color indexed="64"/>
        </right>
        <top style="thin">
          <color indexed="64"/>
        </top>
        <bottom/>
        <vertical/>
        <horizontal/>
      </border>
    </dxf>
    <dxf>
      <border diagonalUp="0" diagonalDown="0">
        <left style="thin">
          <color indexed="64"/>
        </left>
        <right style="thin">
          <color indexed="64"/>
        </right>
        <top style="thin">
          <color indexed="64"/>
        </top>
        <bottom/>
        <vertical/>
        <horizontal/>
      </border>
    </dxf>
    <dxf>
      <border diagonalUp="0" diagonalDown="0">
        <left style="thin">
          <color indexed="64"/>
        </left>
        <right style="thin">
          <color indexed="64"/>
        </right>
        <top style="thin">
          <color indexed="64"/>
        </top>
        <bottom/>
        <vertical/>
        <horizontal/>
      </border>
    </dxf>
    <dxf>
      <border diagonalUp="0" diagonalDown="0">
        <left/>
        <right style="thin">
          <color indexed="64"/>
        </right>
        <top style="thin">
          <color indexed="64"/>
        </top>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1"/>
        <color theme="1"/>
        <name val="Calibri"/>
        <family val="2"/>
        <scheme val="minor"/>
      </font>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Calibri"/>
        <family val="2"/>
        <scheme val="minor"/>
      </font>
      <border diagonalUp="0" diagonalDown="0">
        <left style="thin">
          <color indexed="64"/>
        </left>
        <right/>
        <top style="thin">
          <color indexed="64"/>
        </top>
        <bottom style="thin">
          <color indexed="64"/>
        </bottom>
        <vertical/>
        <horizontal/>
      </border>
    </dxf>
    <dxf>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numFmt numFmtId="34" formatCode="_-&quot;£&quot;* #,##0.00_-;\-&quot;£&quot;* #,##0.00_-;_-&quot;£&quot;* &quot;-&quot;??_-;_-@_-"/>
      <border diagonalUp="0" diagonalDown="0">
        <left style="thin">
          <color indexed="64"/>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1"/>
        <color theme="1"/>
        <name val="Calibri"/>
        <family val="2"/>
        <scheme val="minor"/>
      </font>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Calibri"/>
        <family val="2"/>
        <scheme val="minor"/>
      </font>
      <fill>
        <patternFill patternType="solid">
          <fgColor indexed="64"/>
          <bgColor rgb="FFFFFF00"/>
        </patternFill>
      </fill>
      <border diagonalUp="0" diagonalDown="0">
        <left style="thin">
          <color indexed="64"/>
        </left>
        <right/>
        <top style="thin">
          <color indexed="64"/>
        </top>
        <bottom style="thin">
          <color indexed="64"/>
        </bottom>
        <vertical/>
        <horizontal/>
      </border>
      <protection locked="0" hidden="0"/>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1"/>
        <color theme="1"/>
        <name val="Calibri"/>
        <family val="2"/>
        <scheme val="minor"/>
      </font>
      <border diagonalUp="0" diagonalDown="0" outline="0">
        <left style="thin">
          <color indexed="64"/>
        </left>
        <right style="thin">
          <color indexed="64"/>
        </right>
        <top/>
        <bottom/>
      </border>
    </dxf>
    <dxf>
      <protection locked="0" hidden="0"/>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1"/>
        <color theme="1"/>
        <name val="Calibri"/>
        <family val="2"/>
        <scheme val="minor"/>
      </font>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Calibri"/>
        <family val="2"/>
        <scheme val="minor"/>
      </font>
      <alignment horizontal="center" vertical="center" textRotation="0" wrapText="0" indent="0" justifyLastLine="0" shrinkToFit="0" readingOrder="0"/>
      <border diagonalUp="0" diagonalDown="0">
        <left style="thin">
          <color indexed="64"/>
        </left>
        <right/>
        <top style="thin">
          <color indexed="64"/>
        </top>
        <bottom style="thin">
          <color indexed="64"/>
        </bottom>
        <vertical/>
        <horizontal/>
      </border>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numFmt numFmtId="34" formatCode="_-&quot;£&quot;* #,##0.00_-;\-&quot;£&quot;* #,##0.00_-;_-&quot;£&quot;* &quot;-&quot;??_-;_-@_-"/>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1"/>
        <color theme="1"/>
        <name val="Calibri"/>
        <family val="2"/>
        <scheme val="minor"/>
      </font>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Calibri"/>
        <family val="2"/>
        <scheme val="minor"/>
      </font>
      <fill>
        <patternFill patternType="solid">
          <fgColor indexed="64"/>
          <bgColor rgb="FF92D050"/>
        </patternFill>
      </fill>
      <border diagonalUp="0" diagonalDown="0">
        <left style="thin">
          <color indexed="64"/>
        </left>
        <right/>
        <top style="thin">
          <color indexed="64"/>
        </top>
        <bottom style="thin">
          <color indexed="64"/>
        </bottom>
        <vertical/>
        <horizontal/>
      </border>
      <protection locked="0" hidden="0"/>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1"/>
        <color theme="1"/>
        <name val="Calibri"/>
        <family val="2"/>
        <scheme val="minor"/>
      </font>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Calibri"/>
        <family val="2"/>
        <scheme val="minor"/>
      </font>
      <fill>
        <patternFill patternType="solid">
          <fgColor indexed="64"/>
          <bgColor rgb="FF92D050"/>
        </patternFill>
      </fill>
      <border diagonalUp="0" diagonalDown="0">
        <left style="thin">
          <color indexed="64"/>
        </left>
        <right/>
        <top style="thin">
          <color indexed="64"/>
        </top>
        <bottom style="thin">
          <color indexed="64"/>
        </bottom>
        <vertical/>
        <horizontal/>
      </border>
      <protection locked="0" hidden="0"/>
    </dxf>
    <dxf>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1"/>
        <color theme="1"/>
        <name val="Calibri"/>
        <family val="2"/>
        <scheme val="minor"/>
      </font>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Calibri"/>
        <family val="2"/>
        <scheme val="minor"/>
      </font>
      <fill>
        <patternFill patternType="solid">
          <fgColor indexed="64"/>
          <bgColor rgb="FF92D050"/>
        </patternFill>
      </fill>
      <border diagonalUp="0" diagonalDown="0">
        <left style="thin">
          <color indexed="64"/>
        </left>
        <right/>
        <top style="thin">
          <color indexed="64"/>
        </top>
        <bottom style="thin">
          <color indexed="64"/>
        </bottom>
        <vertical/>
        <horizontal/>
      </border>
      <protection locked="0" hidden="0"/>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1"/>
        <color theme="1"/>
        <name val="Calibri"/>
        <family val="2"/>
        <scheme val="minor"/>
      </font>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Calibri"/>
        <family val="2"/>
        <scheme val="minor"/>
      </font>
      <fill>
        <patternFill patternType="solid">
          <fgColor indexed="64"/>
          <bgColor rgb="FF92D050"/>
        </patternFill>
      </fill>
      <border diagonalUp="0" diagonalDown="0">
        <left style="thin">
          <color indexed="64"/>
        </left>
        <right/>
        <top style="thin">
          <color indexed="64"/>
        </top>
        <bottom style="thin">
          <color indexed="64"/>
        </bottom>
        <vertical/>
        <horizontal/>
      </border>
      <protection locked="0" hidden="0"/>
    </dxf>
    <dxf>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1"/>
        <color theme="1"/>
        <name val="Calibri"/>
        <family val="2"/>
        <scheme val="minor"/>
      </font>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Calibri"/>
        <family val="2"/>
        <scheme val="minor"/>
      </font>
      <fill>
        <patternFill patternType="solid">
          <fgColor indexed="64"/>
          <bgColor rgb="FF92D050"/>
        </patternFill>
      </fill>
      <border diagonalUp="0" diagonalDown="0">
        <left style="thin">
          <color indexed="64"/>
        </left>
        <right/>
        <top style="thin">
          <color indexed="64"/>
        </top>
        <bottom/>
        <vertical/>
        <horizontal/>
      </border>
      <protection locked="0" hidden="0"/>
    </dxf>
    <dxf>
      <border diagonalUp="0" diagonalDown="0">
        <left style="thin">
          <color indexed="64"/>
        </left>
        <right style="thin">
          <color indexed="64"/>
        </right>
        <top style="thin">
          <color indexed="64"/>
        </top>
        <bottom/>
        <vertical/>
        <horizontal/>
      </border>
    </dxf>
    <dxf>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border diagonalUp="0" diagonalDown="0">
        <left style="thin">
          <color indexed="64"/>
        </left>
        <right style="thin">
          <color indexed="64"/>
        </right>
        <top style="thin">
          <color indexed="64"/>
        </top>
        <bottom/>
        <vertical/>
        <horizontal/>
      </border>
    </dxf>
    <dxf>
      <border diagonalUp="0" diagonalDown="0">
        <left/>
        <right style="thin">
          <color indexed="64"/>
        </right>
        <top style="thin">
          <color indexed="64"/>
        </top>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1"/>
        <color theme="1"/>
        <name val="Calibri"/>
        <family val="2"/>
        <scheme val="minor"/>
      </font>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Calibri"/>
        <family val="2"/>
        <scheme val="minor"/>
      </font>
      <fill>
        <patternFill patternType="solid">
          <fgColor indexed="64"/>
          <bgColor rgb="FF92D050"/>
        </patternFill>
      </fill>
      <border diagonalUp="0" diagonalDown="0">
        <left style="thin">
          <color indexed="64"/>
        </left>
        <right/>
        <top style="thin">
          <color indexed="64"/>
        </top>
        <bottom style="thin">
          <color indexed="64"/>
        </bottom>
        <vertical style="thin">
          <color indexed="64"/>
        </vertical>
        <horizontal style="thin">
          <color indexed="64"/>
        </horizontal>
      </border>
      <protection locked="0" hidden="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family val="2"/>
        <scheme val="minor"/>
      </font>
      <fill>
        <patternFill patternType="solid">
          <fgColor indexed="64"/>
          <bgColor theme="0"/>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border>
        <bottom style="thin">
          <color indexed="64"/>
        </bottom>
      </border>
    </dxf>
    <dxf>
      <font>
        <b/>
        <i val="0"/>
        <strike val="0"/>
        <condense val="0"/>
        <extend val="0"/>
        <outline val="0"/>
        <shadow val="0"/>
        <u val="none"/>
        <vertAlign val="baseline"/>
        <sz val="11"/>
        <color theme="1"/>
        <name val="Calibri"/>
        <family val="2"/>
        <scheme val="minor"/>
      </font>
      <border diagonalUp="0" diagonalDown="0">
        <left style="thin">
          <color indexed="64"/>
        </left>
        <right style="thin">
          <color indexed="64"/>
        </right>
        <top/>
        <bottom/>
        <vertical style="thin">
          <color indexed="64"/>
        </vertical>
        <horizontal style="thin">
          <color indexed="64"/>
        </horizontal>
      </border>
    </dxf>
    <dxf>
      <font>
        <b val="0"/>
        <i val="0"/>
        <strike val="0"/>
        <condense val="0"/>
        <extend val="0"/>
        <outline val="0"/>
        <shadow val="0"/>
        <u val="none"/>
        <vertAlign val="baseline"/>
        <sz val="11"/>
        <color theme="1"/>
        <name val="Calibri"/>
        <family val="2"/>
        <scheme val="minor"/>
      </font>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34" formatCode="_-&quot;£&quot;* #,##0.00_-;\-&quot;£&quot;* #,##0.00_-;_-&quot;£&quot;* &quot;-&quot;??_-;_-@_-"/>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alignment horizontal="left" vertical="bottom" textRotation="0" wrapText="1" indent="0" justifyLastLine="0" shrinkToFit="0" readingOrder="0"/>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top style="thin">
          <color indexed="64"/>
        </top>
        <bottom style="thin">
          <color indexed="64"/>
        </bottom>
      </border>
    </dxf>
    <dxf>
      <border outline="0">
        <bottom style="thin">
          <color indexed="64"/>
        </bottom>
      </border>
    </dxf>
    <dxf>
      <font>
        <b/>
        <i val="0"/>
        <strike val="0"/>
        <condense val="0"/>
        <extend val="0"/>
        <outline val="0"/>
        <shadow val="0"/>
        <u val="none"/>
        <vertAlign val="baseline"/>
        <sz val="11"/>
        <color theme="1"/>
        <name val="Calibri"/>
        <family val="2"/>
        <scheme val="minor"/>
      </font>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Calibri"/>
        <family val="2"/>
        <scheme val="minor"/>
      </font>
      <alignment horizontal="general" vertical="center" textRotation="0" wrapText="1" indent="0" justifyLastLine="0" shrinkToFit="0" readingOrder="0"/>
      <border diagonalUp="0" diagonalDown="0">
        <left style="thin">
          <color indexed="64"/>
        </left>
        <right/>
        <top style="thin">
          <color indexed="64"/>
        </top>
        <bottom style="thin">
          <color indexed="64"/>
        </bottom>
      </border>
    </dxf>
    <dxf>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numFmt numFmtId="34" formatCode="_-&quot;£&quot;* #,##0.00_-;\-&quot;£&quot;* #,##0.00_-;_-&quot;£&quot;* &quot;-&quot;??_-;_-@_-"/>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alignment horizontal="general" vertical="bottom" textRotation="0" wrapText="1" indent="0" justifyLastLine="0" shrinkToFit="0" readingOrder="0"/>
      <border diagonalUp="0" diagonalDown="0">
        <left/>
        <right style="thin">
          <color indexed="64"/>
        </right>
        <top style="thin">
          <color indexed="64"/>
        </top>
        <bottom style="thin">
          <color indexed="64"/>
        </bottom>
        <vertical/>
        <horizontal/>
      </border>
    </dxf>
    <dxf>
      <border outline="0">
        <top style="thin">
          <color indexed="64"/>
        </top>
      </border>
    </dxf>
    <dxf>
      <border outline="0">
        <left style="medium">
          <color indexed="64"/>
        </left>
        <right style="medium">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1"/>
        <color theme="1"/>
        <name val="Calibri"/>
        <family val="2"/>
        <scheme val="minor"/>
      </font>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Calibri"/>
        <family val="2"/>
        <scheme val="minor"/>
      </font>
      <fill>
        <patternFill patternType="solid">
          <fgColor indexed="64"/>
          <bgColor rgb="FF92D050"/>
        </patternFill>
      </fill>
      <border diagonalUp="0" diagonalDown="0">
        <left style="thin">
          <color indexed="64"/>
        </left>
        <right/>
        <top style="thin">
          <color indexed="64"/>
        </top>
        <bottom style="thin">
          <color indexed="64"/>
        </bottom>
        <vertical/>
        <horizontal/>
      </border>
      <protection locked="0" hidden="0"/>
    </dxf>
    <dxf>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1"/>
        <color theme="1"/>
        <name val="Calibri"/>
        <family val="2"/>
        <scheme val="minor"/>
      </font>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Calibri"/>
        <family val="2"/>
        <scheme val="minor"/>
      </font>
      <fill>
        <patternFill patternType="solid">
          <fgColor indexed="64"/>
          <bgColor rgb="FF92D050"/>
        </patternFill>
      </fill>
      <border diagonalUp="0" diagonalDown="0">
        <left style="thin">
          <color indexed="64"/>
        </left>
        <right/>
        <top style="thin">
          <color indexed="64"/>
        </top>
        <bottom style="thin">
          <color indexed="64"/>
        </bottom>
        <vertical/>
        <horizontal/>
      </border>
      <protection locked="0" hidden="0"/>
    </dxf>
    <dxf>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1"/>
        <color theme="1"/>
        <name val="Calibri"/>
        <family val="2"/>
        <scheme val="minor"/>
      </font>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Calibri"/>
        <family val="2"/>
        <scheme val="minor"/>
      </font>
      <fill>
        <patternFill patternType="solid">
          <fgColor indexed="64"/>
          <bgColor rgb="FFFFFF00"/>
        </patternFill>
      </fill>
      <border diagonalUp="0" diagonalDown="0">
        <left style="thin">
          <color indexed="64"/>
        </left>
        <right/>
        <top style="thin">
          <color indexed="64"/>
        </top>
        <bottom style="thin">
          <color indexed="64"/>
        </bottom>
        <vertical/>
        <horizontal/>
      </border>
      <protection locked="0" hidden="0"/>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1"/>
        <color theme="1"/>
        <name val="Calibri"/>
        <family val="2"/>
        <scheme val="minor"/>
      </font>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Calibri"/>
        <family val="2"/>
        <scheme val="minor"/>
      </font>
      <fill>
        <patternFill patternType="solid">
          <fgColor indexed="64"/>
          <bgColor rgb="FF92D050"/>
        </patternFill>
      </fill>
      <border diagonalUp="0" diagonalDown="0">
        <left style="thin">
          <color indexed="64"/>
        </left>
        <right/>
        <top style="thin">
          <color indexed="64"/>
        </top>
        <bottom style="thin">
          <color indexed="64"/>
        </bottom>
        <vertical/>
        <horizontal/>
      </border>
      <protection locked="0" hidden="0"/>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1"/>
        <color theme="1"/>
        <name val="Calibri"/>
        <family val="2"/>
        <scheme val="minor"/>
      </font>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Calibri"/>
        <family val="2"/>
        <scheme val="minor"/>
      </font>
      <fill>
        <patternFill patternType="solid">
          <fgColor indexed="64"/>
          <bgColor rgb="FFFFFF00"/>
        </patternFill>
      </fill>
      <border diagonalUp="0" diagonalDown="0">
        <left style="thin">
          <color indexed="64"/>
        </left>
        <right/>
        <top style="thin">
          <color indexed="64"/>
        </top>
        <bottom style="thin">
          <color indexed="64"/>
        </bottom>
        <vertical/>
        <horizontal/>
      </border>
      <protection locked="0" hidden="0"/>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1"/>
        <color theme="1"/>
        <name val="Calibri"/>
        <family val="2"/>
        <scheme val="minor"/>
      </font>
      <border diagonalUp="0" diagonalDown="0" outline="0">
        <left style="thin">
          <color indexed="64"/>
        </left>
        <right style="thin">
          <color indexed="64"/>
        </right>
        <top/>
        <bottom/>
      </border>
    </dxf>
    <dxf>
      <border diagonalUp="0" diagonalDown="0">
        <left style="thin">
          <color indexed="64"/>
        </left>
        <right/>
        <top style="thin">
          <color indexed="64"/>
        </top>
        <bottom style="thin">
          <color indexed="64"/>
        </bottom>
        <vertical style="thin">
          <color indexed="64"/>
        </vertical>
        <horizontal style="thin">
          <color indexed="64"/>
        </horizontal>
      </border>
    </dxf>
    <dxf>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border>
        <bottom style="thin">
          <color indexed="64"/>
        </bottom>
      </border>
    </dxf>
    <dxf>
      <font>
        <b/>
        <i val="0"/>
        <strike val="0"/>
        <condense val="0"/>
        <extend val="0"/>
        <outline val="0"/>
        <shadow val="0"/>
        <u val="none"/>
        <vertAlign val="baseline"/>
        <sz val="11"/>
        <color theme="1"/>
        <name val="Calibri"/>
        <family val="2"/>
        <scheme val="minor"/>
      </font>
      <border diagonalUp="0" diagonalDown="0">
        <left style="thin">
          <color indexed="64"/>
        </left>
        <right style="thin">
          <color indexed="64"/>
        </right>
        <top/>
        <bottom/>
        <vertical style="thin">
          <color indexed="64"/>
        </vertical>
        <horizontal style="thin">
          <color indexed="64"/>
        </horizontal>
      </border>
    </dxf>
    <dxf>
      <alignment horizontal="general" vertical="bottom"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bottom"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alignment horizontal="general" vertical="bottom" textRotation="0" wrapText="1" indent="0" justifyLastLine="0" shrinkToFit="0" readingOrder="0"/>
    </dxf>
    <dxf>
      <border>
        <bottom style="thin">
          <color indexed="64"/>
        </bottom>
      </border>
    </dxf>
    <dxf>
      <font>
        <b/>
        <i val="0"/>
        <strike val="0"/>
        <condense val="0"/>
        <extend val="0"/>
        <outline val="0"/>
        <shadow val="0"/>
        <u val="none"/>
        <vertAlign val="baseline"/>
        <sz val="11"/>
        <color theme="1"/>
        <name val="Calibri"/>
        <family val="2"/>
        <scheme val="minor"/>
      </font>
      <alignment horizontal="general" vertical="bottom"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alignment horizontal="general" vertical="top"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alignment horizontal="general" vertical="top" textRotation="0" wrapText="0"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border>
        <bottom style="thin">
          <color indexed="64"/>
        </bottom>
      </border>
    </dxf>
    <dxf>
      <font>
        <b val="0"/>
        <i val="0"/>
        <strike val="0"/>
        <condense val="0"/>
        <extend val="0"/>
        <outline val="0"/>
        <shadow val="0"/>
        <u val="none"/>
        <vertAlign val="baseline"/>
        <sz val="11"/>
        <color rgb="FF0070C0"/>
        <name val="Calibri"/>
        <family val="2"/>
        <scheme val="minor"/>
      </font>
      <border diagonalUp="0" diagonalDown="0">
        <left style="thin">
          <color indexed="64"/>
        </left>
        <right style="thin">
          <color indexed="64"/>
        </right>
        <top/>
        <bottom/>
        <vertical style="thin">
          <color indexed="64"/>
        </vertical>
        <horizontal style="thin">
          <color indexed="64"/>
        </horizontal>
      </border>
    </dxf>
    <dxf>
      <font>
        <b val="0"/>
        <i val="0"/>
        <strike val="0"/>
        <condense val="0"/>
        <extend val="0"/>
        <outline val="0"/>
        <shadow val="0"/>
        <u val="none"/>
        <vertAlign val="baseline"/>
        <sz val="11"/>
        <color theme="1"/>
        <name val="Calibri"/>
        <family val="2"/>
        <scheme val="minor"/>
      </font>
      <border diagonalUp="0" diagonalDown="0">
        <left style="thin">
          <color indexed="64"/>
        </left>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vertical="bottom" textRotation="0" wrapText="0"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border>
        <bottom style="thin">
          <color indexed="64"/>
        </bottom>
      </border>
    </dxf>
    <dxf>
      <font>
        <b/>
        <i val="0"/>
        <strike val="0"/>
        <condense val="0"/>
        <extend val="0"/>
        <outline val="0"/>
        <shadow val="0"/>
        <u val="none"/>
        <vertAlign val="baseline"/>
        <sz val="11"/>
        <color theme="1"/>
        <name val="Calibri"/>
        <family val="2"/>
        <scheme val="minor"/>
      </font>
      <border diagonalUp="0" diagonalDown="0">
        <left style="thin">
          <color indexed="64"/>
        </left>
        <right style="thin">
          <color indexed="64"/>
        </right>
        <top/>
        <bottom/>
        <vertical style="thin">
          <color indexed="64"/>
        </vertical>
        <horizontal style="thin">
          <color indexed="64"/>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AB475B1A-CCA4-4B96-9136-21BB44B1A481}" name="Tab_Index" displayName="Tab_Index" ref="A32:C43" totalsRowShown="0" headerRowDxfId="318" headerRowBorderDxfId="317" tableBorderDxfId="316" totalsRowBorderDxfId="315">
  <autoFilter ref="A32:C43" xr:uid="{33089C1D-0186-46D1-8FDA-B594A70F0F96}"/>
  <tableColumns count="3">
    <tableColumn id="1" xr3:uid="{FDDEEC0B-729C-46D5-B71A-2E766E38C49E}" name="Tab" dataDxfId="314"/>
    <tableColumn id="2" xr3:uid="{1E212D48-9EE1-419F-9C15-77F3E818338A}" name="Index" dataDxfId="313"/>
    <tableColumn id="3" xr3:uid="{8DA41715-B421-45A7-8ADE-C6E66C156369}" name="Response required" dataDxfId="312"/>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AD45E806-E78D-43C1-ABD4-5BF268674F63}" name="Translation_Evaluation" displayName="Translation_Evaluation" ref="A53:D55" totalsRowShown="0" headerRowDxfId="235" headerRowBorderDxfId="234" tableBorderDxfId="233" totalsRowBorderDxfId="232">
  <autoFilter ref="A53:D55" xr:uid="{34D33137-D12F-49A7-88A8-ECE8694752A6}"/>
  <tableColumns count="4">
    <tableColumn id="1" xr3:uid="{FC44062F-08BF-4DC5-B4B6-EE17E1DF592D}" name="Table Reference" dataDxfId="231"/>
    <tableColumn id="2" xr3:uid="{4AC55AA0-F784-4C8B-B92C-FE32BC3A9F16}" name="Total Table Price" dataDxfId="230" dataCellStyle="Currency">
      <calculatedColumnFormula>SUM(G8:G15)</calculatedColumnFormula>
    </tableColumn>
    <tableColumn id="3" xr3:uid="{5C1DF90A-F6EC-4916-818A-D38F3200B0AE}" name="Percentage Weighting" dataDxfId="229"/>
    <tableColumn id="4" xr3:uid="{3BEAC85E-E912-4172-B96A-EAD6D692D0F5}" name="Weighted Price" dataDxfId="228" dataCellStyle="Currency">
      <calculatedColumnFormula>(B54/100)*C54</calculatedColumnFormula>
    </tableColumn>
  </tableColumns>
  <tableStyleInfo name="TableStyleMedium1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E4752D04-995C-447C-B183-F269A6B3C215}" name="TSR_Evaluation" displayName="TSR_Evaluation" ref="A176:D179" totalsRowShown="0" headerRowDxfId="227" headerRowBorderDxfId="226" tableBorderDxfId="225" totalsRowBorderDxfId="224">
  <autoFilter ref="A176:D179" xr:uid="{F0C615C7-E916-4020-919D-604E324D1577}"/>
  <tableColumns count="4">
    <tableColumn id="1" xr3:uid="{4E8D828B-92CF-494D-810A-D5EB72507D98}" name="Table Reference" dataDxfId="223"/>
    <tableColumn id="2" xr3:uid="{FE838351-849D-4492-A870-294E09520FBF}" name="Total Table Price" dataDxfId="222"/>
    <tableColumn id="3" xr3:uid="{1718C76E-4D6F-456E-8776-AFA4140B5F7D}" name="Percentage Weighting" dataDxfId="221"/>
    <tableColumn id="4" xr3:uid="{984A16F4-EBF4-45EF-837F-C1DE83FF8CA8}" name="Weighted Price" dataDxfId="220" dataCellStyle="Currency">
      <calculatedColumnFormula>(B177/100)*C177</calculatedColumnFormula>
    </tableColumn>
  </tableColumns>
  <tableStyleInfo name="TableStyleMedium1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CB855580-7E91-4C31-9F2A-DC2A8B6A218A}" name="TSR_A" displayName="TSR_A" ref="A8:G24" totalsRowShown="0" headerRowDxfId="219" headerRowBorderDxfId="218" tableBorderDxfId="217" totalsRowBorderDxfId="216">
  <autoFilter ref="A8:G24" xr:uid="{0E1DF14E-1006-4177-8736-2C8332711556}"/>
  <tableColumns count="7">
    <tableColumn id="1" xr3:uid="{79FAB021-E246-4F22-A187-EC5B0C9B5DAE}" name="Service Group Level 1" dataDxfId="215"/>
    <tableColumn id="2" xr3:uid="{D9246527-3767-4D63-BD2F-7559468C1093}" name="Service Group Level 2" dataDxfId="214"/>
    <tableColumn id="3" xr3:uid="{719778F3-A105-440B-ACE5-B959C22F1DA0}" name="Service Group Level 3" dataDxfId="213" dataCellStyle="40% - Accent1"/>
    <tableColumn id="4" xr3:uid="{73C2F1C1-CD8E-4002-93CD-68E38C664083}" name="Clearance" dataDxfId="212"/>
    <tableColumn id="5" xr3:uid="{44BA39E3-C9F8-4676-852A-428B7E9DD4F7}" name="Timescale" dataDxfId="211"/>
    <tableColumn id="6" xr3:uid="{00074674-A3A1-4619-992F-65D3E8F2E2BD}" name="Unit of Measure" dataDxfId="210"/>
    <tableColumn id="7" xr3:uid="{D4DA8980-3A88-4A47-983B-4A0010C9CEA1}" name="Price" dataDxfId="209" dataCellStyle="Currency"/>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1B67263E-6CA8-4103-A9ED-8620C69EABF7}" name="TSR_B" displayName="TSR_B" ref="A28:G29" totalsRowShown="0" headerRowDxfId="208" headerRowBorderDxfId="207" tableBorderDxfId="206" totalsRowBorderDxfId="205">
  <autoFilter ref="A28:G29" xr:uid="{719FAEED-F8E7-4FD9-B487-A5924197BFA7}"/>
  <tableColumns count="7">
    <tableColumn id="1" xr3:uid="{85355CEA-EBCA-42DD-A94E-0EC94508F78F}" name="Service Group Level 1" dataDxfId="204"/>
    <tableColumn id="2" xr3:uid="{7113F339-7344-46A9-9E84-C3432A3D4E80}" name="Service Group Level 2" dataDxfId="203" dataCellStyle="40% - Accent1"/>
    <tableColumn id="3" xr3:uid="{64C4C3E9-A81A-4966-9FDA-512540044B28}" name="Service Group Level 3" dataDxfId="202" dataCellStyle="40% - Accent1"/>
    <tableColumn id="4" xr3:uid="{61059DE4-B805-4C2D-8605-35A30F800EFE}" name="Clearance" dataDxfId="201" dataCellStyle="40% - Accent1"/>
    <tableColumn id="5" xr3:uid="{E2D35073-1241-4389-9319-3A2680768559}" name="Timescale" dataDxfId="200"/>
    <tableColumn id="6" xr3:uid="{4F0B809E-963B-4E30-9B4E-31909B9AE8BD}" name="Unit of Measure" dataDxfId="199"/>
    <tableColumn id="7" xr3:uid="{D2D5F35F-02DE-4F65-9004-6BBD1AFFFB24}" name="Price" dataDxfId="198" dataCellStyle="Currency"/>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6728AE47-44A9-40BF-ABF8-2A8878067F38}" name="TSR_C" displayName="TSR_C" ref="A35:G43" totalsRowShown="0" headerRowDxfId="197" headerRowBorderDxfId="196" tableBorderDxfId="195" totalsRowBorderDxfId="194">
  <autoFilter ref="A35:G43" xr:uid="{D7977F28-1E1E-4083-A273-1FA63E867A14}"/>
  <tableColumns count="7">
    <tableColumn id="1" xr3:uid="{4FA29D15-5FF6-4F1F-AFD6-AA9E65916001}" name="Service Group Level 1" dataDxfId="193"/>
    <tableColumn id="2" xr3:uid="{97DC603A-5284-4C78-A382-ABFBB999C1D3}" name="Service Group Level 2" dataDxfId="192"/>
    <tableColumn id="3" xr3:uid="{573AD1BC-83A0-4223-93F3-4742CC8598AD}" name="Service Group Level 3" dataDxfId="191" dataCellStyle="40% - Accent1"/>
    <tableColumn id="4" xr3:uid="{47712061-43D4-42D2-9594-07E6B30547F8}" name="Clearance" dataDxfId="190"/>
    <tableColumn id="5" xr3:uid="{F60FB603-6D1C-46D1-BE4F-2BB2F46B572B}" name="Timescale" dataDxfId="189" dataCellStyle="40% - Accent1"/>
    <tableColumn id="6" xr3:uid="{A7113680-7051-473C-BB4F-6CE58F4043E7}" name="Unit of Measure" dataDxfId="188"/>
    <tableColumn id="7" xr3:uid="{CD1FF920-EF85-486F-AEF3-BD49F58AA5F8}" name="Price" dataDxfId="187" dataCellStyle="Currency"/>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CFA7C034-CE7E-4FB9-97C6-4A231C0319E4}" name="TSR_D" displayName="TSR_D" ref="A47:G137" totalsRowShown="0" headerRowDxfId="186" headerRowBorderDxfId="185" tableBorderDxfId="184" totalsRowBorderDxfId="183">
  <autoFilter ref="A47:G137" xr:uid="{2EDCB61B-730F-496E-BD02-FE047383C4BC}"/>
  <tableColumns count="7">
    <tableColumn id="1" xr3:uid="{FAD40099-9A31-4054-B07A-5D1479CFE523}" name="Service Group Level 1" dataDxfId="182"/>
    <tableColumn id="2" xr3:uid="{A6CA4A70-6C49-4C31-99E0-F3887D3D7EE9}" name="Service Group Level 2" dataDxfId="181"/>
    <tableColumn id="3" xr3:uid="{E4AF6F63-96FD-4855-89FF-C388E1580F1F}" name="Service Group Level 3" dataDxfId="180"/>
    <tableColumn id="4" xr3:uid="{BE76C97A-1514-425F-A57E-4CE1C26FE102}" name="Clearance" dataDxfId="179"/>
    <tableColumn id="5" xr3:uid="{2DA2C6A0-4F3B-421C-B297-D199CA402286}" name="Timescale" dataDxfId="178"/>
    <tableColumn id="6" xr3:uid="{FB02D264-ED9A-42F5-BAF6-6D7E6E6BFBF2}" name="Unit of Measure" dataDxfId="177"/>
    <tableColumn id="7" xr3:uid="{D4402FEA-B9BD-480D-88AC-A5FA55565236}" name="Price" dataDxfId="176" dataCellStyle="Currency"/>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8B7AE46C-266F-4865-816F-A2A2F482C28B}" name="TSR_E" displayName="TSR_E" ref="A142:G160" totalsRowShown="0" headerRowDxfId="175" headerRowBorderDxfId="174" tableBorderDxfId="173" totalsRowBorderDxfId="172">
  <autoFilter ref="A142:G160" xr:uid="{A7D2D3B4-6B76-45A5-A69E-6C8E7D372745}"/>
  <tableColumns count="7">
    <tableColumn id="1" xr3:uid="{8A69892D-775D-47E4-9ED3-35422A29C570}" name="Service Group Level 1" dataDxfId="171"/>
    <tableColumn id="2" xr3:uid="{2EB30E00-8D44-4A7D-9474-602C082A9B27}" name="Service Group Level 2" dataDxfId="170"/>
    <tableColumn id="3" xr3:uid="{0C3092C7-9582-42E4-8BFF-2175362985ED}" name="Service Group Level 3" dataDxfId="169"/>
    <tableColumn id="4" xr3:uid="{A0224830-40E5-48A5-85C3-E38244E01613}" name="Clearance" dataDxfId="168"/>
    <tableColumn id="5" xr3:uid="{312BB474-DCB2-462E-9108-9A164A5EFDDD}" name="Timescale" dataDxfId="167" dataCellStyle="40% - Accent1"/>
    <tableColumn id="6" xr3:uid="{F9C716D4-5260-432D-816F-A016F9A565FB}" name="Unit of Measure" dataDxfId="166"/>
    <tableColumn id="7" xr3:uid="{423B7CF7-6EAF-4D67-9BFA-B5965435DB57}" name="Price" dataDxfId="165" dataCellStyle="Currency"/>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69978060-8B52-440B-8A13-CCF3639DB862}" name="TSR_F" displayName="TSR_F" ref="A164:G173" totalsRowShown="0" headerRowDxfId="164" headerRowBorderDxfId="163" tableBorderDxfId="162" totalsRowBorderDxfId="161">
  <autoFilter ref="A164:G173" xr:uid="{FD262D7C-3659-433A-988E-789B62DA41F0}"/>
  <tableColumns count="7">
    <tableColumn id="1" xr3:uid="{C96892C3-4DD9-455D-A66C-7D761DD09FE1}" name="Service Group Level 1" dataDxfId="160"/>
    <tableColumn id="2" xr3:uid="{096F80CC-0859-467C-8844-A79FCA77CC27}" name="Service Group Level 2" dataDxfId="159"/>
    <tableColumn id="3" xr3:uid="{766DF475-F272-48E0-B213-0D9AB5AFCD06}" name="Service Group Level 3" dataDxfId="158"/>
    <tableColumn id="4" xr3:uid="{53A0C55E-F463-4E9C-8ED6-8A732DE861B6}" name="Clearance" dataDxfId="157"/>
    <tableColumn id="5" xr3:uid="{FC401F53-BC2C-4383-89F2-A8EEA063DD2F}" name="Timescale" dataDxfId="156"/>
    <tableColumn id="6" xr3:uid="{B31D13FF-5111-4E9E-8AEA-313213F2F09C}" name="Unit of Measure" dataDxfId="155"/>
    <tableColumn id="7" xr3:uid="{5106CFED-2CC7-4D52-A138-C6AB9EABF83B}" name="Price" dataDxfId="154" dataCellStyle="Currency"/>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2551CA42-6F69-4CB8-BD37-B35B1C0AA667}" name="Telephone_Evaluation" displayName="Telephone_Evaluation" ref="A30:D32" totalsRowShown="0" headerRowDxfId="153" headerRowBorderDxfId="152" tableBorderDxfId="151" totalsRowBorderDxfId="150">
  <autoFilter ref="A30:D32" xr:uid="{A87112B9-606F-452A-9E93-9A9762D45CC5}"/>
  <tableColumns count="4">
    <tableColumn id="1" xr3:uid="{1E5A300E-7846-4F20-8286-FE905EC47060}" name="Table Reference"/>
    <tableColumn id="2" xr3:uid="{5AC1CD6C-10E1-4774-800F-4A7897FDA425}" name="Total Table Price" dataDxfId="149" dataCellStyle="Currency">
      <calculatedColumnFormula>G11</calculatedColumnFormula>
    </tableColumn>
    <tableColumn id="3" xr3:uid="{93FDF356-F5B4-486B-8155-C6D09C02C829}" name="Percentage Weighting" dataDxfId="148"/>
    <tableColumn id="4" xr3:uid="{9077082E-0596-4EC7-8554-63599A643440}" name="Weighted Price" dataDxfId="147" dataCellStyle="Currency">
      <calculatedColumnFormula>(B31/100)*C31</calculatedColumnFormula>
    </tableColumn>
  </tableColumns>
  <tableStyleInfo name="TableStyleMedium1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3806A75B-41EE-45B8-B824-63E21C4F348F}" name="Telephone_A" displayName="Telephone_A" ref="A8:G11" totalsRowShown="0" headerRowDxfId="146" headerRowBorderDxfId="145" tableBorderDxfId="144" totalsRowBorderDxfId="143">
  <autoFilter ref="A8:G11" xr:uid="{5B129951-BC94-488B-9AE6-BCEBFD79DB1E}"/>
  <tableColumns count="7">
    <tableColumn id="1" xr3:uid="{B3FCF49B-D262-4C02-BDF5-353179D60E6B}" name="Service Group Level 1" dataDxfId="142"/>
    <tableColumn id="2" xr3:uid="{9D218292-54AE-46AF-8338-967C024296D2}" name="Service Group Level 2"/>
    <tableColumn id="3" xr3:uid="{27F8AE4A-9C74-4FF4-8504-6896AF1FF20C}" name="Service Group Level 3" dataDxfId="141"/>
    <tableColumn id="4" xr3:uid="{0366F7D2-768F-48DE-BF81-7BB1480079BC}" name="Clearance" dataDxfId="140"/>
    <tableColumn id="5" xr3:uid="{9E36A8CB-BCB9-4974-A8B2-3F237C813AF7}" name="Timescale" dataDxfId="139"/>
    <tableColumn id="6" xr3:uid="{B8102E85-B93E-415E-B7AC-2CF3A55B85EF}" name="Unit of Measure" dataDxfId="138"/>
    <tableColumn id="7" xr3:uid="{928B71A1-74C9-4CCE-A023-FD772A0AC9F6}" name="Price" dataDxfId="137"/>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1114271D-AAAE-49DC-8379-7B51EA03E683}" name="Definitions" displayName="Definitions" ref="A25:B30" totalsRowShown="0" headerRowDxfId="311" headerRowBorderDxfId="310" tableBorderDxfId="309" totalsRowBorderDxfId="308">
  <autoFilter ref="A25:B30" xr:uid="{50804366-4BF3-4F99-8FBA-87499D9E9ED0}"/>
  <tableColumns count="2">
    <tableColumn id="1" xr3:uid="{D2932DC3-6E42-4410-8609-13AB89FC1BD8}" name="Definitions" dataDxfId="307"/>
    <tableColumn id="2" xr3:uid="{DBDD56DA-D7E3-4556-B10A-CD17FE1C2E65}" name="Descriptions" dataDxfId="306"/>
  </tableColumns>
  <tableStyleInfo name="TableStyleMedium2"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13132C90-4971-489A-8C65-B89829ACD0BA}" name="Telephone_B" displayName="Telephone_B" ref="A15:G27" totalsRowShown="0" headerRowDxfId="136" headerRowBorderDxfId="135" tableBorderDxfId="134" totalsRowBorderDxfId="133">
  <autoFilter ref="A15:G27" xr:uid="{E0F43F49-E38D-42F9-8695-080E5E35A285}"/>
  <tableColumns count="7">
    <tableColumn id="1" xr3:uid="{61F651CB-152D-4005-A5FE-25D54F003C0C}" name="Service Group Level 1" dataDxfId="132"/>
    <tableColumn id="2" xr3:uid="{656CE32C-C9F3-4835-8B9D-CB9E0D064018}" name="Service Group Level 2" dataDxfId="131"/>
    <tableColumn id="3" xr3:uid="{694125D1-FB8B-4798-BEAF-47B25781E922}" name="Service Group Level 3" dataDxfId="130"/>
    <tableColumn id="4" xr3:uid="{5F8510E8-9518-4960-BCE9-335E8864A8DC}" name="Clearance" dataDxfId="129"/>
    <tableColumn id="5" xr3:uid="{53EAB31A-A19F-442C-B474-969C15EDC2D6}" name="Timescale" dataDxfId="128"/>
    <tableColumn id="6" xr3:uid="{3AB2AD36-D3D3-407D-84D9-9669133C87E7}" name="Unit of Measure" dataDxfId="127"/>
    <tableColumn id="7" xr3:uid="{994872E7-1AB2-4B7D-A54C-389E7D11C591}" name="Price" dataDxfId="126" dataCellStyle="Currency"/>
  </tableColumns>
  <tableStyleInfo name="TableStyleMedium2"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70A222EF-AD62-4498-8B04-C3FA7D12DC0C}" name="SpokenVideo_Evaluation" displayName="SpokenVideo_Evaluation" ref="A29:D31" totalsRowShown="0" headerRowDxfId="125" headerRowBorderDxfId="124" tableBorderDxfId="123" totalsRowBorderDxfId="122">
  <autoFilter ref="A29:D31" xr:uid="{92567A1B-F07B-4D84-A6AC-FFEB2F9F5C4A}"/>
  <tableColumns count="4">
    <tableColumn id="1" xr3:uid="{696E9DEE-92BD-4F1C-8CC9-D27837BBF89A}" name="Table Reference"/>
    <tableColumn id="2" xr3:uid="{770A0CE9-C0E9-402F-AA1D-18143019FDCE}" name="Total Table Price" dataDxfId="121" dataCellStyle="Currency">
      <calculatedColumnFormula>SUM(G11:G22)</calculatedColumnFormula>
    </tableColumn>
    <tableColumn id="3" xr3:uid="{BD536F64-EFDE-40A0-96DC-18216137C2E5}" name="Percentage Weighting" dataDxfId="120"/>
    <tableColumn id="4" xr3:uid="{5EB87FD5-D399-40E5-A352-D0B3C649DD0F}" name="Weighted Price" dataDxfId="119" dataCellStyle="Currency">
      <calculatedColumnFormula>(B30/100)*C30</calculatedColumnFormula>
    </tableColumn>
  </tableColumns>
  <tableStyleInfo name="TableStyleMedium1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7B9B948D-0DC3-4F36-AB49-1C311AE8E50A}" name="SpokenVideo_B" displayName="SpokenVideo_B" ref="A25:G26" totalsRowShown="0" headerRowDxfId="118" headerRowBorderDxfId="117" tableBorderDxfId="116" totalsRowBorderDxfId="115">
  <autoFilter ref="A25:G26" xr:uid="{BE438978-059A-4E1B-9446-742BE6622A7B}"/>
  <tableColumns count="7">
    <tableColumn id="1" xr3:uid="{90202A3F-5D13-4563-92FA-BF67F27FB574}" name="Service Group Level 1" dataDxfId="114"/>
    <tableColumn id="2" xr3:uid="{B66DB472-27AD-43D6-9C5B-67CEE220250B}" name="Service Group Level 2" dataDxfId="113"/>
    <tableColumn id="3" xr3:uid="{3BC2A383-C484-4AC8-AB27-8AF50ADBE034}" name="Service Group Level 3" dataDxfId="112"/>
    <tableColumn id="4" xr3:uid="{E63C7B0A-B149-4F77-9F6D-4B72C35D896F}" name="Clearance" dataDxfId="111"/>
    <tableColumn id="5" xr3:uid="{7E9133C9-E08C-4B8A-8E49-A22EA302A984}" name="Timescale" dataDxfId="110"/>
    <tableColumn id="6" xr3:uid="{446B1DAC-FB7F-432E-88C1-2B6D00855552}" name="Unit of Measure" dataDxfId="109"/>
    <tableColumn id="7" xr3:uid="{0E2C6144-03AD-4A91-9428-09FF5037740C}" name="Price" dataDxfId="108" dataCellStyle="Currency"/>
  </tableColumns>
  <tableStyleInfo name="TableStyleMedium2"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184C4178-CCD3-486F-95D8-798E1AAD3FEB}" name="SpokenVideo_A" displayName="SpokenVideo_A" ref="A10:G22" totalsRowShown="0" headerRowDxfId="107" headerRowBorderDxfId="106" tableBorderDxfId="105" totalsRowBorderDxfId="104">
  <autoFilter ref="A10:G22" xr:uid="{D12342C7-8C42-4359-BDA2-847B1C09131D}"/>
  <tableColumns count="7">
    <tableColumn id="1" xr3:uid="{CCEBE57B-18E3-41E0-8B92-F1CA1CC1CBF6}" name="Service Group Level 1" dataDxfId="103"/>
    <tableColumn id="2" xr3:uid="{8D996D40-DEF7-41B5-BF3F-72B399D80EDA}" name="Service Group Level 2" dataDxfId="102"/>
    <tableColumn id="3" xr3:uid="{B74F4EE8-156D-4A1D-8CA1-9F0D2FF23C07}" name="Service Group Level 3" dataDxfId="101"/>
    <tableColumn id="4" xr3:uid="{7F1A9A71-DFD7-46A5-8D4F-BD6C037FDE1A}" name="Clearance" dataDxfId="100"/>
    <tableColumn id="5" xr3:uid="{60548F9B-CB8F-467F-9489-4A83ACD86E53}" name="Timescale" dataDxfId="99"/>
    <tableColumn id="6" xr3:uid="{CFA772D0-49A7-4972-80A7-756953756204}" name="Unit of Measure" dataDxfId="98"/>
    <tableColumn id="7" xr3:uid="{6B49E975-96B9-418E-9DDD-6427FE068591}" name="Price" dataDxfId="97" dataCellStyle="Currency"/>
  </tableColumns>
  <tableStyleInfo name="TableStyleMedium2"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1FAE1F0F-B402-482A-B781-E3E943FE134F}" name="Visual_A" displayName="Visual_A" ref="A10:G34" totalsRowShown="0" headerRowDxfId="96" headerRowBorderDxfId="95" tableBorderDxfId="94" totalsRowBorderDxfId="93">
  <autoFilter ref="A10:G34" xr:uid="{CE571019-0366-41CC-896B-AAA247FD7C09}"/>
  <tableColumns count="7">
    <tableColumn id="1" xr3:uid="{AC95B72F-F4B4-4159-9C26-0D144A813A78}" name="Service Group Level 1" dataDxfId="92"/>
    <tableColumn id="2" xr3:uid="{8EB33F38-407D-49EA-9850-CFC02F888864}" name="Service Group Level 2" dataDxfId="91"/>
    <tableColumn id="3" xr3:uid="{EC8B8122-8333-4C81-9112-21D54D52D0B3}" name="Service Group Level 3" dataDxfId="90"/>
    <tableColumn id="4" xr3:uid="{22F7E006-E91E-40D5-A977-CC73136F42CF}" name="Clearance" dataDxfId="89"/>
    <tableColumn id="5" xr3:uid="{13B6ACF4-AF9A-49AC-8274-C3C1B3D4CF28}" name="Timescale" dataDxfId="88"/>
    <tableColumn id="6" xr3:uid="{97C0AB55-5E6A-4E1C-B045-70DCEB370ABD}" name="Unit of Measure" dataDxfId="87"/>
    <tableColumn id="7" xr3:uid="{232D3DB1-38EA-4524-BD21-BFA2940C89B8}" name="Price" dataDxfId="86" dataCellStyle="Currency"/>
  </tableColumns>
  <tableStyleInfo name="TableStyleMedium2"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81E5A25A-5E2F-4F14-9576-57DED87599C5}" name="Visual_Evaluation" displayName="Visual_Evaluation" ref="A127:D131" totalsRowShown="0" headerRowDxfId="85" headerRowBorderDxfId="84" tableBorderDxfId="83" totalsRowBorderDxfId="82">
  <autoFilter ref="A127:D131" xr:uid="{495F7854-14A4-4F78-988F-F7BE9A39EA32}"/>
  <tableColumns count="4">
    <tableColumn id="1" xr3:uid="{4546125F-E683-4F87-9192-1A35C93D7F97}" name="Table Reference" dataDxfId="81"/>
    <tableColumn id="2" xr3:uid="{BF003573-12B2-4295-A9BC-832D9E76B542}" name="Total Table Price" dataDxfId="80" dataCellStyle="Currency"/>
    <tableColumn id="3" xr3:uid="{92161C9F-E642-417F-A880-A6EA9E8A5C18}" name="Percentage Weighting" dataDxfId="79"/>
    <tableColumn id="4" xr3:uid="{6C43108D-D7EB-492A-9026-06AE4474B77A}" name="Weighted Price" dataDxfId="78" dataCellStyle="Currency">
      <calculatedColumnFormula>(B128/100)*C128</calculatedColumnFormula>
    </tableColumn>
  </tableColumns>
  <tableStyleInfo name="TableStyleMedium1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C416AB3A-EF97-4908-B1DC-9B8F32D1DCA0}" name="Visual_B" displayName="Visual_B" ref="A40:G88" totalsRowShown="0" headerRowDxfId="77" headerRowBorderDxfId="76" tableBorderDxfId="75" totalsRowBorderDxfId="74">
  <autoFilter ref="A40:G88" xr:uid="{AED54AE3-DF19-48D2-ADCB-2BCF186925FE}"/>
  <tableColumns count="7">
    <tableColumn id="1" xr3:uid="{DD482567-9E86-44B9-AB1E-48D20D82572D}" name="Service Group Level 1" dataDxfId="73"/>
    <tableColumn id="2" xr3:uid="{153F07D1-A736-42B9-B8CA-4BA8B2D41502}" name="Service Group Level 2" dataDxfId="72"/>
    <tableColumn id="3" xr3:uid="{BBF73891-F619-4AC7-813A-6530BC22E8BF}" name="Service Group Level 3" dataDxfId="71"/>
    <tableColumn id="4" xr3:uid="{16274460-CB2C-4C2C-AB04-7C98BA614902}" name="Clearance" dataDxfId="70"/>
    <tableColumn id="5" xr3:uid="{C5B04E0A-3976-4F5D-81BF-BDFA08D10644}" name="Timescale" dataDxfId="69"/>
    <tableColumn id="6" xr3:uid="{474CB158-6E77-489B-8C05-5C17F3B863A8}" name="Unit of Measure" dataDxfId="68"/>
    <tableColumn id="7" xr3:uid="{73779AAC-7099-49DD-AE1B-1EFD1BB27B2C}" name="Price" dataDxfId="67" dataCellStyle="Currency"/>
  </tableColumns>
  <tableStyleInfo name="TableStyleMedium2"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CF409E50-00B2-405B-B0F9-BDA0A1DBE09D}" name="Visual_C" displayName="Visual_C" ref="A91:G92" totalsRowShown="0" headerRowDxfId="66" dataDxfId="64" headerRowBorderDxfId="65" tableBorderDxfId="63" totalsRowBorderDxfId="62">
  <autoFilter ref="A91:G92" xr:uid="{72922C9C-AC73-4336-A881-A164E5E77DDB}"/>
  <tableColumns count="7">
    <tableColumn id="1" xr3:uid="{39E0BAC8-424D-4DCB-9DFB-F55F64A1761B}" name="Service Group Level 1" dataDxfId="61"/>
    <tableColumn id="2" xr3:uid="{ED099DC8-B3E6-46CA-946C-3B6D47FF77FA}" name="Service Group Level 2" dataDxfId="60"/>
    <tableColumn id="3" xr3:uid="{38EEB112-B3AC-4CC8-81A2-41CB8B139AAF}" name="Service Group Level 3" dataDxfId="59"/>
    <tableColumn id="4" xr3:uid="{25920E76-9754-4A87-8DA3-F7A3167C25B8}" name="Clearance" dataDxfId="58"/>
    <tableColumn id="5" xr3:uid="{8DDC85A5-0B3C-4527-A094-996F0F8632DB}" name="Timescale" dataDxfId="57"/>
    <tableColumn id="6" xr3:uid="{14C9C623-A0D0-47D5-B54D-5E61C5D95F3F}" name="Unit of Measure" dataDxfId="56"/>
    <tableColumn id="7" xr3:uid="{49EB96CD-E0B0-426E-A0A5-47FF62A81A9A}" name="Price" dataDxfId="55" dataCellStyle="Currency"/>
  </tableColumns>
  <tableStyleInfo name="TableStyleMedium2"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251AE824-3A7A-4EF5-B1FD-AEDB231B0C45}" name="Visaul_D" displayName="Visaul_D" ref="A100:I110" totalsRowShown="0" headerRowDxfId="54" headerRowBorderDxfId="53" tableBorderDxfId="52" totalsRowBorderDxfId="51">
  <autoFilter ref="A100:I110" xr:uid="{33C339F1-FD00-4F44-88F1-56003381CC62}"/>
  <tableColumns count="9">
    <tableColumn id="1" xr3:uid="{F34DDB81-092E-4273-920A-3D939BA1EBF5}" name="Service Group Level 1" dataDxfId="50"/>
    <tableColumn id="2" xr3:uid="{EE6B2946-F3B4-4A13-8C2C-5393249E43F6}" name="Service Group Level 2" dataDxfId="49"/>
    <tableColumn id="3" xr3:uid="{E2492213-E7E6-401B-AC80-72F37C53B520}" name="Service Group Level 3" dataDxfId="48"/>
    <tableColumn id="4" xr3:uid="{A496FC60-9587-46CE-A514-10D90A15C8D4}" name="Clearance" dataDxfId="47"/>
    <tableColumn id="5" xr3:uid="{EE4AF222-D5A7-48BD-BFF5-2E41131142A4}" name="Timescale" dataDxfId="46"/>
    <tableColumn id="6" xr3:uid="{4B604E84-2AB4-4A6A-BEF6-6729CE76DFC0}" name="Unit of Measure" dataDxfId="45"/>
    <tableColumn id="7" xr3:uid="{25FE7F92-2D26-4765-A471-B46EBE2D948E}" name="Price" dataDxfId="44" dataCellStyle="Currency"/>
    <tableColumn id="8" xr3:uid="{5CA97E5E-380E-4836-8A71-1D627F84D663}" name="Total Bundle Price _x000a_(Minimum Cost)" dataDxfId="43" dataCellStyle="40% - Accent3"/>
    <tableColumn id="9" xr3:uid="{68CE41E4-2796-4388-8FAC-242F6C6F29AF}" name="Total Bundle Price _x000a_(Maximum Cost)" dataDxfId="42" dataCellStyle="40% - Accent3"/>
  </tableColumns>
  <tableStyleInfo name="TableStyleMedium2"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264196EC-4C07-4BA7-AF12-8829A78BDABC}" name="Visual_E" displayName="Visual_E" ref="A114:G118" totalsRowShown="0" headerRowDxfId="41" headerRowBorderDxfId="40" tableBorderDxfId="39" totalsRowBorderDxfId="38">
  <autoFilter ref="A114:G118" xr:uid="{BE5D1EF5-C166-4D26-9847-033CA9914FA4}"/>
  <tableColumns count="7">
    <tableColumn id="1" xr3:uid="{51B489E7-0374-4847-9C95-3BC48ED54732}" name="Service Group Level 1" dataDxfId="37"/>
    <tableColumn id="2" xr3:uid="{56437247-B915-4DCA-BC5C-79B196592A5F}" name="Service Group Level 2" dataDxfId="36"/>
    <tableColumn id="3" xr3:uid="{7B636D9A-3B0C-4583-B086-8F3C3A452235}" name="Service Group Level 3" dataDxfId="35"/>
    <tableColumn id="4" xr3:uid="{2CBF5892-7137-4C0E-8167-D18E51286FFC}" name="Clearance" dataDxfId="34"/>
    <tableColumn id="5" xr3:uid="{A84616DF-67F0-47F4-9927-A73C4AF3B692}" name="Timescale" dataDxfId="33"/>
    <tableColumn id="6" xr3:uid="{2D02A7A6-44DD-4C43-A065-02A5F54541E4}" name="Unit of Measure" dataDxfId="32"/>
    <tableColumn id="7" xr3:uid="{F1197E00-5A2B-49DA-90D9-8610639879F4}" name="Price" dataDxfId="31" dataCellStyle="Currency"/>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BD459E5-FE98-4819-9FBD-694007E8B811}" name="Spoken_Bands" displayName="Spoken_Bands" ref="A3:E6" totalsRowShown="0" headerRowDxfId="305" dataDxfId="303" headerRowBorderDxfId="304" tableBorderDxfId="302" totalsRowBorderDxfId="301">
  <autoFilter ref="A3:E6" xr:uid="{D36B453C-2524-4A4F-9580-F80AF0548A3F}"/>
  <tableColumns count="5">
    <tableColumn id="1" xr3:uid="{FB7EF61B-2A8A-4F3D-ADD8-A5A413F67308}" name="Band" dataDxfId="300"/>
    <tableColumn id="2" xr3:uid="{2BC5D721-5C0F-432A-A218-9043E59964C2}" name="English Language Skills (minimum requirement)" dataDxfId="299"/>
    <tableColumn id="3" xr3:uid="{6B01CB1C-068F-419D-9B82-523F60AF7C6F}" name="Qualifications or Equivalent" dataDxfId="298"/>
    <tableColumn id="4" xr3:uid="{46E23E7B-7227-43C6-9E75-C83985835642}" name="Experience" dataDxfId="297"/>
    <tableColumn id="5" xr3:uid="{92BE8C16-A25B-473D-8485-B3A225B24E12}" name="Tasks" dataDxfId="296"/>
  </tableColumns>
  <tableStyleInfo name="TableStyleMedium2"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3D5BA7F2-67F7-424E-8EA1-C86B3E82D4F3}" name="Visual_F" displayName="Visual_F" ref="A121:G123" totalsRowShown="0" headerRowDxfId="30" dataDxfId="28" headerRowBorderDxfId="29" tableBorderDxfId="27" totalsRowBorderDxfId="26" dataCellStyle="40% - Accent1">
  <autoFilter ref="A121:G123" xr:uid="{FA7C0613-464A-453F-AA59-225CA7A1D87D}"/>
  <tableColumns count="7">
    <tableColumn id="1" xr3:uid="{9360E3E6-BF0A-4D4F-8991-EE1DACD7CD31}" name="Service Group Level 1" dataDxfId="25"/>
    <tableColumn id="2" xr3:uid="{D8333534-CFC2-4A6F-971D-976742FD4277}" name="Service Group Level 2" dataDxfId="24"/>
    <tableColumn id="3" xr3:uid="{F41A7454-2388-421A-A27C-4A62D6DBD5BE}" name="Service Group Level 3" dataDxfId="23" dataCellStyle="40% - Accent1"/>
    <tableColumn id="4" xr3:uid="{CD07278F-4437-46F7-B089-75AB76C4AD22}" name="Clearance" dataDxfId="22" dataCellStyle="40% - Accent1"/>
    <tableColumn id="5" xr3:uid="{99F52123-B11B-4B52-A46C-C0AFE21D5FB0}" name="Timescale" dataDxfId="21" dataCellStyle="40% - Accent1"/>
    <tableColumn id="6" xr3:uid="{D7B6C2BB-9AD7-4157-B5E5-A2D858A79053}" name="Unit of Measure" dataDxfId="20"/>
    <tableColumn id="7" xr3:uid="{A8B19FFC-4C20-47BB-9A3F-FB2470E97B6D}" name="Price" dataDxfId="19" dataCellStyle="Currency"/>
  </tableColumns>
  <tableStyleInfo name="TableStyleMedium2"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FABC13C1-05FF-4691-9DE7-2C42C9790F5A}" name="SpokenFaceFaceUK_Evaluation" displayName="SpokenFaceFaceUK_Evaluation" ref="A24:D25" totalsRowShown="0" headerRowDxfId="18" headerRowBorderDxfId="17" tableBorderDxfId="16" totalsRowBorderDxfId="15">
  <autoFilter ref="A24:D25" xr:uid="{64AAC18B-7259-428B-93B2-9E95C57A0DFD}"/>
  <tableColumns count="4">
    <tableColumn id="1" xr3:uid="{20BEC750-FD81-4C82-BD77-F08649FC5878}" name="Table Reference" dataDxfId="14"/>
    <tableColumn id="2" xr3:uid="{F04D8A07-B8C1-4565-A848-66295DEE33BE}" name="Total Table Price" dataDxfId="13" dataCellStyle="Currency">
      <calculatedColumnFormula>SUM(G10:G21)</calculatedColumnFormula>
    </tableColumn>
    <tableColumn id="3" xr3:uid="{78D0F34A-1B5B-40ED-8200-B77376255B97}" name="Percentage Weighting" dataDxfId="12"/>
    <tableColumn id="4" xr3:uid="{62A034F5-1723-4F7A-9010-2679F5CE93BF}" name="Weighted Price" dataDxfId="11" dataCellStyle="Currency">
      <calculatedColumnFormula>(B25/100)*C25</calculatedColumnFormula>
    </tableColumn>
  </tableColumns>
  <tableStyleInfo name="TableStyleMedium1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C4378107-F2BB-4918-90C9-520B3065D9E4}" name="SpokenFaceFaceUK_A" displayName="SpokenFaceFaceUK_A" ref="A9:G21" totalsRowShown="0" headerRowDxfId="10" headerRowBorderDxfId="9" tableBorderDxfId="8" totalsRowBorderDxfId="7">
  <autoFilter ref="A9:G21" xr:uid="{7A0CD7FF-12E8-4195-A08E-5B0D205C614A}"/>
  <tableColumns count="7">
    <tableColumn id="1" xr3:uid="{71BEEE23-D005-42DF-912C-E83C57C30985}" name="Service Group Level 1" dataDxfId="6"/>
    <tableColumn id="2" xr3:uid="{93A20E65-A69E-43E6-BF89-F52A16983A42}" name="Service Group Level 2" dataDxfId="5"/>
    <tableColumn id="3" xr3:uid="{C076324D-A89D-42F9-A37E-4B29EA546A41}" name="Service Group Level 3" dataDxfId="4"/>
    <tableColumn id="4" xr3:uid="{738ED4ED-7266-499D-AE6F-DC4DCFA2ABA2}" name="Clearance" dataDxfId="3"/>
    <tableColumn id="5" xr3:uid="{AE45C8D3-BD49-43B2-9015-9188AC961FA5}" name="Timescale" dataDxfId="2"/>
    <tableColumn id="6" xr3:uid="{1617F4C2-4EEB-4873-A701-7192776A1398}" name="Unit of Measure" dataDxfId="1"/>
    <tableColumn id="7" xr3:uid="{956E1A6A-598B-4276-9981-7ECD67E922AB}" name="Price" dataDxfId="0" dataCellStyle="Currency"/>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4C0C80D-0948-412F-B131-381373C58287}" name="Language_Groups" displayName="Language_Groups" ref="A3:B125" totalsRowShown="0" headerRowDxfId="295" headerRowBorderDxfId="294" tableBorderDxfId="293" totalsRowBorderDxfId="292">
  <autoFilter ref="A3:B125" xr:uid="{73D1F21D-16B7-4907-BB90-C9313F6556B0}"/>
  <tableColumns count="2">
    <tableColumn id="1" xr3:uid="{C7DA4A27-E9F4-43F5-B205-113606FB393D}" name="Language Group" dataDxfId="291"/>
    <tableColumn id="2" xr3:uid="{BDBD3817-071F-4936-8BBB-51EAA9A30AE8}" name="Language" dataDxfId="290"/>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8B7014DF-474A-4C0A-8BAC-2324E8DCA6B6}" name="Translation_A" displayName="Translation_A" ref="A7:G15" totalsRowShown="0" headerRowDxfId="289" headerRowBorderDxfId="288" tableBorderDxfId="287" totalsRowBorderDxfId="286">
  <autoFilter ref="A7:G15" xr:uid="{0A0AA40F-D853-43CB-8CC4-169D6511FBFE}"/>
  <tableColumns count="7">
    <tableColumn id="1" xr3:uid="{118B0599-0EB0-4ADA-9CA9-DF0DE91121D2}" name="Service Group Level 1" dataDxfId="285"/>
    <tableColumn id="2" xr3:uid="{86CD191D-AB22-4EC6-AE21-444D99EA2341}" name="Service Group Level 2" dataDxfId="284"/>
    <tableColumn id="3" xr3:uid="{CA801787-6824-4FF9-A39A-07CBD3FB3987}" name="Service Group Level 3" dataDxfId="283"/>
    <tableColumn id="4" xr3:uid="{8B04D163-3FFF-4CDB-AC4D-E7753D695E71}" name="Clearance" dataDxfId="282"/>
    <tableColumn id="5" xr3:uid="{51553C54-2F37-40E3-9D1A-84D50C0E2431}" name="Timescale" dataDxfId="281"/>
    <tableColumn id="6" xr3:uid="{22067FE6-E787-4276-8AA7-032FBC9F7D9C}" name="Unit of Measure" dataDxfId="280"/>
    <tableColumn id="7" xr3:uid="{59FB7941-0061-4C62-82FD-42A6589B2CB8}" name="Price" dataDxfId="279" dataCellStyle="Currency"/>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DDC97BA7-F211-4571-891F-5CB4C31696C9}" name="Translation_B" displayName="Translation_B" ref="A18:G26" totalsRowShown="0" headerRowDxfId="278" headerRowBorderDxfId="277" tableBorderDxfId="276" totalsRowBorderDxfId="275">
  <autoFilter ref="A18:G26" xr:uid="{94A04CCC-2688-40B8-8299-C664999204F2}"/>
  <tableColumns count="7">
    <tableColumn id="1" xr3:uid="{12DA997D-D415-49B2-B655-E7D4AC368551}" name="Service Group Level 1" dataDxfId="274"/>
    <tableColumn id="2" xr3:uid="{0F7F0F35-5C26-443E-A34F-B74BF79473D9}" name="Service Group Level 2" dataDxfId="273"/>
    <tableColumn id="3" xr3:uid="{B8B5199F-F36D-40A7-8DC7-B29E3315033F}" name="Service Group Level 3" dataDxfId="272"/>
    <tableColumn id="4" xr3:uid="{340C55C2-07FC-4416-92B9-42318BE0ACDF}" name="Clearance" dataDxfId="271"/>
    <tableColumn id="5" xr3:uid="{67A1F921-D421-4382-85DA-DF6E33B5E20C}" name="Timescale" dataDxfId="270"/>
    <tableColumn id="6" xr3:uid="{7C87187E-2F52-418A-BA77-BF19923579D4}" name="Unit of Measure" dataDxfId="269"/>
    <tableColumn id="7" xr3:uid="{B4913D41-D470-4EB4-9CC6-BDA84318539F}" name="Price" dataDxfId="268" dataCellStyle="Currency"/>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78508DD9-B610-4D09-9EA3-84023659D57F}" name="Translation_C" displayName="Translation_C" ref="A29:G37" totalsRowShown="0" headerRowDxfId="267" headerRowBorderDxfId="266" tableBorderDxfId="265" totalsRowBorderDxfId="264">
  <autoFilter ref="A29:G37" xr:uid="{32D0FF8E-7BED-4C19-8204-71CCE15F5F3B}"/>
  <tableColumns count="7">
    <tableColumn id="1" xr3:uid="{26E03FF4-4FB4-4883-BBED-425E12E6AD3A}" name="Service Group Level 1" dataDxfId="263"/>
    <tableColumn id="2" xr3:uid="{F5926032-BD15-473A-9845-E9BE49137727}" name="Service Group Level 2" dataDxfId="262"/>
    <tableColumn id="3" xr3:uid="{B0AD9573-228F-4928-87D7-9E83852FFEB8}" name="Service Group Level 3" dataDxfId="261"/>
    <tableColumn id="4" xr3:uid="{8EA9E292-8ABE-4FC1-9493-5D6DFB4BF27E}" name="Clearance" dataDxfId="260"/>
    <tableColumn id="5" xr3:uid="{24638FB0-11F7-4746-AF2D-83DAB177838F}" name="Timescale" dataDxfId="259"/>
    <tableColumn id="6" xr3:uid="{C7F7C981-03DC-4AF6-B724-5A25544817C2}" name="Unit of Measure" dataDxfId="258"/>
    <tableColumn id="7" xr3:uid="{8E18C631-01B4-49AC-A05D-82D2E708946C}" name="Price" dataDxfId="257" dataCellStyle="Currency"/>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CF14E02E-B507-4298-ACC6-24C67B7F801D}" name="Translation_D" displayName="Translation_D" ref="A40:G43" totalsRowShown="0" headerRowDxfId="256" headerRowBorderDxfId="255" tableBorderDxfId="254" totalsRowBorderDxfId="253">
  <autoFilter ref="A40:G43" xr:uid="{55DE1DA5-5B61-4922-A55D-951C7D4D8494}"/>
  <tableColumns count="7">
    <tableColumn id="1" xr3:uid="{3D741C25-46DD-47F5-A362-52DAEFF60A58}" name="Service Group Level 1" dataDxfId="252"/>
    <tableColumn id="2" xr3:uid="{063FB7D4-4B5B-416B-8689-EAC520E077E0}" name="Service Group Level 2" dataDxfId="251"/>
    <tableColumn id="3" xr3:uid="{8B38E288-7E5A-432B-9B7A-0A037102F975}" name="Service Group Level 3" dataDxfId="250"/>
    <tableColumn id="4" xr3:uid="{92B33949-4279-41C7-B95B-D8D105934921}" name="Clearance"/>
    <tableColumn id="5" xr3:uid="{B8385798-32B4-4EBB-B720-DCAB4E82BD05}" name="Timescale" dataDxfId="249" dataCellStyle="40% - Accent1"/>
    <tableColumn id="6" xr3:uid="{7FB82A17-BDE7-41C1-9DC2-7F2461B7DCF4}" name="Unit of Measure" dataDxfId="248"/>
    <tableColumn id="7" xr3:uid="{469017ED-8881-46D5-BD8D-00CD91CB1B1B}" name="Price" dataDxfId="247" dataCellStyle="Currency"/>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A9925333-96C6-4906-8992-ADC052F818F0}" name="Translation_E" displayName="Translation_E" ref="A46:G50" totalsRowShown="0" headerRowDxfId="246" headerRowBorderDxfId="245" tableBorderDxfId="244" totalsRowBorderDxfId="243">
  <autoFilter ref="A46:G50" xr:uid="{C485A2DB-D6FE-485A-B38C-35826FB7D1B7}"/>
  <tableColumns count="7">
    <tableColumn id="1" xr3:uid="{18361637-DCB9-4245-9168-AC48840AE87B}" name="Service Group Level 1" dataDxfId="242"/>
    <tableColumn id="2" xr3:uid="{E575D6E2-9F26-4365-8EB9-6BA759DC2433}" name="Service Group Level 2" dataDxfId="241"/>
    <tableColumn id="3" xr3:uid="{38E21A35-DDAB-47C1-B2D3-41AB0EEE9ECB}" name="Service Group Level 3" dataDxfId="240"/>
    <tableColumn id="4" xr3:uid="{4BEE46E0-5A56-48C4-BF4C-2EDC501E980D}" name="Clearance" dataDxfId="239" dataCellStyle="40% - Accent1"/>
    <tableColumn id="5" xr3:uid="{A2656CBF-4806-4A8E-BC1A-D1FAD6621184}" name="Timescale" dataDxfId="238" dataCellStyle="40% - Accent1"/>
    <tableColumn id="6" xr3:uid="{147C7C12-D2DF-4C19-98FF-C71A1FD16C06}" name="Unit of Measure" dataDxfId="237"/>
    <tableColumn id="7" xr3:uid="{C7F24174-8539-4A11-A01B-A32286B1CC64}" name="Price" dataDxfId="236" dataCellStyle="Currency"/>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8" Type="http://schemas.openxmlformats.org/officeDocument/2006/relationships/table" Target="../tables/table30.xml"/><Relationship Id="rId3" Type="http://schemas.openxmlformats.org/officeDocument/2006/relationships/table" Target="../tables/table25.xml"/><Relationship Id="rId7" Type="http://schemas.openxmlformats.org/officeDocument/2006/relationships/table" Target="../tables/table29.xml"/><Relationship Id="rId2" Type="http://schemas.openxmlformats.org/officeDocument/2006/relationships/table" Target="../tables/table24.xml"/><Relationship Id="rId1" Type="http://schemas.openxmlformats.org/officeDocument/2006/relationships/printerSettings" Target="../printerSettings/printerSettings9.bin"/><Relationship Id="rId6" Type="http://schemas.openxmlformats.org/officeDocument/2006/relationships/table" Target="../tables/table28.xml"/><Relationship Id="rId5" Type="http://schemas.openxmlformats.org/officeDocument/2006/relationships/table" Target="../tables/table27.xml"/><Relationship Id="rId4" Type="http://schemas.openxmlformats.org/officeDocument/2006/relationships/table" Target="../tables/table26.xml"/></Relationships>
</file>

<file path=xl/worksheets/_rels/sheet11.xml.rels><?xml version="1.0" encoding="UTF-8" standalone="yes"?>
<Relationships xmlns="http://schemas.openxmlformats.org/package/2006/relationships"><Relationship Id="rId3" Type="http://schemas.openxmlformats.org/officeDocument/2006/relationships/table" Target="../tables/table32.xml"/><Relationship Id="rId2" Type="http://schemas.openxmlformats.org/officeDocument/2006/relationships/table" Target="../tables/table31.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6.xml"/><Relationship Id="rId7" Type="http://schemas.openxmlformats.org/officeDocument/2006/relationships/table" Target="../tables/table10.xml"/><Relationship Id="rId2" Type="http://schemas.openxmlformats.org/officeDocument/2006/relationships/table" Target="../tables/table5.xml"/><Relationship Id="rId1" Type="http://schemas.openxmlformats.org/officeDocument/2006/relationships/printerSettings" Target="../printerSettings/printerSettings6.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7.xml.rels><?xml version="1.0" encoding="UTF-8" standalone="yes"?>
<Relationships xmlns="http://schemas.openxmlformats.org/package/2006/relationships"><Relationship Id="rId8" Type="http://schemas.openxmlformats.org/officeDocument/2006/relationships/table" Target="../tables/table17.xml"/><Relationship Id="rId3" Type="http://schemas.openxmlformats.org/officeDocument/2006/relationships/table" Target="../tables/table12.xml"/><Relationship Id="rId7" Type="http://schemas.openxmlformats.org/officeDocument/2006/relationships/table" Target="../tables/table16.xml"/><Relationship Id="rId2" Type="http://schemas.openxmlformats.org/officeDocument/2006/relationships/table" Target="../tables/table11.xml"/><Relationship Id="rId1" Type="http://schemas.openxmlformats.org/officeDocument/2006/relationships/printerSettings" Target="../printerSettings/printerSettings7.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8.xml.rels><?xml version="1.0" encoding="UTF-8" standalone="yes"?>
<Relationships xmlns="http://schemas.openxmlformats.org/package/2006/relationships"><Relationship Id="rId3" Type="http://schemas.openxmlformats.org/officeDocument/2006/relationships/table" Target="../tables/table19.xml"/><Relationship Id="rId2" Type="http://schemas.openxmlformats.org/officeDocument/2006/relationships/table" Target="../tables/table18.xml"/><Relationship Id="rId1" Type="http://schemas.openxmlformats.org/officeDocument/2006/relationships/printerSettings" Target="../printerSettings/printerSettings8.bin"/><Relationship Id="rId4" Type="http://schemas.openxmlformats.org/officeDocument/2006/relationships/table" Target="../tables/table20.xml"/></Relationships>
</file>

<file path=xl/worksheets/_rels/sheet9.xml.rels><?xml version="1.0" encoding="UTF-8" standalone="yes"?>
<Relationships xmlns="http://schemas.openxmlformats.org/package/2006/relationships"><Relationship Id="rId3" Type="http://schemas.openxmlformats.org/officeDocument/2006/relationships/table" Target="../tables/table23.xml"/><Relationship Id="rId2" Type="http://schemas.openxmlformats.org/officeDocument/2006/relationships/table" Target="../tables/table22.xml"/><Relationship Id="rId1" Type="http://schemas.openxmlformats.org/officeDocument/2006/relationships/table" Target="../tables/table2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8F8E2F-F91F-4ACB-93AD-C4F92C6129F4}">
  <sheetPr codeName="Sheet1"/>
  <dimension ref="A1:C5"/>
  <sheetViews>
    <sheetView showGridLines="0" workbookViewId="0">
      <selection activeCell="A9" sqref="A9"/>
    </sheetView>
  </sheetViews>
  <sheetFormatPr defaultColWidth="8.81640625" defaultRowHeight="21"/>
  <cols>
    <col min="1" max="1" width="84" style="86" bestFit="1" customWidth="1"/>
    <col min="2" max="16384" width="8.81640625" style="83"/>
  </cols>
  <sheetData>
    <row r="1" spans="1:3">
      <c r="A1" s="21" t="s">
        <v>0</v>
      </c>
    </row>
    <row r="2" spans="1:3">
      <c r="A2" s="22" t="s">
        <v>309</v>
      </c>
    </row>
    <row r="3" spans="1:3">
      <c r="A3" s="20" t="s">
        <v>1</v>
      </c>
    </row>
    <row r="4" spans="1:3">
      <c r="A4" s="20" t="s">
        <v>361</v>
      </c>
      <c r="C4" s="10"/>
    </row>
    <row r="5" spans="1:3" ht="21.5" thickBot="1">
      <c r="A5" s="91"/>
    </row>
  </sheetData>
  <sheetProtection algorithmName="SHA-512" hashValue="+KBQ3FdDak5mrJaHmxo0Zh5GrbDUFf9kz0SQrmD6ECX3W/lMTJZUlz+VX8vHyX4gSjsVBkA7WJCAsWqQvwVCJw==" saltValue="2bho439BO47ORw7cvN7X/A==" spinCount="100000" sheet="1" objects="1" scenarios="1"/>
  <pageMargins left="0.7" right="0.7" top="0.75" bottom="0.75" header="0.3" footer="0.3"/>
  <pageSetup paperSize="9"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AFD9A7-CD07-4C55-8105-F59FA8012D44}">
  <sheetPr codeName="Sheet10"/>
  <dimension ref="A1:I131"/>
  <sheetViews>
    <sheetView showGridLines="0" topLeftCell="A121" zoomScaleNormal="100" workbookViewId="0">
      <selection activeCell="A127" sqref="A127"/>
    </sheetView>
  </sheetViews>
  <sheetFormatPr defaultColWidth="8.81640625" defaultRowHeight="14.5"/>
  <cols>
    <col min="1" max="1" width="42" style="83" customWidth="1"/>
    <col min="2" max="2" width="38" style="83" bestFit="1" customWidth="1"/>
    <col min="3" max="3" width="40.6328125" style="83" bestFit="1" customWidth="1"/>
    <col min="4" max="4" width="16.81640625" style="83" customWidth="1"/>
    <col min="5" max="5" width="14.1796875" style="83" bestFit="1" customWidth="1"/>
    <col min="6" max="6" width="18.81640625" style="83" customWidth="1"/>
    <col min="7" max="7" width="8.81640625" style="101"/>
    <col min="8" max="8" width="20.1796875" style="83" bestFit="1" customWidth="1"/>
    <col min="9" max="9" width="20.453125" style="83" bestFit="1" customWidth="1"/>
    <col min="10" max="16384" width="8.81640625" style="83"/>
  </cols>
  <sheetData>
    <row r="1" spans="1:7" ht="21">
      <c r="A1" s="86" t="s">
        <v>259</v>
      </c>
    </row>
    <row r="2" spans="1:7">
      <c r="A2" s="83" t="s">
        <v>257</v>
      </c>
    </row>
    <row r="3" spans="1:7">
      <c r="A3" s="83" t="s">
        <v>260</v>
      </c>
    </row>
    <row r="4" spans="1:7">
      <c r="A4" s="83" t="s">
        <v>352</v>
      </c>
    </row>
    <row r="5" spans="1:7">
      <c r="A5" s="83" t="s">
        <v>261</v>
      </c>
    </row>
    <row r="6" spans="1:7">
      <c r="A6" s="83" t="s">
        <v>360</v>
      </c>
    </row>
    <row r="8" spans="1:7">
      <c r="A8" s="1" t="s">
        <v>356</v>
      </c>
      <c r="B8" s="12"/>
    </row>
    <row r="9" spans="1:7">
      <c r="A9" s="83" t="s">
        <v>262</v>
      </c>
    </row>
    <row r="10" spans="1:7">
      <c r="A10" s="24" t="s">
        <v>194</v>
      </c>
      <c r="B10" s="25" t="s">
        <v>193</v>
      </c>
      <c r="C10" s="25" t="s">
        <v>196</v>
      </c>
      <c r="D10" s="25" t="s">
        <v>190</v>
      </c>
      <c r="E10" s="25" t="s">
        <v>191</v>
      </c>
      <c r="F10" s="25" t="s">
        <v>184</v>
      </c>
      <c r="G10" s="102" t="s">
        <v>195</v>
      </c>
    </row>
    <row r="11" spans="1:7">
      <c r="A11" s="23" t="s">
        <v>266</v>
      </c>
      <c r="B11" s="6" t="s">
        <v>181</v>
      </c>
      <c r="C11" s="13" t="s">
        <v>317</v>
      </c>
      <c r="D11" s="6" t="s">
        <v>188</v>
      </c>
      <c r="E11" s="6" t="s">
        <v>265</v>
      </c>
      <c r="F11" s="6" t="s">
        <v>263</v>
      </c>
      <c r="G11" s="92">
        <v>0</v>
      </c>
    </row>
    <row r="12" spans="1:7">
      <c r="A12" s="23" t="s">
        <v>266</v>
      </c>
      <c r="B12" s="6" t="s">
        <v>181</v>
      </c>
      <c r="C12" s="13" t="s">
        <v>317</v>
      </c>
      <c r="D12" s="6" t="s">
        <v>189</v>
      </c>
      <c r="E12" s="6" t="s">
        <v>265</v>
      </c>
      <c r="F12" s="6" t="s">
        <v>263</v>
      </c>
      <c r="G12" s="92">
        <v>0</v>
      </c>
    </row>
    <row r="13" spans="1:7">
      <c r="A13" s="23" t="s">
        <v>266</v>
      </c>
      <c r="B13" s="6" t="s">
        <v>181</v>
      </c>
      <c r="C13" s="6" t="s">
        <v>316</v>
      </c>
      <c r="D13" s="6" t="s">
        <v>188</v>
      </c>
      <c r="E13" s="6" t="s">
        <v>265</v>
      </c>
      <c r="F13" s="6" t="s">
        <v>263</v>
      </c>
      <c r="G13" s="92">
        <v>0</v>
      </c>
    </row>
    <row r="14" spans="1:7">
      <c r="A14" s="23" t="s">
        <v>266</v>
      </c>
      <c r="B14" s="6" t="s">
        <v>181</v>
      </c>
      <c r="C14" s="6" t="s">
        <v>316</v>
      </c>
      <c r="D14" s="6" t="s">
        <v>189</v>
      </c>
      <c r="E14" s="6" t="s">
        <v>265</v>
      </c>
      <c r="F14" s="6" t="s">
        <v>263</v>
      </c>
      <c r="G14" s="92">
        <v>0</v>
      </c>
    </row>
    <row r="15" spans="1:7">
      <c r="A15" s="23" t="s">
        <v>266</v>
      </c>
      <c r="B15" s="6" t="s">
        <v>182</v>
      </c>
      <c r="C15" s="13" t="s">
        <v>317</v>
      </c>
      <c r="D15" s="6" t="s">
        <v>188</v>
      </c>
      <c r="E15" s="6" t="s">
        <v>265</v>
      </c>
      <c r="F15" s="6" t="s">
        <v>263</v>
      </c>
      <c r="G15" s="92">
        <v>0</v>
      </c>
    </row>
    <row r="16" spans="1:7">
      <c r="A16" s="23" t="s">
        <v>266</v>
      </c>
      <c r="B16" s="6" t="s">
        <v>182</v>
      </c>
      <c r="C16" s="13" t="s">
        <v>317</v>
      </c>
      <c r="D16" s="6" t="s">
        <v>189</v>
      </c>
      <c r="E16" s="6" t="s">
        <v>265</v>
      </c>
      <c r="F16" s="6" t="s">
        <v>263</v>
      </c>
      <c r="G16" s="92">
        <v>0</v>
      </c>
    </row>
    <row r="17" spans="1:7">
      <c r="A17" s="23" t="s">
        <v>266</v>
      </c>
      <c r="B17" s="6" t="s">
        <v>182</v>
      </c>
      <c r="C17" s="6" t="s">
        <v>316</v>
      </c>
      <c r="D17" s="6" t="s">
        <v>188</v>
      </c>
      <c r="E17" s="6" t="s">
        <v>265</v>
      </c>
      <c r="F17" s="6" t="s">
        <v>263</v>
      </c>
      <c r="G17" s="92">
        <v>0</v>
      </c>
    </row>
    <row r="18" spans="1:7">
      <c r="A18" s="23" t="s">
        <v>266</v>
      </c>
      <c r="B18" s="6" t="s">
        <v>182</v>
      </c>
      <c r="C18" s="6" t="s">
        <v>316</v>
      </c>
      <c r="D18" s="6" t="s">
        <v>189</v>
      </c>
      <c r="E18" s="6" t="s">
        <v>265</v>
      </c>
      <c r="F18" s="6" t="s">
        <v>263</v>
      </c>
      <c r="G18" s="92">
        <v>0</v>
      </c>
    </row>
    <row r="19" spans="1:7">
      <c r="A19" s="23" t="s">
        <v>266</v>
      </c>
      <c r="B19" s="6" t="s">
        <v>264</v>
      </c>
      <c r="C19" s="13" t="s">
        <v>317</v>
      </c>
      <c r="D19" s="6" t="s">
        <v>188</v>
      </c>
      <c r="E19" s="6" t="s">
        <v>265</v>
      </c>
      <c r="F19" s="6" t="s">
        <v>263</v>
      </c>
      <c r="G19" s="92">
        <v>0</v>
      </c>
    </row>
    <row r="20" spans="1:7">
      <c r="A20" s="23" t="s">
        <v>266</v>
      </c>
      <c r="B20" s="6" t="s">
        <v>264</v>
      </c>
      <c r="C20" s="13" t="s">
        <v>317</v>
      </c>
      <c r="D20" s="6" t="s">
        <v>189</v>
      </c>
      <c r="E20" s="6" t="s">
        <v>265</v>
      </c>
      <c r="F20" s="6" t="s">
        <v>263</v>
      </c>
      <c r="G20" s="92">
        <v>0</v>
      </c>
    </row>
    <row r="21" spans="1:7">
      <c r="A21" s="23" t="s">
        <v>266</v>
      </c>
      <c r="B21" s="6" t="s">
        <v>264</v>
      </c>
      <c r="C21" s="6" t="s">
        <v>316</v>
      </c>
      <c r="D21" s="6" t="s">
        <v>188</v>
      </c>
      <c r="E21" s="6" t="s">
        <v>265</v>
      </c>
      <c r="F21" s="6" t="s">
        <v>263</v>
      </c>
      <c r="G21" s="92">
        <v>0</v>
      </c>
    </row>
    <row r="22" spans="1:7">
      <c r="A22" s="23" t="s">
        <v>266</v>
      </c>
      <c r="B22" s="6" t="s">
        <v>264</v>
      </c>
      <c r="C22" s="6" t="s">
        <v>316</v>
      </c>
      <c r="D22" s="6" t="s">
        <v>189</v>
      </c>
      <c r="E22" s="6" t="s">
        <v>265</v>
      </c>
      <c r="F22" s="6" t="s">
        <v>263</v>
      </c>
      <c r="G22" s="92">
        <v>0</v>
      </c>
    </row>
    <row r="23" spans="1:7">
      <c r="A23" s="23" t="s">
        <v>267</v>
      </c>
      <c r="B23" s="6" t="s">
        <v>181</v>
      </c>
      <c r="C23" s="6" t="s">
        <v>315</v>
      </c>
      <c r="D23" s="6" t="s">
        <v>188</v>
      </c>
      <c r="E23" s="6" t="s">
        <v>265</v>
      </c>
      <c r="F23" s="6" t="s">
        <v>263</v>
      </c>
      <c r="G23" s="92">
        <v>0</v>
      </c>
    </row>
    <row r="24" spans="1:7">
      <c r="A24" s="23" t="s">
        <v>267</v>
      </c>
      <c r="B24" s="6" t="s">
        <v>181</v>
      </c>
      <c r="C24" s="6" t="s">
        <v>315</v>
      </c>
      <c r="D24" s="6" t="s">
        <v>189</v>
      </c>
      <c r="E24" s="6" t="s">
        <v>265</v>
      </c>
      <c r="F24" s="6" t="s">
        <v>263</v>
      </c>
      <c r="G24" s="94">
        <v>0</v>
      </c>
    </row>
    <row r="25" spans="1:7">
      <c r="A25" s="23" t="s">
        <v>267</v>
      </c>
      <c r="B25" s="6" t="s">
        <v>182</v>
      </c>
      <c r="C25" s="6" t="s">
        <v>315</v>
      </c>
      <c r="D25" s="6" t="s">
        <v>188</v>
      </c>
      <c r="E25" s="6" t="s">
        <v>265</v>
      </c>
      <c r="F25" s="6" t="s">
        <v>263</v>
      </c>
      <c r="G25" s="94">
        <v>0</v>
      </c>
    </row>
    <row r="26" spans="1:7">
      <c r="A26" s="23" t="s">
        <v>267</v>
      </c>
      <c r="B26" s="6" t="s">
        <v>182</v>
      </c>
      <c r="C26" s="6" t="s">
        <v>315</v>
      </c>
      <c r="D26" s="6" t="s">
        <v>189</v>
      </c>
      <c r="E26" s="6" t="s">
        <v>265</v>
      </c>
      <c r="F26" s="6" t="s">
        <v>263</v>
      </c>
      <c r="G26" s="94">
        <v>0</v>
      </c>
    </row>
    <row r="27" spans="1:7">
      <c r="A27" s="23" t="s">
        <v>267</v>
      </c>
      <c r="B27" s="6" t="s">
        <v>264</v>
      </c>
      <c r="C27" s="6" t="s">
        <v>315</v>
      </c>
      <c r="D27" s="6" t="s">
        <v>188</v>
      </c>
      <c r="E27" s="6" t="s">
        <v>265</v>
      </c>
      <c r="F27" s="6" t="s">
        <v>263</v>
      </c>
      <c r="G27" s="94">
        <v>0</v>
      </c>
    </row>
    <row r="28" spans="1:7">
      <c r="A28" s="23" t="s">
        <v>267</v>
      </c>
      <c r="B28" s="6" t="s">
        <v>264</v>
      </c>
      <c r="C28" s="6" t="s">
        <v>315</v>
      </c>
      <c r="D28" s="6" t="s">
        <v>189</v>
      </c>
      <c r="E28" s="6" t="s">
        <v>265</v>
      </c>
      <c r="F28" s="6" t="s">
        <v>263</v>
      </c>
      <c r="G28" s="94">
        <v>0</v>
      </c>
    </row>
    <row r="29" spans="1:7">
      <c r="A29" s="23" t="s">
        <v>268</v>
      </c>
      <c r="B29" s="6" t="s">
        <v>181</v>
      </c>
      <c r="C29" s="6" t="s">
        <v>24</v>
      </c>
      <c r="D29" s="6" t="s">
        <v>188</v>
      </c>
      <c r="E29" s="6" t="s">
        <v>265</v>
      </c>
      <c r="F29" s="6" t="s">
        <v>263</v>
      </c>
      <c r="G29" s="94">
        <v>0</v>
      </c>
    </row>
    <row r="30" spans="1:7">
      <c r="A30" s="23" t="s">
        <v>268</v>
      </c>
      <c r="B30" s="6" t="s">
        <v>181</v>
      </c>
      <c r="C30" s="6" t="s">
        <v>24</v>
      </c>
      <c r="D30" s="6" t="s">
        <v>189</v>
      </c>
      <c r="E30" s="6" t="s">
        <v>265</v>
      </c>
      <c r="F30" s="6" t="s">
        <v>263</v>
      </c>
      <c r="G30" s="94">
        <v>0</v>
      </c>
    </row>
    <row r="31" spans="1:7">
      <c r="A31" s="23" t="s">
        <v>268</v>
      </c>
      <c r="B31" s="6" t="s">
        <v>182</v>
      </c>
      <c r="C31" s="6" t="s">
        <v>24</v>
      </c>
      <c r="D31" s="6" t="s">
        <v>188</v>
      </c>
      <c r="E31" s="6" t="s">
        <v>265</v>
      </c>
      <c r="F31" s="6" t="s">
        <v>263</v>
      </c>
      <c r="G31" s="94">
        <v>0</v>
      </c>
    </row>
    <row r="32" spans="1:7">
      <c r="A32" s="23" t="s">
        <v>268</v>
      </c>
      <c r="B32" s="6" t="s">
        <v>182</v>
      </c>
      <c r="C32" s="6" t="s">
        <v>24</v>
      </c>
      <c r="D32" s="6" t="s">
        <v>189</v>
      </c>
      <c r="E32" s="6" t="s">
        <v>265</v>
      </c>
      <c r="F32" s="6" t="s">
        <v>263</v>
      </c>
      <c r="G32" s="94">
        <v>0</v>
      </c>
    </row>
    <row r="33" spans="1:7">
      <c r="A33" s="23" t="s">
        <v>268</v>
      </c>
      <c r="B33" s="6" t="s">
        <v>264</v>
      </c>
      <c r="C33" s="6" t="s">
        <v>24</v>
      </c>
      <c r="D33" s="6" t="s">
        <v>188</v>
      </c>
      <c r="E33" s="6" t="s">
        <v>265</v>
      </c>
      <c r="F33" s="6" t="s">
        <v>263</v>
      </c>
      <c r="G33" s="94">
        <v>0</v>
      </c>
    </row>
    <row r="34" spans="1:7">
      <c r="A34" s="85" t="s">
        <v>268</v>
      </c>
      <c r="B34" s="27" t="s">
        <v>264</v>
      </c>
      <c r="C34" s="27" t="s">
        <v>24</v>
      </c>
      <c r="D34" s="27" t="s">
        <v>189</v>
      </c>
      <c r="E34" s="27" t="s">
        <v>265</v>
      </c>
      <c r="F34" s="27" t="s">
        <v>263</v>
      </c>
      <c r="G34" s="95">
        <v>0</v>
      </c>
    </row>
    <row r="36" spans="1:7">
      <c r="A36" s="1" t="s">
        <v>293</v>
      </c>
    </row>
    <row r="37" spans="1:7">
      <c r="A37" s="83" t="s">
        <v>292</v>
      </c>
    </row>
    <row r="38" spans="1:7">
      <c r="A38" s="83" t="s">
        <v>220</v>
      </c>
      <c r="B38" s="12"/>
    </row>
    <row r="39" spans="1:7">
      <c r="A39" s="83" t="s">
        <v>221</v>
      </c>
    </row>
    <row r="40" spans="1:7">
      <c r="A40" s="24" t="s">
        <v>194</v>
      </c>
      <c r="B40" s="25" t="s">
        <v>193</v>
      </c>
      <c r="C40" s="25" t="s">
        <v>196</v>
      </c>
      <c r="D40" s="25" t="s">
        <v>190</v>
      </c>
      <c r="E40" s="25" t="s">
        <v>191</v>
      </c>
      <c r="F40" s="25" t="s">
        <v>184</v>
      </c>
      <c r="G40" s="102" t="s">
        <v>195</v>
      </c>
    </row>
    <row r="41" spans="1:7">
      <c r="A41" s="23" t="s">
        <v>266</v>
      </c>
      <c r="B41" s="6" t="s">
        <v>181</v>
      </c>
      <c r="C41" s="13" t="s">
        <v>317</v>
      </c>
      <c r="D41" s="6" t="s">
        <v>188</v>
      </c>
      <c r="E41" s="6" t="s">
        <v>265</v>
      </c>
      <c r="F41" s="6" t="s">
        <v>225</v>
      </c>
      <c r="G41" s="92">
        <v>0</v>
      </c>
    </row>
    <row r="42" spans="1:7">
      <c r="A42" s="23" t="s">
        <v>266</v>
      </c>
      <c r="B42" s="6" t="s">
        <v>181</v>
      </c>
      <c r="C42" s="13" t="s">
        <v>317</v>
      </c>
      <c r="D42" s="6" t="s">
        <v>189</v>
      </c>
      <c r="E42" s="6" t="s">
        <v>265</v>
      </c>
      <c r="F42" s="6" t="s">
        <v>225</v>
      </c>
      <c r="G42" s="92">
        <v>0</v>
      </c>
    </row>
    <row r="43" spans="1:7">
      <c r="A43" s="23" t="s">
        <v>266</v>
      </c>
      <c r="B43" s="6" t="s">
        <v>181</v>
      </c>
      <c r="C43" s="6" t="s">
        <v>316</v>
      </c>
      <c r="D43" s="6" t="s">
        <v>188</v>
      </c>
      <c r="E43" s="6" t="s">
        <v>265</v>
      </c>
      <c r="F43" s="6" t="s">
        <v>225</v>
      </c>
      <c r="G43" s="92">
        <v>0</v>
      </c>
    </row>
    <row r="44" spans="1:7">
      <c r="A44" s="23" t="s">
        <v>266</v>
      </c>
      <c r="B44" s="6" t="s">
        <v>181</v>
      </c>
      <c r="C44" s="6" t="s">
        <v>316</v>
      </c>
      <c r="D44" s="6" t="s">
        <v>189</v>
      </c>
      <c r="E44" s="6" t="s">
        <v>265</v>
      </c>
      <c r="F44" s="6" t="s">
        <v>225</v>
      </c>
      <c r="G44" s="92">
        <v>0</v>
      </c>
    </row>
    <row r="45" spans="1:7">
      <c r="A45" s="23" t="s">
        <v>266</v>
      </c>
      <c r="B45" s="6" t="s">
        <v>182</v>
      </c>
      <c r="C45" s="13" t="s">
        <v>317</v>
      </c>
      <c r="D45" s="6" t="s">
        <v>188</v>
      </c>
      <c r="E45" s="6" t="s">
        <v>265</v>
      </c>
      <c r="F45" s="6" t="s">
        <v>225</v>
      </c>
      <c r="G45" s="92">
        <v>0</v>
      </c>
    </row>
    <row r="46" spans="1:7">
      <c r="A46" s="23" t="s">
        <v>266</v>
      </c>
      <c r="B46" s="6" t="s">
        <v>182</v>
      </c>
      <c r="C46" s="13" t="s">
        <v>317</v>
      </c>
      <c r="D46" s="6" t="s">
        <v>189</v>
      </c>
      <c r="E46" s="6" t="s">
        <v>265</v>
      </c>
      <c r="F46" s="6" t="s">
        <v>225</v>
      </c>
      <c r="G46" s="92">
        <v>0</v>
      </c>
    </row>
    <row r="47" spans="1:7">
      <c r="A47" s="23" t="s">
        <v>266</v>
      </c>
      <c r="B47" s="6" t="s">
        <v>182</v>
      </c>
      <c r="C47" s="6" t="s">
        <v>316</v>
      </c>
      <c r="D47" s="6" t="s">
        <v>188</v>
      </c>
      <c r="E47" s="6" t="s">
        <v>265</v>
      </c>
      <c r="F47" s="6" t="s">
        <v>225</v>
      </c>
      <c r="G47" s="92">
        <v>0</v>
      </c>
    </row>
    <row r="48" spans="1:7">
      <c r="A48" s="23" t="s">
        <v>266</v>
      </c>
      <c r="B48" s="6" t="s">
        <v>182</v>
      </c>
      <c r="C48" s="6" t="s">
        <v>316</v>
      </c>
      <c r="D48" s="6" t="s">
        <v>189</v>
      </c>
      <c r="E48" s="6" t="s">
        <v>265</v>
      </c>
      <c r="F48" s="6" t="s">
        <v>225</v>
      </c>
      <c r="G48" s="92">
        <v>0</v>
      </c>
    </row>
    <row r="49" spans="1:7">
      <c r="A49" s="23" t="s">
        <v>266</v>
      </c>
      <c r="B49" s="6" t="s">
        <v>264</v>
      </c>
      <c r="C49" s="13" t="s">
        <v>317</v>
      </c>
      <c r="D49" s="6" t="s">
        <v>188</v>
      </c>
      <c r="E49" s="6" t="s">
        <v>265</v>
      </c>
      <c r="F49" s="6" t="s">
        <v>225</v>
      </c>
      <c r="G49" s="92">
        <v>0</v>
      </c>
    </row>
    <row r="50" spans="1:7">
      <c r="A50" s="23" t="s">
        <v>266</v>
      </c>
      <c r="B50" s="6" t="s">
        <v>264</v>
      </c>
      <c r="C50" s="13" t="s">
        <v>317</v>
      </c>
      <c r="D50" s="6" t="s">
        <v>189</v>
      </c>
      <c r="E50" s="6" t="s">
        <v>265</v>
      </c>
      <c r="F50" s="6" t="s">
        <v>225</v>
      </c>
      <c r="G50" s="92">
        <v>0</v>
      </c>
    </row>
    <row r="51" spans="1:7">
      <c r="A51" s="23" t="s">
        <v>266</v>
      </c>
      <c r="B51" s="6" t="s">
        <v>264</v>
      </c>
      <c r="C51" s="6" t="s">
        <v>316</v>
      </c>
      <c r="D51" s="6" t="s">
        <v>188</v>
      </c>
      <c r="E51" s="6" t="s">
        <v>265</v>
      </c>
      <c r="F51" s="6" t="s">
        <v>225</v>
      </c>
      <c r="G51" s="92">
        <v>0</v>
      </c>
    </row>
    <row r="52" spans="1:7">
      <c r="A52" s="23" t="s">
        <v>266</v>
      </c>
      <c r="B52" s="6" t="s">
        <v>264</v>
      </c>
      <c r="C52" s="6" t="s">
        <v>316</v>
      </c>
      <c r="D52" s="6" t="s">
        <v>189</v>
      </c>
      <c r="E52" s="6" t="s">
        <v>265</v>
      </c>
      <c r="F52" s="6" t="s">
        <v>225</v>
      </c>
      <c r="G52" s="92">
        <v>0</v>
      </c>
    </row>
    <row r="53" spans="1:7">
      <c r="A53" s="23" t="s">
        <v>267</v>
      </c>
      <c r="B53" s="6" t="s">
        <v>181</v>
      </c>
      <c r="C53" s="6" t="s">
        <v>315</v>
      </c>
      <c r="D53" s="6" t="s">
        <v>188</v>
      </c>
      <c r="E53" s="6" t="s">
        <v>265</v>
      </c>
      <c r="F53" s="6" t="s">
        <v>225</v>
      </c>
      <c r="G53" s="94">
        <v>0</v>
      </c>
    </row>
    <row r="54" spans="1:7">
      <c r="A54" s="23" t="s">
        <v>267</v>
      </c>
      <c r="B54" s="6" t="s">
        <v>181</v>
      </c>
      <c r="C54" s="6" t="s">
        <v>315</v>
      </c>
      <c r="D54" s="6" t="s">
        <v>189</v>
      </c>
      <c r="E54" s="6" t="s">
        <v>265</v>
      </c>
      <c r="F54" s="6" t="s">
        <v>225</v>
      </c>
      <c r="G54" s="94">
        <v>0</v>
      </c>
    </row>
    <row r="55" spans="1:7">
      <c r="A55" s="23" t="s">
        <v>267</v>
      </c>
      <c r="B55" s="6" t="s">
        <v>182</v>
      </c>
      <c r="C55" s="6" t="s">
        <v>315</v>
      </c>
      <c r="D55" s="6" t="s">
        <v>188</v>
      </c>
      <c r="E55" s="6" t="s">
        <v>265</v>
      </c>
      <c r="F55" s="6" t="s">
        <v>225</v>
      </c>
      <c r="G55" s="94">
        <v>0</v>
      </c>
    </row>
    <row r="56" spans="1:7">
      <c r="A56" s="23" t="s">
        <v>267</v>
      </c>
      <c r="B56" s="6" t="s">
        <v>182</v>
      </c>
      <c r="C56" s="6" t="s">
        <v>315</v>
      </c>
      <c r="D56" s="6" t="s">
        <v>189</v>
      </c>
      <c r="E56" s="6" t="s">
        <v>265</v>
      </c>
      <c r="F56" s="6" t="s">
        <v>225</v>
      </c>
      <c r="G56" s="94">
        <v>0</v>
      </c>
    </row>
    <row r="57" spans="1:7">
      <c r="A57" s="23" t="s">
        <v>267</v>
      </c>
      <c r="B57" s="6" t="s">
        <v>264</v>
      </c>
      <c r="C57" s="6" t="s">
        <v>315</v>
      </c>
      <c r="D57" s="6" t="s">
        <v>188</v>
      </c>
      <c r="E57" s="6" t="s">
        <v>265</v>
      </c>
      <c r="F57" s="6" t="s">
        <v>225</v>
      </c>
      <c r="G57" s="94">
        <v>0</v>
      </c>
    </row>
    <row r="58" spans="1:7">
      <c r="A58" s="23" t="s">
        <v>267</v>
      </c>
      <c r="B58" s="6" t="s">
        <v>264</v>
      </c>
      <c r="C58" s="6" t="s">
        <v>315</v>
      </c>
      <c r="D58" s="6" t="s">
        <v>189</v>
      </c>
      <c r="E58" s="6" t="s">
        <v>265</v>
      </c>
      <c r="F58" s="6" t="s">
        <v>225</v>
      </c>
      <c r="G58" s="94">
        <v>0</v>
      </c>
    </row>
    <row r="59" spans="1:7">
      <c r="A59" s="23" t="s">
        <v>268</v>
      </c>
      <c r="B59" s="6" t="s">
        <v>181</v>
      </c>
      <c r="C59" s="6" t="s">
        <v>24</v>
      </c>
      <c r="D59" s="6" t="s">
        <v>188</v>
      </c>
      <c r="E59" s="6" t="s">
        <v>265</v>
      </c>
      <c r="F59" s="6" t="s">
        <v>225</v>
      </c>
      <c r="G59" s="94">
        <v>0</v>
      </c>
    </row>
    <row r="60" spans="1:7">
      <c r="A60" s="23" t="s">
        <v>268</v>
      </c>
      <c r="B60" s="6" t="s">
        <v>181</v>
      </c>
      <c r="C60" s="6" t="s">
        <v>24</v>
      </c>
      <c r="D60" s="6" t="s">
        <v>189</v>
      </c>
      <c r="E60" s="6" t="s">
        <v>265</v>
      </c>
      <c r="F60" s="6" t="s">
        <v>225</v>
      </c>
      <c r="G60" s="94">
        <v>0</v>
      </c>
    </row>
    <row r="61" spans="1:7">
      <c r="A61" s="23" t="s">
        <v>268</v>
      </c>
      <c r="B61" s="6" t="s">
        <v>182</v>
      </c>
      <c r="C61" s="6" t="s">
        <v>24</v>
      </c>
      <c r="D61" s="6" t="s">
        <v>188</v>
      </c>
      <c r="E61" s="6" t="s">
        <v>265</v>
      </c>
      <c r="F61" s="6" t="s">
        <v>225</v>
      </c>
      <c r="G61" s="94">
        <v>0</v>
      </c>
    </row>
    <row r="62" spans="1:7">
      <c r="A62" s="23" t="s">
        <v>268</v>
      </c>
      <c r="B62" s="6" t="s">
        <v>182</v>
      </c>
      <c r="C62" s="6" t="s">
        <v>24</v>
      </c>
      <c r="D62" s="6" t="s">
        <v>189</v>
      </c>
      <c r="E62" s="6" t="s">
        <v>265</v>
      </c>
      <c r="F62" s="6" t="s">
        <v>225</v>
      </c>
      <c r="G62" s="94">
        <v>0</v>
      </c>
    </row>
    <row r="63" spans="1:7">
      <c r="A63" s="23" t="s">
        <v>268</v>
      </c>
      <c r="B63" s="6" t="s">
        <v>264</v>
      </c>
      <c r="C63" s="6" t="s">
        <v>24</v>
      </c>
      <c r="D63" s="6" t="s">
        <v>188</v>
      </c>
      <c r="E63" s="6" t="s">
        <v>265</v>
      </c>
      <c r="F63" s="6" t="s">
        <v>225</v>
      </c>
      <c r="G63" s="94">
        <v>0</v>
      </c>
    </row>
    <row r="64" spans="1:7">
      <c r="A64" s="23" t="s">
        <v>268</v>
      </c>
      <c r="B64" s="6" t="s">
        <v>264</v>
      </c>
      <c r="C64" s="6" t="s">
        <v>24</v>
      </c>
      <c r="D64" s="6" t="s">
        <v>189</v>
      </c>
      <c r="E64" s="6" t="s">
        <v>265</v>
      </c>
      <c r="F64" s="6" t="s">
        <v>225</v>
      </c>
      <c r="G64" s="94">
        <v>0</v>
      </c>
    </row>
    <row r="65" spans="1:7">
      <c r="A65" s="23" t="s">
        <v>266</v>
      </c>
      <c r="B65" s="6" t="s">
        <v>181</v>
      </c>
      <c r="C65" s="13" t="s">
        <v>317</v>
      </c>
      <c r="D65" s="6" t="s">
        <v>188</v>
      </c>
      <c r="E65" s="6" t="s">
        <v>265</v>
      </c>
      <c r="F65" s="6" t="s">
        <v>213</v>
      </c>
      <c r="G65" s="92">
        <v>0</v>
      </c>
    </row>
    <row r="66" spans="1:7">
      <c r="A66" s="23" t="s">
        <v>266</v>
      </c>
      <c r="B66" s="6" t="s">
        <v>181</v>
      </c>
      <c r="C66" s="13" t="s">
        <v>317</v>
      </c>
      <c r="D66" s="6" t="s">
        <v>189</v>
      </c>
      <c r="E66" s="6" t="s">
        <v>265</v>
      </c>
      <c r="F66" s="6" t="s">
        <v>213</v>
      </c>
      <c r="G66" s="92">
        <v>0</v>
      </c>
    </row>
    <row r="67" spans="1:7">
      <c r="A67" s="23" t="s">
        <v>266</v>
      </c>
      <c r="B67" s="6" t="s">
        <v>181</v>
      </c>
      <c r="C67" s="6" t="s">
        <v>316</v>
      </c>
      <c r="D67" s="6" t="s">
        <v>188</v>
      </c>
      <c r="E67" s="6" t="s">
        <v>265</v>
      </c>
      <c r="F67" s="6" t="s">
        <v>213</v>
      </c>
      <c r="G67" s="92">
        <v>0</v>
      </c>
    </row>
    <row r="68" spans="1:7">
      <c r="A68" s="23" t="s">
        <v>266</v>
      </c>
      <c r="B68" s="6" t="s">
        <v>181</v>
      </c>
      <c r="C68" s="6" t="s">
        <v>316</v>
      </c>
      <c r="D68" s="6" t="s">
        <v>189</v>
      </c>
      <c r="E68" s="6" t="s">
        <v>265</v>
      </c>
      <c r="F68" s="6" t="s">
        <v>213</v>
      </c>
      <c r="G68" s="92">
        <v>0</v>
      </c>
    </row>
    <row r="69" spans="1:7">
      <c r="A69" s="23" t="s">
        <v>266</v>
      </c>
      <c r="B69" s="6" t="s">
        <v>182</v>
      </c>
      <c r="C69" s="13" t="s">
        <v>317</v>
      </c>
      <c r="D69" s="6" t="s">
        <v>188</v>
      </c>
      <c r="E69" s="6" t="s">
        <v>265</v>
      </c>
      <c r="F69" s="6" t="s">
        <v>213</v>
      </c>
      <c r="G69" s="92">
        <v>0</v>
      </c>
    </row>
    <row r="70" spans="1:7">
      <c r="A70" s="23" t="s">
        <v>266</v>
      </c>
      <c r="B70" s="6" t="s">
        <v>182</v>
      </c>
      <c r="C70" s="13" t="s">
        <v>317</v>
      </c>
      <c r="D70" s="6" t="s">
        <v>189</v>
      </c>
      <c r="E70" s="6" t="s">
        <v>265</v>
      </c>
      <c r="F70" s="6" t="s">
        <v>213</v>
      </c>
      <c r="G70" s="92">
        <v>0</v>
      </c>
    </row>
    <row r="71" spans="1:7">
      <c r="A71" s="23" t="s">
        <v>266</v>
      </c>
      <c r="B71" s="6" t="s">
        <v>182</v>
      </c>
      <c r="C71" s="6" t="s">
        <v>316</v>
      </c>
      <c r="D71" s="6" t="s">
        <v>188</v>
      </c>
      <c r="E71" s="6" t="s">
        <v>265</v>
      </c>
      <c r="F71" s="6" t="s">
        <v>213</v>
      </c>
      <c r="G71" s="92">
        <v>0</v>
      </c>
    </row>
    <row r="72" spans="1:7">
      <c r="A72" s="23" t="s">
        <v>266</v>
      </c>
      <c r="B72" s="6" t="s">
        <v>182</v>
      </c>
      <c r="C72" s="6" t="s">
        <v>316</v>
      </c>
      <c r="D72" s="6" t="s">
        <v>189</v>
      </c>
      <c r="E72" s="6" t="s">
        <v>265</v>
      </c>
      <c r="F72" s="6" t="s">
        <v>213</v>
      </c>
      <c r="G72" s="92">
        <v>0</v>
      </c>
    </row>
    <row r="73" spans="1:7">
      <c r="A73" s="23" t="s">
        <v>266</v>
      </c>
      <c r="B73" s="6" t="s">
        <v>264</v>
      </c>
      <c r="C73" s="13" t="s">
        <v>317</v>
      </c>
      <c r="D73" s="6" t="s">
        <v>188</v>
      </c>
      <c r="E73" s="6" t="s">
        <v>265</v>
      </c>
      <c r="F73" s="6" t="s">
        <v>213</v>
      </c>
      <c r="G73" s="92">
        <v>0</v>
      </c>
    </row>
    <row r="74" spans="1:7">
      <c r="A74" s="23" t="s">
        <v>266</v>
      </c>
      <c r="B74" s="6" t="s">
        <v>264</v>
      </c>
      <c r="C74" s="13" t="s">
        <v>317</v>
      </c>
      <c r="D74" s="6" t="s">
        <v>189</v>
      </c>
      <c r="E74" s="6" t="s">
        <v>265</v>
      </c>
      <c r="F74" s="6" t="s">
        <v>213</v>
      </c>
      <c r="G74" s="92">
        <v>0</v>
      </c>
    </row>
    <row r="75" spans="1:7">
      <c r="A75" s="23" t="s">
        <v>266</v>
      </c>
      <c r="B75" s="6" t="s">
        <v>264</v>
      </c>
      <c r="C75" s="6" t="s">
        <v>316</v>
      </c>
      <c r="D75" s="6" t="s">
        <v>188</v>
      </c>
      <c r="E75" s="6" t="s">
        <v>265</v>
      </c>
      <c r="F75" s="6" t="s">
        <v>213</v>
      </c>
      <c r="G75" s="92">
        <v>0</v>
      </c>
    </row>
    <row r="76" spans="1:7">
      <c r="A76" s="23" t="s">
        <v>266</v>
      </c>
      <c r="B76" s="6" t="s">
        <v>264</v>
      </c>
      <c r="C76" s="6" t="s">
        <v>316</v>
      </c>
      <c r="D76" s="6" t="s">
        <v>189</v>
      </c>
      <c r="E76" s="6" t="s">
        <v>265</v>
      </c>
      <c r="F76" s="6" t="s">
        <v>213</v>
      </c>
      <c r="G76" s="92">
        <v>0</v>
      </c>
    </row>
    <row r="77" spans="1:7">
      <c r="A77" s="23" t="s">
        <v>267</v>
      </c>
      <c r="B77" s="6" t="s">
        <v>181</v>
      </c>
      <c r="C77" s="6" t="s">
        <v>315</v>
      </c>
      <c r="D77" s="6" t="s">
        <v>188</v>
      </c>
      <c r="E77" s="6" t="s">
        <v>265</v>
      </c>
      <c r="F77" s="6" t="s">
        <v>213</v>
      </c>
      <c r="G77" s="94">
        <v>0</v>
      </c>
    </row>
    <row r="78" spans="1:7">
      <c r="A78" s="23" t="s">
        <v>267</v>
      </c>
      <c r="B78" s="6" t="s">
        <v>181</v>
      </c>
      <c r="C78" s="6" t="s">
        <v>315</v>
      </c>
      <c r="D78" s="6" t="s">
        <v>189</v>
      </c>
      <c r="E78" s="6" t="s">
        <v>265</v>
      </c>
      <c r="F78" s="6" t="s">
        <v>213</v>
      </c>
      <c r="G78" s="94">
        <v>0</v>
      </c>
    </row>
    <row r="79" spans="1:7">
      <c r="A79" s="23" t="s">
        <v>267</v>
      </c>
      <c r="B79" s="6" t="s">
        <v>182</v>
      </c>
      <c r="C79" s="6" t="s">
        <v>315</v>
      </c>
      <c r="D79" s="6" t="s">
        <v>188</v>
      </c>
      <c r="E79" s="6" t="s">
        <v>265</v>
      </c>
      <c r="F79" s="6" t="s">
        <v>213</v>
      </c>
      <c r="G79" s="94">
        <v>0</v>
      </c>
    </row>
    <row r="80" spans="1:7">
      <c r="A80" s="23" t="s">
        <v>267</v>
      </c>
      <c r="B80" s="6" t="s">
        <v>182</v>
      </c>
      <c r="C80" s="6" t="s">
        <v>315</v>
      </c>
      <c r="D80" s="6" t="s">
        <v>189</v>
      </c>
      <c r="E80" s="6" t="s">
        <v>265</v>
      </c>
      <c r="F80" s="6" t="s">
        <v>213</v>
      </c>
      <c r="G80" s="94">
        <v>0</v>
      </c>
    </row>
    <row r="81" spans="1:7">
      <c r="A81" s="23" t="s">
        <v>267</v>
      </c>
      <c r="B81" s="6" t="s">
        <v>264</v>
      </c>
      <c r="C81" s="6" t="s">
        <v>315</v>
      </c>
      <c r="D81" s="6" t="s">
        <v>188</v>
      </c>
      <c r="E81" s="6" t="s">
        <v>265</v>
      </c>
      <c r="F81" s="6" t="s">
        <v>213</v>
      </c>
      <c r="G81" s="94">
        <v>0</v>
      </c>
    </row>
    <row r="82" spans="1:7">
      <c r="A82" s="23" t="s">
        <v>267</v>
      </c>
      <c r="B82" s="6" t="s">
        <v>264</v>
      </c>
      <c r="C82" s="6" t="s">
        <v>315</v>
      </c>
      <c r="D82" s="6" t="s">
        <v>189</v>
      </c>
      <c r="E82" s="6" t="s">
        <v>265</v>
      </c>
      <c r="F82" s="6" t="s">
        <v>213</v>
      </c>
      <c r="G82" s="94">
        <v>0</v>
      </c>
    </row>
    <row r="83" spans="1:7">
      <c r="A83" s="23" t="s">
        <v>268</v>
      </c>
      <c r="B83" s="6" t="s">
        <v>181</v>
      </c>
      <c r="C83" s="6" t="s">
        <v>24</v>
      </c>
      <c r="D83" s="6" t="s">
        <v>188</v>
      </c>
      <c r="E83" s="6" t="s">
        <v>265</v>
      </c>
      <c r="F83" s="6" t="s">
        <v>213</v>
      </c>
      <c r="G83" s="94">
        <v>0</v>
      </c>
    </row>
    <row r="84" spans="1:7">
      <c r="A84" s="23" t="s">
        <v>268</v>
      </c>
      <c r="B84" s="6" t="s">
        <v>181</v>
      </c>
      <c r="C84" s="6" t="s">
        <v>24</v>
      </c>
      <c r="D84" s="6" t="s">
        <v>189</v>
      </c>
      <c r="E84" s="6" t="s">
        <v>265</v>
      </c>
      <c r="F84" s="6" t="s">
        <v>213</v>
      </c>
      <c r="G84" s="94">
        <v>0</v>
      </c>
    </row>
    <row r="85" spans="1:7">
      <c r="A85" s="23" t="s">
        <v>268</v>
      </c>
      <c r="B85" s="6" t="s">
        <v>182</v>
      </c>
      <c r="C85" s="6" t="s">
        <v>24</v>
      </c>
      <c r="D85" s="6" t="s">
        <v>188</v>
      </c>
      <c r="E85" s="6" t="s">
        <v>265</v>
      </c>
      <c r="F85" s="6" t="s">
        <v>213</v>
      </c>
      <c r="G85" s="94">
        <v>0</v>
      </c>
    </row>
    <row r="86" spans="1:7">
      <c r="A86" s="23" t="s">
        <v>268</v>
      </c>
      <c r="B86" s="6" t="s">
        <v>182</v>
      </c>
      <c r="C86" s="6" t="s">
        <v>24</v>
      </c>
      <c r="D86" s="6" t="s">
        <v>189</v>
      </c>
      <c r="E86" s="6" t="s">
        <v>265</v>
      </c>
      <c r="F86" s="6" t="s">
        <v>213</v>
      </c>
      <c r="G86" s="94">
        <v>0</v>
      </c>
    </row>
    <row r="87" spans="1:7">
      <c r="A87" s="23" t="s">
        <v>268</v>
      </c>
      <c r="B87" s="6" t="s">
        <v>264</v>
      </c>
      <c r="C87" s="6" t="s">
        <v>24</v>
      </c>
      <c r="D87" s="6" t="s">
        <v>188</v>
      </c>
      <c r="E87" s="6" t="s">
        <v>265</v>
      </c>
      <c r="F87" s="6" t="s">
        <v>213</v>
      </c>
      <c r="G87" s="94">
        <v>0</v>
      </c>
    </row>
    <row r="88" spans="1:7">
      <c r="A88" s="85" t="s">
        <v>268</v>
      </c>
      <c r="B88" s="27" t="s">
        <v>264</v>
      </c>
      <c r="C88" s="27" t="s">
        <v>24</v>
      </c>
      <c r="D88" s="27" t="s">
        <v>189</v>
      </c>
      <c r="E88" s="27" t="s">
        <v>265</v>
      </c>
      <c r="F88" s="27" t="s">
        <v>213</v>
      </c>
      <c r="G88" s="95">
        <v>0</v>
      </c>
    </row>
    <row r="90" spans="1:7">
      <c r="A90" s="1" t="s">
        <v>294</v>
      </c>
    </row>
    <row r="91" spans="1:7">
      <c r="A91" s="24" t="s">
        <v>194</v>
      </c>
      <c r="B91" s="25" t="s">
        <v>193</v>
      </c>
      <c r="C91" s="25" t="s">
        <v>196</v>
      </c>
      <c r="D91" s="25" t="s">
        <v>190</v>
      </c>
      <c r="E91" s="25" t="s">
        <v>191</v>
      </c>
      <c r="F91" s="25" t="s">
        <v>184</v>
      </c>
      <c r="G91" s="102" t="s">
        <v>195</v>
      </c>
    </row>
    <row r="92" spans="1:7">
      <c r="A92" s="69" t="s">
        <v>269</v>
      </c>
      <c r="B92" s="70" t="s">
        <v>278</v>
      </c>
      <c r="C92" s="71" t="s">
        <v>317</v>
      </c>
      <c r="D92" s="70" t="s">
        <v>188</v>
      </c>
      <c r="E92" s="70" t="s">
        <v>256</v>
      </c>
      <c r="F92" s="70" t="s">
        <v>233</v>
      </c>
      <c r="G92" s="96">
        <v>0</v>
      </c>
    </row>
    <row r="94" spans="1:7">
      <c r="A94" s="1" t="s">
        <v>295</v>
      </c>
      <c r="B94" s="12"/>
    </row>
    <row r="95" spans="1:7">
      <c r="A95" s="83" t="s">
        <v>314</v>
      </c>
      <c r="B95" s="12"/>
    </row>
    <row r="96" spans="1:7">
      <c r="A96" s="83" t="s">
        <v>326</v>
      </c>
      <c r="B96" s="12"/>
    </row>
    <row r="97" spans="1:9">
      <c r="A97" s="83" t="s">
        <v>375</v>
      </c>
      <c r="B97" s="12"/>
    </row>
    <row r="98" spans="1:9">
      <c r="A98" s="83" t="s">
        <v>376</v>
      </c>
      <c r="B98" s="12"/>
    </row>
    <row r="99" spans="1:9">
      <c r="A99" s="83" t="s">
        <v>359</v>
      </c>
      <c r="B99" s="12"/>
    </row>
    <row r="100" spans="1:9" ht="29">
      <c r="A100" s="24" t="s">
        <v>194</v>
      </c>
      <c r="B100" s="25" t="s">
        <v>193</v>
      </c>
      <c r="C100" s="25" t="s">
        <v>196</v>
      </c>
      <c r="D100" s="25" t="s">
        <v>190</v>
      </c>
      <c r="E100" s="25" t="s">
        <v>191</v>
      </c>
      <c r="F100" s="25" t="s">
        <v>184</v>
      </c>
      <c r="G100" s="104" t="s">
        <v>195</v>
      </c>
      <c r="H100" s="74" t="s">
        <v>324</v>
      </c>
      <c r="I100" s="75" t="s">
        <v>325</v>
      </c>
    </row>
    <row r="101" spans="1:9" s="84" customFormat="1">
      <c r="A101" s="31" t="s">
        <v>269</v>
      </c>
      <c r="B101" s="13" t="s">
        <v>181</v>
      </c>
      <c r="C101" s="13" t="s">
        <v>317</v>
      </c>
      <c r="D101" s="13" t="s">
        <v>188</v>
      </c>
      <c r="E101" s="13" t="s">
        <v>256</v>
      </c>
      <c r="F101" s="13" t="s">
        <v>357</v>
      </c>
      <c r="G101" s="97">
        <v>0</v>
      </c>
      <c r="H101" s="72">
        <f>G101*1</f>
        <v>0</v>
      </c>
      <c r="I101" s="73">
        <f>G101*249</f>
        <v>0</v>
      </c>
    </row>
    <row r="102" spans="1:9" s="84" customFormat="1">
      <c r="A102" s="31" t="s">
        <v>269</v>
      </c>
      <c r="B102" s="13" t="s">
        <v>181</v>
      </c>
      <c r="C102" s="13" t="s">
        <v>317</v>
      </c>
      <c r="D102" s="13" t="s">
        <v>188</v>
      </c>
      <c r="E102" s="13" t="s">
        <v>256</v>
      </c>
      <c r="F102" s="13" t="s">
        <v>323</v>
      </c>
      <c r="G102" s="97">
        <v>0</v>
      </c>
      <c r="H102" s="72">
        <f>G102*250</f>
        <v>0</v>
      </c>
      <c r="I102" s="73">
        <f>G102*499</f>
        <v>0</v>
      </c>
    </row>
    <row r="103" spans="1:9" s="84" customFormat="1">
      <c r="A103" s="31" t="s">
        <v>269</v>
      </c>
      <c r="B103" s="13" t="s">
        <v>181</v>
      </c>
      <c r="C103" s="13" t="s">
        <v>317</v>
      </c>
      <c r="D103" s="13" t="s">
        <v>188</v>
      </c>
      <c r="E103" s="13" t="s">
        <v>256</v>
      </c>
      <c r="F103" s="13" t="s">
        <v>279</v>
      </c>
      <c r="G103" s="97">
        <v>0</v>
      </c>
      <c r="H103" s="72">
        <f>G103*500</f>
        <v>0</v>
      </c>
      <c r="I103" s="73">
        <f>G103*749</f>
        <v>0</v>
      </c>
    </row>
    <row r="104" spans="1:9" s="84" customFormat="1">
      <c r="A104" s="31" t="s">
        <v>269</v>
      </c>
      <c r="B104" s="13" t="s">
        <v>181</v>
      </c>
      <c r="C104" s="13" t="s">
        <v>317</v>
      </c>
      <c r="D104" s="13" t="s">
        <v>188</v>
      </c>
      <c r="E104" s="13" t="s">
        <v>256</v>
      </c>
      <c r="F104" s="13" t="s">
        <v>280</v>
      </c>
      <c r="G104" s="97">
        <v>0</v>
      </c>
      <c r="H104" s="72">
        <f>G104*750</f>
        <v>0</v>
      </c>
      <c r="I104" s="73">
        <f>G104*999</f>
        <v>0</v>
      </c>
    </row>
    <row r="105" spans="1:9" s="84" customFormat="1">
      <c r="A105" s="31" t="s">
        <v>269</v>
      </c>
      <c r="B105" s="13" t="s">
        <v>181</v>
      </c>
      <c r="C105" s="13" t="s">
        <v>317</v>
      </c>
      <c r="D105" s="13" t="s">
        <v>188</v>
      </c>
      <c r="E105" s="13" t="s">
        <v>256</v>
      </c>
      <c r="F105" s="13" t="s">
        <v>281</v>
      </c>
      <c r="G105" s="97">
        <v>0</v>
      </c>
      <c r="H105" s="72">
        <f>G105*1000</f>
        <v>0</v>
      </c>
      <c r="I105" s="73">
        <f>G105*1249</f>
        <v>0</v>
      </c>
    </row>
    <row r="106" spans="1:9" s="84" customFormat="1">
      <c r="A106" s="31" t="s">
        <v>269</v>
      </c>
      <c r="B106" s="13" t="s">
        <v>181</v>
      </c>
      <c r="C106" s="13" t="s">
        <v>317</v>
      </c>
      <c r="D106" s="13" t="s">
        <v>188</v>
      </c>
      <c r="E106" s="13" t="s">
        <v>256</v>
      </c>
      <c r="F106" s="13" t="s">
        <v>282</v>
      </c>
      <c r="G106" s="97">
        <v>0</v>
      </c>
      <c r="H106" s="72">
        <f>G106*1250</f>
        <v>0</v>
      </c>
      <c r="I106" s="73">
        <f>G106*1499</f>
        <v>0</v>
      </c>
    </row>
    <row r="107" spans="1:9" s="84" customFormat="1">
      <c r="A107" s="31" t="s">
        <v>269</v>
      </c>
      <c r="B107" s="13" t="s">
        <v>181</v>
      </c>
      <c r="C107" s="13" t="s">
        <v>317</v>
      </c>
      <c r="D107" s="13" t="s">
        <v>188</v>
      </c>
      <c r="E107" s="13" t="s">
        <v>256</v>
      </c>
      <c r="F107" s="13" t="s">
        <v>283</v>
      </c>
      <c r="G107" s="97">
        <v>0</v>
      </c>
      <c r="H107" s="72">
        <f>G107*1500</f>
        <v>0</v>
      </c>
      <c r="I107" s="73">
        <f>G107*1999</f>
        <v>0</v>
      </c>
    </row>
    <row r="108" spans="1:9" s="84" customFormat="1">
      <c r="A108" s="31" t="s">
        <v>269</v>
      </c>
      <c r="B108" s="13" t="s">
        <v>181</v>
      </c>
      <c r="C108" s="13" t="s">
        <v>317</v>
      </c>
      <c r="D108" s="13" t="s">
        <v>188</v>
      </c>
      <c r="E108" s="13" t="s">
        <v>256</v>
      </c>
      <c r="F108" s="13" t="s">
        <v>284</v>
      </c>
      <c r="G108" s="97">
        <v>0</v>
      </c>
      <c r="H108" s="72">
        <f>G108*2000</f>
        <v>0</v>
      </c>
      <c r="I108" s="73">
        <f>G108*2499</f>
        <v>0</v>
      </c>
    </row>
    <row r="109" spans="1:9" s="84" customFormat="1">
      <c r="A109" s="31" t="s">
        <v>269</v>
      </c>
      <c r="B109" s="13" t="s">
        <v>181</v>
      </c>
      <c r="C109" s="13" t="s">
        <v>317</v>
      </c>
      <c r="D109" s="13" t="s">
        <v>188</v>
      </c>
      <c r="E109" s="13" t="s">
        <v>256</v>
      </c>
      <c r="F109" s="13" t="s">
        <v>285</v>
      </c>
      <c r="G109" s="97">
        <v>0</v>
      </c>
      <c r="H109" s="72">
        <f>G109*2500</f>
        <v>0</v>
      </c>
      <c r="I109" s="73">
        <f>G109*4999</f>
        <v>0</v>
      </c>
    </row>
    <row r="110" spans="1:9" s="84" customFormat="1">
      <c r="A110" s="33" t="s">
        <v>269</v>
      </c>
      <c r="B110" s="35" t="s">
        <v>181</v>
      </c>
      <c r="C110" s="35" t="s">
        <v>317</v>
      </c>
      <c r="D110" s="35" t="s">
        <v>188</v>
      </c>
      <c r="E110" s="35" t="s">
        <v>256</v>
      </c>
      <c r="F110" s="35" t="s">
        <v>270</v>
      </c>
      <c r="G110" s="98">
        <v>0</v>
      </c>
      <c r="H110" s="76">
        <f>G110*5000</f>
        <v>0</v>
      </c>
      <c r="I110" s="77" t="s">
        <v>274</v>
      </c>
    </row>
    <row r="111" spans="1:9">
      <c r="G111" s="105"/>
    </row>
    <row r="112" spans="1:9">
      <c r="A112" s="1" t="s">
        <v>298</v>
      </c>
    </row>
    <row r="113" spans="1:7">
      <c r="A113" s="12" t="s">
        <v>296</v>
      </c>
    </row>
    <row r="114" spans="1:7">
      <c r="A114" s="24" t="s">
        <v>194</v>
      </c>
      <c r="B114" s="25" t="s">
        <v>193</v>
      </c>
      <c r="C114" s="25" t="s">
        <v>196</v>
      </c>
      <c r="D114" s="25" t="s">
        <v>190</v>
      </c>
      <c r="E114" s="25" t="s">
        <v>191</v>
      </c>
      <c r="F114" s="25" t="s">
        <v>184</v>
      </c>
      <c r="G114" s="102" t="s">
        <v>195</v>
      </c>
    </row>
    <row r="115" spans="1:7">
      <c r="A115" s="31" t="s">
        <v>354</v>
      </c>
      <c r="B115" s="6" t="s">
        <v>181</v>
      </c>
      <c r="C115" s="13" t="s">
        <v>317</v>
      </c>
      <c r="D115" s="6" t="s">
        <v>188</v>
      </c>
      <c r="E115" s="6" t="s">
        <v>254</v>
      </c>
      <c r="F115" s="6" t="s">
        <v>202</v>
      </c>
      <c r="G115" s="92">
        <v>0</v>
      </c>
    </row>
    <row r="116" spans="1:7">
      <c r="A116" s="31" t="s">
        <v>354</v>
      </c>
      <c r="B116" s="6" t="s">
        <v>181</v>
      </c>
      <c r="C116" s="13" t="s">
        <v>317</v>
      </c>
      <c r="D116" s="6" t="s">
        <v>189</v>
      </c>
      <c r="E116" s="6" t="s">
        <v>254</v>
      </c>
      <c r="F116" s="6" t="s">
        <v>202</v>
      </c>
      <c r="G116" s="94">
        <v>0</v>
      </c>
    </row>
    <row r="117" spans="1:7">
      <c r="A117" s="31" t="s">
        <v>354</v>
      </c>
      <c r="B117" s="6" t="s">
        <v>182</v>
      </c>
      <c r="C117" s="13" t="s">
        <v>317</v>
      </c>
      <c r="D117" s="6" t="s">
        <v>188</v>
      </c>
      <c r="E117" s="6" t="s">
        <v>254</v>
      </c>
      <c r="F117" s="6" t="s">
        <v>202</v>
      </c>
      <c r="G117" s="94">
        <v>0</v>
      </c>
    </row>
    <row r="118" spans="1:7">
      <c r="A118" s="33" t="s">
        <v>354</v>
      </c>
      <c r="B118" s="27" t="s">
        <v>182</v>
      </c>
      <c r="C118" s="35" t="s">
        <v>317</v>
      </c>
      <c r="D118" s="27" t="s">
        <v>189</v>
      </c>
      <c r="E118" s="27" t="s">
        <v>254</v>
      </c>
      <c r="F118" s="27" t="s">
        <v>202</v>
      </c>
      <c r="G118" s="95">
        <v>0</v>
      </c>
    </row>
    <row r="120" spans="1:7">
      <c r="A120" s="1" t="s">
        <v>368</v>
      </c>
      <c r="B120" s="12"/>
    </row>
    <row r="121" spans="1:7">
      <c r="A121" s="24" t="s">
        <v>194</v>
      </c>
      <c r="B121" s="25" t="s">
        <v>193</v>
      </c>
      <c r="C121" s="25" t="s">
        <v>196</v>
      </c>
      <c r="D121" s="25" t="s">
        <v>190</v>
      </c>
      <c r="E121" s="25" t="s">
        <v>191</v>
      </c>
      <c r="F121" s="25" t="s">
        <v>184</v>
      </c>
      <c r="G121" s="102" t="s">
        <v>195</v>
      </c>
    </row>
    <row r="122" spans="1:7">
      <c r="A122" s="23" t="s">
        <v>369</v>
      </c>
      <c r="B122" s="6" t="s">
        <v>355</v>
      </c>
      <c r="C122" s="78" t="s">
        <v>318</v>
      </c>
      <c r="D122" s="78" t="s">
        <v>188</v>
      </c>
      <c r="E122" s="78" t="s">
        <v>307</v>
      </c>
      <c r="F122" s="6" t="s">
        <v>185</v>
      </c>
      <c r="G122" s="99">
        <v>0</v>
      </c>
    </row>
    <row r="123" spans="1:7">
      <c r="A123" s="85" t="s">
        <v>369</v>
      </c>
      <c r="B123" s="27" t="s">
        <v>271</v>
      </c>
      <c r="C123" s="79" t="s">
        <v>318</v>
      </c>
      <c r="D123" s="79" t="s">
        <v>188</v>
      </c>
      <c r="E123" s="79" t="s">
        <v>307</v>
      </c>
      <c r="F123" s="27" t="s">
        <v>272</v>
      </c>
      <c r="G123" s="100">
        <v>0</v>
      </c>
    </row>
    <row r="126" spans="1:7">
      <c r="A126" s="1" t="s">
        <v>389</v>
      </c>
    </row>
    <row r="127" spans="1:7">
      <c r="A127" s="24" t="s">
        <v>345</v>
      </c>
      <c r="B127" s="25" t="s">
        <v>209</v>
      </c>
      <c r="C127" s="25" t="s">
        <v>210</v>
      </c>
      <c r="D127" s="26" t="s">
        <v>308</v>
      </c>
    </row>
    <row r="128" spans="1:7">
      <c r="A128" s="31" t="s">
        <v>342</v>
      </c>
      <c r="B128" s="7">
        <f>SUM(G11:G23)</f>
        <v>0</v>
      </c>
      <c r="C128" s="15">
        <v>35</v>
      </c>
      <c r="D128" s="65">
        <f>(B128/100)*C128</f>
        <v>0</v>
      </c>
      <c r="E128" s="12"/>
    </row>
    <row r="129" spans="1:4">
      <c r="A129" s="31" t="s">
        <v>347</v>
      </c>
      <c r="B129" s="7">
        <f>SUM(G41:G52,G65:G76)</f>
        <v>0</v>
      </c>
      <c r="C129" s="15">
        <v>35</v>
      </c>
      <c r="D129" s="65">
        <f t="shared" ref="D129:D131" si="0">(B129/100)*C129</f>
        <v>0</v>
      </c>
    </row>
    <row r="130" spans="1:4">
      <c r="A130" s="31" t="s">
        <v>344</v>
      </c>
      <c r="B130" s="7">
        <f>SUM(G101:G110)</f>
        <v>0</v>
      </c>
      <c r="C130" s="15">
        <v>15</v>
      </c>
      <c r="D130" s="65">
        <f t="shared" ref="D130" si="1">(B130/100)*C130</f>
        <v>0</v>
      </c>
    </row>
    <row r="131" spans="1:4">
      <c r="A131" s="33" t="s">
        <v>348</v>
      </c>
      <c r="B131" s="66">
        <f>G115</f>
        <v>0</v>
      </c>
      <c r="C131" s="41">
        <v>15</v>
      </c>
      <c r="D131" s="68">
        <f t="shared" si="0"/>
        <v>0</v>
      </c>
    </row>
  </sheetData>
  <sheetProtection algorithmName="SHA-512" hashValue="Rs9R7nTjjVsFPZj9VmsKv7PU3oMkKY5tRKtkqV9Tlo0Mi/Bv1gNeuZpOIq7/jjEMBp6QMVLPQTvFhaBYTmYxoQ==" saltValue="r28AedbXf/Do7kee4HR8cg==" spinCount="100000" sheet="1" objects="1" scenarios="1" autoFilter="0"/>
  <pageMargins left="0.7" right="0.7" top="0.75" bottom="0.75" header="0.3" footer="0.3"/>
  <pageSetup paperSize="9" orientation="portrait" verticalDpi="0" r:id="rId1"/>
  <tableParts count="7">
    <tablePart r:id="rId2"/>
    <tablePart r:id="rId3"/>
    <tablePart r:id="rId4"/>
    <tablePart r:id="rId5"/>
    <tablePart r:id="rId6"/>
    <tablePart r:id="rId7"/>
    <tablePart r:id="rId8"/>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22A011-2C73-4C71-91F4-B32443A81858}">
  <sheetPr codeName="Sheet11"/>
  <dimension ref="A1:G26"/>
  <sheetViews>
    <sheetView showGridLines="0" tabSelected="1" topLeftCell="A19" workbookViewId="0">
      <selection activeCell="A24" sqref="A24"/>
    </sheetView>
  </sheetViews>
  <sheetFormatPr defaultColWidth="8.81640625" defaultRowHeight="14.5"/>
  <cols>
    <col min="1" max="1" width="32.1796875" style="83" customWidth="1"/>
    <col min="2" max="2" width="22.1796875" style="83" customWidth="1"/>
    <col min="3" max="3" width="22.81640625" style="83" customWidth="1"/>
    <col min="4" max="4" width="16.81640625" style="83" customWidth="1"/>
    <col min="5" max="5" width="12" style="83" customWidth="1"/>
    <col min="6" max="6" width="17.453125" style="83" customWidth="1"/>
    <col min="7" max="7" width="8.81640625" style="101"/>
    <col min="8" max="16384" width="8.81640625" style="83"/>
  </cols>
  <sheetData>
    <row r="1" spans="1:7" ht="21">
      <c r="A1" s="110" t="s">
        <v>346</v>
      </c>
      <c r="B1" s="109"/>
      <c r="C1" s="109"/>
    </row>
    <row r="2" spans="1:7">
      <c r="A2" s="83" t="s">
        <v>250</v>
      </c>
    </row>
    <row r="3" spans="1:7">
      <c r="A3" s="83" t="s">
        <v>365</v>
      </c>
    </row>
    <row r="4" spans="1:7">
      <c r="A4" s="83" t="s">
        <v>352</v>
      </c>
    </row>
    <row r="5" spans="1:7">
      <c r="A5" s="83" t="s">
        <v>261</v>
      </c>
    </row>
    <row r="6" spans="1:7">
      <c r="A6" s="83" t="s">
        <v>360</v>
      </c>
    </row>
    <row r="8" spans="1:7">
      <c r="A8" s="1" t="s">
        <v>297</v>
      </c>
      <c r="B8" s="12"/>
    </row>
    <row r="9" spans="1:7">
      <c r="A9" s="24" t="s">
        <v>194</v>
      </c>
      <c r="B9" s="25" t="s">
        <v>193</v>
      </c>
      <c r="C9" s="25" t="s">
        <v>196</v>
      </c>
      <c r="D9" s="25" t="s">
        <v>190</v>
      </c>
      <c r="E9" s="25" t="s">
        <v>191</v>
      </c>
      <c r="F9" s="25" t="s">
        <v>184</v>
      </c>
      <c r="G9" s="102" t="s">
        <v>195</v>
      </c>
    </row>
    <row r="10" spans="1:7">
      <c r="A10" s="23" t="s">
        <v>273</v>
      </c>
      <c r="B10" s="6" t="s">
        <v>181</v>
      </c>
      <c r="C10" s="6" t="s">
        <v>14</v>
      </c>
      <c r="D10" s="6" t="s">
        <v>188</v>
      </c>
      <c r="E10" s="6" t="s">
        <v>254</v>
      </c>
      <c r="F10" s="6" t="s">
        <v>202</v>
      </c>
      <c r="G10" s="92">
        <v>0</v>
      </c>
    </row>
    <row r="11" spans="1:7">
      <c r="A11" s="23" t="s">
        <v>273</v>
      </c>
      <c r="B11" s="6" t="s">
        <v>181</v>
      </c>
      <c r="C11" s="6" t="s">
        <v>14</v>
      </c>
      <c r="D11" s="6" t="s">
        <v>189</v>
      </c>
      <c r="E11" s="6" t="s">
        <v>254</v>
      </c>
      <c r="F11" s="6" t="s">
        <v>202</v>
      </c>
      <c r="G11" s="92">
        <v>0</v>
      </c>
    </row>
    <row r="12" spans="1:7">
      <c r="A12" s="23" t="s">
        <v>273</v>
      </c>
      <c r="B12" s="6" t="s">
        <v>181</v>
      </c>
      <c r="C12" s="6" t="s">
        <v>16</v>
      </c>
      <c r="D12" s="6" t="s">
        <v>188</v>
      </c>
      <c r="E12" s="6" t="s">
        <v>254</v>
      </c>
      <c r="F12" s="6" t="s">
        <v>202</v>
      </c>
      <c r="G12" s="92">
        <v>0</v>
      </c>
    </row>
    <row r="13" spans="1:7">
      <c r="A13" s="23" t="s">
        <v>273</v>
      </c>
      <c r="B13" s="6" t="s">
        <v>181</v>
      </c>
      <c r="C13" s="6" t="s">
        <v>16</v>
      </c>
      <c r="D13" s="6" t="s">
        <v>189</v>
      </c>
      <c r="E13" s="6" t="s">
        <v>254</v>
      </c>
      <c r="F13" s="6" t="s">
        <v>202</v>
      </c>
      <c r="G13" s="92">
        <v>0</v>
      </c>
    </row>
    <row r="14" spans="1:7">
      <c r="A14" s="23" t="s">
        <v>273</v>
      </c>
      <c r="B14" s="6" t="s">
        <v>182</v>
      </c>
      <c r="C14" s="6" t="s">
        <v>14</v>
      </c>
      <c r="D14" s="6" t="s">
        <v>188</v>
      </c>
      <c r="E14" s="6" t="s">
        <v>254</v>
      </c>
      <c r="F14" s="6" t="s">
        <v>202</v>
      </c>
      <c r="G14" s="92">
        <v>0</v>
      </c>
    </row>
    <row r="15" spans="1:7">
      <c r="A15" s="23" t="s">
        <v>273</v>
      </c>
      <c r="B15" s="6" t="s">
        <v>182</v>
      </c>
      <c r="C15" s="6" t="s">
        <v>14</v>
      </c>
      <c r="D15" s="6" t="s">
        <v>189</v>
      </c>
      <c r="E15" s="6" t="s">
        <v>254</v>
      </c>
      <c r="F15" s="6" t="s">
        <v>202</v>
      </c>
      <c r="G15" s="92">
        <v>0</v>
      </c>
    </row>
    <row r="16" spans="1:7">
      <c r="A16" s="23" t="s">
        <v>273</v>
      </c>
      <c r="B16" s="6" t="s">
        <v>182</v>
      </c>
      <c r="C16" s="6" t="s">
        <v>16</v>
      </c>
      <c r="D16" s="6" t="s">
        <v>188</v>
      </c>
      <c r="E16" s="6" t="s">
        <v>254</v>
      </c>
      <c r="F16" s="6" t="s">
        <v>202</v>
      </c>
      <c r="G16" s="92">
        <v>0</v>
      </c>
    </row>
    <row r="17" spans="1:7">
      <c r="A17" s="23" t="s">
        <v>273</v>
      </c>
      <c r="B17" s="6" t="s">
        <v>182</v>
      </c>
      <c r="C17" s="6" t="s">
        <v>16</v>
      </c>
      <c r="D17" s="6" t="s">
        <v>189</v>
      </c>
      <c r="E17" s="6" t="s">
        <v>254</v>
      </c>
      <c r="F17" s="6" t="s">
        <v>202</v>
      </c>
      <c r="G17" s="92">
        <v>0</v>
      </c>
    </row>
    <row r="18" spans="1:7">
      <c r="A18" s="23" t="s">
        <v>273</v>
      </c>
      <c r="B18" s="6" t="s">
        <v>264</v>
      </c>
      <c r="C18" s="6" t="s">
        <v>14</v>
      </c>
      <c r="D18" s="6" t="s">
        <v>188</v>
      </c>
      <c r="E18" s="6" t="s">
        <v>254</v>
      </c>
      <c r="F18" s="6" t="s">
        <v>202</v>
      </c>
      <c r="G18" s="92">
        <v>0</v>
      </c>
    </row>
    <row r="19" spans="1:7">
      <c r="A19" s="23" t="s">
        <v>273</v>
      </c>
      <c r="B19" s="6" t="s">
        <v>264</v>
      </c>
      <c r="C19" s="6" t="s">
        <v>14</v>
      </c>
      <c r="D19" s="6" t="s">
        <v>189</v>
      </c>
      <c r="E19" s="6" t="s">
        <v>254</v>
      </c>
      <c r="F19" s="6" t="s">
        <v>202</v>
      </c>
      <c r="G19" s="92">
        <v>0</v>
      </c>
    </row>
    <row r="20" spans="1:7">
      <c r="A20" s="23" t="s">
        <v>273</v>
      </c>
      <c r="B20" s="6" t="s">
        <v>264</v>
      </c>
      <c r="C20" s="6" t="s">
        <v>16</v>
      </c>
      <c r="D20" s="6" t="s">
        <v>188</v>
      </c>
      <c r="E20" s="6" t="s">
        <v>254</v>
      </c>
      <c r="F20" s="6" t="s">
        <v>202</v>
      </c>
      <c r="G20" s="92">
        <v>0</v>
      </c>
    </row>
    <row r="21" spans="1:7">
      <c r="A21" s="85" t="s">
        <v>273</v>
      </c>
      <c r="B21" s="27" t="s">
        <v>264</v>
      </c>
      <c r="C21" s="27" t="s">
        <v>16</v>
      </c>
      <c r="D21" s="27" t="s">
        <v>189</v>
      </c>
      <c r="E21" s="27" t="s">
        <v>254</v>
      </c>
      <c r="F21" s="27" t="s">
        <v>202</v>
      </c>
      <c r="G21" s="93">
        <v>0</v>
      </c>
    </row>
    <row r="23" spans="1:7">
      <c r="A23" s="1" t="s">
        <v>390</v>
      </c>
    </row>
    <row r="24" spans="1:7">
      <c r="A24" s="24" t="s">
        <v>345</v>
      </c>
      <c r="B24" s="25" t="s">
        <v>209</v>
      </c>
      <c r="C24" s="25" t="s">
        <v>210</v>
      </c>
      <c r="D24" s="26" t="s">
        <v>308</v>
      </c>
    </row>
    <row r="25" spans="1:7">
      <c r="A25" s="80" t="s">
        <v>342</v>
      </c>
      <c r="B25" s="42">
        <f>SUM(G10:G21)</f>
        <v>0</v>
      </c>
      <c r="C25" s="41">
        <v>100</v>
      </c>
      <c r="D25" s="81">
        <f>(B25/100)*C25</f>
        <v>0</v>
      </c>
      <c r="E25" s="12"/>
    </row>
    <row r="26" spans="1:7">
      <c r="B26" s="2"/>
      <c r="D26" s="2"/>
    </row>
  </sheetData>
  <sheetProtection algorithmName="SHA-512" hashValue="VvdQN51Hb6Y3aouQFDSx5yoTCrTTbXox6OIfus+NEfMR/ZjSSv1oZzFldul8RjRV6qve/pNT1gKiF3jXoQeRwQ==" saltValue="IWGZlPrOsXr0ESncZEw/mA==" spinCount="100000" sheet="1" objects="1" scenarios="1" autoFilter="0"/>
  <mergeCells count="1">
    <mergeCell ref="A1:C1"/>
  </mergeCells>
  <pageMargins left="0.7" right="0.7" top="0.75" bottom="0.75" header="0.3" footer="0.3"/>
  <pageSetup paperSize="9" orientation="portrait" verticalDpi="0" r:id="rId1"/>
  <tableParts count="2">
    <tablePart r:id="rId2"/>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57E97C-9D5F-41B6-B230-8E6371F9B9C2}">
  <sheetPr codeName="Sheet2"/>
  <dimension ref="A1:C43"/>
  <sheetViews>
    <sheetView showGridLines="0" topLeftCell="A39" workbookViewId="0">
      <selection activeCell="C30" sqref="C30"/>
    </sheetView>
  </sheetViews>
  <sheetFormatPr defaultColWidth="8.81640625" defaultRowHeight="14.5"/>
  <cols>
    <col min="1" max="1" width="15.81640625" style="107" customWidth="1"/>
    <col min="2" max="2" width="54.1796875" style="107" bestFit="1" customWidth="1"/>
    <col min="3" max="3" width="144.453125" style="107" customWidth="1"/>
    <col min="4" max="16384" width="8.81640625" style="107"/>
  </cols>
  <sheetData>
    <row r="1" spans="1:3" ht="18.5" customHeight="1">
      <c r="A1" s="114" t="s">
        <v>179</v>
      </c>
      <c r="B1" s="115"/>
      <c r="C1" s="115"/>
    </row>
    <row r="2" spans="1:3" ht="15" customHeight="1">
      <c r="A2" s="117" t="s">
        <v>2</v>
      </c>
      <c r="B2" s="115"/>
      <c r="C2" s="115"/>
    </row>
    <row r="3" spans="1:3" ht="30" customHeight="1">
      <c r="A3" s="118" t="s">
        <v>3</v>
      </c>
      <c r="B3" s="115"/>
      <c r="C3" s="115"/>
    </row>
    <row r="4" spans="1:3" ht="45" customHeight="1">
      <c r="A4" s="119" t="s">
        <v>379</v>
      </c>
      <c r="B4" s="115"/>
      <c r="C4" s="115"/>
    </row>
    <row r="5" spans="1:3" ht="15" customHeight="1">
      <c r="A5" s="120" t="s">
        <v>156</v>
      </c>
      <c r="B5" s="121"/>
      <c r="C5" s="122"/>
    </row>
    <row r="6" spans="1:3" ht="15" customHeight="1">
      <c r="A6" s="123" t="s">
        <v>380</v>
      </c>
      <c r="B6" s="115"/>
      <c r="C6" s="124"/>
    </row>
    <row r="7" spans="1:3" ht="15" customHeight="1">
      <c r="A7" s="123" t="s">
        <v>159</v>
      </c>
      <c r="B7" s="115"/>
      <c r="C7" s="124"/>
    </row>
    <row r="8" spans="1:3" ht="15" customHeight="1">
      <c r="A8" s="123" t="s">
        <v>381</v>
      </c>
      <c r="B8" s="115"/>
      <c r="C8" s="124"/>
    </row>
    <row r="9" spans="1:3" ht="15" customHeight="1">
      <c r="A9" s="123" t="s">
        <v>158</v>
      </c>
      <c r="B9" s="115"/>
      <c r="C9" s="124"/>
    </row>
    <row r="10" spans="1:3" ht="15" customHeight="1">
      <c r="A10" s="123" t="s">
        <v>157</v>
      </c>
      <c r="B10" s="115"/>
      <c r="C10" s="124"/>
    </row>
    <row r="11" spans="1:3" ht="15" customHeight="1">
      <c r="A11" s="123" t="s">
        <v>327</v>
      </c>
      <c r="B11" s="115"/>
      <c r="C11" s="124"/>
    </row>
    <row r="12" spans="1:3" ht="15" customHeight="1">
      <c r="A12" s="123" t="s">
        <v>328</v>
      </c>
      <c r="B12" s="115"/>
      <c r="C12" s="124"/>
    </row>
    <row r="13" spans="1:3" ht="15" customHeight="1">
      <c r="A13" s="123" t="s">
        <v>160</v>
      </c>
      <c r="B13" s="115"/>
      <c r="C13" s="124"/>
    </row>
    <row r="14" spans="1:3" ht="15" customHeight="1">
      <c r="A14" s="123" t="s">
        <v>299</v>
      </c>
      <c r="B14" s="115"/>
      <c r="C14" s="124"/>
    </row>
    <row r="15" spans="1:3" ht="14.25" customHeight="1">
      <c r="A15" s="123" t="s">
        <v>161</v>
      </c>
      <c r="B15" s="115"/>
      <c r="C15" s="124"/>
    </row>
    <row r="16" spans="1:3" ht="14.25" customHeight="1">
      <c r="A16" s="125" t="s">
        <v>162</v>
      </c>
      <c r="B16" s="126"/>
      <c r="C16" s="127"/>
    </row>
    <row r="17" spans="1:3" ht="30" customHeight="1">
      <c r="A17" s="118" t="s">
        <v>329</v>
      </c>
      <c r="B17" s="115"/>
      <c r="C17" s="115"/>
    </row>
    <row r="18" spans="1:3" ht="14.25" customHeight="1">
      <c r="A18" s="118" t="s">
        <v>382</v>
      </c>
      <c r="B18" s="115"/>
      <c r="C18" s="115"/>
    </row>
    <row r="19" spans="1:3" ht="45" customHeight="1">
      <c r="A19" s="118" t="s">
        <v>383</v>
      </c>
      <c r="B19" s="115"/>
      <c r="C19" s="115"/>
    </row>
    <row r="20" spans="1:3" ht="14.25" customHeight="1">
      <c r="A20" s="116" t="s">
        <v>377</v>
      </c>
      <c r="B20" s="116"/>
      <c r="C20" s="116"/>
    </row>
    <row r="21" spans="1:3" ht="14.25" customHeight="1">
      <c r="A21" s="118" t="s">
        <v>163</v>
      </c>
      <c r="B21" s="115"/>
      <c r="C21" s="115"/>
    </row>
    <row r="22" spans="1:3" ht="14.25" customHeight="1">
      <c r="A22" s="118" t="s">
        <v>164</v>
      </c>
      <c r="B22" s="115"/>
      <c r="C22" s="115"/>
    </row>
    <row r="23" spans="1:3" ht="30" customHeight="1">
      <c r="A23" s="118" t="s">
        <v>384</v>
      </c>
      <c r="B23" s="115"/>
      <c r="C23" s="115"/>
    </row>
    <row r="25" spans="1:3" ht="14.25" customHeight="1">
      <c r="A25" s="44" t="s">
        <v>300</v>
      </c>
      <c r="B25" s="45" t="s">
        <v>301</v>
      </c>
    </row>
    <row r="26" spans="1:3" ht="14.25" customHeight="1">
      <c r="A26" s="46" t="s">
        <v>332</v>
      </c>
      <c r="B26" s="47" t="s">
        <v>330</v>
      </c>
      <c r="C26" s="106"/>
    </row>
    <row r="27" spans="1:3" ht="14.25" customHeight="1">
      <c r="A27" s="46" t="s">
        <v>180</v>
      </c>
      <c r="B27" s="47" t="s">
        <v>331</v>
      </c>
    </row>
    <row r="28" spans="1:3" ht="14.25" customHeight="1">
      <c r="A28" s="46" t="s">
        <v>181</v>
      </c>
      <c r="B28" s="47" t="s">
        <v>333</v>
      </c>
      <c r="C28" s="5"/>
    </row>
    <row r="29" spans="1:3" ht="14.25" customHeight="1">
      <c r="A29" s="46" t="s">
        <v>182</v>
      </c>
      <c r="B29" s="47" t="s">
        <v>335</v>
      </c>
    </row>
    <row r="30" spans="1:3" ht="14.25" customHeight="1">
      <c r="A30" s="48" t="s">
        <v>278</v>
      </c>
      <c r="B30" s="49" t="s">
        <v>334</v>
      </c>
    </row>
    <row r="32" spans="1:3" ht="14.25" customHeight="1">
      <c r="A32" s="24" t="s">
        <v>165</v>
      </c>
      <c r="B32" s="25" t="s">
        <v>166</v>
      </c>
      <c r="C32" s="26" t="s">
        <v>167</v>
      </c>
    </row>
    <row r="33" spans="1:3" ht="14.25" customHeight="1">
      <c r="A33" s="50">
        <v>1</v>
      </c>
      <c r="B33" s="6" t="s">
        <v>170</v>
      </c>
      <c r="C33" s="51" t="s">
        <v>341</v>
      </c>
    </row>
    <row r="34" spans="1:3" ht="14.25" customHeight="1">
      <c r="A34" s="50">
        <v>2</v>
      </c>
      <c r="B34" s="6" t="s">
        <v>176</v>
      </c>
      <c r="C34" s="51" t="s">
        <v>338</v>
      </c>
    </row>
    <row r="35" spans="1:3" ht="14.25" customHeight="1">
      <c r="A35" s="50" t="s">
        <v>168</v>
      </c>
      <c r="B35" s="6" t="s">
        <v>310</v>
      </c>
      <c r="C35" s="51" t="s">
        <v>337</v>
      </c>
    </row>
    <row r="36" spans="1:3" ht="14.25" customHeight="1">
      <c r="A36" s="50" t="s">
        <v>169</v>
      </c>
      <c r="B36" s="6" t="s">
        <v>336</v>
      </c>
      <c r="C36" s="51" t="s">
        <v>339</v>
      </c>
    </row>
    <row r="37" spans="1:3" ht="14.25" customHeight="1">
      <c r="A37" s="82" t="s">
        <v>363</v>
      </c>
      <c r="B37" s="52" t="s">
        <v>171</v>
      </c>
      <c r="C37" s="53" t="s">
        <v>340</v>
      </c>
    </row>
    <row r="38" spans="1:3" ht="14.25" customHeight="1">
      <c r="A38" s="50">
        <v>5</v>
      </c>
      <c r="B38" s="6" t="s">
        <v>172</v>
      </c>
      <c r="C38" s="51" t="s">
        <v>378</v>
      </c>
    </row>
    <row r="39" spans="1:3" ht="14.25" customHeight="1">
      <c r="A39" s="50">
        <v>6</v>
      </c>
      <c r="B39" s="6" t="s">
        <v>311</v>
      </c>
      <c r="C39" s="51" t="s">
        <v>378</v>
      </c>
    </row>
    <row r="40" spans="1:3" ht="14.25" customHeight="1">
      <c r="A40" s="50">
        <v>7</v>
      </c>
      <c r="B40" s="6" t="s">
        <v>173</v>
      </c>
      <c r="C40" s="51" t="s">
        <v>378</v>
      </c>
    </row>
    <row r="41" spans="1:3" ht="14.25" customHeight="1">
      <c r="A41" s="50">
        <v>8</v>
      </c>
      <c r="B41" s="6" t="s">
        <v>174</v>
      </c>
      <c r="C41" s="51" t="s">
        <v>378</v>
      </c>
    </row>
    <row r="42" spans="1:3" ht="14.25" customHeight="1">
      <c r="A42" s="50">
        <v>9</v>
      </c>
      <c r="B42" s="6" t="s">
        <v>175</v>
      </c>
      <c r="C42" s="51" t="s">
        <v>378</v>
      </c>
    </row>
    <row r="43" spans="1:3" ht="14.25" customHeight="1">
      <c r="A43" s="54">
        <v>10</v>
      </c>
      <c r="B43" s="27" t="s">
        <v>177</v>
      </c>
      <c r="C43" s="51" t="s">
        <v>378</v>
      </c>
    </row>
  </sheetData>
  <sheetProtection algorithmName="SHA-512" hashValue="ugwV0LJVMjXALk6DfodXD3euw8Du7/jVJL2sqxhdEbt/zbaQHz/a9fVQMVD2G0y8lKy1qJTRV/O9jPKtOfoFhg==" saltValue="hxx0ee+9qEgzMSr5ekHcPQ==" spinCount="100000" sheet="1" objects="1" scenarios="1" autoFilter="0"/>
  <mergeCells count="22">
    <mergeCell ref="A21:C21"/>
    <mergeCell ref="A22:C22"/>
    <mergeCell ref="A23:C23"/>
    <mergeCell ref="A14:C14"/>
    <mergeCell ref="A15:C15"/>
    <mergeCell ref="A16:C16"/>
    <mergeCell ref="A17:C17"/>
    <mergeCell ref="A18:C18"/>
    <mergeCell ref="A19:C19"/>
    <mergeCell ref="A1:C1"/>
    <mergeCell ref="A13:C13"/>
    <mergeCell ref="A11:C11"/>
    <mergeCell ref="A2:C2"/>
    <mergeCell ref="A3:C3"/>
    <mergeCell ref="A4:C4"/>
    <mergeCell ref="A6:C6"/>
    <mergeCell ref="A5:C5"/>
    <mergeCell ref="A7:C7"/>
    <mergeCell ref="A8:C8"/>
    <mergeCell ref="A9:C9"/>
    <mergeCell ref="A10:C10"/>
    <mergeCell ref="A12:C12"/>
  </mergeCells>
  <pageMargins left="0.7" right="0.7" top="0.75" bottom="0.75" header="0.3" footer="0.3"/>
  <pageSetup paperSize="9" orientation="portrait" verticalDpi="0" r:id="rId1"/>
  <tableParts count="2">
    <tablePart r:id="rId2"/>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F26971-5B10-4868-9BDB-A5A1F2588672}">
  <sheetPr codeName="Sheet3"/>
  <dimension ref="A1:E6"/>
  <sheetViews>
    <sheetView showGridLines="0" workbookViewId="0">
      <selection activeCell="B6" sqref="B6"/>
    </sheetView>
  </sheetViews>
  <sheetFormatPr defaultColWidth="8.81640625" defaultRowHeight="14.5"/>
  <cols>
    <col min="1" max="1" width="9.36328125" customWidth="1"/>
    <col min="2" max="2" width="47.6328125" customWidth="1"/>
    <col min="3" max="3" width="61.453125" customWidth="1"/>
    <col min="4" max="4" width="44.36328125" bestFit="1" customWidth="1"/>
    <col min="5" max="5" width="61.453125" customWidth="1"/>
  </cols>
  <sheetData>
    <row r="1" spans="1:5" ht="21">
      <c r="A1" s="110" t="s">
        <v>13</v>
      </c>
      <c r="B1" s="108"/>
    </row>
    <row r="3" spans="1:5">
      <c r="A3" s="55" t="s">
        <v>5</v>
      </c>
      <c r="B3" s="56" t="s">
        <v>6</v>
      </c>
      <c r="C3" s="56" t="s">
        <v>7</v>
      </c>
      <c r="D3" s="56" t="s">
        <v>8</v>
      </c>
      <c r="E3" s="57" t="s">
        <v>9</v>
      </c>
    </row>
    <row r="4" spans="1:5" ht="29">
      <c r="A4" s="31" t="s">
        <v>4</v>
      </c>
      <c r="B4" s="13" t="s">
        <v>10</v>
      </c>
      <c r="C4" s="13" t="s">
        <v>11</v>
      </c>
      <c r="D4" s="13" t="s">
        <v>12</v>
      </c>
      <c r="E4" s="58" t="s">
        <v>20</v>
      </c>
    </row>
    <row r="5" spans="1:5" ht="43.5">
      <c r="A5" s="31" t="s">
        <v>14</v>
      </c>
      <c r="B5" s="13" t="s">
        <v>15</v>
      </c>
      <c r="C5" s="13" t="s">
        <v>18</v>
      </c>
      <c r="D5" s="13" t="s">
        <v>19</v>
      </c>
      <c r="E5" s="58" t="s">
        <v>20</v>
      </c>
    </row>
    <row r="6" spans="1:5" ht="43.5">
      <c r="A6" s="33" t="s">
        <v>16</v>
      </c>
      <c r="B6" s="35" t="s">
        <v>17</v>
      </c>
      <c r="C6" s="35" t="s">
        <v>21</v>
      </c>
      <c r="D6" s="35" t="s">
        <v>19</v>
      </c>
      <c r="E6" s="59" t="s">
        <v>22</v>
      </c>
    </row>
  </sheetData>
  <sheetProtection algorithmName="SHA-512" hashValue="iEpHGK+Zb/GouvegO5DyTH0vEXjHqeAxO9sKxx+I7k7AJO+cwp5JKlg/2eE7E52whMPq47CDLcqoTEoJi6q/jA==" saltValue="6zMLtvhmrk30Hjr3NNmznw==" spinCount="100000" sheet="1" objects="1" scenarios="1" autoFilter="0"/>
  <mergeCells count="1">
    <mergeCell ref="A1:B1"/>
  </mergeCells>
  <pageMargins left="0.7" right="0.7" top="0.75" bottom="0.75" header="0.3" footer="0.3"/>
  <pageSetup paperSize="9" orientation="portrait" verticalDpi="0"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C726FF-2E45-49FE-9504-9122E84342CE}">
  <sheetPr codeName="Sheet4"/>
  <dimension ref="A1:C8"/>
  <sheetViews>
    <sheetView showGridLines="0" workbookViewId="0">
      <selection sqref="A1:XFD1048576"/>
    </sheetView>
  </sheetViews>
  <sheetFormatPr defaultColWidth="8.6328125" defaultRowHeight="14.5"/>
  <cols>
    <col min="1" max="1" width="41.36328125" style="4" customWidth="1"/>
    <col min="2" max="2" width="47.81640625" style="4" customWidth="1"/>
    <col min="3" max="3" width="95.453125" style="4" customWidth="1"/>
    <col min="4" max="16384" width="8.6328125" style="4"/>
  </cols>
  <sheetData>
    <row r="1" spans="1:3" ht="21">
      <c r="A1" s="110" t="s">
        <v>313</v>
      </c>
      <c r="B1" s="109"/>
    </row>
    <row r="3" spans="1:3">
      <c r="A3" s="61" t="s">
        <v>5</v>
      </c>
      <c r="B3" s="61" t="s">
        <v>9</v>
      </c>
      <c r="C3" s="61" t="s">
        <v>7</v>
      </c>
    </row>
    <row r="4" spans="1:3" ht="14.5" customHeight="1">
      <c r="A4" s="29" t="s">
        <v>319</v>
      </c>
      <c r="B4" s="111" t="s">
        <v>23</v>
      </c>
      <c r="C4" s="111" t="s">
        <v>320</v>
      </c>
    </row>
    <row r="5" spans="1:3">
      <c r="A5" s="29" t="s">
        <v>24</v>
      </c>
      <c r="B5" s="112"/>
      <c r="C5" s="112"/>
    </row>
    <row r="6" spans="1:3">
      <c r="A6" s="29" t="s">
        <v>25</v>
      </c>
      <c r="B6" s="112"/>
      <c r="C6" s="112"/>
    </row>
    <row r="7" spans="1:3">
      <c r="A7" s="29" t="s">
        <v>321</v>
      </c>
      <c r="B7" s="113"/>
      <c r="C7" s="112"/>
    </row>
    <row r="8" spans="1:3" ht="43.5">
      <c r="A8" s="6" t="s">
        <v>316</v>
      </c>
      <c r="B8" s="13" t="s">
        <v>26</v>
      </c>
      <c r="C8" s="113"/>
    </row>
  </sheetData>
  <sheetProtection algorithmName="SHA-512" hashValue="p4wHG5mmKNlQafIpjYbWqg5oT8pgPp9emrucdXSeYtVgiQq4kdS95i4PTIlH1vC/07PtOws5mo8T/tPQyfJ1Iw==" saltValue="srmCNnVK4Pzkv3rBjwFWeg==" spinCount="100000" sheet="1" objects="1" scenarios="1" autoFilter="0"/>
  <autoFilter ref="A3:C3" xr:uid="{B478E0F1-6E4B-4F2B-89DC-80E73EF1198D}"/>
  <mergeCells count="3">
    <mergeCell ref="C4:C8"/>
    <mergeCell ref="B4:B7"/>
    <mergeCell ref="A1:B1"/>
  </mergeCells>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638DA6-08D4-47A3-AE67-837DA69E9663}">
  <sheetPr codeName="Sheet5"/>
  <dimension ref="A1:B125"/>
  <sheetViews>
    <sheetView showGridLines="0" topLeftCell="A87" workbookViewId="0">
      <selection sqref="A1:XFD1048576"/>
    </sheetView>
  </sheetViews>
  <sheetFormatPr defaultColWidth="8.81640625" defaultRowHeight="14.5"/>
  <cols>
    <col min="1" max="1" width="27.453125" style="83" bestFit="1" customWidth="1"/>
    <col min="2" max="2" width="25.6328125" style="83" bestFit="1" customWidth="1"/>
    <col min="3" max="16384" width="8.81640625" style="83"/>
  </cols>
  <sheetData>
    <row r="1" spans="1:2" ht="21">
      <c r="A1" s="86" t="s">
        <v>364</v>
      </c>
    </row>
    <row r="3" spans="1:2">
      <c r="A3" s="24" t="s">
        <v>178</v>
      </c>
      <c r="B3" s="26" t="s">
        <v>27</v>
      </c>
    </row>
    <row r="4" spans="1:2">
      <c r="A4" s="23" t="s">
        <v>28</v>
      </c>
      <c r="B4" s="51" t="s">
        <v>29</v>
      </c>
    </row>
    <row r="5" spans="1:2">
      <c r="A5" s="23" t="s">
        <v>28</v>
      </c>
      <c r="B5" s="51" t="s">
        <v>30</v>
      </c>
    </row>
    <row r="6" spans="1:2">
      <c r="A6" s="23" t="s">
        <v>28</v>
      </c>
      <c r="B6" s="51" t="s">
        <v>31</v>
      </c>
    </row>
    <row r="7" spans="1:2">
      <c r="A7" s="23" t="s">
        <v>28</v>
      </c>
      <c r="B7" s="51" t="s">
        <v>32</v>
      </c>
    </row>
    <row r="8" spans="1:2">
      <c r="A8" s="23" t="s">
        <v>28</v>
      </c>
      <c r="B8" s="51" t="s">
        <v>33</v>
      </c>
    </row>
    <row r="9" spans="1:2">
      <c r="A9" s="23" t="s">
        <v>28</v>
      </c>
      <c r="B9" s="51" t="s">
        <v>34</v>
      </c>
    </row>
    <row r="10" spans="1:2">
      <c r="A10" s="23" t="s">
        <v>28</v>
      </c>
      <c r="B10" s="51" t="s">
        <v>35</v>
      </c>
    </row>
    <row r="11" spans="1:2">
      <c r="A11" s="23" t="s">
        <v>28</v>
      </c>
      <c r="B11" s="51" t="s">
        <v>36</v>
      </c>
    </row>
    <row r="12" spans="1:2">
      <c r="A12" s="23" t="s">
        <v>28</v>
      </c>
      <c r="B12" s="51" t="s">
        <v>37</v>
      </c>
    </row>
    <row r="13" spans="1:2">
      <c r="A13" s="23" t="s">
        <v>28</v>
      </c>
      <c r="B13" s="51" t="s">
        <v>38</v>
      </c>
    </row>
    <row r="14" spans="1:2">
      <c r="A14" s="23" t="s">
        <v>28</v>
      </c>
      <c r="B14" s="51" t="s">
        <v>39</v>
      </c>
    </row>
    <row r="15" spans="1:2">
      <c r="A15" s="23" t="s">
        <v>28</v>
      </c>
      <c r="B15" s="51" t="s">
        <v>40</v>
      </c>
    </row>
    <row r="16" spans="1:2">
      <c r="A16" s="23" t="s">
        <v>28</v>
      </c>
      <c r="B16" s="51" t="s">
        <v>41</v>
      </c>
    </row>
    <row r="17" spans="1:2">
      <c r="A17" s="23" t="s">
        <v>42</v>
      </c>
      <c r="B17" s="51" t="s">
        <v>43</v>
      </c>
    </row>
    <row r="18" spans="1:2">
      <c r="A18" s="23" t="s">
        <v>42</v>
      </c>
      <c r="B18" s="51" t="s">
        <v>44</v>
      </c>
    </row>
    <row r="19" spans="1:2">
      <c r="A19" s="23" t="s">
        <v>42</v>
      </c>
      <c r="B19" s="51" t="s">
        <v>45</v>
      </c>
    </row>
    <row r="20" spans="1:2">
      <c r="A20" s="23" t="s">
        <v>42</v>
      </c>
      <c r="B20" s="51" t="s">
        <v>46</v>
      </c>
    </row>
    <row r="21" spans="1:2">
      <c r="A21" s="23" t="s">
        <v>42</v>
      </c>
      <c r="B21" s="51" t="s">
        <v>47</v>
      </c>
    </row>
    <row r="22" spans="1:2">
      <c r="A22" s="23" t="s">
        <v>42</v>
      </c>
      <c r="B22" s="51" t="s">
        <v>48</v>
      </c>
    </row>
    <row r="23" spans="1:2">
      <c r="A23" s="23" t="s">
        <v>42</v>
      </c>
      <c r="B23" s="51" t="s">
        <v>49</v>
      </c>
    </row>
    <row r="24" spans="1:2">
      <c r="A24" s="23" t="s">
        <v>42</v>
      </c>
      <c r="B24" s="51" t="s">
        <v>50</v>
      </c>
    </row>
    <row r="25" spans="1:2">
      <c r="A25" s="23" t="s">
        <v>42</v>
      </c>
      <c r="B25" s="51" t="s">
        <v>51</v>
      </c>
    </row>
    <row r="26" spans="1:2">
      <c r="A26" s="23" t="s">
        <v>42</v>
      </c>
      <c r="B26" s="51" t="s">
        <v>52</v>
      </c>
    </row>
    <row r="27" spans="1:2">
      <c r="A27" s="23" t="s">
        <v>42</v>
      </c>
      <c r="B27" s="51" t="s">
        <v>53</v>
      </c>
    </row>
    <row r="28" spans="1:2">
      <c r="A28" s="23" t="s">
        <v>42</v>
      </c>
      <c r="B28" s="51" t="s">
        <v>54</v>
      </c>
    </row>
    <row r="29" spans="1:2">
      <c r="A29" s="23" t="s">
        <v>42</v>
      </c>
      <c r="B29" s="51" t="s">
        <v>55</v>
      </c>
    </row>
    <row r="30" spans="1:2">
      <c r="A30" s="23" t="s">
        <v>42</v>
      </c>
      <c r="B30" s="51" t="s">
        <v>56</v>
      </c>
    </row>
    <row r="31" spans="1:2">
      <c r="A31" s="23" t="s">
        <v>42</v>
      </c>
      <c r="B31" s="51" t="s">
        <v>57</v>
      </c>
    </row>
    <row r="32" spans="1:2">
      <c r="A32" s="23" t="s">
        <v>42</v>
      </c>
      <c r="B32" s="51" t="s">
        <v>58</v>
      </c>
    </row>
    <row r="33" spans="1:2">
      <c r="A33" s="23" t="s">
        <v>42</v>
      </c>
      <c r="B33" s="51" t="s">
        <v>59</v>
      </c>
    </row>
    <row r="34" spans="1:2">
      <c r="A34" s="23" t="s">
        <v>42</v>
      </c>
      <c r="B34" s="51" t="s">
        <v>60</v>
      </c>
    </row>
    <row r="35" spans="1:2">
      <c r="A35" s="23" t="s">
        <v>42</v>
      </c>
      <c r="B35" s="51" t="s">
        <v>61</v>
      </c>
    </row>
    <row r="36" spans="1:2">
      <c r="A36" s="23" t="s">
        <v>42</v>
      </c>
      <c r="B36" s="51" t="s">
        <v>62</v>
      </c>
    </row>
    <row r="37" spans="1:2">
      <c r="A37" s="23" t="s">
        <v>42</v>
      </c>
      <c r="B37" s="51" t="s">
        <v>63</v>
      </c>
    </row>
    <row r="38" spans="1:2">
      <c r="A38" s="23" t="s">
        <v>42</v>
      </c>
      <c r="B38" s="51" t="s">
        <v>64</v>
      </c>
    </row>
    <row r="39" spans="1:2">
      <c r="A39" s="23" t="s">
        <v>42</v>
      </c>
      <c r="B39" s="51" t="s">
        <v>65</v>
      </c>
    </row>
    <row r="40" spans="1:2">
      <c r="A40" s="23" t="s">
        <v>42</v>
      </c>
      <c r="B40" s="51" t="s">
        <v>66</v>
      </c>
    </row>
    <row r="41" spans="1:2">
      <c r="A41" s="23" t="s">
        <v>42</v>
      </c>
      <c r="B41" s="51" t="s">
        <v>67</v>
      </c>
    </row>
    <row r="42" spans="1:2">
      <c r="A42" s="23" t="s">
        <v>68</v>
      </c>
      <c r="B42" s="51" t="s">
        <v>69</v>
      </c>
    </row>
    <row r="43" spans="1:2">
      <c r="A43" s="23" t="s">
        <v>68</v>
      </c>
      <c r="B43" s="51" t="s">
        <v>70</v>
      </c>
    </row>
    <row r="44" spans="1:2">
      <c r="A44" s="23" t="s">
        <v>68</v>
      </c>
      <c r="B44" s="51" t="s">
        <v>71</v>
      </c>
    </row>
    <row r="45" spans="1:2">
      <c r="A45" s="23" t="s">
        <v>68</v>
      </c>
      <c r="B45" s="51" t="s">
        <v>72</v>
      </c>
    </row>
    <row r="46" spans="1:2">
      <c r="A46" s="23" t="s">
        <v>68</v>
      </c>
      <c r="B46" s="51" t="s">
        <v>73</v>
      </c>
    </row>
    <row r="47" spans="1:2">
      <c r="A47" s="23" t="s">
        <v>68</v>
      </c>
      <c r="B47" s="51" t="s">
        <v>74</v>
      </c>
    </row>
    <row r="48" spans="1:2">
      <c r="A48" s="23" t="s">
        <v>68</v>
      </c>
      <c r="B48" s="51" t="s">
        <v>75</v>
      </c>
    </row>
    <row r="49" spans="1:2">
      <c r="A49" s="23" t="s">
        <v>68</v>
      </c>
      <c r="B49" s="51" t="s">
        <v>76</v>
      </c>
    </row>
    <row r="50" spans="1:2">
      <c r="A50" s="23" t="s">
        <v>68</v>
      </c>
      <c r="B50" s="51" t="s">
        <v>77</v>
      </c>
    </row>
    <row r="51" spans="1:2">
      <c r="A51" s="23" t="s">
        <v>68</v>
      </c>
      <c r="B51" s="51" t="s">
        <v>78</v>
      </c>
    </row>
    <row r="52" spans="1:2">
      <c r="A52" s="23" t="s">
        <v>68</v>
      </c>
      <c r="B52" s="51" t="s">
        <v>79</v>
      </c>
    </row>
    <row r="53" spans="1:2">
      <c r="A53" s="23" t="s">
        <v>68</v>
      </c>
      <c r="B53" s="51" t="s">
        <v>89</v>
      </c>
    </row>
    <row r="54" spans="1:2">
      <c r="A54" s="23" t="s">
        <v>68</v>
      </c>
      <c r="B54" s="51" t="s">
        <v>80</v>
      </c>
    </row>
    <row r="55" spans="1:2">
      <c r="A55" s="23" t="s">
        <v>68</v>
      </c>
      <c r="B55" s="51" t="s">
        <v>81</v>
      </c>
    </row>
    <row r="56" spans="1:2">
      <c r="A56" s="23" t="s">
        <v>68</v>
      </c>
      <c r="B56" s="51" t="s">
        <v>82</v>
      </c>
    </row>
    <row r="57" spans="1:2">
      <c r="A57" s="23" t="s">
        <v>68</v>
      </c>
      <c r="B57" s="51" t="s">
        <v>83</v>
      </c>
    </row>
    <row r="58" spans="1:2">
      <c r="A58" s="23" t="s">
        <v>68</v>
      </c>
      <c r="B58" s="51" t="s">
        <v>84</v>
      </c>
    </row>
    <row r="59" spans="1:2">
      <c r="A59" s="23" t="s">
        <v>68</v>
      </c>
      <c r="B59" s="51" t="s">
        <v>85</v>
      </c>
    </row>
    <row r="60" spans="1:2">
      <c r="A60" s="23" t="s">
        <v>68</v>
      </c>
      <c r="B60" s="51" t="s">
        <v>86</v>
      </c>
    </row>
    <row r="61" spans="1:2">
      <c r="A61" s="23" t="s">
        <v>68</v>
      </c>
      <c r="B61" s="51" t="s">
        <v>87</v>
      </c>
    </row>
    <row r="62" spans="1:2">
      <c r="A62" s="23" t="s">
        <v>68</v>
      </c>
      <c r="B62" s="51" t="s">
        <v>88</v>
      </c>
    </row>
    <row r="63" spans="1:2">
      <c r="A63" s="23" t="s">
        <v>68</v>
      </c>
      <c r="B63" s="51" t="s">
        <v>90</v>
      </c>
    </row>
    <row r="64" spans="1:2">
      <c r="A64" s="23" t="s">
        <v>68</v>
      </c>
      <c r="B64" s="51" t="s">
        <v>91</v>
      </c>
    </row>
    <row r="65" spans="1:2">
      <c r="A65" s="23" t="s">
        <v>68</v>
      </c>
      <c r="B65" s="51" t="s">
        <v>92</v>
      </c>
    </row>
    <row r="66" spans="1:2">
      <c r="A66" s="23" t="s">
        <v>68</v>
      </c>
      <c r="B66" s="51" t="s">
        <v>93</v>
      </c>
    </row>
    <row r="67" spans="1:2">
      <c r="A67" s="23" t="s">
        <v>68</v>
      </c>
      <c r="B67" s="51" t="s">
        <v>94</v>
      </c>
    </row>
    <row r="68" spans="1:2">
      <c r="A68" s="23" t="s">
        <v>68</v>
      </c>
      <c r="B68" s="51" t="s">
        <v>95</v>
      </c>
    </row>
    <row r="69" spans="1:2">
      <c r="A69" s="23" t="s">
        <v>68</v>
      </c>
      <c r="B69" s="51" t="s">
        <v>96</v>
      </c>
    </row>
    <row r="70" spans="1:2">
      <c r="A70" s="23" t="s">
        <v>68</v>
      </c>
      <c r="B70" s="51" t="s">
        <v>97</v>
      </c>
    </row>
    <row r="71" spans="1:2">
      <c r="A71" s="23" t="s">
        <v>68</v>
      </c>
      <c r="B71" s="51" t="s">
        <v>98</v>
      </c>
    </row>
    <row r="72" spans="1:2">
      <c r="A72" s="23" t="s">
        <v>68</v>
      </c>
      <c r="B72" s="51" t="s">
        <v>99</v>
      </c>
    </row>
    <row r="73" spans="1:2">
      <c r="A73" s="23" t="s">
        <v>68</v>
      </c>
      <c r="B73" s="51" t="s">
        <v>100</v>
      </c>
    </row>
    <row r="74" spans="1:2">
      <c r="A74" s="23" t="s">
        <v>68</v>
      </c>
      <c r="B74" s="51" t="s">
        <v>101</v>
      </c>
    </row>
    <row r="75" spans="1:2">
      <c r="A75" s="23" t="s">
        <v>68</v>
      </c>
      <c r="B75" s="51" t="s">
        <v>102</v>
      </c>
    </row>
    <row r="76" spans="1:2">
      <c r="A76" s="23" t="s">
        <v>68</v>
      </c>
      <c r="B76" s="51" t="s">
        <v>103</v>
      </c>
    </row>
    <row r="77" spans="1:2">
      <c r="A77" s="23" t="s">
        <v>68</v>
      </c>
      <c r="B77" s="51" t="s">
        <v>104</v>
      </c>
    </row>
    <row r="78" spans="1:2">
      <c r="A78" s="23" t="s">
        <v>68</v>
      </c>
      <c r="B78" s="51" t="s">
        <v>105</v>
      </c>
    </row>
    <row r="79" spans="1:2">
      <c r="A79" s="23" t="s">
        <v>68</v>
      </c>
      <c r="B79" s="51" t="s">
        <v>106</v>
      </c>
    </row>
    <row r="80" spans="1:2">
      <c r="A80" s="23" t="s">
        <v>68</v>
      </c>
      <c r="B80" s="51" t="s">
        <v>107</v>
      </c>
    </row>
    <row r="81" spans="1:2">
      <c r="A81" s="23" t="s">
        <v>68</v>
      </c>
      <c r="B81" s="51" t="s">
        <v>108</v>
      </c>
    </row>
    <row r="82" spans="1:2">
      <c r="A82" s="23" t="s">
        <v>68</v>
      </c>
      <c r="B82" s="51" t="s">
        <v>109</v>
      </c>
    </row>
    <row r="83" spans="1:2">
      <c r="A83" s="23" t="s">
        <v>110</v>
      </c>
      <c r="B83" s="51" t="s">
        <v>111</v>
      </c>
    </row>
    <row r="84" spans="1:2">
      <c r="A84" s="23" t="s">
        <v>110</v>
      </c>
      <c r="B84" s="51" t="s">
        <v>112</v>
      </c>
    </row>
    <row r="85" spans="1:2">
      <c r="A85" s="23" t="s">
        <v>110</v>
      </c>
      <c r="B85" s="51" t="s">
        <v>113</v>
      </c>
    </row>
    <row r="86" spans="1:2">
      <c r="A86" s="23" t="s">
        <v>110</v>
      </c>
      <c r="B86" s="51" t="s">
        <v>114</v>
      </c>
    </row>
    <row r="87" spans="1:2">
      <c r="A87" s="23" t="s">
        <v>110</v>
      </c>
      <c r="B87" s="51" t="s">
        <v>115</v>
      </c>
    </row>
    <row r="88" spans="1:2">
      <c r="A88" s="23" t="s">
        <v>110</v>
      </c>
      <c r="B88" s="51" t="s">
        <v>116</v>
      </c>
    </row>
    <row r="89" spans="1:2">
      <c r="A89" s="23" t="s">
        <v>110</v>
      </c>
      <c r="B89" s="51" t="s">
        <v>117</v>
      </c>
    </row>
    <row r="90" spans="1:2">
      <c r="A90" s="23" t="s">
        <v>110</v>
      </c>
      <c r="B90" s="51" t="s">
        <v>118</v>
      </c>
    </row>
    <row r="91" spans="1:2">
      <c r="A91" s="23" t="s">
        <v>110</v>
      </c>
      <c r="B91" s="51" t="s">
        <v>119</v>
      </c>
    </row>
    <row r="92" spans="1:2">
      <c r="A92" s="23" t="s">
        <v>110</v>
      </c>
      <c r="B92" s="51" t="s">
        <v>120</v>
      </c>
    </row>
    <row r="93" spans="1:2">
      <c r="A93" s="23" t="s">
        <v>110</v>
      </c>
      <c r="B93" s="51" t="s">
        <v>121</v>
      </c>
    </row>
    <row r="94" spans="1:2">
      <c r="A94" s="23" t="s">
        <v>110</v>
      </c>
      <c r="B94" s="51" t="s">
        <v>122</v>
      </c>
    </row>
    <row r="95" spans="1:2">
      <c r="A95" s="23" t="s">
        <v>110</v>
      </c>
      <c r="B95" s="51" t="s">
        <v>123</v>
      </c>
    </row>
    <row r="96" spans="1:2">
      <c r="A96" s="23" t="s">
        <v>110</v>
      </c>
      <c r="B96" s="51" t="s">
        <v>124</v>
      </c>
    </row>
    <row r="97" spans="1:2">
      <c r="A97" s="23" t="s">
        <v>110</v>
      </c>
      <c r="B97" s="51" t="s">
        <v>125</v>
      </c>
    </row>
    <row r="98" spans="1:2">
      <c r="A98" s="23" t="s">
        <v>110</v>
      </c>
      <c r="B98" s="51" t="s">
        <v>126</v>
      </c>
    </row>
    <row r="99" spans="1:2">
      <c r="A99" s="23" t="s">
        <v>110</v>
      </c>
      <c r="B99" s="51" t="s">
        <v>127</v>
      </c>
    </row>
    <row r="100" spans="1:2">
      <c r="A100" s="23" t="s">
        <v>110</v>
      </c>
      <c r="B100" s="51" t="s">
        <v>128</v>
      </c>
    </row>
    <row r="101" spans="1:2">
      <c r="A101" s="23" t="s">
        <v>110</v>
      </c>
      <c r="B101" s="51" t="s">
        <v>129</v>
      </c>
    </row>
    <row r="102" spans="1:2">
      <c r="A102" s="23" t="s">
        <v>110</v>
      </c>
      <c r="B102" s="51" t="s">
        <v>130</v>
      </c>
    </row>
    <row r="103" spans="1:2">
      <c r="A103" s="23" t="s">
        <v>131</v>
      </c>
      <c r="B103" s="51" t="s">
        <v>132</v>
      </c>
    </row>
    <row r="104" spans="1:2">
      <c r="A104" s="23" t="s">
        <v>131</v>
      </c>
      <c r="B104" s="51" t="s">
        <v>133</v>
      </c>
    </row>
    <row r="105" spans="1:2">
      <c r="A105" s="23" t="s">
        <v>131</v>
      </c>
      <c r="B105" s="51" t="s">
        <v>134</v>
      </c>
    </row>
    <row r="106" spans="1:2">
      <c r="A106" s="23" t="s">
        <v>131</v>
      </c>
      <c r="B106" s="51" t="s">
        <v>135</v>
      </c>
    </row>
    <row r="107" spans="1:2">
      <c r="A107" s="23" t="s">
        <v>131</v>
      </c>
      <c r="B107" s="51" t="s">
        <v>136</v>
      </c>
    </row>
    <row r="108" spans="1:2">
      <c r="A108" s="23" t="s">
        <v>131</v>
      </c>
      <c r="B108" s="51" t="s">
        <v>137</v>
      </c>
    </row>
    <row r="109" spans="1:2">
      <c r="A109" s="23" t="s">
        <v>131</v>
      </c>
      <c r="B109" s="51" t="s">
        <v>138</v>
      </c>
    </row>
    <row r="110" spans="1:2">
      <c r="A110" s="23" t="s">
        <v>131</v>
      </c>
      <c r="B110" s="51" t="s">
        <v>139</v>
      </c>
    </row>
    <row r="111" spans="1:2">
      <c r="A111" s="23" t="s">
        <v>131</v>
      </c>
      <c r="B111" s="51" t="s">
        <v>140</v>
      </c>
    </row>
    <row r="112" spans="1:2">
      <c r="A112" s="23" t="s">
        <v>131</v>
      </c>
      <c r="B112" s="51" t="s">
        <v>141</v>
      </c>
    </row>
    <row r="113" spans="1:2">
      <c r="A113" s="23" t="s">
        <v>131</v>
      </c>
      <c r="B113" s="51" t="s">
        <v>142</v>
      </c>
    </row>
    <row r="114" spans="1:2">
      <c r="A114" s="23" t="s">
        <v>131</v>
      </c>
      <c r="B114" s="51" t="s">
        <v>143</v>
      </c>
    </row>
    <row r="115" spans="1:2">
      <c r="A115" s="23" t="s">
        <v>131</v>
      </c>
      <c r="B115" s="51" t="s">
        <v>144</v>
      </c>
    </row>
    <row r="116" spans="1:2">
      <c r="A116" s="23" t="s">
        <v>131</v>
      </c>
      <c r="B116" s="51" t="s">
        <v>145</v>
      </c>
    </row>
    <row r="117" spans="1:2">
      <c r="A117" s="23" t="s">
        <v>131</v>
      </c>
      <c r="B117" s="51" t="s">
        <v>146</v>
      </c>
    </row>
    <row r="118" spans="1:2">
      <c r="A118" s="23" t="s">
        <v>131</v>
      </c>
      <c r="B118" s="51" t="s">
        <v>147</v>
      </c>
    </row>
    <row r="119" spans="1:2">
      <c r="A119" s="23" t="s">
        <v>131</v>
      </c>
      <c r="B119" s="51" t="s">
        <v>148</v>
      </c>
    </row>
    <row r="120" spans="1:2">
      <c r="A120" s="23" t="s">
        <v>131</v>
      </c>
      <c r="B120" s="51" t="s">
        <v>149</v>
      </c>
    </row>
    <row r="121" spans="1:2">
      <c r="A121" s="23" t="s">
        <v>131</v>
      </c>
      <c r="B121" s="51" t="s">
        <v>150</v>
      </c>
    </row>
    <row r="122" spans="1:2">
      <c r="A122" s="23" t="s">
        <v>131</v>
      </c>
      <c r="B122" s="51" t="s">
        <v>151</v>
      </c>
    </row>
    <row r="123" spans="1:2">
      <c r="A123" s="23" t="s">
        <v>131</v>
      </c>
      <c r="B123" s="51" t="s">
        <v>152</v>
      </c>
    </row>
    <row r="124" spans="1:2">
      <c r="A124" s="23" t="s">
        <v>131</v>
      </c>
      <c r="B124" s="51" t="s">
        <v>153</v>
      </c>
    </row>
    <row r="125" spans="1:2">
      <c r="A125" s="85" t="s">
        <v>131</v>
      </c>
      <c r="B125" s="28" t="s">
        <v>154</v>
      </c>
    </row>
  </sheetData>
  <sheetProtection algorithmName="SHA-512" hashValue="F4ixXwtV3O5t1ijhlvndT7kq8bqZ33HBrUZ6g/hHjT84Q8I4ZrsH6rwBPzwcViZI94n+/Nk3OoY6v+SXOBdfdw==" saltValue="akRwFR58b0TjczG3XrODDQ==" spinCount="100000" sheet="1" objects="1" scenarios="1" autoFilter="0"/>
  <pageMargins left="0.7" right="0.7" top="0.75" bottom="0.75" header="0.3" footer="0.3"/>
  <pageSetup paperSize="9" orientation="portrait" verticalDpi="0"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9B685C-A36A-4A34-A713-4FC9035169AF}">
  <sheetPr codeName="Sheet6"/>
  <dimension ref="A1:J55"/>
  <sheetViews>
    <sheetView showGridLines="0" topLeftCell="A41" workbookViewId="0">
      <selection activeCell="A53" sqref="A53"/>
    </sheetView>
  </sheetViews>
  <sheetFormatPr defaultColWidth="8.81640625" defaultRowHeight="14.5"/>
  <cols>
    <col min="1" max="1" width="26.36328125" style="88" customWidth="1"/>
    <col min="2" max="2" width="22.1796875" style="88" customWidth="1"/>
    <col min="3" max="3" width="32.453125" style="88" bestFit="1" customWidth="1"/>
    <col min="4" max="4" width="16.81640625" style="88" customWidth="1"/>
    <col min="5" max="5" width="16.453125" style="88" bestFit="1" customWidth="1"/>
    <col min="6" max="6" width="17.453125" style="88" customWidth="1"/>
    <col min="7" max="7" width="8.81640625" style="101"/>
    <col min="8" max="8" width="17.36328125" style="88" customWidth="1"/>
    <col min="9" max="16384" width="8.81640625" style="88"/>
  </cols>
  <sheetData>
    <row r="1" spans="1:10" ht="21">
      <c r="A1" s="110" t="s">
        <v>312</v>
      </c>
      <c r="B1" s="109"/>
      <c r="C1" s="10"/>
    </row>
    <row r="2" spans="1:10">
      <c r="A2" s="88" t="s">
        <v>365</v>
      </c>
    </row>
    <row r="3" spans="1:10">
      <c r="A3" s="88" t="s">
        <v>155</v>
      </c>
    </row>
    <row r="4" spans="1:10">
      <c r="A4" s="88" t="s">
        <v>360</v>
      </c>
    </row>
    <row r="5" spans="1:10">
      <c r="B5" s="1"/>
      <c r="H5" s="1"/>
    </row>
    <row r="6" spans="1:10">
      <c r="A6" s="1" t="s">
        <v>303</v>
      </c>
    </row>
    <row r="7" spans="1:10">
      <c r="A7" s="24" t="s">
        <v>194</v>
      </c>
      <c r="B7" s="25" t="s">
        <v>193</v>
      </c>
      <c r="C7" s="25" t="s">
        <v>196</v>
      </c>
      <c r="D7" s="25" t="s">
        <v>190</v>
      </c>
      <c r="E7" s="25" t="s">
        <v>191</v>
      </c>
      <c r="F7" s="25" t="s">
        <v>184</v>
      </c>
      <c r="G7" s="102" t="s">
        <v>195</v>
      </c>
    </row>
    <row r="8" spans="1:10">
      <c r="A8" s="23" t="s">
        <v>183</v>
      </c>
      <c r="B8" s="6" t="s">
        <v>197</v>
      </c>
      <c r="C8" s="6" t="s">
        <v>186</v>
      </c>
      <c r="D8" s="6" t="s">
        <v>188</v>
      </c>
      <c r="E8" s="6" t="s">
        <v>192</v>
      </c>
      <c r="F8" s="6" t="s">
        <v>185</v>
      </c>
      <c r="G8" s="92">
        <v>0</v>
      </c>
    </row>
    <row r="9" spans="1:10">
      <c r="A9" s="23" t="s">
        <v>183</v>
      </c>
      <c r="B9" s="6" t="s">
        <v>197</v>
      </c>
      <c r="C9" s="6" t="s">
        <v>186</v>
      </c>
      <c r="D9" s="6" t="s">
        <v>189</v>
      </c>
      <c r="E9" s="6" t="s">
        <v>192</v>
      </c>
      <c r="F9" s="6" t="s">
        <v>185</v>
      </c>
      <c r="G9" s="92">
        <v>0</v>
      </c>
      <c r="J9" s="3"/>
    </row>
    <row r="10" spans="1:10">
      <c r="A10" s="23" t="s">
        <v>183</v>
      </c>
      <c r="B10" s="6" t="s">
        <v>197</v>
      </c>
      <c r="C10" s="6" t="s">
        <v>187</v>
      </c>
      <c r="D10" s="6" t="s">
        <v>188</v>
      </c>
      <c r="E10" s="6" t="s">
        <v>192</v>
      </c>
      <c r="F10" s="6" t="s">
        <v>185</v>
      </c>
      <c r="G10" s="92">
        <v>0</v>
      </c>
    </row>
    <row r="11" spans="1:10">
      <c r="A11" s="23" t="s">
        <v>183</v>
      </c>
      <c r="B11" s="6" t="s">
        <v>197</v>
      </c>
      <c r="C11" s="6" t="s">
        <v>187</v>
      </c>
      <c r="D11" s="6" t="s">
        <v>189</v>
      </c>
      <c r="E11" s="6" t="s">
        <v>192</v>
      </c>
      <c r="F11" s="6" t="s">
        <v>185</v>
      </c>
      <c r="G11" s="92">
        <v>0</v>
      </c>
    </row>
    <row r="12" spans="1:10">
      <c r="A12" s="23" t="s">
        <v>183</v>
      </c>
      <c r="B12" s="6" t="s">
        <v>198</v>
      </c>
      <c r="C12" s="6" t="s">
        <v>186</v>
      </c>
      <c r="D12" s="6" t="s">
        <v>188</v>
      </c>
      <c r="E12" s="6" t="s">
        <v>192</v>
      </c>
      <c r="F12" s="6" t="s">
        <v>185</v>
      </c>
      <c r="G12" s="92">
        <v>0</v>
      </c>
    </row>
    <row r="13" spans="1:10">
      <c r="A13" s="23" t="s">
        <v>183</v>
      </c>
      <c r="B13" s="6" t="s">
        <v>198</v>
      </c>
      <c r="C13" s="6" t="s">
        <v>186</v>
      </c>
      <c r="D13" s="6" t="s">
        <v>189</v>
      </c>
      <c r="E13" s="6" t="s">
        <v>192</v>
      </c>
      <c r="F13" s="6" t="s">
        <v>185</v>
      </c>
      <c r="G13" s="92">
        <v>0</v>
      </c>
    </row>
    <row r="14" spans="1:10">
      <c r="A14" s="23" t="s">
        <v>183</v>
      </c>
      <c r="B14" s="6" t="s">
        <v>198</v>
      </c>
      <c r="C14" s="6" t="s">
        <v>187</v>
      </c>
      <c r="D14" s="6" t="s">
        <v>188</v>
      </c>
      <c r="E14" s="6" t="s">
        <v>192</v>
      </c>
      <c r="F14" s="6" t="s">
        <v>185</v>
      </c>
      <c r="G14" s="92">
        <v>0</v>
      </c>
    </row>
    <row r="15" spans="1:10">
      <c r="A15" s="90" t="s">
        <v>183</v>
      </c>
      <c r="B15" s="27" t="s">
        <v>198</v>
      </c>
      <c r="C15" s="27" t="s">
        <v>187</v>
      </c>
      <c r="D15" s="27" t="s">
        <v>189</v>
      </c>
      <c r="E15" s="27" t="s">
        <v>192</v>
      </c>
      <c r="F15" s="27" t="s">
        <v>185</v>
      </c>
      <c r="G15" s="93">
        <v>0</v>
      </c>
    </row>
    <row r="17" spans="1:7">
      <c r="A17" s="1" t="s">
        <v>302</v>
      </c>
    </row>
    <row r="18" spans="1:7">
      <c r="A18" s="24" t="s">
        <v>194</v>
      </c>
      <c r="B18" s="25" t="s">
        <v>193</v>
      </c>
      <c r="C18" s="25" t="s">
        <v>196</v>
      </c>
      <c r="D18" s="25" t="s">
        <v>190</v>
      </c>
      <c r="E18" s="25" t="s">
        <v>191</v>
      </c>
      <c r="F18" s="25" t="s">
        <v>184</v>
      </c>
      <c r="G18" s="102" t="s">
        <v>195</v>
      </c>
    </row>
    <row r="19" spans="1:7">
      <c r="A19" s="23" t="s">
        <v>183</v>
      </c>
      <c r="B19" s="6" t="s">
        <v>197</v>
      </c>
      <c r="C19" s="6" t="s">
        <v>186</v>
      </c>
      <c r="D19" s="6" t="s">
        <v>188</v>
      </c>
      <c r="E19" s="6" t="s">
        <v>200</v>
      </c>
      <c r="F19" s="6" t="s">
        <v>185</v>
      </c>
      <c r="G19" s="94">
        <v>0</v>
      </c>
    </row>
    <row r="20" spans="1:7">
      <c r="A20" s="23" t="s">
        <v>183</v>
      </c>
      <c r="B20" s="6" t="s">
        <v>197</v>
      </c>
      <c r="C20" s="6" t="s">
        <v>186</v>
      </c>
      <c r="D20" s="6" t="s">
        <v>189</v>
      </c>
      <c r="E20" s="6" t="s">
        <v>200</v>
      </c>
      <c r="F20" s="6" t="s">
        <v>185</v>
      </c>
      <c r="G20" s="94">
        <v>0</v>
      </c>
    </row>
    <row r="21" spans="1:7">
      <c r="A21" s="23" t="s">
        <v>183</v>
      </c>
      <c r="B21" s="6" t="s">
        <v>197</v>
      </c>
      <c r="C21" s="6" t="s">
        <v>187</v>
      </c>
      <c r="D21" s="6" t="s">
        <v>188</v>
      </c>
      <c r="E21" s="6" t="s">
        <v>200</v>
      </c>
      <c r="F21" s="6" t="s">
        <v>185</v>
      </c>
      <c r="G21" s="94">
        <v>0</v>
      </c>
    </row>
    <row r="22" spans="1:7">
      <c r="A22" s="23" t="s">
        <v>183</v>
      </c>
      <c r="B22" s="6" t="s">
        <v>197</v>
      </c>
      <c r="C22" s="6" t="s">
        <v>187</v>
      </c>
      <c r="D22" s="6" t="s">
        <v>189</v>
      </c>
      <c r="E22" s="6" t="s">
        <v>200</v>
      </c>
      <c r="F22" s="6" t="s">
        <v>185</v>
      </c>
      <c r="G22" s="94">
        <v>0</v>
      </c>
    </row>
    <row r="23" spans="1:7">
      <c r="A23" s="23" t="s">
        <v>183</v>
      </c>
      <c r="B23" s="6" t="s">
        <v>198</v>
      </c>
      <c r="C23" s="6" t="s">
        <v>186</v>
      </c>
      <c r="D23" s="6" t="s">
        <v>188</v>
      </c>
      <c r="E23" s="6" t="s">
        <v>200</v>
      </c>
      <c r="F23" s="6" t="s">
        <v>185</v>
      </c>
      <c r="G23" s="94">
        <v>0</v>
      </c>
    </row>
    <row r="24" spans="1:7">
      <c r="A24" s="23" t="s">
        <v>183</v>
      </c>
      <c r="B24" s="6" t="s">
        <v>198</v>
      </c>
      <c r="C24" s="6" t="s">
        <v>186</v>
      </c>
      <c r="D24" s="6" t="s">
        <v>189</v>
      </c>
      <c r="E24" s="6" t="s">
        <v>200</v>
      </c>
      <c r="F24" s="6" t="s">
        <v>185</v>
      </c>
      <c r="G24" s="94">
        <v>0</v>
      </c>
    </row>
    <row r="25" spans="1:7">
      <c r="A25" s="23" t="s">
        <v>183</v>
      </c>
      <c r="B25" s="6" t="s">
        <v>198</v>
      </c>
      <c r="C25" s="6" t="s">
        <v>187</v>
      </c>
      <c r="D25" s="6" t="s">
        <v>188</v>
      </c>
      <c r="E25" s="6" t="s">
        <v>200</v>
      </c>
      <c r="F25" s="6" t="s">
        <v>185</v>
      </c>
      <c r="G25" s="94">
        <v>0</v>
      </c>
    </row>
    <row r="26" spans="1:7">
      <c r="A26" s="90" t="s">
        <v>183</v>
      </c>
      <c r="B26" s="27" t="s">
        <v>198</v>
      </c>
      <c r="C26" s="27" t="s">
        <v>187</v>
      </c>
      <c r="D26" s="27" t="s">
        <v>189</v>
      </c>
      <c r="E26" s="27" t="s">
        <v>200</v>
      </c>
      <c r="F26" s="27" t="s">
        <v>185</v>
      </c>
      <c r="G26" s="95">
        <v>0</v>
      </c>
    </row>
    <row r="28" spans="1:7">
      <c r="A28" s="1" t="s">
        <v>304</v>
      </c>
    </row>
    <row r="29" spans="1:7">
      <c r="A29" s="24" t="s">
        <v>194</v>
      </c>
      <c r="B29" s="25" t="s">
        <v>193</v>
      </c>
      <c r="C29" s="25" t="s">
        <v>196</v>
      </c>
      <c r="D29" s="25" t="s">
        <v>190</v>
      </c>
      <c r="E29" s="25" t="s">
        <v>191</v>
      </c>
      <c r="F29" s="25" t="s">
        <v>184</v>
      </c>
      <c r="G29" s="102" t="s">
        <v>195</v>
      </c>
    </row>
    <row r="30" spans="1:7">
      <c r="A30" s="23" t="s">
        <v>199</v>
      </c>
      <c r="B30" s="6" t="s">
        <v>197</v>
      </c>
      <c r="C30" s="6" t="s">
        <v>186</v>
      </c>
      <c r="D30" s="6" t="s">
        <v>188</v>
      </c>
      <c r="E30" s="6" t="s">
        <v>201</v>
      </c>
      <c r="F30" s="6" t="s">
        <v>202</v>
      </c>
      <c r="G30" s="92">
        <v>0</v>
      </c>
    </row>
    <row r="31" spans="1:7">
      <c r="A31" s="23" t="s">
        <v>199</v>
      </c>
      <c r="B31" s="6" t="s">
        <v>197</v>
      </c>
      <c r="C31" s="6" t="s">
        <v>186</v>
      </c>
      <c r="D31" s="6" t="s">
        <v>189</v>
      </c>
      <c r="E31" s="6" t="s">
        <v>201</v>
      </c>
      <c r="F31" s="6" t="s">
        <v>202</v>
      </c>
      <c r="G31" s="92">
        <v>0</v>
      </c>
    </row>
    <row r="32" spans="1:7">
      <c r="A32" s="23" t="s">
        <v>199</v>
      </c>
      <c r="B32" s="6" t="s">
        <v>197</v>
      </c>
      <c r="C32" s="6" t="s">
        <v>187</v>
      </c>
      <c r="D32" s="6" t="s">
        <v>188</v>
      </c>
      <c r="E32" s="6" t="s">
        <v>201</v>
      </c>
      <c r="F32" s="6" t="s">
        <v>202</v>
      </c>
      <c r="G32" s="92">
        <v>0</v>
      </c>
    </row>
    <row r="33" spans="1:7">
      <c r="A33" s="23" t="s">
        <v>199</v>
      </c>
      <c r="B33" s="6" t="s">
        <v>197</v>
      </c>
      <c r="C33" s="6" t="s">
        <v>187</v>
      </c>
      <c r="D33" s="6" t="s">
        <v>189</v>
      </c>
      <c r="E33" s="6" t="s">
        <v>201</v>
      </c>
      <c r="F33" s="6" t="s">
        <v>202</v>
      </c>
      <c r="G33" s="92">
        <v>0</v>
      </c>
    </row>
    <row r="34" spans="1:7">
      <c r="A34" s="23" t="s">
        <v>199</v>
      </c>
      <c r="B34" s="6" t="s">
        <v>198</v>
      </c>
      <c r="C34" s="6" t="s">
        <v>186</v>
      </c>
      <c r="D34" s="6" t="s">
        <v>188</v>
      </c>
      <c r="E34" s="6" t="s">
        <v>201</v>
      </c>
      <c r="F34" s="6" t="s">
        <v>202</v>
      </c>
      <c r="G34" s="92">
        <v>0</v>
      </c>
    </row>
    <row r="35" spans="1:7">
      <c r="A35" s="23" t="s">
        <v>199</v>
      </c>
      <c r="B35" s="6" t="s">
        <v>198</v>
      </c>
      <c r="C35" s="6" t="s">
        <v>186</v>
      </c>
      <c r="D35" s="6" t="s">
        <v>189</v>
      </c>
      <c r="E35" s="6" t="s">
        <v>201</v>
      </c>
      <c r="F35" s="6" t="s">
        <v>202</v>
      </c>
      <c r="G35" s="92">
        <v>0</v>
      </c>
    </row>
    <row r="36" spans="1:7">
      <c r="A36" s="23" t="s">
        <v>199</v>
      </c>
      <c r="B36" s="6" t="s">
        <v>198</v>
      </c>
      <c r="C36" s="6" t="s">
        <v>187</v>
      </c>
      <c r="D36" s="6" t="s">
        <v>188</v>
      </c>
      <c r="E36" s="6" t="s">
        <v>201</v>
      </c>
      <c r="F36" s="6" t="s">
        <v>202</v>
      </c>
      <c r="G36" s="92">
        <v>0</v>
      </c>
    </row>
    <row r="37" spans="1:7">
      <c r="A37" s="90" t="s">
        <v>199</v>
      </c>
      <c r="B37" s="27" t="s">
        <v>198</v>
      </c>
      <c r="C37" s="27" t="s">
        <v>187</v>
      </c>
      <c r="D37" s="27" t="s">
        <v>189</v>
      </c>
      <c r="E37" s="27" t="s">
        <v>201</v>
      </c>
      <c r="F37" s="27" t="s">
        <v>202</v>
      </c>
      <c r="G37" s="93">
        <v>0</v>
      </c>
    </row>
    <row r="39" spans="1:7">
      <c r="A39" s="1" t="s">
        <v>305</v>
      </c>
    </row>
    <row r="40" spans="1:7">
      <c r="A40" s="24" t="s">
        <v>194</v>
      </c>
      <c r="B40" s="25" t="s">
        <v>193</v>
      </c>
      <c r="C40" s="25" t="s">
        <v>196</v>
      </c>
      <c r="D40" s="25" t="s">
        <v>190</v>
      </c>
      <c r="E40" s="25" t="s">
        <v>191</v>
      </c>
      <c r="F40" s="25" t="s">
        <v>184</v>
      </c>
      <c r="G40" s="102" t="s">
        <v>195</v>
      </c>
    </row>
    <row r="41" spans="1:7">
      <c r="A41" s="23" t="s">
        <v>203</v>
      </c>
      <c r="B41" s="6" t="s">
        <v>204</v>
      </c>
      <c r="C41" s="6" t="s">
        <v>204</v>
      </c>
      <c r="D41" s="11" t="s">
        <v>274</v>
      </c>
      <c r="E41" s="11" t="s">
        <v>276</v>
      </c>
      <c r="F41" s="6" t="s">
        <v>185</v>
      </c>
      <c r="G41" s="94">
        <v>0</v>
      </c>
    </row>
    <row r="42" spans="1:7">
      <c r="A42" s="23" t="s">
        <v>203</v>
      </c>
      <c r="B42" s="6" t="s">
        <v>243</v>
      </c>
      <c r="C42" s="6" t="s">
        <v>274</v>
      </c>
      <c r="D42" s="6" t="s">
        <v>188</v>
      </c>
      <c r="E42" s="11" t="s">
        <v>275</v>
      </c>
      <c r="F42" s="6" t="s">
        <v>185</v>
      </c>
      <c r="G42" s="94">
        <v>0</v>
      </c>
    </row>
    <row r="43" spans="1:7">
      <c r="A43" s="90" t="s">
        <v>203</v>
      </c>
      <c r="B43" s="27" t="s">
        <v>243</v>
      </c>
      <c r="C43" s="27" t="s">
        <v>274</v>
      </c>
      <c r="D43" s="27" t="s">
        <v>189</v>
      </c>
      <c r="E43" s="30" t="s">
        <v>275</v>
      </c>
      <c r="F43" s="27" t="s">
        <v>185</v>
      </c>
      <c r="G43" s="95">
        <v>0</v>
      </c>
    </row>
    <row r="45" spans="1:7">
      <c r="A45" s="1" t="s">
        <v>366</v>
      </c>
    </row>
    <row r="46" spans="1:7">
      <c r="A46" s="24" t="s">
        <v>194</v>
      </c>
      <c r="B46" s="25" t="s">
        <v>193</v>
      </c>
      <c r="C46" s="25" t="s">
        <v>196</v>
      </c>
      <c r="D46" s="25" t="s">
        <v>190</v>
      </c>
      <c r="E46" s="25" t="s">
        <v>191</v>
      </c>
      <c r="F46" s="25" t="s">
        <v>184</v>
      </c>
      <c r="G46" s="102" t="s">
        <v>195</v>
      </c>
    </row>
    <row r="47" spans="1:7">
      <c r="A47" s="23" t="s">
        <v>367</v>
      </c>
      <c r="B47" s="6" t="s">
        <v>205</v>
      </c>
      <c r="C47" s="6" t="s">
        <v>206</v>
      </c>
      <c r="D47" s="11" t="s">
        <v>188</v>
      </c>
      <c r="E47" s="11" t="s">
        <v>286</v>
      </c>
      <c r="F47" s="6" t="s">
        <v>208</v>
      </c>
      <c r="G47" s="94">
        <v>0</v>
      </c>
    </row>
    <row r="48" spans="1:7">
      <c r="A48" s="23" t="s">
        <v>367</v>
      </c>
      <c r="B48" s="6" t="s">
        <v>205</v>
      </c>
      <c r="C48" s="6" t="s">
        <v>206</v>
      </c>
      <c r="D48" s="11" t="s">
        <v>189</v>
      </c>
      <c r="E48" s="11" t="s">
        <v>286</v>
      </c>
      <c r="F48" s="6" t="s">
        <v>208</v>
      </c>
      <c r="G48" s="94">
        <v>0</v>
      </c>
    </row>
    <row r="49" spans="1:7">
      <c r="A49" s="23" t="s">
        <v>367</v>
      </c>
      <c r="B49" s="6" t="s">
        <v>205</v>
      </c>
      <c r="C49" s="6" t="s">
        <v>207</v>
      </c>
      <c r="D49" s="11" t="s">
        <v>188</v>
      </c>
      <c r="E49" s="11" t="s">
        <v>286</v>
      </c>
      <c r="F49" s="6" t="s">
        <v>208</v>
      </c>
      <c r="G49" s="94">
        <v>0</v>
      </c>
    </row>
    <row r="50" spans="1:7">
      <c r="A50" s="90" t="s">
        <v>367</v>
      </c>
      <c r="B50" s="27" t="s">
        <v>205</v>
      </c>
      <c r="C50" s="27" t="s">
        <v>207</v>
      </c>
      <c r="D50" s="30" t="s">
        <v>189</v>
      </c>
      <c r="E50" s="30" t="s">
        <v>286</v>
      </c>
      <c r="F50" s="27" t="s">
        <v>208</v>
      </c>
      <c r="G50" s="95">
        <v>0</v>
      </c>
    </row>
    <row r="52" spans="1:7">
      <c r="A52" s="1" t="s">
        <v>385</v>
      </c>
      <c r="B52" s="1"/>
      <c r="C52" s="1"/>
      <c r="D52" s="1"/>
    </row>
    <row r="53" spans="1:7">
      <c r="A53" s="24" t="s">
        <v>345</v>
      </c>
      <c r="B53" s="25" t="s">
        <v>209</v>
      </c>
      <c r="C53" s="25" t="s">
        <v>210</v>
      </c>
      <c r="D53" s="26" t="s">
        <v>308</v>
      </c>
    </row>
    <row r="54" spans="1:7" s="87" customFormat="1">
      <c r="A54" s="31" t="s">
        <v>342</v>
      </c>
      <c r="B54" s="19">
        <f t="shared" ref="B54" si="0">SUM(G8:G15)</f>
        <v>0</v>
      </c>
      <c r="C54" s="16">
        <v>90</v>
      </c>
      <c r="D54" s="32">
        <f>(B54/100)*C54</f>
        <v>0</v>
      </c>
      <c r="G54" s="103"/>
    </row>
    <row r="55" spans="1:7" s="87" customFormat="1">
      <c r="A55" s="33" t="s">
        <v>343</v>
      </c>
      <c r="B55" s="34">
        <f>SUM(G30:G37)</f>
        <v>0</v>
      </c>
      <c r="C55" s="43">
        <v>10</v>
      </c>
      <c r="D55" s="36">
        <f>(B55/100)*C55</f>
        <v>0</v>
      </c>
      <c r="G55" s="103"/>
    </row>
  </sheetData>
  <sheetProtection algorithmName="SHA-512" hashValue="JvB0Bma2rbsWC6Z2I7ZmmVXHwwaX6WjE7PKIrhEh4YH/kFKd3iGcsyIAqWX1bdSPyItJGpYfjEtHjo5qoH7jyQ==" saltValue="jIQlgyRmYu45UbrFkOIxug==" spinCount="100000" sheet="1" objects="1" scenarios="1" autoFilter="0"/>
  <mergeCells count="1">
    <mergeCell ref="A1:B1"/>
  </mergeCells>
  <pageMargins left="0.7" right="0.7" top="0.75" bottom="0.75" header="0.3" footer="0.3"/>
  <pageSetup paperSize="9" orientation="portrait" verticalDpi="0" r:id="rId1"/>
  <tableParts count="6">
    <tablePart r:id="rId2"/>
    <tablePart r:id="rId3"/>
    <tablePart r:id="rId4"/>
    <tablePart r:id="rId5"/>
    <tablePart r:id="rId6"/>
    <tablePart r:id="rId7"/>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B3DCC1-9E8F-4AAC-BBEC-C8B1AAE5EE04}">
  <sheetPr codeName="Sheet7"/>
  <dimension ref="A1:I179"/>
  <sheetViews>
    <sheetView showGridLines="0" topLeftCell="A166" workbookViewId="0">
      <selection activeCell="A176" sqref="A176"/>
    </sheetView>
  </sheetViews>
  <sheetFormatPr defaultColWidth="8.81640625" defaultRowHeight="14.5"/>
  <cols>
    <col min="1" max="1" width="29.1796875" style="88" customWidth="1"/>
    <col min="2" max="2" width="22.1796875" style="88" customWidth="1"/>
    <col min="3" max="3" width="29" style="88" bestFit="1" customWidth="1"/>
    <col min="4" max="4" width="16.81640625" style="88" customWidth="1"/>
    <col min="5" max="5" width="18.36328125" style="88" bestFit="1" customWidth="1"/>
    <col min="6" max="6" width="18.453125" style="88" bestFit="1" customWidth="1"/>
    <col min="7" max="7" width="8.81640625" style="101"/>
    <col min="8" max="16384" width="8.81640625" style="88"/>
  </cols>
  <sheetData>
    <row r="1" spans="1:8" ht="21">
      <c r="A1" s="110" t="s">
        <v>277</v>
      </c>
      <c r="B1" s="109"/>
      <c r="C1" s="109"/>
    </row>
    <row r="2" spans="1:8">
      <c r="A2" s="88" t="s">
        <v>362</v>
      </c>
    </row>
    <row r="3" spans="1:8">
      <c r="A3" s="88" t="s">
        <v>360</v>
      </c>
    </row>
    <row r="5" spans="1:8">
      <c r="A5" s="1" t="s">
        <v>288</v>
      </c>
    </row>
    <row r="6" spans="1:8">
      <c r="A6" s="88" t="s">
        <v>358</v>
      </c>
    </row>
    <row r="7" spans="1:8">
      <c r="A7" s="88" t="s">
        <v>214</v>
      </c>
    </row>
    <row r="8" spans="1:8">
      <c r="A8" s="89" t="s">
        <v>194</v>
      </c>
      <c r="B8" s="60" t="s">
        <v>193</v>
      </c>
      <c r="C8" s="60" t="s">
        <v>196</v>
      </c>
      <c r="D8" s="60" t="s">
        <v>190</v>
      </c>
      <c r="E8" s="60" t="s">
        <v>191</v>
      </c>
      <c r="F8" s="60" t="s">
        <v>184</v>
      </c>
      <c r="G8" s="102" t="s">
        <v>195</v>
      </c>
    </row>
    <row r="9" spans="1:8">
      <c r="A9" s="23" t="s">
        <v>215</v>
      </c>
      <c r="B9" s="6" t="s">
        <v>216</v>
      </c>
      <c r="C9" s="6" t="s">
        <v>274</v>
      </c>
      <c r="D9" s="6" t="s">
        <v>188</v>
      </c>
      <c r="E9" s="6" t="s">
        <v>211</v>
      </c>
      <c r="F9" s="6" t="s">
        <v>213</v>
      </c>
      <c r="G9" s="92">
        <v>0</v>
      </c>
    </row>
    <row r="10" spans="1:8">
      <c r="A10" s="23" t="s">
        <v>215</v>
      </c>
      <c r="B10" s="6" t="s">
        <v>216</v>
      </c>
      <c r="C10" s="6" t="s">
        <v>274</v>
      </c>
      <c r="D10" s="6" t="s">
        <v>188</v>
      </c>
      <c r="E10" s="6" t="s">
        <v>211</v>
      </c>
      <c r="F10" s="6" t="s">
        <v>202</v>
      </c>
      <c r="G10" s="92">
        <v>0</v>
      </c>
    </row>
    <row r="11" spans="1:8">
      <c r="A11" s="23" t="s">
        <v>215</v>
      </c>
      <c r="B11" s="6" t="s">
        <v>217</v>
      </c>
      <c r="C11" s="6" t="s">
        <v>274</v>
      </c>
      <c r="D11" s="6" t="s">
        <v>188</v>
      </c>
      <c r="E11" s="6" t="s">
        <v>212</v>
      </c>
      <c r="F11" s="6" t="s">
        <v>213</v>
      </c>
      <c r="G11" s="92">
        <v>0</v>
      </c>
    </row>
    <row r="12" spans="1:8">
      <c r="A12" s="23" t="s">
        <v>215</v>
      </c>
      <c r="B12" s="6" t="s">
        <v>217</v>
      </c>
      <c r="C12" s="6" t="s">
        <v>274</v>
      </c>
      <c r="D12" s="6" t="s">
        <v>188</v>
      </c>
      <c r="E12" s="6" t="s">
        <v>212</v>
      </c>
      <c r="F12" s="6" t="s">
        <v>202</v>
      </c>
      <c r="G12" s="92">
        <v>0</v>
      </c>
      <c r="H12" s="9"/>
    </row>
    <row r="13" spans="1:8">
      <c r="A13" s="23" t="s">
        <v>215</v>
      </c>
      <c r="B13" s="6" t="s">
        <v>216</v>
      </c>
      <c r="C13" s="6" t="s">
        <v>274</v>
      </c>
      <c r="D13" s="6" t="s">
        <v>189</v>
      </c>
      <c r="E13" s="6" t="s">
        <v>211</v>
      </c>
      <c r="F13" s="6" t="s">
        <v>213</v>
      </c>
      <c r="G13" s="94">
        <v>0</v>
      </c>
      <c r="H13" s="9"/>
    </row>
    <row r="14" spans="1:8">
      <c r="A14" s="23" t="s">
        <v>215</v>
      </c>
      <c r="B14" s="6" t="s">
        <v>216</v>
      </c>
      <c r="C14" s="6" t="s">
        <v>274</v>
      </c>
      <c r="D14" s="6" t="s">
        <v>189</v>
      </c>
      <c r="E14" s="6" t="s">
        <v>211</v>
      </c>
      <c r="F14" s="6" t="s">
        <v>202</v>
      </c>
      <c r="G14" s="94">
        <v>0</v>
      </c>
    </row>
    <row r="15" spans="1:8">
      <c r="A15" s="23" t="s">
        <v>215</v>
      </c>
      <c r="B15" s="6" t="s">
        <v>217</v>
      </c>
      <c r="C15" s="6" t="s">
        <v>274</v>
      </c>
      <c r="D15" s="6" t="s">
        <v>189</v>
      </c>
      <c r="E15" s="6" t="s">
        <v>212</v>
      </c>
      <c r="F15" s="6" t="s">
        <v>213</v>
      </c>
      <c r="G15" s="94">
        <v>0</v>
      </c>
    </row>
    <row r="16" spans="1:8">
      <c r="A16" s="23" t="s">
        <v>215</v>
      </c>
      <c r="B16" s="6" t="s">
        <v>217</v>
      </c>
      <c r="C16" s="6" t="s">
        <v>274</v>
      </c>
      <c r="D16" s="6" t="s">
        <v>189</v>
      </c>
      <c r="E16" s="6" t="s">
        <v>212</v>
      </c>
      <c r="F16" s="6" t="s">
        <v>202</v>
      </c>
      <c r="G16" s="94">
        <v>0</v>
      </c>
    </row>
    <row r="17" spans="1:8">
      <c r="A17" s="23" t="s">
        <v>218</v>
      </c>
      <c r="B17" s="6" t="s">
        <v>216</v>
      </c>
      <c r="C17" s="6" t="s">
        <v>274</v>
      </c>
      <c r="D17" s="6" t="s">
        <v>188</v>
      </c>
      <c r="E17" s="6" t="s">
        <v>211</v>
      </c>
      <c r="F17" s="6" t="s">
        <v>213</v>
      </c>
      <c r="G17" s="92">
        <v>0</v>
      </c>
    </row>
    <row r="18" spans="1:8">
      <c r="A18" s="23" t="s">
        <v>218</v>
      </c>
      <c r="B18" s="6" t="s">
        <v>216</v>
      </c>
      <c r="C18" s="6" t="s">
        <v>274</v>
      </c>
      <c r="D18" s="6" t="s">
        <v>188</v>
      </c>
      <c r="E18" s="6" t="s">
        <v>211</v>
      </c>
      <c r="F18" s="6" t="s">
        <v>202</v>
      </c>
      <c r="G18" s="92">
        <v>0</v>
      </c>
    </row>
    <row r="19" spans="1:8">
      <c r="A19" s="23" t="s">
        <v>218</v>
      </c>
      <c r="B19" s="6" t="s">
        <v>217</v>
      </c>
      <c r="C19" s="6" t="s">
        <v>274</v>
      </c>
      <c r="D19" s="6" t="s">
        <v>188</v>
      </c>
      <c r="E19" s="6" t="s">
        <v>212</v>
      </c>
      <c r="F19" s="6" t="s">
        <v>213</v>
      </c>
      <c r="G19" s="92">
        <v>0</v>
      </c>
    </row>
    <row r="20" spans="1:8">
      <c r="A20" s="23" t="s">
        <v>218</v>
      </c>
      <c r="B20" s="6" t="s">
        <v>217</v>
      </c>
      <c r="C20" s="6" t="s">
        <v>274</v>
      </c>
      <c r="D20" s="6" t="s">
        <v>188</v>
      </c>
      <c r="E20" s="6" t="s">
        <v>212</v>
      </c>
      <c r="F20" s="6" t="s">
        <v>202</v>
      </c>
      <c r="G20" s="92">
        <v>0</v>
      </c>
      <c r="H20" s="9"/>
    </row>
    <row r="21" spans="1:8">
      <c r="A21" s="23" t="s">
        <v>218</v>
      </c>
      <c r="B21" s="6" t="s">
        <v>216</v>
      </c>
      <c r="C21" s="6" t="s">
        <v>274</v>
      </c>
      <c r="D21" s="6" t="s">
        <v>189</v>
      </c>
      <c r="E21" s="6" t="s">
        <v>211</v>
      </c>
      <c r="F21" s="6" t="s">
        <v>213</v>
      </c>
      <c r="G21" s="94">
        <v>0</v>
      </c>
      <c r="H21" s="9"/>
    </row>
    <row r="22" spans="1:8">
      <c r="A22" s="23" t="s">
        <v>218</v>
      </c>
      <c r="B22" s="6" t="s">
        <v>216</v>
      </c>
      <c r="C22" s="6" t="s">
        <v>274</v>
      </c>
      <c r="D22" s="6" t="s">
        <v>189</v>
      </c>
      <c r="E22" s="6" t="s">
        <v>211</v>
      </c>
      <c r="F22" s="6" t="s">
        <v>202</v>
      </c>
      <c r="G22" s="94">
        <v>0</v>
      </c>
    </row>
    <row r="23" spans="1:8">
      <c r="A23" s="23" t="s">
        <v>218</v>
      </c>
      <c r="B23" s="6" t="s">
        <v>217</v>
      </c>
      <c r="C23" s="6" t="s">
        <v>274</v>
      </c>
      <c r="D23" s="6" t="s">
        <v>189</v>
      </c>
      <c r="E23" s="6" t="s">
        <v>212</v>
      </c>
      <c r="F23" s="6" t="s">
        <v>213</v>
      </c>
      <c r="G23" s="94">
        <v>0</v>
      </c>
    </row>
    <row r="24" spans="1:8">
      <c r="A24" s="90" t="s">
        <v>218</v>
      </c>
      <c r="B24" s="27" t="s">
        <v>217</v>
      </c>
      <c r="C24" s="27" t="s">
        <v>274</v>
      </c>
      <c r="D24" s="27" t="s">
        <v>189</v>
      </c>
      <c r="E24" s="27" t="s">
        <v>212</v>
      </c>
      <c r="F24" s="27" t="s">
        <v>202</v>
      </c>
      <c r="G24" s="95">
        <v>0</v>
      </c>
    </row>
    <row r="26" spans="1:8">
      <c r="A26" s="1" t="s">
        <v>349</v>
      </c>
    </row>
    <row r="27" spans="1:8">
      <c r="A27" s="88" t="s">
        <v>322</v>
      </c>
    </row>
    <row r="28" spans="1:8">
      <c r="A28" s="24" t="s">
        <v>194</v>
      </c>
      <c r="B28" s="25" t="s">
        <v>193</v>
      </c>
      <c r="C28" s="25" t="s">
        <v>196</v>
      </c>
      <c r="D28" s="25" t="s">
        <v>190</v>
      </c>
      <c r="E28" s="25" t="s">
        <v>191</v>
      </c>
      <c r="F28" s="25" t="s">
        <v>184</v>
      </c>
      <c r="G28" s="102" t="s">
        <v>195</v>
      </c>
    </row>
    <row r="29" spans="1:8">
      <c r="A29" s="90" t="s">
        <v>219</v>
      </c>
      <c r="B29" s="30" t="s">
        <v>217</v>
      </c>
      <c r="C29" s="30" t="s">
        <v>287</v>
      </c>
      <c r="D29" s="30" t="s">
        <v>274</v>
      </c>
      <c r="E29" s="27" t="s">
        <v>212</v>
      </c>
      <c r="F29" s="27" t="s">
        <v>213</v>
      </c>
      <c r="G29" s="95">
        <v>0</v>
      </c>
    </row>
    <row r="31" spans="1:8">
      <c r="A31" s="1" t="s">
        <v>350</v>
      </c>
    </row>
    <row r="32" spans="1:8">
      <c r="A32" s="88" t="s">
        <v>222</v>
      </c>
    </row>
    <row r="33" spans="1:9">
      <c r="A33" s="88" t="s">
        <v>220</v>
      </c>
    </row>
    <row r="34" spans="1:9">
      <c r="A34" s="88" t="s">
        <v>221</v>
      </c>
    </row>
    <row r="35" spans="1:9">
      <c r="A35" s="24" t="s">
        <v>194</v>
      </c>
      <c r="B35" s="25" t="s">
        <v>193</v>
      </c>
      <c r="C35" s="25" t="s">
        <v>196</v>
      </c>
      <c r="D35" s="25" t="s">
        <v>190</v>
      </c>
      <c r="E35" s="25" t="s">
        <v>191</v>
      </c>
      <c r="F35" s="25" t="s">
        <v>184</v>
      </c>
      <c r="G35" s="102" t="s">
        <v>195</v>
      </c>
    </row>
    <row r="36" spans="1:9">
      <c r="A36" s="23" t="s">
        <v>223</v>
      </c>
      <c r="B36" s="6" t="s">
        <v>224</v>
      </c>
      <c r="C36" s="60" t="s">
        <v>274</v>
      </c>
      <c r="D36" s="6" t="s">
        <v>188</v>
      </c>
      <c r="E36" s="11" t="s">
        <v>211</v>
      </c>
      <c r="F36" s="6" t="s">
        <v>225</v>
      </c>
      <c r="G36" s="92">
        <v>0</v>
      </c>
    </row>
    <row r="37" spans="1:9">
      <c r="A37" s="23" t="s">
        <v>223</v>
      </c>
      <c r="B37" s="6" t="s">
        <v>224</v>
      </c>
      <c r="C37" s="6" t="s">
        <v>274</v>
      </c>
      <c r="D37" s="6" t="s">
        <v>188</v>
      </c>
      <c r="E37" s="11" t="s">
        <v>211</v>
      </c>
      <c r="F37" s="6" t="s">
        <v>213</v>
      </c>
      <c r="G37" s="92">
        <v>0</v>
      </c>
      <c r="H37" s="9"/>
      <c r="I37" s="9"/>
    </row>
    <row r="38" spans="1:9">
      <c r="A38" s="23" t="s">
        <v>223</v>
      </c>
      <c r="B38" s="6" t="s">
        <v>224</v>
      </c>
      <c r="C38" s="6" t="s">
        <v>274</v>
      </c>
      <c r="D38" s="6" t="s">
        <v>189</v>
      </c>
      <c r="E38" s="11" t="s">
        <v>211</v>
      </c>
      <c r="F38" s="6" t="s">
        <v>225</v>
      </c>
      <c r="G38" s="94">
        <v>0</v>
      </c>
      <c r="H38" s="9"/>
      <c r="I38" s="9"/>
    </row>
    <row r="39" spans="1:9">
      <c r="A39" s="23" t="s">
        <v>223</v>
      </c>
      <c r="B39" s="6" t="s">
        <v>224</v>
      </c>
      <c r="C39" s="6" t="s">
        <v>274</v>
      </c>
      <c r="D39" s="6" t="s">
        <v>189</v>
      </c>
      <c r="E39" s="11" t="s">
        <v>211</v>
      </c>
      <c r="F39" s="6" t="s">
        <v>213</v>
      </c>
      <c r="G39" s="94">
        <v>0</v>
      </c>
    </row>
    <row r="40" spans="1:9">
      <c r="A40" s="23" t="s">
        <v>226</v>
      </c>
      <c r="B40" s="6" t="s">
        <v>224</v>
      </c>
      <c r="C40" s="6" t="s">
        <v>274</v>
      </c>
      <c r="D40" s="6" t="s">
        <v>188</v>
      </c>
      <c r="E40" s="11" t="s">
        <v>211</v>
      </c>
      <c r="F40" s="6" t="s">
        <v>225</v>
      </c>
      <c r="G40" s="92">
        <v>0</v>
      </c>
    </row>
    <row r="41" spans="1:9">
      <c r="A41" s="23" t="s">
        <v>226</v>
      </c>
      <c r="B41" s="6" t="s">
        <v>224</v>
      </c>
      <c r="C41" s="6" t="s">
        <v>274</v>
      </c>
      <c r="D41" s="6" t="s">
        <v>188</v>
      </c>
      <c r="E41" s="11" t="s">
        <v>211</v>
      </c>
      <c r="F41" s="6" t="s">
        <v>213</v>
      </c>
      <c r="G41" s="92">
        <v>0</v>
      </c>
      <c r="H41" s="9"/>
      <c r="I41" s="9"/>
    </row>
    <row r="42" spans="1:9">
      <c r="A42" s="23" t="s">
        <v>226</v>
      </c>
      <c r="B42" s="6" t="s">
        <v>224</v>
      </c>
      <c r="C42" s="6" t="s">
        <v>274</v>
      </c>
      <c r="D42" s="6" t="s">
        <v>189</v>
      </c>
      <c r="E42" s="11" t="s">
        <v>211</v>
      </c>
      <c r="F42" s="6" t="s">
        <v>225</v>
      </c>
      <c r="G42" s="94">
        <v>0</v>
      </c>
      <c r="H42" s="9"/>
      <c r="I42" s="9"/>
    </row>
    <row r="43" spans="1:9">
      <c r="A43" s="90" t="s">
        <v>226</v>
      </c>
      <c r="B43" s="27" t="s">
        <v>224</v>
      </c>
      <c r="C43" s="6" t="s">
        <v>274</v>
      </c>
      <c r="D43" s="27" t="s">
        <v>189</v>
      </c>
      <c r="E43" s="30" t="s">
        <v>211</v>
      </c>
      <c r="F43" s="27" t="s">
        <v>213</v>
      </c>
      <c r="G43" s="95">
        <v>0</v>
      </c>
    </row>
    <row r="45" spans="1:9">
      <c r="A45" s="1" t="s">
        <v>289</v>
      </c>
    </row>
    <row r="46" spans="1:9">
      <c r="A46" s="88" t="s">
        <v>228</v>
      </c>
    </row>
    <row r="47" spans="1:9">
      <c r="A47" s="24" t="s">
        <v>194</v>
      </c>
      <c r="B47" s="25" t="s">
        <v>193</v>
      </c>
      <c r="C47" s="25" t="s">
        <v>196</v>
      </c>
      <c r="D47" s="25" t="s">
        <v>190</v>
      </c>
      <c r="E47" s="25" t="s">
        <v>191</v>
      </c>
      <c r="F47" s="25" t="s">
        <v>184</v>
      </c>
      <c r="G47" s="102" t="s">
        <v>195</v>
      </c>
    </row>
    <row r="48" spans="1:9">
      <c r="A48" s="23" t="s">
        <v>227</v>
      </c>
      <c r="B48" s="6" t="s">
        <v>234</v>
      </c>
      <c r="C48" s="6" t="s">
        <v>237</v>
      </c>
      <c r="D48" s="6" t="s">
        <v>188</v>
      </c>
      <c r="E48" s="6" t="s">
        <v>200</v>
      </c>
      <c r="F48" s="6" t="s">
        <v>233</v>
      </c>
      <c r="G48" s="92">
        <v>0</v>
      </c>
    </row>
    <row r="49" spans="1:7">
      <c r="A49" s="23" t="s">
        <v>227</v>
      </c>
      <c r="B49" s="6" t="s">
        <v>234</v>
      </c>
      <c r="C49" s="6" t="s">
        <v>238</v>
      </c>
      <c r="D49" s="6" t="s">
        <v>188</v>
      </c>
      <c r="E49" s="6" t="s">
        <v>200</v>
      </c>
      <c r="F49" s="6" t="s">
        <v>233</v>
      </c>
      <c r="G49" s="92">
        <v>0</v>
      </c>
    </row>
    <row r="50" spans="1:7">
      <c r="A50" s="23" t="s">
        <v>227</v>
      </c>
      <c r="B50" s="6" t="s">
        <v>234</v>
      </c>
      <c r="C50" s="6" t="s">
        <v>239</v>
      </c>
      <c r="D50" s="6" t="s">
        <v>188</v>
      </c>
      <c r="E50" s="6" t="s">
        <v>200</v>
      </c>
      <c r="F50" s="6" t="s">
        <v>233</v>
      </c>
      <c r="G50" s="92">
        <v>0</v>
      </c>
    </row>
    <row r="51" spans="1:7">
      <c r="A51" s="23" t="s">
        <v>227</v>
      </c>
      <c r="B51" s="6" t="s">
        <v>234</v>
      </c>
      <c r="C51" s="6" t="s">
        <v>237</v>
      </c>
      <c r="D51" s="6" t="s">
        <v>188</v>
      </c>
      <c r="E51" s="6" t="s">
        <v>229</v>
      </c>
      <c r="F51" s="6" t="s">
        <v>233</v>
      </c>
      <c r="G51" s="92">
        <v>0</v>
      </c>
    </row>
    <row r="52" spans="1:7">
      <c r="A52" s="23" t="s">
        <v>227</v>
      </c>
      <c r="B52" s="6" t="s">
        <v>234</v>
      </c>
      <c r="C52" s="6" t="s">
        <v>238</v>
      </c>
      <c r="D52" s="6" t="s">
        <v>188</v>
      </c>
      <c r="E52" s="6" t="s">
        <v>229</v>
      </c>
      <c r="F52" s="6" t="s">
        <v>233</v>
      </c>
      <c r="G52" s="92">
        <v>0</v>
      </c>
    </row>
    <row r="53" spans="1:7">
      <c r="A53" s="23" t="s">
        <v>227</v>
      </c>
      <c r="B53" s="6" t="s">
        <v>234</v>
      </c>
      <c r="C53" s="6" t="s">
        <v>239</v>
      </c>
      <c r="D53" s="6" t="s">
        <v>188</v>
      </c>
      <c r="E53" s="6" t="s">
        <v>229</v>
      </c>
      <c r="F53" s="6" t="s">
        <v>233</v>
      </c>
      <c r="G53" s="92">
        <v>0</v>
      </c>
    </row>
    <row r="54" spans="1:7">
      <c r="A54" s="23" t="s">
        <v>227</v>
      </c>
      <c r="B54" s="6" t="s">
        <v>234</v>
      </c>
      <c r="C54" s="6" t="s">
        <v>237</v>
      </c>
      <c r="D54" s="6" t="s">
        <v>188</v>
      </c>
      <c r="E54" s="6" t="s">
        <v>230</v>
      </c>
      <c r="F54" s="6" t="s">
        <v>233</v>
      </c>
      <c r="G54" s="92">
        <v>0</v>
      </c>
    </row>
    <row r="55" spans="1:7">
      <c r="A55" s="23" t="s">
        <v>227</v>
      </c>
      <c r="B55" s="6" t="s">
        <v>234</v>
      </c>
      <c r="C55" s="6" t="s">
        <v>238</v>
      </c>
      <c r="D55" s="6" t="s">
        <v>188</v>
      </c>
      <c r="E55" s="6" t="s">
        <v>230</v>
      </c>
      <c r="F55" s="6" t="s">
        <v>233</v>
      </c>
      <c r="G55" s="92">
        <v>0</v>
      </c>
    </row>
    <row r="56" spans="1:7">
      <c r="A56" s="23" t="s">
        <v>227</v>
      </c>
      <c r="B56" s="6" t="s">
        <v>234</v>
      </c>
      <c r="C56" s="6" t="s">
        <v>239</v>
      </c>
      <c r="D56" s="6" t="s">
        <v>188</v>
      </c>
      <c r="E56" s="6" t="s">
        <v>230</v>
      </c>
      <c r="F56" s="6" t="s">
        <v>233</v>
      </c>
      <c r="G56" s="92">
        <v>0</v>
      </c>
    </row>
    <row r="57" spans="1:7">
      <c r="A57" s="23" t="s">
        <v>227</v>
      </c>
      <c r="B57" s="6" t="s">
        <v>234</v>
      </c>
      <c r="C57" s="6" t="s">
        <v>237</v>
      </c>
      <c r="D57" s="6" t="s">
        <v>188</v>
      </c>
      <c r="E57" s="6" t="s">
        <v>231</v>
      </c>
      <c r="F57" s="6" t="s">
        <v>233</v>
      </c>
      <c r="G57" s="92">
        <v>0</v>
      </c>
    </row>
    <row r="58" spans="1:7">
      <c r="A58" s="23" t="s">
        <v>227</v>
      </c>
      <c r="B58" s="6" t="s">
        <v>234</v>
      </c>
      <c r="C58" s="6" t="s">
        <v>238</v>
      </c>
      <c r="D58" s="6" t="s">
        <v>188</v>
      </c>
      <c r="E58" s="6" t="s">
        <v>231</v>
      </c>
      <c r="F58" s="6" t="s">
        <v>233</v>
      </c>
      <c r="G58" s="92">
        <v>0</v>
      </c>
    </row>
    <row r="59" spans="1:7">
      <c r="A59" s="23" t="s">
        <v>227</v>
      </c>
      <c r="B59" s="6" t="s">
        <v>234</v>
      </c>
      <c r="C59" s="6" t="s">
        <v>239</v>
      </c>
      <c r="D59" s="6" t="s">
        <v>188</v>
      </c>
      <c r="E59" s="6" t="s">
        <v>231</v>
      </c>
      <c r="F59" s="6" t="s">
        <v>233</v>
      </c>
      <c r="G59" s="92">
        <v>0</v>
      </c>
    </row>
    <row r="60" spans="1:7">
      <c r="A60" s="23" t="s">
        <v>227</v>
      </c>
      <c r="B60" s="6" t="s">
        <v>234</v>
      </c>
      <c r="C60" s="6" t="s">
        <v>237</v>
      </c>
      <c r="D60" s="6" t="s">
        <v>188</v>
      </c>
      <c r="E60" s="6" t="s">
        <v>232</v>
      </c>
      <c r="F60" s="6" t="s">
        <v>233</v>
      </c>
      <c r="G60" s="92">
        <v>0</v>
      </c>
    </row>
    <row r="61" spans="1:7">
      <c r="A61" s="23" t="s">
        <v>227</v>
      </c>
      <c r="B61" s="6" t="s">
        <v>234</v>
      </c>
      <c r="C61" s="6" t="s">
        <v>238</v>
      </c>
      <c r="D61" s="6" t="s">
        <v>188</v>
      </c>
      <c r="E61" s="6" t="s">
        <v>232</v>
      </c>
      <c r="F61" s="6" t="s">
        <v>233</v>
      </c>
      <c r="G61" s="92">
        <v>0</v>
      </c>
    </row>
    <row r="62" spans="1:7">
      <c r="A62" s="23" t="s">
        <v>227</v>
      </c>
      <c r="B62" s="6" t="s">
        <v>234</v>
      </c>
      <c r="C62" s="6" t="s">
        <v>239</v>
      </c>
      <c r="D62" s="6" t="s">
        <v>188</v>
      </c>
      <c r="E62" s="6" t="s">
        <v>232</v>
      </c>
      <c r="F62" s="6" t="s">
        <v>233</v>
      </c>
      <c r="G62" s="92">
        <v>0</v>
      </c>
    </row>
    <row r="63" spans="1:7">
      <c r="A63" s="23" t="s">
        <v>227</v>
      </c>
      <c r="B63" s="6" t="s">
        <v>235</v>
      </c>
      <c r="C63" s="6" t="s">
        <v>237</v>
      </c>
      <c r="D63" s="6" t="s">
        <v>188</v>
      </c>
      <c r="E63" s="6" t="s">
        <v>200</v>
      </c>
      <c r="F63" s="6" t="s">
        <v>233</v>
      </c>
      <c r="G63" s="92">
        <v>0</v>
      </c>
    </row>
    <row r="64" spans="1:7">
      <c r="A64" s="23" t="s">
        <v>227</v>
      </c>
      <c r="B64" s="6" t="s">
        <v>235</v>
      </c>
      <c r="C64" s="6" t="s">
        <v>238</v>
      </c>
      <c r="D64" s="6" t="s">
        <v>188</v>
      </c>
      <c r="E64" s="6" t="s">
        <v>200</v>
      </c>
      <c r="F64" s="6" t="s">
        <v>233</v>
      </c>
      <c r="G64" s="92">
        <v>0</v>
      </c>
    </row>
    <row r="65" spans="1:7">
      <c r="A65" s="23" t="s">
        <v>227</v>
      </c>
      <c r="B65" s="6" t="s">
        <v>235</v>
      </c>
      <c r="C65" s="6" t="s">
        <v>239</v>
      </c>
      <c r="D65" s="6" t="s">
        <v>188</v>
      </c>
      <c r="E65" s="6" t="s">
        <v>200</v>
      </c>
      <c r="F65" s="6" t="s">
        <v>233</v>
      </c>
      <c r="G65" s="92">
        <v>0</v>
      </c>
    </row>
    <row r="66" spans="1:7">
      <c r="A66" s="23" t="s">
        <v>227</v>
      </c>
      <c r="B66" s="6" t="s">
        <v>235</v>
      </c>
      <c r="C66" s="6" t="s">
        <v>237</v>
      </c>
      <c r="D66" s="6" t="s">
        <v>188</v>
      </c>
      <c r="E66" s="6" t="s">
        <v>229</v>
      </c>
      <c r="F66" s="6" t="s">
        <v>233</v>
      </c>
      <c r="G66" s="92">
        <v>0</v>
      </c>
    </row>
    <row r="67" spans="1:7">
      <c r="A67" s="23" t="s">
        <v>227</v>
      </c>
      <c r="B67" s="6" t="s">
        <v>235</v>
      </c>
      <c r="C67" s="6" t="s">
        <v>238</v>
      </c>
      <c r="D67" s="6" t="s">
        <v>188</v>
      </c>
      <c r="E67" s="6" t="s">
        <v>229</v>
      </c>
      <c r="F67" s="6" t="s">
        <v>233</v>
      </c>
      <c r="G67" s="92">
        <v>0</v>
      </c>
    </row>
    <row r="68" spans="1:7">
      <c r="A68" s="23" t="s">
        <v>227</v>
      </c>
      <c r="B68" s="6" t="s">
        <v>235</v>
      </c>
      <c r="C68" s="6" t="s">
        <v>239</v>
      </c>
      <c r="D68" s="6" t="s">
        <v>188</v>
      </c>
      <c r="E68" s="6" t="s">
        <v>229</v>
      </c>
      <c r="F68" s="6" t="s">
        <v>233</v>
      </c>
      <c r="G68" s="92">
        <v>0</v>
      </c>
    </row>
    <row r="69" spans="1:7">
      <c r="A69" s="23" t="s">
        <v>227</v>
      </c>
      <c r="B69" s="6" t="s">
        <v>235</v>
      </c>
      <c r="C69" s="6" t="s">
        <v>237</v>
      </c>
      <c r="D69" s="6" t="s">
        <v>188</v>
      </c>
      <c r="E69" s="6" t="s">
        <v>230</v>
      </c>
      <c r="F69" s="6" t="s">
        <v>233</v>
      </c>
      <c r="G69" s="92">
        <v>0</v>
      </c>
    </row>
    <row r="70" spans="1:7">
      <c r="A70" s="23" t="s">
        <v>227</v>
      </c>
      <c r="B70" s="6" t="s">
        <v>235</v>
      </c>
      <c r="C70" s="6" t="s">
        <v>238</v>
      </c>
      <c r="D70" s="6" t="s">
        <v>188</v>
      </c>
      <c r="E70" s="6" t="s">
        <v>230</v>
      </c>
      <c r="F70" s="6" t="s">
        <v>233</v>
      </c>
      <c r="G70" s="92">
        <v>0</v>
      </c>
    </row>
    <row r="71" spans="1:7">
      <c r="A71" s="23" t="s">
        <v>227</v>
      </c>
      <c r="B71" s="6" t="s">
        <v>235</v>
      </c>
      <c r="C71" s="6" t="s">
        <v>239</v>
      </c>
      <c r="D71" s="6" t="s">
        <v>188</v>
      </c>
      <c r="E71" s="6" t="s">
        <v>230</v>
      </c>
      <c r="F71" s="6" t="s">
        <v>233</v>
      </c>
      <c r="G71" s="92">
        <v>0</v>
      </c>
    </row>
    <row r="72" spans="1:7">
      <c r="A72" s="23" t="s">
        <v>227</v>
      </c>
      <c r="B72" s="6" t="s">
        <v>235</v>
      </c>
      <c r="C72" s="6" t="s">
        <v>237</v>
      </c>
      <c r="D72" s="6" t="s">
        <v>188</v>
      </c>
      <c r="E72" s="6" t="s">
        <v>231</v>
      </c>
      <c r="F72" s="6" t="s">
        <v>233</v>
      </c>
      <c r="G72" s="92">
        <v>0</v>
      </c>
    </row>
    <row r="73" spans="1:7">
      <c r="A73" s="23" t="s">
        <v>227</v>
      </c>
      <c r="B73" s="6" t="s">
        <v>235</v>
      </c>
      <c r="C73" s="6" t="s">
        <v>238</v>
      </c>
      <c r="D73" s="6" t="s">
        <v>188</v>
      </c>
      <c r="E73" s="6" t="s">
        <v>231</v>
      </c>
      <c r="F73" s="6" t="s">
        <v>233</v>
      </c>
      <c r="G73" s="92">
        <v>0</v>
      </c>
    </row>
    <row r="74" spans="1:7">
      <c r="A74" s="23" t="s">
        <v>227</v>
      </c>
      <c r="B74" s="6" t="s">
        <v>235</v>
      </c>
      <c r="C74" s="6" t="s">
        <v>239</v>
      </c>
      <c r="D74" s="6" t="s">
        <v>188</v>
      </c>
      <c r="E74" s="6" t="s">
        <v>231</v>
      </c>
      <c r="F74" s="6" t="s">
        <v>233</v>
      </c>
      <c r="G74" s="92">
        <v>0</v>
      </c>
    </row>
    <row r="75" spans="1:7">
      <c r="A75" s="23" t="s">
        <v>227</v>
      </c>
      <c r="B75" s="6" t="s">
        <v>235</v>
      </c>
      <c r="C75" s="6" t="s">
        <v>237</v>
      </c>
      <c r="D75" s="6" t="s">
        <v>188</v>
      </c>
      <c r="E75" s="6" t="s">
        <v>232</v>
      </c>
      <c r="F75" s="6" t="s">
        <v>233</v>
      </c>
      <c r="G75" s="92">
        <v>0</v>
      </c>
    </row>
    <row r="76" spans="1:7">
      <c r="A76" s="23" t="s">
        <v>227</v>
      </c>
      <c r="B76" s="6" t="s">
        <v>235</v>
      </c>
      <c r="C76" s="6" t="s">
        <v>238</v>
      </c>
      <c r="D76" s="6" t="s">
        <v>188</v>
      </c>
      <c r="E76" s="6" t="s">
        <v>232</v>
      </c>
      <c r="F76" s="6" t="s">
        <v>233</v>
      </c>
      <c r="G76" s="92">
        <v>0</v>
      </c>
    </row>
    <row r="77" spans="1:7">
      <c r="A77" s="23" t="s">
        <v>227</v>
      </c>
      <c r="B77" s="6" t="s">
        <v>235</v>
      </c>
      <c r="C77" s="6" t="s">
        <v>239</v>
      </c>
      <c r="D77" s="6" t="s">
        <v>188</v>
      </c>
      <c r="E77" s="6" t="s">
        <v>232</v>
      </c>
      <c r="F77" s="6" t="s">
        <v>233</v>
      </c>
      <c r="G77" s="92">
        <v>0</v>
      </c>
    </row>
    <row r="78" spans="1:7">
      <c r="A78" s="23" t="s">
        <v>227</v>
      </c>
      <c r="B78" s="6" t="s">
        <v>236</v>
      </c>
      <c r="C78" s="6" t="s">
        <v>237</v>
      </c>
      <c r="D78" s="6" t="s">
        <v>188</v>
      </c>
      <c r="E78" s="6" t="s">
        <v>200</v>
      </c>
      <c r="F78" s="6" t="s">
        <v>233</v>
      </c>
      <c r="G78" s="92">
        <v>0</v>
      </c>
    </row>
    <row r="79" spans="1:7">
      <c r="A79" s="23" t="s">
        <v>227</v>
      </c>
      <c r="B79" s="6" t="s">
        <v>236</v>
      </c>
      <c r="C79" s="6" t="s">
        <v>238</v>
      </c>
      <c r="D79" s="6" t="s">
        <v>188</v>
      </c>
      <c r="E79" s="6" t="s">
        <v>200</v>
      </c>
      <c r="F79" s="6" t="s">
        <v>233</v>
      </c>
      <c r="G79" s="92">
        <v>0</v>
      </c>
    </row>
    <row r="80" spans="1:7">
      <c r="A80" s="23" t="s">
        <v>227</v>
      </c>
      <c r="B80" s="6" t="s">
        <v>236</v>
      </c>
      <c r="C80" s="6" t="s">
        <v>239</v>
      </c>
      <c r="D80" s="6" t="s">
        <v>188</v>
      </c>
      <c r="E80" s="6" t="s">
        <v>200</v>
      </c>
      <c r="F80" s="6" t="s">
        <v>233</v>
      </c>
      <c r="G80" s="92">
        <v>0</v>
      </c>
    </row>
    <row r="81" spans="1:9">
      <c r="A81" s="23" t="s">
        <v>227</v>
      </c>
      <c r="B81" s="6" t="s">
        <v>236</v>
      </c>
      <c r="C81" s="6" t="s">
        <v>237</v>
      </c>
      <c r="D81" s="6" t="s">
        <v>188</v>
      </c>
      <c r="E81" s="6" t="s">
        <v>229</v>
      </c>
      <c r="F81" s="6" t="s">
        <v>233</v>
      </c>
      <c r="G81" s="92">
        <v>0</v>
      </c>
    </row>
    <row r="82" spans="1:9">
      <c r="A82" s="23" t="s">
        <v>227</v>
      </c>
      <c r="B82" s="6" t="s">
        <v>236</v>
      </c>
      <c r="C82" s="6" t="s">
        <v>238</v>
      </c>
      <c r="D82" s="6" t="s">
        <v>188</v>
      </c>
      <c r="E82" s="6" t="s">
        <v>229</v>
      </c>
      <c r="F82" s="6" t="s">
        <v>233</v>
      </c>
      <c r="G82" s="92">
        <v>0</v>
      </c>
    </row>
    <row r="83" spans="1:9">
      <c r="A83" s="23" t="s">
        <v>227</v>
      </c>
      <c r="B83" s="6" t="s">
        <v>236</v>
      </c>
      <c r="C83" s="6" t="s">
        <v>239</v>
      </c>
      <c r="D83" s="6" t="s">
        <v>188</v>
      </c>
      <c r="E83" s="6" t="s">
        <v>229</v>
      </c>
      <c r="F83" s="6" t="s">
        <v>233</v>
      </c>
      <c r="G83" s="92">
        <v>0</v>
      </c>
    </row>
    <row r="84" spans="1:9">
      <c r="A84" s="23" t="s">
        <v>227</v>
      </c>
      <c r="B84" s="6" t="s">
        <v>236</v>
      </c>
      <c r="C84" s="6" t="s">
        <v>237</v>
      </c>
      <c r="D84" s="6" t="s">
        <v>188</v>
      </c>
      <c r="E84" s="6" t="s">
        <v>230</v>
      </c>
      <c r="F84" s="6" t="s">
        <v>233</v>
      </c>
      <c r="G84" s="92">
        <v>0</v>
      </c>
    </row>
    <row r="85" spans="1:9">
      <c r="A85" s="23" t="s">
        <v>227</v>
      </c>
      <c r="B85" s="6" t="s">
        <v>236</v>
      </c>
      <c r="C85" s="6" t="s">
        <v>238</v>
      </c>
      <c r="D85" s="6" t="s">
        <v>188</v>
      </c>
      <c r="E85" s="6" t="s">
        <v>230</v>
      </c>
      <c r="F85" s="6" t="s">
        <v>233</v>
      </c>
      <c r="G85" s="92">
        <v>0</v>
      </c>
    </row>
    <row r="86" spans="1:9">
      <c r="A86" s="23" t="s">
        <v>227</v>
      </c>
      <c r="B86" s="6" t="s">
        <v>236</v>
      </c>
      <c r="C86" s="6" t="s">
        <v>239</v>
      </c>
      <c r="D86" s="6" t="s">
        <v>188</v>
      </c>
      <c r="E86" s="6" t="s">
        <v>230</v>
      </c>
      <c r="F86" s="6" t="s">
        <v>233</v>
      </c>
      <c r="G86" s="92">
        <v>0</v>
      </c>
    </row>
    <row r="87" spans="1:9">
      <c r="A87" s="23" t="s">
        <v>227</v>
      </c>
      <c r="B87" s="6" t="s">
        <v>236</v>
      </c>
      <c r="C87" s="6" t="s">
        <v>237</v>
      </c>
      <c r="D87" s="6" t="s">
        <v>188</v>
      </c>
      <c r="E87" s="6" t="s">
        <v>231</v>
      </c>
      <c r="F87" s="6" t="s">
        <v>233</v>
      </c>
      <c r="G87" s="92">
        <v>0</v>
      </c>
    </row>
    <row r="88" spans="1:9">
      <c r="A88" s="23" t="s">
        <v>227</v>
      </c>
      <c r="B88" s="6" t="s">
        <v>236</v>
      </c>
      <c r="C88" s="6" t="s">
        <v>238</v>
      </c>
      <c r="D88" s="6" t="s">
        <v>188</v>
      </c>
      <c r="E88" s="6" t="s">
        <v>231</v>
      </c>
      <c r="F88" s="6" t="s">
        <v>233</v>
      </c>
      <c r="G88" s="92">
        <v>0</v>
      </c>
    </row>
    <row r="89" spans="1:9">
      <c r="A89" s="23" t="s">
        <v>227</v>
      </c>
      <c r="B89" s="6" t="s">
        <v>236</v>
      </c>
      <c r="C89" s="6" t="s">
        <v>239</v>
      </c>
      <c r="D89" s="6" t="s">
        <v>188</v>
      </c>
      <c r="E89" s="6" t="s">
        <v>231</v>
      </c>
      <c r="F89" s="6" t="s">
        <v>233</v>
      </c>
      <c r="G89" s="92">
        <v>0</v>
      </c>
    </row>
    <row r="90" spans="1:9">
      <c r="A90" s="23" t="s">
        <v>227</v>
      </c>
      <c r="B90" s="6" t="s">
        <v>236</v>
      </c>
      <c r="C90" s="6" t="s">
        <v>237</v>
      </c>
      <c r="D90" s="6" t="s">
        <v>188</v>
      </c>
      <c r="E90" s="6" t="s">
        <v>232</v>
      </c>
      <c r="F90" s="6" t="s">
        <v>233</v>
      </c>
      <c r="G90" s="92">
        <v>0</v>
      </c>
    </row>
    <row r="91" spans="1:9">
      <c r="A91" s="23" t="s">
        <v>227</v>
      </c>
      <c r="B91" s="6" t="s">
        <v>236</v>
      </c>
      <c r="C91" s="6" t="s">
        <v>238</v>
      </c>
      <c r="D91" s="6" t="s">
        <v>188</v>
      </c>
      <c r="E91" s="6" t="s">
        <v>232</v>
      </c>
      <c r="F91" s="6" t="s">
        <v>233</v>
      </c>
      <c r="G91" s="92">
        <v>0</v>
      </c>
      <c r="H91" s="9"/>
      <c r="I91" s="9"/>
    </row>
    <row r="92" spans="1:9">
      <c r="A92" s="23" t="s">
        <v>227</v>
      </c>
      <c r="B92" s="6" t="s">
        <v>236</v>
      </c>
      <c r="C92" s="6" t="s">
        <v>239</v>
      </c>
      <c r="D92" s="6" t="s">
        <v>188</v>
      </c>
      <c r="E92" s="6" t="s">
        <v>232</v>
      </c>
      <c r="F92" s="6" t="s">
        <v>233</v>
      </c>
      <c r="G92" s="92">
        <v>0</v>
      </c>
      <c r="I92" s="9"/>
    </row>
    <row r="93" spans="1:9">
      <c r="A93" s="23" t="s">
        <v>227</v>
      </c>
      <c r="B93" s="6" t="s">
        <v>234</v>
      </c>
      <c r="C93" s="6" t="s">
        <v>237</v>
      </c>
      <c r="D93" s="6" t="s">
        <v>189</v>
      </c>
      <c r="E93" s="6" t="s">
        <v>200</v>
      </c>
      <c r="F93" s="6" t="s">
        <v>233</v>
      </c>
      <c r="G93" s="94">
        <v>0</v>
      </c>
      <c r="I93" s="9"/>
    </row>
    <row r="94" spans="1:9">
      <c r="A94" s="23" t="s">
        <v>227</v>
      </c>
      <c r="B94" s="6" t="s">
        <v>234</v>
      </c>
      <c r="C94" s="6" t="s">
        <v>238</v>
      </c>
      <c r="D94" s="6" t="s">
        <v>189</v>
      </c>
      <c r="E94" s="6" t="s">
        <v>200</v>
      </c>
      <c r="F94" s="6" t="s">
        <v>233</v>
      </c>
      <c r="G94" s="94">
        <v>0</v>
      </c>
      <c r="H94" s="9"/>
      <c r="I94" s="9"/>
    </row>
    <row r="95" spans="1:9">
      <c r="A95" s="23" t="s">
        <v>227</v>
      </c>
      <c r="B95" s="6" t="s">
        <v>234</v>
      </c>
      <c r="C95" s="6" t="s">
        <v>239</v>
      </c>
      <c r="D95" s="6" t="s">
        <v>189</v>
      </c>
      <c r="E95" s="6" t="s">
        <v>200</v>
      </c>
      <c r="F95" s="6" t="s">
        <v>233</v>
      </c>
      <c r="G95" s="94">
        <v>0</v>
      </c>
    </row>
    <row r="96" spans="1:9">
      <c r="A96" s="23" t="s">
        <v>227</v>
      </c>
      <c r="B96" s="6" t="s">
        <v>234</v>
      </c>
      <c r="C96" s="6" t="s">
        <v>237</v>
      </c>
      <c r="D96" s="6" t="s">
        <v>189</v>
      </c>
      <c r="E96" s="6" t="s">
        <v>229</v>
      </c>
      <c r="F96" s="6" t="s">
        <v>233</v>
      </c>
      <c r="G96" s="94">
        <v>0</v>
      </c>
    </row>
    <row r="97" spans="1:7">
      <c r="A97" s="23" t="s">
        <v>227</v>
      </c>
      <c r="B97" s="6" t="s">
        <v>234</v>
      </c>
      <c r="C97" s="6" t="s">
        <v>238</v>
      </c>
      <c r="D97" s="6" t="s">
        <v>189</v>
      </c>
      <c r="E97" s="6" t="s">
        <v>229</v>
      </c>
      <c r="F97" s="6" t="s">
        <v>233</v>
      </c>
      <c r="G97" s="94">
        <v>0</v>
      </c>
    </row>
    <row r="98" spans="1:7">
      <c r="A98" s="23" t="s">
        <v>227</v>
      </c>
      <c r="B98" s="6" t="s">
        <v>234</v>
      </c>
      <c r="C98" s="6" t="s">
        <v>239</v>
      </c>
      <c r="D98" s="6" t="s">
        <v>189</v>
      </c>
      <c r="E98" s="6" t="s">
        <v>229</v>
      </c>
      <c r="F98" s="6" t="s">
        <v>233</v>
      </c>
      <c r="G98" s="94">
        <v>0</v>
      </c>
    </row>
    <row r="99" spans="1:7">
      <c r="A99" s="23" t="s">
        <v>227</v>
      </c>
      <c r="B99" s="6" t="s">
        <v>234</v>
      </c>
      <c r="C99" s="6" t="s">
        <v>237</v>
      </c>
      <c r="D99" s="6" t="s">
        <v>189</v>
      </c>
      <c r="E99" s="6" t="s">
        <v>230</v>
      </c>
      <c r="F99" s="6" t="s">
        <v>233</v>
      </c>
      <c r="G99" s="94">
        <v>0</v>
      </c>
    </row>
    <row r="100" spans="1:7">
      <c r="A100" s="23" t="s">
        <v>227</v>
      </c>
      <c r="B100" s="6" t="s">
        <v>234</v>
      </c>
      <c r="C100" s="6" t="s">
        <v>238</v>
      </c>
      <c r="D100" s="6" t="s">
        <v>189</v>
      </c>
      <c r="E100" s="6" t="s">
        <v>230</v>
      </c>
      <c r="F100" s="6" t="s">
        <v>233</v>
      </c>
      <c r="G100" s="94">
        <v>0</v>
      </c>
    </row>
    <row r="101" spans="1:7">
      <c r="A101" s="23" t="s">
        <v>227</v>
      </c>
      <c r="B101" s="6" t="s">
        <v>234</v>
      </c>
      <c r="C101" s="6" t="s">
        <v>239</v>
      </c>
      <c r="D101" s="6" t="s">
        <v>189</v>
      </c>
      <c r="E101" s="6" t="s">
        <v>230</v>
      </c>
      <c r="F101" s="6" t="s">
        <v>233</v>
      </c>
      <c r="G101" s="94">
        <v>0</v>
      </c>
    </row>
    <row r="102" spans="1:7">
      <c r="A102" s="23" t="s">
        <v>227</v>
      </c>
      <c r="B102" s="6" t="s">
        <v>234</v>
      </c>
      <c r="C102" s="6" t="s">
        <v>237</v>
      </c>
      <c r="D102" s="6" t="s">
        <v>189</v>
      </c>
      <c r="E102" s="6" t="s">
        <v>231</v>
      </c>
      <c r="F102" s="6" t="s">
        <v>233</v>
      </c>
      <c r="G102" s="94">
        <v>0</v>
      </c>
    </row>
    <row r="103" spans="1:7">
      <c r="A103" s="23" t="s">
        <v>227</v>
      </c>
      <c r="B103" s="6" t="s">
        <v>234</v>
      </c>
      <c r="C103" s="6" t="s">
        <v>238</v>
      </c>
      <c r="D103" s="6" t="s">
        <v>189</v>
      </c>
      <c r="E103" s="6" t="s">
        <v>231</v>
      </c>
      <c r="F103" s="6" t="s">
        <v>233</v>
      </c>
      <c r="G103" s="94">
        <v>0</v>
      </c>
    </row>
    <row r="104" spans="1:7">
      <c r="A104" s="23" t="s">
        <v>227</v>
      </c>
      <c r="B104" s="6" t="s">
        <v>234</v>
      </c>
      <c r="C104" s="6" t="s">
        <v>239</v>
      </c>
      <c r="D104" s="6" t="s">
        <v>189</v>
      </c>
      <c r="E104" s="6" t="s">
        <v>231</v>
      </c>
      <c r="F104" s="6" t="s">
        <v>233</v>
      </c>
      <c r="G104" s="94">
        <v>0</v>
      </c>
    </row>
    <row r="105" spans="1:7">
      <c r="A105" s="23" t="s">
        <v>227</v>
      </c>
      <c r="B105" s="6" t="s">
        <v>234</v>
      </c>
      <c r="C105" s="6" t="s">
        <v>237</v>
      </c>
      <c r="D105" s="6" t="s">
        <v>189</v>
      </c>
      <c r="E105" s="6" t="s">
        <v>232</v>
      </c>
      <c r="F105" s="6" t="s">
        <v>233</v>
      </c>
      <c r="G105" s="94">
        <v>0</v>
      </c>
    </row>
    <row r="106" spans="1:7">
      <c r="A106" s="23" t="s">
        <v>227</v>
      </c>
      <c r="B106" s="6" t="s">
        <v>234</v>
      </c>
      <c r="C106" s="6" t="s">
        <v>238</v>
      </c>
      <c r="D106" s="6" t="s">
        <v>189</v>
      </c>
      <c r="E106" s="6" t="s">
        <v>232</v>
      </c>
      <c r="F106" s="6" t="s">
        <v>233</v>
      </c>
      <c r="G106" s="94">
        <v>0</v>
      </c>
    </row>
    <row r="107" spans="1:7">
      <c r="A107" s="23" t="s">
        <v>227</v>
      </c>
      <c r="B107" s="6" t="s">
        <v>234</v>
      </c>
      <c r="C107" s="6" t="s">
        <v>239</v>
      </c>
      <c r="D107" s="6" t="s">
        <v>189</v>
      </c>
      <c r="E107" s="6" t="s">
        <v>232</v>
      </c>
      <c r="F107" s="6" t="s">
        <v>233</v>
      </c>
      <c r="G107" s="94">
        <v>0</v>
      </c>
    </row>
    <row r="108" spans="1:7">
      <c r="A108" s="23" t="s">
        <v>227</v>
      </c>
      <c r="B108" s="6" t="s">
        <v>235</v>
      </c>
      <c r="C108" s="6" t="s">
        <v>237</v>
      </c>
      <c r="D108" s="6" t="s">
        <v>189</v>
      </c>
      <c r="E108" s="6" t="s">
        <v>200</v>
      </c>
      <c r="F108" s="6" t="s">
        <v>233</v>
      </c>
      <c r="G108" s="94">
        <v>0</v>
      </c>
    </row>
    <row r="109" spans="1:7">
      <c r="A109" s="23" t="s">
        <v>227</v>
      </c>
      <c r="B109" s="6" t="s">
        <v>235</v>
      </c>
      <c r="C109" s="6" t="s">
        <v>238</v>
      </c>
      <c r="D109" s="6" t="s">
        <v>189</v>
      </c>
      <c r="E109" s="6" t="s">
        <v>200</v>
      </c>
      <c r="F109" s="6" t="s">
        <v>233</v>
      </c>
      <c r="G109" s="94">
        <v>0</v>
      </c>
    </row>
    <row r="110" spans="1:7">
      <c r="A110" s="23" t="s">
        <v>227</v>
      </c>
      <c r="B110" s="6" t="s">
        <v>235</v>
      </c>
      <c r="C110" s="6" t="s">
        <v>239</v>
      </c>
      <c r="D110" s="6" t="s">
        <v>189</v>
      </c>
      <c r="E110" s="6" t="s">
        <v>200</v>
      </c>
      <c r="F110" s="6" t="s">
        <v>233</v>
      </c>
      <c r="G110" s="94">
        <v>0</v>
      </c>
    </row>
    <row r="111" spans="1:7">
      <c r="A111" s="23" t="s">
        <v>227</v>
      </c>
      <c r="B111" s="6" t="s">
        <v>235</v>
      </c>
      <c r="C111" s="6" t="s">
        <v>237</v>
      </c>
      <c r="D111" s="6" t="s">
        <v>189</v>
      </c>
      <c r="E111" s="6" t="s">
        <v>229</v>
      </c>
      <c r="F111" s="6" t="s">
        <v>233</v>
      </c>
      <c r="G111" s="94">
        <v>0</v>
      </c>
    </row>
    <row r="112" spans="1:7">
      <c r="A112" s="23" t="s">
        <v>227</v>
      </c>
      <c r="B112" s="6" t="s">
        <v>235</v>
      </c>
      <c r="C112" s="6" t="s">
        <v>238</v>
      </c>
      <c r="D112" s="6" t="s">
        <v>189</v>
      </c>
      <c r="E112" s="6" t="s">
        <v>229</v>
      </c>
      <c r="F112" s="6" t="s">
        <v>233</v>
      </c>
      <c r="G112" s="94">
        <v>0</v>
      </c>
    </row>
    <row r="113" spans="1:7">
      <c r="A113" s="23" t="s">
        <v>227</v>
      </c>
      <c r="B113" s="6" t="s">
        <v>235</v>
      </c>
      <c r="C113" s="6" t="s">
        <v>239</v>
      </c>
      <c r="D113" s="6" t="s">
        <v>189</v>
      </c>
      <c r="E113" s="6" t="s">
        <v>229</v>
      </c>
      <c r="F113" s="6" t="s">
        <v>233</v>
      </c>
      <c r="G113" s="94">
        <v>0</v>
      </c>
    </row>
    <row r="114" spans="1:7">
      <c r="A114" s="23" t="s">
        <v>227</v>
      </c>
      <c r="B114" s="6" t="s">
        <v>235</v>
      </c>
      <c r="C114" s="6" t="s">
        <v>237</v>
      </c>
      <c r="D114" s="6" t="s">
        <v>189</v>
      </c>
      <c r="E114" s="6" t="s">
        <v>230</v>
      </c>
      <c r="F114" s="6" t="s">
        <v>233</v>
      </c>
      <c r="G114" s="94">
        <v>0</v>
      </c>
    </row>
    <row r="115" spans="1:7">
      <c r="A115" s="23" t="s">
        <v>227</v>
      </c>
      <c r="B115" s="6" t="s">
        <v>235</v>
      </c>
      <c r="C115" s="6" t="s">
        <v>238</v>
      </c>
      <c r="D115" s="6" t="s">
        <v>189</v>
      </c>
      <c r="E115" s="6" t="s">
        <v>230</v>
      </c>
      <c r="F115" s="6" t="s">
        <v>233</v>
      </c>
      <c r="G115" s="94">
        <v>0</v>
      </c>
    </row>
    <row r="116" spans="1:7">
      <c r="A116" s="23" t="s">
        <v>227</v>
      </c>
      <c r="B116" s="6" t="s">
        <v>235</v>
      </c>
      <c r="C116" s="6" t="s">
        <v>239</v>
      </c>
      <c r="D116" s="6" t="s">
        <v>189</v>
      </c>
      <c r="E116" s="6" t="s">
        <v>230</v>
      </c>
      <c r="F116" s="6" t="s">
        <v>233</v>
      </c>
      <c r="G116" s="94">
        <v>0</v>
      </c>
    </row>
    <row r="117" spans="1:7">
      <c r="A117" s="23" t="s">
        <v>227</v>
      </c>
      <c r="B117" s="6" t="s">
        <v>235</v>
      </c>
      <c r="C117" s="6" t="s">
        <v>237</v>
      </c>
      <c r="D117" s="6" t="s">
        <v>189</v>
      </c>
      <c r="E117" s="6" t="s">
        <v>231</v>
      </c>
      <c r="F117" s="6" t="s">
        <v>233</v>
      </c>
      <c r="G117" s="94">
        <v>0</v>
      </c>
    </row>
    <row r="118" spans="1:7">
      <c r="A118" s="23" t="s">
        <v>227</v>
      </c>
      <c r="B118" s="6" t="s">
        <v>235</v>
      </c>
      <c r="C118" s="6" t="s">
        <v>238</v>
      </c>
      <c r="D118" s="6" t="s">
        <v>189</v>
      </c>
      <c r="E118" s="6" t="s">
        <v>231</v>
      </c>
      <c r="F118" s="6" t="s">
        <v>233</v>
      </c>
      <c r="G118" s="94">
        <v>0</v>
      </c>
    </row>
    <row r="119" spans="1:7">
      <c r="A119" s="23" t="s">
        <v>227</v>
      </c>
      <c r="B119" s="6" t="s">
        <v>235</v>
      </c>
      <c r="C119" s="6" t="s">
        <v>239</v>
      </c>
      <c r="D119" s="6" t="s">
        <v>189</v>
      </c>
      <c r="E119" s="6" t="s">
        <v>231</v>
      </c>
      <c r="F119" s="6" t="s">
        <v>233</v>
      </c>
      <c r="G119" s="94">
        <v>0</v>
      </c>
    </row>
    <row r="120" spans="1:7">
      <c r="A120" s="23" t="s">
        <v>227</v>
      </c>
      <c r="B120" s="6" t="s">
        <v>235</v>
      </c>
      <c r="C120" s="6" t="s">
        <v>237</v>
      </c>
      <c r="D120" s="6" t="s">
        <v>189</v>
      </c>
      <c r="E120" s="6" t="s">
        <v>232</v>
      </c>
      <c r="F120" s="6" t="s">
        <v>233</v>
      </c>
      <c r="G120" s="94">
        <v>0</v>
      </c>
    </row>
    <row r="121" spans="1:7">
      <c r="A121" s="23" t="s">
        <v>227</v>
      </c>
      <c r="B121" s="6" t="s">
        <v>235</v>
      </c>
      <c r="C121" s="6" t="s">
        <v>238</v>
      </c>
      <c r="D121" s="6" t="s">
        <v>189</v>
      </c>
      <c r="E121" s="6" t="s">
        <v>232</v>
      </c>
      <c r="F121" s="6" t="s">
        <v>233</v>
      </c>
      <c r="G121" s="94">
        <v>0</v>
      </c>
    </row>
    <row r="122" spans="1:7">
      <c r="A122" s="23" t="s">
        <v>227</v>
      </c>
      <c r="B122" s="6" t="s">
        <v>235</v>
      </c>
      <c r="C122" s="6" t="s">
        <v>239</v>
      </c>
      <c r="D122" s="6" t="s">
        <v>189</v>
      </c>
      <c r="E122" s="6" t="s">
        <v>232</v>
      </c>
      <c r="F122" s="6" t="s">
        <v>233</v>
      </c>
      <c r="G122" s="94">
        <v>0</v>
      </c>
    </row>
    <row r="123" spans="1:7">
      <c r="A123" s="23" t="s">
        <v>227</v>
      </c>
      <c r="B123" s="6" t="s">
        <v>236</v>
      </c>
      <c r="C123" s="6" t="s">
        <v>237</v>
      </c>
      <c r="D123" s="6" t="s">
        <v>189</v>
      </c>
      <c r="E123" s="6" t="s">
        <v>200</v>
      </c>
      <c r="F123" s="6" t="s">
        <v>233</v>
      </c>
      <c r="G123" s="94">
        <v>0</v>
      </c>
    </row>
    <row r="124" spans="1:7">
      <c r="A124" s="23" t="s">
        <v>227</v>
      </c>
      <c r="B124" s="6" t="s">
        <v>236</v>
      </c>
      <c r="C124" s="6" t="s">
        <v>238</v>
      </c>
      <c r="D124" s="6" t="s">
        <v>189</v>
      </c>
      <c r="E124" s="6" t="s">
        <v>200</v>
      </c>
      <c r="F124" s="6" t="s">
        <v>233</v>
      </c>
      <c r="G124" s="94">
        <v>0</v>
      </c>
    </row>
    <row r="125" spans="1:7">
      <c r="A125" s="23" t="s">
        <v>227</v>
      </c>
      <c r="B125" s="6" t="s">
        <v>236</v>
      </c>
      <c r="C125" s="6" t="s">
        <v>239</v>
      </c>
      <c r="D125" s="6" t="s">
        <v>189</v>
      </c>
      <c r="E125" s="6" t="s">
        <v>200</v>
      </c>
      <c r="F125" s="6" t="s">
        <v>233</v>
      </c>
      <c r="G125" s="94">
        <v>0</v>
      </c>
    </row>
    <row r="126" spans="1:7">
      <c r="A126" s="23" t="s">
        <v>227</v>
      </c>
      <c r="B126" s="6" t="s">
        <v>236</v>
      </c>
      <c r="C126" s="6" t="s">
        <v>237</v>
      </c>
      <c r="D126" s="6" t="s">
        <v>189</v>
      </c>
      <c r="E126" s="6" t="s">
        <v>229</v>
      </c>
      <c r="F126" s="6" t="s">
        <v>233</v>
      </c>
      <c r="G126" s="94">
        <v>0</v>
      </c>
    </row>
    <row r="127" spans="1:7">
      <c r="A127" s="23" t="s">
        <v>227</v>
      </c>
      <c r="B127" s="6" t="s">
        <v>236</v>
      </c>
      <c r="C127" s="6" t="s">
        <v>238</v>
      </c>
      <c r="D127" s="6" t="s">
        <v>189</v>
      </c>
      <c r="E127" s="6" t="s">
        <v>229</v>
      </c>
      <c r="F127" s="6" t="s">
        <v>233</v>
      </c>
      <c r="G127" s="94">
        <v>0</v>
      </c>
    </row>
    <row r="128" spans="1:7">
      <c r="A128" s="23" t="s">
        <v>227</v>
      </c>
      <c r="B128" s="6" t="s">
        <v>236</v>
      </c>
      <c r="C128" s="6" t="s">
        <v>239</v>
      </c>
      <c r="D128" s="6" t="s">
        <v>189</v>
      </c>
      <c r="E128" s="6" t="s">
        <v>229</v>
      </c>
      <c r="F128" s="6" t="s">
        <v>233</v>
      </c>
      <c r="G128" s="94">
        <v>0</v>
      </c>
    </row>
    <row r="129" spans="1:7">
      <c r="A129" s="23" t="s">
        <v>227</v>
      </c>
      <c r="B129" s="6" t="s">
        <v>236</v>
      </c>
      <c r="C129" s="6" t="s">
        <v>237</v>
      </c>
      <c r="D129" s="6" t="s">
        <v>189</v>
      </c>
      <c r="E129" s="6" t="s">
        <v>230</v>
      </c>
      <c r="F129" s="6" t="s">
        <v>233</v>
      </c>
      <c r="G129" s="94">
        <v>0</v>
      </c>
    </row>
    <row r="130" spans="1:7">
      <c r="A130" s="23" t="s">
        <v>227</v>
      </c>
      <c r="B130" s="6" t="s">
        <v>236</v>
      </c>
      <c r="C130" s="6" t="s">
        <v>238</v>
      </c>
      <c r="D130" s="6" t="s">
        <v>189</v>
      </c>
      <c r="E130" s="6" t="s">
        <v>230</v>
      </c>
      <c r="F130" s="6" t="s">
        <v>233</v>
      </c>
      <c r="G130" s="94">
        <v>0</v>
      </c>
    </row>
    <row r="131" spans="1:7">
      <c r="A131" s="23" t="s">
        <v>227</v>
      </c>
      <c r="B131" s="6" t="s">
        <v>236</v>
      </c>
      <c r="C131" s="6" t="s">
        <v>239</v>
      </c>
      <c r="D131" s="6" t="s">
        <v>189</v>
      </c>
      <c r="E131" s="6" t="s">
        <v>230</v>
      </c>
      <c r="F131" s="6" t="s">
        <v>233</v>
      </c>
      <c r="G131" s="94">
        <v>0</v>
      </c>
    </row>
    <row r="132" spans="1:7">
      <c r="A132" s="23" t="s">
        <v>227</v>
      </c>
      <c r="B132" s="6" t="s">
        <v>236</v>
      </c>
      <c r="C132" s="6" t="s">
        <v>237</v>
      </c>
      <c r="D132" s="6" t="s">
        <v>189</v>
      </c>
      <c r="E132" s="6" t="s">
        <v>231</v>
      </c>
      <c r="F132" s="6" t="s">
        <v>233</v>
      </c>
      <c r="G132" s="94">
        <v>0</v>
      </c>
    </row>
    <row r="133" spans="1:7">
      <c r="A133" s="23" t="s">
        <v>227</v>
      </c>
      <c r="B133" s="6" t="s">
        <v>236</v>
      </c>
      <c r="C133" s="6" t="s">
        <v>238</v>
      </c>
      <c r="D133" s="6" t="s">
        <v>189</v>
      </c>
      <c r="E133" s="6" t="s">
        <v>231</v>
      </c>
      <c r="F133" s="6" t="s">
        <v>233</v>
      </c>
      <c r="G133" s="94">
        <v>0</v>
      </c>
    </row>
    <row r="134" spans="1:7">
      <c r="A134" s="23" t="s">
        <v>227</v>
      </c>
      <c r="B134" s="6" t="s">
        <v>236</v>
      </c>
      <c r="C134" s="6" t="s">
        <v>239</v>
      </c>
      <c r="D134" s="6" t="s">
        <v>189</v>
      </c>
      <c r="E134" s="6" t="s">
        <v>231</v>
      </c>
      <c r="F134" s="6" t="s">
        <v>233</v>
      </c>
      <c r="G134" s="94">
        <v>0</v>
      </c>
    </row>
    <row r="135" spans="1:7">
      <c r="A135" s="23" t="s">
        <v>227</v>
      </c>
      <c r="B135" s="6" t="s">
        <v>236</v>
      </c>
      <c r="C135" s="6" t="s">
        <v>237</v>
      </c>
      <c r="D135" s="6" t="s">
        <v>189</v>
      </c>
      <c r="E135" s="6" t="s">
        <v>232</v>
      </c>
      <c r="F135" s="6" t="s">
        <v>233</v>
      </c>
      <c r="G135" s="94">
        <v>0</v>
      </c>
    </row>
    <row r="136" spans="1:7">
      <c r="A136" s="23" t="s">
        <v>227</v>
      </c>
      <c r="B136" s="6" t="s">
        <v>236</v>
      </c>
      <c r="C136" s="6" t="s">
        <v>238</v>
      </c>
      <c r="D136" s="6" t="s">
        <v>189</v>
      </c>
      <c r="E136" s="6" t="s">
        <v>232</v>
      </c>
      <c r="F136" s="6" t="s">
        <v>233</v>
      </c>
      <c r="G136" s="94">
        <v>0</v>
      </c>
    </row>
    <row r="137" spans="1:7">
      <c r="A137" s="90" t="s">
        <v>227</v>
      </c>
      <c r="B137" s="27" t="s">
        <v>236</v>
      </c>
      <c r="C137" s="27" t="s">
        <v>239</v>
      </c>
      <c r="D137" s="27" t="s">
        <v>189</v>
      </c>
      <c r="E137" s="27" t="s">
        <v>232</v>
      </c>
      <c r="F137" s="27" t="s">
        <v>233</v>
      </c>
      <c r="G137" s="95">
        <v>0</v>
      </c>
    </row>
    <row r="139" spans="1:7">
      <c r="A139" s="1" t="s">
        <v>290</v>
      </c>
    </row>
    <row r="140" spans="1:7">
      <c r="A140" s="88" t="s">
        <v>228</v>
      </c>
    </row>
    <row r="141" spans="1:7">
      <c r="A141" s="88" t="s">
        <v>241</v>
      </c>
    </row>
    <row r="142" spans="1:7">
      <c r="A142" s="24" t="s">
        <v>194</v>
      </c>
      <c r="B142" s="25" t="s">
        <v>193</v>
      </c>
      <c r="C142" s="25" t="s">
        <v>196</v>
      </c>
      <c r="D142" s="25" t="s">
        <v>190</v>
      </c>
      <c r="E142" s="25" t="s">
        <v>191</v>
      </c>
      <c r="F142" s="25" t="s">
        <v>184</v>
      </c>
      <c r="G142" s="102" t="s">
        <v>195</v>
      </c>
    </row>
    <row r="143" spans="1:7">
      <c r="A143" s="23" t="s">
        <v>240</v>
      </c>
      <c r="B143" s="6" t="s">
        <v>234</v>
      </c>
      <c r="C143" s="6" t="s">
        <v>237</v>
      </c>
      <c r="D143" s="6" t="s">
        <v>188</v>
      </c>
      <c r="E143" s="11" t="s">
        <v>274</v>
      </c>
      <c r="F143" s="6" t="s">
        <v>213</v>
      </c>
      <c r="G143" s="94">
        <v>0</v>
      </c>
    </row>
    <row r="144" spans="1:7">
      <c r="A144" s="23" t="s">
        <v>240</v>
      </c>
      <c r="B144" s="6" t="s">
        <v>234</v>
      </c>
      <c r="C144" s="6" t="s">
        <v>238</v>
      </c>
      <c r="D144" s="6" t="s">
        <v>188</v>
      </c>
      <c r="E144" s="11" t="s">
        <v>274</v>
      </c>
      <c r="F144" s="6" t="s">
        <v>213</v>
      </c>
      <c r="G144" s="94">
        <v>0</v>
      </c>
    </row>
    <row r="145" spans="1:7">
      <c r="A145" s="23" t="s">
        <v>240</v>
      </c>
      <c r="B145" s="6" t="s">
        <v>234</v>
      </c>
      <c r="C145" s="6" t="s">
        <v>239</v>
      </c>
      <c r="D145" s="6" t="s">
        <v>188</v>
      </c>
      <c r="E145" s="11" t="s">
        <v>274</v>
      </c>
      <c r="F145" s="6" t="s">
        <v>213</v>
      </c>
      <c r="G145" s="94">
        <v>0</v>
      </c>
    </row>
    <row r="146" spans="1:7">
      <c r="A146" s="23" t="s">
        <v>240</v>
      </c>
      <c r="B146" s="6" t="s">
        <v>235</v>
      </c>
      <c r="C146" s="6" t="s">
        <v>237</v>
      </c>
      <c r="D146" s="6" t="s">
        <v>188</v>
      </c>
      <c r="E146" s="11" t="s">
        <v>274</v>
      </c>
      <c r="F146" s="6" t="s">
        <v>213</v>
      </c>
      <c r="G146" s="94">
        <v>0</v>
      </c>
    </row>
    <row r="147" spans="1:7">
      <c r="A147" s="23" t="s">
        <v>240</v>
      </c>
      <c r="B147" s="6" t="s">
        <v>235</v>
      </c>
      <c r="C147" s="6" t="s">
        <v>238</v>
      </c>
      <c r="D147" s="6" t="s">
        <v>188</v>
      </c>
      <c r="E147" s="11" t="s">
        <v>274</v>
      </c>
      <c r="F147" s="6" t="s">
        <v>213</v>
      </c>
      <c r="G147" s="94">
        <v>0</v>
      </c>
    </row>
    <row r="148" spans="1:7">
      <c r="A148" s="23" t="s">
        <v>240</v>
      </c>
      <c r="B148" s="6" t="s">
        <v>235</v>
      </c>
      <c r="C148" s="6" t="s">
        <v>239</v>
      </c>
      <c r="D148" s="6" t="s">
        <v>188</v>
      </c>
      <c r="E148" s="11" t="s">
        <v>274</v>
      </c>
      <c r="F148" s="6" t="s">
        <v>213</v>
      </c>
      <c r="G148" s="94">
        <v>0</v>
      </c>
    </row>
    <row r="149" spans="1:7">
      <c r="A149" s="23" t="s">
        <v>240</v>
      </c>
      <c r="B149" s="6" t="s">
        <v>236</v>
      </c>
      <c r="C149" s="6" t="s">
        <v>237</v>
      </c>
      <c r="D149" s="6" t="s">
        <v>188</v>
      </c>
      <c r="E149" s="11" t="s">
        <v>274</v>
      </c>
      <c r="F149" s="6" t="s">
        <v>213</v>
      </c>
      <c r="G149" s="94">
        <v>0</v>
      </c>
    </row>
    <row r="150" spans="1:7">
      <c r="A150" s="23" t="s">
        <v>240</v>
      </c>
      <c r="B150" s="6" t="s">
        <v>236</v>
      </c>
      <c r="C150" s="6" t="s">
        <v>238</v>
      </c>
      <c r="D150" s="6" t="s">
        <v>188</v>
      </c>
      <c r="E150" s="11" t="s">
        <v>274</v>
      </c>
      <c r="F150" s="6" t="s">
        <v>213</v>
      </c>
      <c r="G150" s="94">
        <v>0</v>
      </c>
    </row>
    <row r="151" spans="1:7">
      <c r="A151" s="23" t="s">
        <v>240</v>
      </c>
      <c r="B151" s="6" t="s">
        <v>236</v>
      </c>
      <c r="C151" s="6" t="s">
        <v>239</v>
      </c>
      <c r="D151" s="6" t="s">
        <v>188</v>
      </c>
      <c r="E151" s="11" t="s">
        <v>274</v>
      </c>
      <c r="F151" s="6" t="s">
        <v>213</v>
      </c>
      <c r="G151" s="94">
        <v>0</v>
      </c>
    </row>
    <row r="152" spans="1:7">
      <c r="A152" s="23" t="s">
        <v>240</v>
      </c>
      <c r="B152" s="6" t="s">
        <v>234</v>
      </c>
      <c r="C152" s="6" t="s">
        <v>237</v>
      </c>
      <c r="D152" s="6" t="s">
        <v>189</v>
      </c>
      <c r="E152" s="11" t="s">
        <v>274</v>
      </c>
      <c r="F152" s="6" t="s">
        <v>213</v>
      </c>
      <c r="G152" s="94">
        <v>0</v>
      </c>
    </row>
    <row r="153" spans="1:7">
      <c r="A153" s="23" t="s">
        <v>240</v>
      </c>
      <c r="B153" s="6" t="s">
        <v>234</v>
      </c>
      <c r="C153" s="6" t="s">
        <v>238</v>
      </c>
      <c r="D153" s="6" t="s">
        <v>189</v>
      </c>
      <c r="E153" s="11" t="s">
        <v>274</v>
      </c>
      <c r="F153" s="6" t="s">
        <v>213</v>
      </c>
      <c r="G153" s="94">
        <v>0</v>
      </c>
    </row>
    <row r="154" spans="1:7">
      <c r="A154" s="23" t="s">
        <v>240</v>
      </c>
      <c r="B154" s="6" t="s">
        <v>234</v>
      </c>
      <c r="C154" s="6" t="s">
        <v>239</v>
      </c>
      <c r="D154" s="6" t="s">
        <v>189</v>
      </c>
      <c r="E154" s="11" t="s">
        <v>274</v>
      </c>
      <c r="F154" s="6" t="s">
        <v>213</v>
      </c>
      <c r="G154" s="94">
        <v>0</v>
      </c>
    </row>
    <row r="155" spans="1:7">
      <c r="A155" s="23" t="s">
        <v>240</v>
      </c>
      <c r="B155" s="6" t="s">
        <v>235</v>
      </c>
      <c r="C155" s="6" t="s">
        <v>237</v>
      </c>
      <c r="D155" s="6" t="s">
        <v>189</v>
      </c>
      <c r="E155" s="11" t="s">
        <v>274</v>
      </c>
      <c r="F155" s="6" t="s">
        <v>213</v>
      </c>
      <c r="G155" s="94">
        <v>0</v>
      </c>
    </row>
    <row r="156" spans="1:7">
      <c r="A156" s="23" t="s">
        <v>240</v>
      </c>
      <c r="B156" s="6" t="s">
        <v>235</v>
      </c>
      <c r="C156" s="6" t="s">
        <v>238</v>
      </c>
      <c r="D156" s="6" t="s">
        <v>189</v>
      </c>
      <c r="E156" s="11" t="s">
        <v>274</v>
      </c>
      <c r="F156" s="6" t="s">
        <v>213</v>
      </c>
      <c r="G156" s="94">
        <v>0</v>
      </c>
    </row>
    <row r="157" spans="1:7">
      <c r="A157" s="23" t="s">
        <v>240</v>
      </c>
      <c r="B157" s="6" t="s">
        <v>235</v>
      </c>
      <c r="C157" s="6" t="s">
        <v>239</v>
      </c>
      <c r="D157" s="6" t="s">
        <v>189</v>
      </c>
      <c r="E157" s="11" t="s">
        <v>274</v>
      </c>
      <c r="F157" s="6" t="s">
        <v>213</v>
      </c>
      <c r="G157" s="94">
        <v>0</v>
      </c>
    </row>
    <row r="158" spans="1:7">
      <c r="A158" s="23" t="s">
        <v>240</v>
      </c>
      <c r="B158" s="6" t="s">
        <v>236</v>
      </c>
      <c r="C158" s="6" t="s">
        <v>237</v>
      </c>
      <c r="D158" s="6" t="s">
        <v>189</v>
      </c>
      <c r="E158" s="11" t="s">
        <v>274</v>
      </c>
      <c r="F158" s="6" t="s">
        <v>213</v>
      </c>
      <c r="G158" s="94">
        <v>0</v>
      </c>
    </row>
    <row r="159" spans="1:7">
      <c r="A159" s="23" t="s">
        <v>240</v>
      </c>
      <c r="B159" s="6" t="s">
        <v>236</v>
      </c>
      <c r="C159" s="6" t="s">
        <v>238</v>
      </c>
      <c r="D159" s="6" t="s">
        <v>189</v>
      </c>
      <c r="E159" s="11" t="s">
        <v>274</v>
      </c>
      <c r="F159" s="6" t="s">
        <v>213</v>
      </c>
      <c r="G159" s="94">
        <v>0</v>
      </c>
    </row>
    <row r="160" spans="1:7">
      <c r="A160" s="90" t="s">
        <v>240</v>
      </c>
      <c r="B160" s="27" t="s">
        <v>236</v>
      </c>
      <c r="C160" s="27" t="s">
        <v>239</v>
      </c>
      <c r="D160" s="27" t="s">
        <v>189</v>
      </c>
      <c r="E160" s="30" t="s">
        <v>274</v>
      </c>
      <c r="F160" s="27" t="s">
        <v>213</v>
      </c>
      <c r="G160" s="95">
        <v>0</v>
      </c>
    </row>
    <row r="162" spans="1:7">
      <c r="A162" s="1" t="s">
        <v>351</v>
      </c>
      <c r="B162" s="12"/>
    </row>
    <row r="163" spans="1:7">
      <c r="A163" s="88" t="s">
        <v>248</v>
      </c>
    </row>
    <row r="164" spans="1:7">
      <c r="A164" s="24" t="s">
        <v>194</v>
      </c>
      <c r="B164" s="25" t="s">
        <v>193</v>
      </c>
      <c r="C164" s="25" t="s">
        <v>196</v>
      </c>
      <c r="D164" s="25" t="s">
        <v>190</v>
      </c>
      <c r="E164" s="25" t="s">
        <v>191</v>
      </c>
      <c r="F164" s="25" t="s">
        <v>184</v>
      </c>
      <c r="G164" s="102" t="s">
        <v>195</v>
      </c>
    </row>
    <row r="165" spans="1:7">
      <c r="A165" s="23" t="s">
        <v>242</v>
      </c>
      <c r="B165" s="6" t="s">
        <v>204</v>
      </c>
      <c r="C165" s="6" t="s">
        <v>204</v>
      </c>
      <c r="D165" s="6" t="s">
        <v>274</v>
      </c>
      <c r="E165" s="11" t="s">
        <v>276</v>
      </c>
      <c r="F165" s="6" t="s">
        <v>233</v>
      </c>
      <c r="G165" s="94">
        <v>0</v>
      </c>
    </row>
    <row r="166" spans="1:7">
      <c r="A166" s="23" t="s">
        <v>242</v>
      </c>
      <c r="B166" s="6" t="s">
        <v>243</v>
      </c>
      <c r="C166" s="6" t="s">
        <v>238</v>
      </c>
      <c r="D166" s="6" t="s">
        <v>188</v>
      </c>
      <c r="E166" s="6" t="s">
        <v>244</v>
      </c>
      <c r="F166" s="6" t="s">
        <v>233</v>
      </c>
      <c r="G166" s="94">
        <v>0</v>
      </c>
    </row>
    <row r="167" spans="1:7">
      <c r="A167" s="23" t="s">
        <v>242</v>
      </c>
      <c r="B167" s="6" t="s">
        <v>243</v>
      </c>
      <c r="C167" s="6" t="s">
        <v>238</v>
      </c>
      <c r="D167" s="6" t="s">
        <v>188</v>
      </c>
      <c r="E167" s="6" t="s">
        <v>245</v>
      </c>
      <c r="F167" s="6" t="s">
        <v>233</v>
      </c>
      <c r="G167" s="94">
        <v>0</v>
      </c>
    </row>
    <row r="168" spans="1:7">
      <c r="A168" s="23" t="s">
        <v>242</v>
      </c>
      <c r="B168" s="6" t="s">
        <v>243</v>
      </c>
      <c r="C168" s="6" t="s">
        <v>238</v>
      </c>
      <c r="D168" s="6" t="s">
        <v>188</v>
      </c>
      <c r="E168" s="6" t="s">
        <v>246</v>
      </c>
      <c r="F168" s="6" t="s">
        <v>233</v>
      </c>
      <c r="G168" s="94">
        <v>0</v>
      </c>
    </row>
    <row r="169" spans="1:7">
      <c r="A169" s="23" t="s">
        <v>242</v>
      </c>
      <c r="B169" s="6" t="s">
        <v>243</v>
      </c>
      <c r="C169" s="6" t="s">
        <v>238</v>
      </c>
      <c r="D169" s="6" t="s">
        <v>188</v>
      </c>
      <c r="E169" s="6" t="s">
        <v>247</v>
      </c>
      <c r="F169" s="6" t="s">
        <v>233</v>
      </c>
      <c r="G169" s="94">
        <v>0</v>
      </c>
    </row>
    <row r="170" spans="1:7">
      <c r="A170" s="23" t="s">
        <v>242</v>
      </c>
      <c r="B170" s="6" t="s">
        <v>243</v>
      </c>
      <c r="C170" s="6" t="s">
        <v>238</v>
      </c>
      <c r="D170" s="6" t="s">
        <v>189</v>
      </c>
      <c r="E170" s="6" t="s">
        <v>244</v>
      </c>
      <c r="F170" s="6" t="s">
        <v>233</v>
      </c>
      <c r="G170" s="94">
        <v>0</v>
      </c>
    </row>
    <row r="171" spans="1:7">
      <c r="A171" s="23" t="s">
        <v>242</v>
      </c>
      <c r="B171" s="6" t="s">
        <v>243</v>
      </c>
      <c r="C171" s="6" t="s">
        <v>238</v>
      </c>
      <c r="D171" s="6" t="s">
        <v>189</v>
      </c>
      <c r="E171" s="6" t="s">
        <v>245</v>
      </c>
      <c r="F171" s="6" t="s">
        <v>233</v>
      </c>
      <c r="G171" s="94">
        <v>0</v>
      </c>
    </row>
    <row r="172" spans="1:7">
      <c r="A172" s="23" t="s">
        <v>242</v>
      </c>
      <c r="B172" s="6" t="s">
        <v>243</v>
      </c>
      <c r="C172" s="6" t="s">
        <v>238</v>
      </c>
      <c r="D172" s="6" t="s">
        <v>189</v>
      </c>
      <c r="E172" s="6" t="s">
        <v>246</v>
      </c>
      <c r="F172" s="6" t="s">
        <v>233</v>
      </c>
      <c r="G172" s="94">
        <v>0</v>
      </c>
    </row>
    <row r="173" spans="1:7">
      <c r="A173" s="90" t="s">
        <v>242</v>
      </c>
      <c r="B173" s="27" t="s">
        <v>243</v>
      </c>
      <c r="C173" s="27" t="s">
        <v>238</v>
      </c>
      <c r="D173" s="27" t="s">
        <v>189</v>
      </c>
      <c r="E173" s="27" t="s">
        <v>247</v>
      </c>
      <c r="F173" s="27" t="s">
        <v>233</v>
      </c>
      <c r="G173" s="95">
        <v>0</v>
      </c>
    </row>
    <row r="175" spans="1:7">
      <c r="A175" s="1" t="s">
        <v>386</v>
      </c>
    </row>
    <row r="176" spans="1:7">
      <c r="A176" s="24" t="s">
        <v>345</v>
      </c>
      <c r="B176" s="25" t="s">
        <v>209</v>
      </c>
      <c r="C176" s="25" t="s">
        <v>210</v>
      </c>
      <c r="D176" s="38" t="s">
        <v>308</v>
      </c>
    </row>
    <row r="177" spans="1:5">
      <c r="A177" s="37" t="s">
        <v>342</v>
      </c>
      <c r="B177" s="18">
        <f>SUM(G9:G12,G17:G20)</f>
        <v>0</v>
      </c>
      <c r="C177" s="15">
        <v>10</v>
      </c>
      <c r="D177" s="17">
        <f>(B177/100)*C177</f>
        <v>0</v>
      </c>
      <c r="E177" s="10"/>
    </row>
    <row r="178" spans="1:5">
      <c r="A178" s="37" t="s">
        <v>343</v>
      </c>
      <c r="B178" s="18">
        <f>SUM(G36:G37,G40:G41)</f>
        <v>0</v>
      </c>
      <c r="C178" s="15">
        <v>10</v>
      </c>
      <c r="D178" s="17">
        <f>(B178/100)*C178</f>
        <v>0</v>
      </c>
    </row>
    <row r="179" spans="1:5">
      <c r="A179" s="39" t="s">
        <v>344</v>
      </c>
      <c r="B179" s="40">
        <f>SUM(G48:G92)</f>
        <v>0</v>
      </c>
      <c r="C179" s="41">
        <v>80</v>
      </c>
      <c r="D179" s="42">
        <f>(B179/100)*C179</f>
        <v>0</v>
      </c>
    </row>
  </sheetData>
  <sheetProtection algorithmName="SHA-512" hashValue="U+JxYya+JieBc0ZS18BFtGOlOphQ9jfb2J4aLcYsJpKOsNlK0TGiFMXvvA7iaN46JbWQ7SYdxSkmVPEOarA4vA==" saltValue="lw6BBC31wBKL0r3RT6ltIQ==" spinCount="100000" sheet="1" objects="1" scenarios="1" autoFilter="0"/>
  <mergeCells count="1">
    <mergeCell ref="A1:C1"/>
  </mergeCells>
  <pageMargins left="0.7" right="0.7" top="0.75" bottom="0.75" header="0.3" footer="0.3"/>
  <pageSetup paperSize="9" orientation="portrait" verticalDpi="0" r:id="rId1"/>
  <tableParts count="7">
    <tablePart r:id="rId2"/>
    <tablePart r:id="rId3"/>
    <tablePart r:id="rId4"/>
    <tablePart r:id="rId5"/>
    <tablePart r:id="rId6"/>
    <tablePart r:id="rId7"/>
    <tablePart r:id="rId8"/>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746CDE-93B1-4A36-A7BB-E1EF1E2BEC16}">
  <sheetPr codeName="Sheet8"/>
  <dimension ref="A1:G33"/>
  <sheetViews>
    <sheetView showGridLines="0" topLeftCell="A16" zoomScaleNormal="100" workbookViewId="0">
      <selection activeCell="A30" sqref="A30"/>
    </sheetView>
  </sheetViews>
  <sheetFormatPr defaultColWidth="8.81640625" defaultRowHeight="14.5"/>
  <cols>
    <col min="1" max="1" width="25.453125" style="83" customWidth="1"/>
    <col min="2" max="2" width="31.453125" style="83" bestFit="1" customWidth="1"/>
    <col min="3" max="3" width="32" style="83" bestFit="1" customWidth="1"/>
    <col min="4" max="4" width="17.1796875" style="83" bestFit="1" customWidth="1"/>
    <col min="5" max="5" width="12.1796875" style="83" bestFit="1" customWidth="1"/>
    <col min="6" max="6" width="17.81640625" style="83" bestFit="1" customWidth="1"/>
    <col min="7" max="7" width="8.81640625" style="101"/>
    <col min="8" max="16384" width="8.81640625" style="83"/>
  </cols>
  <sheetData>
    <row r="1" spans="1:7" ht="21">
      <c r="A1" s="110" t="s">
        <v>249</v>
      </c>
      <c r="B1" s="109"/>
    </row>
    <row r="2" spans="1:7">
      <c r="A2" s="83" t="s">
        <v>250</v>
      </c>
    </row>
    <row r="3" spans="1:7">
      <c r="A3" s="83" t="s">
        <v>365</v>
      </c>
    </row>
    <row r="4" spans="1:7">
      <c r="A4" s="83" t="s">
        <v>352</v>
      </c>
    </row>
    <row r="5" spans="1:7">
      <c r="A5" s="83" t="s">
        <v>360</v>
      </c>
    </row>
    <row r="7" spans="1:7">
      <c r="A7" s="1" t="s">
        <v>370</v>
      </c>
    </row>
    <row r="8" spans="1:7">
      <c r="A8" s="24" t="s">
        <v>194</v>
      </c>
      <c r="B8" s="25" t="s">
        <v>193</v>
      </c>
      <c r="C8" s="25" t="s">
        <v>196</v>
      </c>
      <c r="D8" s="25" t="s">
        <v>190</v>
      </c>
      <c r="E8" s="25" t="s">
        <v>191</v>
      </c>
      <c r="F8" s="25" t="s">
        <v>184</v>
      </c>
      <c r="G8" s="102" t="s">
        <v>195</v>
      </c>
    </row>
    <row r="9" spans="1:7">
      <c r="A9" s="23" t="s">
        <v>251</v>
      </c>
      <c r="B9" s="6" t="s">
        <v>372</v>
      </c>
      <c r="C9" s="6" t="s">
        <v>252</v>
      </c>
      <c r="D9" s="6" t="s">
        <v>188</v>
      </c>
      <c r="E9" s="6" t="s">
        <v>256</v>
      </c>
      <c r="F9" s="6" t="s">
        <v>233</v>
      </c>
      <c r="G9" s="92">
        <v>0</v>
      </c>
    </row>
    <row r="10" spans="1:7">
      <c r="A10" s="23" t="s">
        <v>251</v>
      </c>
      <c r="B10" s="6" t="s">
        <v>373</v>
      </c>
      <c r="C10" s="6" t="s">
        <v>252</v>
      </c>
      <c r="D10" s="6" t="s">
        <v>188</v>
      </c>
      <c r="E10" s="6" t="s">
        <v>256</v>
      </c>
      <c r="F10" s="6" t="s">
        <v>233</v>
      </c>
      <c r="G10" s="94">
        <v>0</v>
      </c>
    </row>
    <row r="11" spans="1:7">
      <c r="A11" s="85" t="s">
        <v>251</v>
      </c>
      <c r="B11" s="30" t="s">
        <v>374</v>
      </c>
      <c r="C11" s="27" t="s">
        <v>253</v>
      </c>
      <c r="D11" s="27" t="s">
        <v>188</v>
      </c>
      <c r="E11" s="27" t="s">
        <v>256</v>
      </c>
      <c r="F11" s="27" t="s">
        <v>233</v>
      </c>
      <c r="G11" s="93">
        <v>0</v>
      </c>
    </row>
    <row r="13" spans="1:7">
      <c r="A13" s="1" t="s">
        <v>371</v>
      </c>
    </row>
    <row r="14" spans="1:7">
      <c r="A14" s="83" t="s">
        <v>306</v>
      </c>
    </row>
    <row r="15" spans="1:7">
      <c r="A15" s="24" t="s">
        <v>194</v>
      </c>
      <c r="B15" s="25" t="s">
        <v>193</v>
      </c>
      <c r="C15" s="25" t="s">
        <v>196</v>
      </c>
      <c r="D15" s="25" t="s">
        <v>190</v>
      </c>
      <c r="E15" s="25" t="s">
        <v>191</v>
      </c>
      <c r="F15" s="25" t="s">
        <v>184</v>
      </c>
      <c r="G15" s="102" t="s">
        <v>195</v>
      </c>
    </row>
    <row r="16" spans="1:7">
      <c r="A16" s="23" t="s">
        <v>251</v>
      </c>
      <c r="B16" s="6" t="s">
        <v>181</v>
      </c>
      <c r="C16" s="6" t="s">
        <v>4</v>
      </c>
      <c r="D16" s="6" t="s">
        <v>188</v>
      </c>
      <c r="E16" s="6" t="s">
        <v>254</v>
      </c>
      <c r="F16" s="6" t="s">
        <v>233</v>
      </c>
      <c r="G16" s="92">
        <v>0</v>
      </c>
    </row>
    <row r="17" spans="1:7">
      <c r="A17" s="23" t="s">
        <v>251</v>
      </c>
      <c r="B17" s="6" t="s">
        <v>181</v>
      </c>
      <c r="C17" s="6" t="s">
        <v>14</v>
      </c>
      <c r="D17" s="6" t="s">
        <v>188</v>
      </c>
      <c r="E17" s="6" t="s">
        <v>254</v>
      </c>
      <c r="F17" s="6" t="s">
        <v>233</v>
      </c>
      <c r="G17" s="92">
        <v>0</v>
      </c>
    </row>
    <row r="18" spans="1:7">
      <c r="A18" s="23" t="s">
        <v>251</v>
      </c>
      <c r="B18" s="6" t="s">
        <v>181</v>
      </c>
      <c r="C18" s="6" t="s">
        <v>16</v>
      </c>
      <c r="D18" s="6" t="s">
        <v>188</v>
      </c>
      <c r="E18" s="6" t="s">
        <v>254</v>
      </c>
      <c r="F18" s="6" t="s">
        <v>233</v>
      </c>
      <c r="G18" s="92">
        <v>0</v>
      </c>
    </row>
    <row r="19" spans="1:7">
      <c r="A19" s="23" t="s">
        <v>251</v>
      </c>
      <c r="B19" s="6" t="s">
        <v>181</v>
      </c>
      <c r="C19" s="6" t="s">
        <v>4</v>
      </c>
      <c r="D19" s="6" t="s">
        <v>189</v>
      </c>
      <c r="E19" s="6" t="s">
        <v>254</v>
      </c>
      <c r="F19" s="6" t="s">
        <v>233</v>
      </c>
      <c r="G19" s="92">
        <v>0</v>
      </c>
    </row>
    <row r="20" spans="1:7">
      <c r="A20" s="23" t="s">
        <v>251</v>
      </c>
      <c r="B20" s="6" t="s">
        <v>181</v>
      </c>
      <c r="C20" s="6" t="s">
        <v>14</v>
      </c>
      <c r="D20" s="6" t="s">
        <v>189</v>
      </c>
      <c r="E20" s="6" t="s">
        <v>254</v>
      </c>
      <c r="F20" s="6" t="s">
        <v>233</v>
      </c>
      <c r="G20" s="92">
        <v>0</v>
      </c>
    </row>
    <row r="21" spans="1:7">
      <c r="A21" s="23" t="s">
        <v>251</v>
      </c>
      <c r="B21" s="6" t="s">
        <v>181</v>
      </c>
      <c r="C21" s="6" t="s">
        <v>16</v>
      </c>
      <c r="D21" s="6" t="s">
        <v>189</v>
      </c>
      <c r="E21" s="6" t="s">
        <v>254</v>
      </c>
      <c r="F21" s="6" t="s">
        <v>233</v>
      </c>
      <c r="G21" s="92">
        <v>0</v>
      </c>
    </row>
    <row r="22" spans="1:7">
      <c r="A22" s="23" t="s">
        <v>251</v>
      </c>
      <c r="B22" s="6" t="s">
        <v>182</v>
      </c>
      <c r="C22" s="6" t="s">
        <v>4</v>
      </c>
      <c r="D22" s="6" t="s">
        <v>188</v>
      </c>
      <c r="E22" s="6" t="s">
        <v>254</v>
      </c>
      <c r="F22" s="6" t="s">
        <v>233</v>
      </c>
      <c r="G22" s="92">
        <v>0</v>
      </c>
    </row>
    <row r="23" spans="1:7">
      <c r="A23" s="23" t="s">
        <v>251</v>
      </c>
      <c r="B23" s="6" t="s">
        <v>182</v>
      </c>
      <c r="C23" s="6" t="s">
        <v>14</v>
      </c>
      <c r="D23" s="6" t="s">
        <v>188</v>
      </c>
      <c r="E23" s="6" t="s">
        <v>254</v>
      </c>
      <c r="F23" s="6" t="s">
        <v>233</v>
      </c>
      <c r="G23" s="92">
        <v>0</v>
      </c>
    </row>
    <row r="24" spans="1:7">
      <c r="A24" s="23" t="s">
        <v>251</v>
      </c>
      <c r="B24" s="6" t="s">
        <v>182</v>
      </c>
      <c r="C24" s="6" t="s">
        <v>16</v>
      </c>
      <c r="D24" s="6" t="s">
        <v>188</v>
      </c>
      <c r="E24" s="6" t="s">
        <v>254</v>
      </c>
      <c r="F24" s="6" t="s">
        <v>233</v>
      </c>
      <c r="G24" s="92">
        <v>0</v>
      </c>
    </row>
    <row r="25" spans="1:7">
      <c r="A25" s="23" t="s">
        <v>251</v>
      </c>
      <c r="B25" s="6" t="s">
        <v>182</v>
      </c>
      <c r="C25" s="6" t="s">
        <v>4</v>
      </c>
      <c r="D25" s="6" t="s">
        <v>189</v>
      </c>
      <c r="E25" s="6" t="s">
        <v>254</v>
      </c>
      <c r="F25" s="6" t="s">
        <v>233</v>
      </c>
      <c r="G25" s="92">
        <v>0</v>
      </c>
    </row>
    <row r="26" spans="1:7">
      <c r="A26" s="23" t="s">
        <v>251</v>
      </c>
      <c r="B26" s="6" t="s">
        <v>182</v>
      </c>
      <c r="C26" s="6" t="s">
        <v>14</v>
      </c>
      <c r="D26" s="6" t="s">
        <v>189</v>
      </c>
      <c r="E26" s="6" t="s">
        <v>254</v>
      </c>
      <c r="F26" s="6" t="s">
        <v>233</v>
      </c>
      <c r="G26" s="92">
        <v>0</v>
      </c>
    </row>
    <row r="27" spans="1:7">
      <c r="A27" s="85" t="s">
        <v>251</v>
      </c>
      <c r="B27" s="27" t="s">
        <v>182</v>
      </c>
      <c r="C27" s="27" t="s">
        <v>16</v>
      </c>
      <c r="D27" s="27" t="s">
        <v>189</v>
      </c>
      <c r="E27" s="27" t="s">
        <v>254</v>
      </c>
      <c r="F27" s="27" t="s">
        <v>233</v>
      </c>
      <c r="G27" s="93">
        <v>0</v>
      </c>
    </row>
    <row r="29" spans="1:7">
      <c r="A29" s="1" t="s">
        <v>387</v>
      </c>
    </row>
    <row r="30" spans="1:7">
      <c r="A30" s="24" t="s">
        <v>345</v>
      </c>
      <c r="B30" s="25" t="s">
        <v>209</v>
      </c>
      <c r="C30" s="25" t="s">
        <v>210</v>
      </c>
      <c r="D30" s="26" t="s">
        <v>308</v>
      </c>
    </row>
    <row r="31" spans="1:7">
      <c r="A31" s="31" t="s">
        <v>342</v>
      </c>
      <c r="B31" s="14">
        <f>G11+G9</f>
        <v>0</v>
      </c>
      <c r="C31" s="15">
        <v>90</v>
      </c>
      <c r="D31" s="62">
        <f>(B31/100)*C31</f>
        <v>0</v>
      </c>
    </row>
    <row r="32" spans="1:7">
      <c r="A32" s="33" t="s">
        <v>347</v>
      </c>
      <c r="B32" s="63">
        <f>SUM(G16:G27)</f>
        <v>0</v>
      </c>
      <c r="C32" s="41">
        <v>10</v>
      </c>
      <c r="D32" s="64">
        <f>(B32/100)*C32</f>
        <v>0</v>
      </c>
    </row>
    <row r="33" spans="4:4">
      <c r="D33" s="3"/>
    </row>
  </sheetData>
  <sheetProtection algorithmName="SHA-512" hashValue="gghAJ6dxL8q3uB4d9Kk0arAD12qQN/1dsjEsPLz+1BtG6//V5LyQYSxT/cOlkU8r+sT035QXvCCtOMM+OFT3Qw==" saltValue="98c6vo8FYcGuTcLtsPtQ/A==" spinCount="100000" sheet="1" objects="1" scenarios="1" autoFilter="0"/>
  <mergeCells count="1">
    <mergeCell ref="A1:B1"/>
  </mergeCells>
  <pageMargins left="0.7" right="0.7" top="0.75" bottom="0.75" header="0.3" footer="0.3"/>
  <pageSetup paperSize="9" orientation="portrait" verticalDpi="0" r:id="rId1"/>
  <tableParts count="3">
    <tablePart r:id="rId2"/>
    <tablePart r:id="rId3"/>
    <tablePart r:id="rId4"/>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8A0A47-2381-4C59-8C7B-5202DBD7BC6E}">
  <sheetPr codeName="Sheet9"/>
  <dimension ref="A1:G31"/>
  <sheetViews>
    <sheetView showGridLines="0" topLeftCell="A14" workbookViewId="0">
      <selection activeCell="B24" sqref="B24"/>
    </sheetView>
  </sheetViews>
  <sheetFormatPr defaultColWidth="8.81640625" defaultRowHeight="14.5"/>
  <cols>
    <col min="1" max="1" width="30.36328125" style="83" customWidth="1"/>
    <col min="2" max="2" width="22.453125" style="83" bestFit="1" customWidth="1"/>
    <col min="3" max="3" width="23.36328125" style="83" bestFit="1" customWidth="1"/>
    <col min="4" max="4" width="17.1796875" style="83" bestFit="1" customWidth="1"/>
    <col min="5" max="5" width="12.1796875" style="83" bestFit="1" customWidth="1"/>
    <col min="6" max="6" width="17.81640625" style="83" bestFit="1" customWidth="1"/>
    <col min="7" max="7" width="8.81640625" style="101"/>
    <col min="8" max="16384" width="8.81640625" style="83"/>
  </cols>
  <sheetData>
    <row r="1" spans="1:7" ht="21">
      <c r="A1" s="110" t="s">
        <v>255</v>
      </c>
      <c r="B1" s="109"/>
    </row>
    <row r="2" spans="1:7">
      <c r="A2" s="83" t="s">
        <v>257</v>
      </c>
    </row>
    <row r="3" spans="1:7">
      <c r="A3" s="83" t="s">
        <v>250</v>
      </c>
    </row>
    <row r="4" spans="1:7">
      <c r="A4" s="83" t="s">
        <v>365</v>
      </c>
    </row>
    <row r="5" spans="1:7">
      <c r="A5" s="83" t="s">
        <v>352</v>
      </c>
    </row>
    <row r="6" spans="1:7">
      <c r="A6" s="83" t="s">
        <v>360</v>
      </c>
    </row>
    <row r="8" spans="1:7">
      <c r="A8" s="1" t="s">
        <v>353</v>
      </c>
    </row>
    <row r="9" spans="1:7">
      <c r="A9" s="83" t="s">
        <v>306</v>
      </c>
    </row>
    <row r="10" spans="1:7">
      <c r="A10" s="24" t="s">
        <v>194</v>
      </c>
      <c r="B10" s="25" t="s">
        <v>193</v>
      </c>
      <c r="C10" s="25" t="s">
        <v>196</v>
      </c>
      <c r="D10" s="25" t="s">
        <v>190</v>
      </c>
      <c r="E10" s="25" t="s">
        <v>191</v>
      </c>
      <c r="F10" s="25" t="s">
        <v>184</v>
      </c>
      <c r="G10" s="102" t="s">
        <v>195</v>
      </c>
    </row>
    <row r="11" spans="1:7">
      <c r="A11" s="23" t="s">
        <v>258</v>
      </c>
      <c r="B11" s="6" t="s">
        <v>181</v>
      </c>
      <c r="C11" s="6" t="s">
        <v>4</v>
      </c>
      <c r="D11" s="6" t="s">
        <v>188</v>
      </c>
      <c r="E11" s="6" t="s">
        <v>254</v>
      </c>
      <c r="F11" s="6" t="s">
        <v>233</v>
      </c>
      <c r="G11" s="92">
        <v>0</v>
      </c>
    </row>
    <row r="12" spans="1:7">
      <c r="A12" s="23" t="s">
        <v>258</v>
      </c>
      <c r="B12" s="6" t="s">
        <v>181</v>
      </c>
      <c r="C12" s="6" t="s">
        <v>14</v>
      </c>
      <c r="D12" s="6" t="s">
        <v>188</v>
      </c>
      <c r="E12" s="6" t="s">
        <v>254</v>
      </c>
      <c r="F12" s="6" t="s">
        <v>233</v>
      </c>
      <c r="G12" s="92">
        <v>0</v>
      </c>
    </row>
    <row r="13" spans="1:7">
      <c r="A13" s="23" t="s">
        <v>258</v>
      </c>
      <c r="B13" s="6" t="s">
        <v>181</v>
      </c>
      <c r="C13" s="6" t="s">
        <v>16</v>
      </c>
      <c r="D13" s="6" t="s">
        <v>188</v>
      </c>
      <c r="E13" s="6" t="s">
        <v>254</v>
      </c>
      <c r="F13" s="6" t="s">
        <v>233</v>
      </c>
      <c r="G13" s="92">
        <v>0</v>
      </c>
    </row>
    <row r="14" spans="1:7">
      <c r="A14" s="23" t="s">
        <v>258</v>
      </c>
      <c r="B14" s="6" t="s">
        <v>181</v>
      </c>
      <c r="C14" s="6" t="s">
        <v>4</v>
      </c>
      <c r="D14" s="6" t="s">
        <v>189</v>
      </c>
      <c r="E14" s="6" t="s">
        <v>254</v>
      </c>
      <c r="F14" s="6" t="s">
        <v>233</v>
      </c>
      <c r="G14" s="92">
        <v>0</v>
      </c>
    </row>
    <row r="15" spans="1:7">
      <c r="A15" s="23" t="s">
        <v>258</v>
      </c>
      <c r="B15" s="6" t="s">
        <v>181</v>
      </c>
      <c r="C15" s="6" t="s">
        <v>14</v>
      </c>
      <c r="D15" s="6" t="s">
        <v>189</v>
      </c>
      <c r="E15" s="6" t="s">
        <v>254</v>
      </c>
      <c r="F15" s="6" t="s">
        <v>233</v>
      </c>
      <c r="G15" s="92">
        <v>0</v>
      </c>
    </row>
    <row r="16" spans="1:7">
      <c r="A16" s="23" t="s">
        <v>258</v>
      </c>
      <c r="B16" s="6" t="s">
        <v>181</v>
      </c>
      <c r="C16" s="6" t="s">
        <v>16</v>
      </c>
      <c r="D16" s="6" t="s">
        <v>189</v>
      </c>
      <c r="E16" s="6" t="s">
        <v>254</v>
      </c>
      <c r="F16" s="6" t="s">
        <v>233</v>
      </c>
      <c r="G16" s="92">
        <v>0</v>
      </c>
    </row>
    <row r="17" spans="1:7">
      <c r="A17" s="23" t="s">
        <v>258</v>
      </c>
      <c r="B17" s="6" t="s">
        <v>182</v>
      </c>
      <c r="C17" s="6" t="s">
        <v>4</v>
      </c>
      <c r="D17" s="6" t="s">
        <v>188</v>
      </c>
      <c r="E17" s="6" t="s">
        <v>254</v>
      </c>
      <c r="F17" s="6" t="s">
        <v>233</v>
      </c>
      <c r="G17" s="92">
        <v>0</v>
      </c>
    </row>
    <row r="18" spans="1:7">
      <c r="A18" s="23" t="s">
        <v>258</v>
      </c>
      <c r="B18" s="6" t="s">
        <v>182</v>
      </c>
      <c r="C18" s="6" t="s">
        <v>14</v>
      </c>
      <c r="D18" s="6" t="s">
        <v>188</v>
      </c>
      <c r="E18" s="6" t="s">
        <v>254</v>
      </c>
      <c r="F18" s="6" t="s">
        <v>233</v>
      </c>
      <c r="G18" s="92">
        <v>0</v>
      </c>
    </row>
    <row r="19" spans="1:7">
      <c r="A19" s="23" t="s">
        <v>258</v>
      </c>
      <c r="B19" s="6" t="s">
        <v>182</v>
      </c>
      <c r="C19" s="6" t="s">
        <v>16</v>
      </c>
      <c r="D19" s="6" t="s">
        <v>188</v>
      </c>
      <c r="E19" s="6" t="s">
        <v>254</v>
      </c>
      <c r="F19" s="6" t="s">
        <v>233</v>
      </c>
      <c r="G19" s="92">
        <v>0</v>
      </c>
    </row>
    <row r="20" spans="1:7">
      <c r="A20" s="23" t="s">
        <v>258</v>
      </c>
      <c r="B20" s="6" t="s">
        <v>182</v>
      </c>
      <c r="C20" s="6" t="s">
        <v>4</v>
      </c>
      <c r="D20" s="6" t="s">
        <v>189</v>
      </c>
      <c r="E20" s="6" t="s">
        <v>254</v>
      </c>
      <c r="F20" s="6" t="s">
        <v>233</v>
      </c>
      <c r="G20" s="92">
        <v>0</v>
      </c>
    </row>
    <row r="21" spans="1:7">
      <c r="A21" s="23" t="s">
        <v>258</v>
      </c>
      <c r="B21" s="6" t="s">
        <v>182</v>
      </c>
      <c r="C21" s="6" t="s">
        <v>14</v>
      </c>
      <c r="D21" s="6" t="s">
        <v>189</v>
      </c>
      <c r="E21" s="6" t="s">
        <v>254</v>
      </c>
      <c r="F21" s="6" t="s">
        <v>233</v>
      </c>
      <c r="G21" s="92">
        <v>0</v>
      </c>
    </row>
    <row r="22" spans="1:7">
      <c r="A22" s="85" t="s">
        <v>258</v>
      </c>
      <c r="B22" s="27" t="s">
        <v>182</v>
      </c>
      <c r="C22" s="27" t="s">
        <v>16</v>
      </c>
      <c r="D22" s="27" t="s">
        <v>189</v>
      </c>
      <c r="E22" s="27" t="s">
        <v>254</v>
      </c>
      <c r="F22" s="27" t="s">
        <v>233</v>
      </c>
      <c r="G22" s="93">
        <v>0</v>
      </c>
    </row>
    <row r="24" spans="1:7">
      <c r="A24" s="1" t="s">
        <v>291</v>
      </c>
    </row>
    <row r="25" spans="1:7">
      <c r="A25" s="24" t="s">
        <v>194</v>
      </c>
      <c r="B25" s="25" t="s">
        <v>193</v>
      </c>
      <c r="C25" s="25" t="s">
        <v>196</v>
      </c>
      <c r="D25" s="25" t="s">
        <v>190</v>
      </c>
      <c r="E25" s="25" t="s">
        <v>191</v>
      </c>
      <c r="F25" s="25" t="s">
        <v>184</v>
      </c>
      <c r="G25" s="102" t="s">
        <v>195</v>
      </c>
    </row>
    <row r="26" spans="1:7">
      <c r="A26" s="85" t="s">
        <v>258</v>
      </c>
      <c r="B26" s="27" t="s">
        <v>278</v>
      </c>
      <c r="C26" s="27" t="s">
        <v>4</v>
      </c>
      <c r="D26" s="27" t="s">
        <v>188</v>
      </c>
      <c r="E26" s="27" t="s">
        <v>256</v>
      </c>
      <c r="F26" s="27" t="s">
        <v>233</v>
      </c>
      <c r="G26" s="93">
        <v>0</v>
      </c>
    </row>
    <row r="28" spans="1:7">
      <c r="A28" s="1" t="s">
        <v>388</v>
      </c>
    </row>
    <row r="29" spans="1:7">
      <c r="A29" s="24" t="s">
        <v>345</v>
      </c>
      <c r="B29" s="25" t="s">
        <v>209</v>
      </c>
      <c r="C29" s="25" t="s">
        <v>210</v>
      </c>
      <c r="D29" s="26" t="s">
        <v>308</v>
      </c>
    </row>
    <row r="30" spans="1:7">
      <c r="A30" s="23" t="s">
        <v>342</v>
      </c>
      <c r="B30" s="7">
        <f t="shared" ref="B30" si="0">SUM(G11:G22)</f>
        <v>0</v>
      </c>
      <c r="C30" s="8">
        <v>50</v>
      </c>
      <c r="D30" s="65">
        <f>(B30/100)*C30</f>
        <v>0</v>
      </c>
    </row>
    <row r="31" spans="1:7">
      <c r="A31" s="85" t="s">
        <v>347</v>
      </c>
      <c r="B31" s="66">
        <f>G26</f>
        <v>0</v>
      </c>
      <c r="C31" s="67">
        <v>50</v>
      </c>
      <c r="D31" s="68">
        <f>(B31/100)*C31</f>
        <v>0</v>
      </c>
    </row>
  </sheetData>
  <sheetProtection algorithmName="SHA-512" hashValue="8VxhXzB32vmOm0CFwq59ngomoFJVy7j+NIKyrwyLwCq5+3AyBfnmf7g/fEy0xgrqZee8kgyr6nemghmTiixdyQ==" saltValue="544lx6/GGVOnwQ6XwviAuw==" spinCount="100000" sheet="1" objects="1" scenarios="1" autoFilter="0"/>
  <mergeCells count="1">
    <mergeCell ref="A1:B1"/>
  </mergeCells>
  <pageMargins left="0.7" right="0.7" top="0.75" bottom="0.75" header="0.3" footer="0.3"/>
  <tableParts count="3">
    <tablePart r:id="rId1"/>
    <tablePart r:id="rId2"/>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1. Cover Sheet</vt:lpstr>
      <vt:lpstr>2. Instructions</vt:lpstr>
      <vt:lpstr>3a. Band Definition - Spoken</vt:lpstr>
      <vt:lpstr>3b. Band Definition - Visual</vt:lpstr>
      <vt:lpstr>4a. Language Groups</vt:lpstr>
      <vt:lpstr>5. Translation</vt:lpstr>
      <vt:lpstr>6. TSR Services </vt:lpstr>
      <vt:lpstr>7. Telephone Interpreting</vt:lpstr>
      <vt:lpstr>8. Spoken Video</vt:lpstr>
      <vt:lpstr>9. Visual Services</vt:lpstr>
      <vt:lpstr>10. Spoken Face-Face UK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Jason Thomas</dc:creator>
  <cp:lastModifiedBy>Christie-May Simpson</cp:lastModifiedBy>
  <dcterms:created xsi:type="dcterms:W3CDTF">2024-06-27T12:25:43Z</dcterms:created>
  <dcterms:modified xsi:type="dcterms:W3CDTF">2024-08-20T14:02:05Z</dcterms:modified>
</cp:coreProperties>
</file>