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ven.howarth\Documents\3. RM6089\Lot 2 final\"/>
    </mc:Choice>
  </mc:AlternateContent>
  <bookViews>
    <workbookView xWindow="0" yWindow="0" windowWidth="28800" windowHeight="12460" tabRatio="845"/>
  </bookViews>
  <sheets>
    <sheet name="Instructions - Please Read" sheetId="14" r:id="rId1"/>
    <sheet name="Price Matrix" sheetId="5" r:id="rId2"/>
    <sheet name="Evaluation Summary" sheetId="9"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9" l="1"/>
  <c r="J16" i="9" s="1"/>
  <c r="I17" i="9"/>
  <c r="J17" i="9" s="1"/>
  <c r="I18" i="9"/>
  <c r="J18" i="9" s="1"/>
  <c r="I19" i="9"/>
  <c r="J19" i="9" s="1"/>
  <c r="I20" i="9"/>
  <c r="J20" i="9" s="1"/>
  <c r="I15" i="9"/>
  <c r="J15" i="9" s="1"/>
  <c r="B4" i="9" l="1"/>
  <c r="F4" i="5"/>
  <c r="F25" i="9" l="1"/>
  <c r="F23" i="9"/>
  <c r="B9" i="9" l="1"/>
  <c r="B10" i="9"/>
  <c r="B8" i="9"/>
  <c r="B33" i="9" l="1"/>
  <c r="D33" i="9" s="1"/>
  <c r="B32" i="9"/>
  <c r="D32" i="9" s="1"/>
  <c r="B30" i="9"/>
  <c r="D30" i="9" s="1"/>
  <c r="B31" i="9"/>
  <c r="D31" i="9" s="1"/>
  <c r="B11" i="9"/>
  <c r="B38" i="9" l="1"/>
  <c r="H25" i="9"/>
  <c r="H23" i="9"/>
  <c r="F15" i="9"/>
  <c r="H15" i="9" s="1"/>
  <c r="F16" i="9"/>
  <c r="H16" i="9" s="1"/>
  <c r="F20" i="9"/>
  <c r="H20" i="9" s="1"/>
  <c r="F19" i="9"/>
  <c r="H19" i="9" s="1"/>
  <c r="F17" i="9"/>
  <c r="H17" i="9" s="1"/>
  <c r="F18" i="9"/>
  <c r="H18" i="9" s="1"/>
  <c r="D5" i="5"/>
  <c r="B36" i="9" l="1"/>
</calcChain>
</file>

<file path=xl/sharedStrings.xml><?xml version="1.0" encoding="utf-8"?>
<sst xmlns="http://schemas.openxmlformats.org/spreadsheetml/2006/main" count="375" uniqueCount="225">
  <si>
    <t>Bidder name:</t>
  </si>
  <si>
    <t>Overhead &amp; Profit</t>
  </si>
  <si>
    <t>Unit of Measure</t>
  </si>
  <si>
    <t xml:space="preserve">Work Package C - Maintenance Services </t>
  </si>
  <si>
    <t xml:space="preserve">Work Package D - Horticultural Services </t>
  </si>
  <si>
    <t>Tree Surgery (Arboriculture)</t>
  </si>
  <si>
    <t>Y</t>
  </si>
  <si>
    <t>Work Package E - Statutory Obligations</t>
  </si>
  <si>
    <t>Water Hygiene Maintenance</t>
  </si>
  <si>
    <t>Statutory Inspections</t>
  </si>
  <si>
    <t>CAFM System</t>
  </si>
  <si>
    <t>Mandatory / 
Non Mandatory</t>
  </si>
  <si>
    <t>OH&amp;P Combined total</t>
  </si>
  <si>
    <t>Grounds Maintenance Services</t>
  </si>
  <si>
    <t>Pest Control Services</t>
  </si>
  <si>
    <t>N</t>
  </si>
  <si>
    <t>% (+)</t>
  </si>
  <si>
    <t>Section 1. Services</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</si>
  <si>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</si>
  <si>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</si>
  <si>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</si>
  <si>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</si>
  <si>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Compliance Plans, Specialist Surveys and Audits</t>
  </si>
  <si>
    <t>Work Package A - Contract Management</t>
  </si>
  <si>
    <t>Integration</t>
  </si>
  <si>
    <t>Health and Safety</t>
  </si>
  <si>
    <t>Management Services</t>
  </si>
  <si>
    <t xml:space="preserve">Service Delivery Plans </t>
  </si>
  <si>
    <t>Fire Safety</t>
  </si>
  <si>
    <t>Permit to Work</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</si>
  <si>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</si>
  <si>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</si>
  <si>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</si>
  <si>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</si>
  <si>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</si>
  <si>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</si>
  <si>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</si>
  <si>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</si>
  <si>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</si>
  <si>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</si>
  <si>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Social Value</t>
  </si>
  <si>
    <t>Work Package B - Contract Mobilisation</t>
  </si>
  <si>
    <t>Building Information Modelling and Government Soft Landings</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</si>
  <si>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</si>
  <si>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</si>
  <si>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</si>
  <si>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</si>
  <si>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</si>
  <si>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</si>
  <si>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</si>
  <si>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</si>
  <si>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</si>
  <si>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</si>
  <si>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</si>
  <si>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</si>
  <si>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</si>
  <si>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Price Matrix - Instructions for completion:</t>
  </si>
  <si>
    <t>Table 1 - Overhead and Profit</t>
  </si>
  <si>
    <t>Table 1 - Billable Works</t>
  </si>
  <si>
    <t>Asbestos Management</t>
  </si>
  <si>
    <t>You must enter your organisation's name in the cell highlighted in yellow - cell B4</t>
  </si>
  <si>
    <t>A.1</t>
  </si>
  <si>
    <t>A.2</t>
  </si>
  <si>
    <t>A.3</t>
  </si>
  <si>
    <t>A.4</t>
  </si>
  <si>
    <t>A.5</t>
  </si>
  <si>
    <t>A.6</t>
  </si>
  <si>
    <t>A.7</t>
  </si>
  <si>
    <t>A.8</t>
  </si>
  <si>
    <t>A.9</t>
  </si>
  <si>
    <t>A.10</t>
  </si>
  <si>
    <t>A.11</t>
  </si>
  <si>
    <t>A.12</t>
  </si>
  <si>
    <t>A.13</t>
  </si>
  <si>
    <t>A.14</t>
  </si>
  <si>
    <t>A.15</t>
  </si>
  <si>
    <t>A.16</t>
  </si>
  <si>
    <t>A.17</t>
  </si>
  <si>
    <t>A.18</t>
  </si>
  <si>
    <t>B.1</t>
  </si>
  <si>
    <t>C.1</t>
  </si>
  <si>
    <t>C.2</t>
  </si>
  <si>
    <t>C.3</t>
  </si>
  <si>
    <t>C.4</t>
  </si>
  <si>
    <t>C.5</t>
  </si>
  <si>
    <t>C.6</t>
  </si>
  <si>
    <t>C.7</t>
  </si>
  <si>
    <t>D.1</t>
  </si>
  <si>
    <t>D.2</t>
  </si>
  <si>
    <t>D.3</t>
  </si>
  <si>
    <t>D.4</t>
  </si>
  <si>
    <t>E.1</t>
  </si>
  <si>
    <t>E.2</t>
  </si>
  <si>
    <t>E.3</t>
  </si>
  <si>
    <t>E.4</t>
  </si>
  <si>
    <t>E.5</t>
  </si>
  <si>
    <t>E.6</t>
  </si>
  <si>
    <t>E.7</t>
  </si>
  <si>
    <t>E.8</t>
  </si>
  <si>
    <t>E.9</t>
  </si>
  <si>
    <t>F.1</t>
  </si>
  <si>
    <t>G.1</t>
  </si>
  <si>
    <t>H.1</t>
  </si>
  <si>
    <t>I.1</t>
  </si>
  <si>
    <t>I.2</t>
  </si>
  <si>
    <t>I.3</t>
  </si>
  <si>
    <t>J.1</t>
  </si>
  <si>
    <t>J.2</t>
  </si>
  <si>
    <t>J.3</t>
  </si>
  <si>
    <t>Indicates the Service Name</t>
  </si>
  <si>
    <t>Indicates the Service Reference</t>
  </si>
  <si>
    <t>Service Reference</t>
  </si>
  <si>
    <t>Service Name</t>
  </si>
  <si>
    <t xml:space="preserve">Business Continuity and Disaster Recovery (“BCDR”) Plans </t>
  </si>
  <si>
    <t>Contract Mobilisation</t>
  </si>
  <si>
    <t>Electrical Testing</t>
  </si>
  <si>
    <t>Fire Risk Assessments</t>
  </si>
  <si>
    <t>For Mandatory Services (priced at Call-Off only), the grey coloured cells indicate that further details are not required at this stage. Pricing for these Services will be competed at Call-Off stage only.</t>
  </si>
  <si>
    <t>Priced at Call-Off only</t>
  </si>
  <si>
    <t>service (per annum)</t>
  </si>
  <si>
    <t>Indicates the Unit of Measure for that Service:</t>
  </si>
  <si>
    <t>Please refer to the document called 'Attachment 2 - How to Bid', for further details and information.</t>
  </si>
  <si>
    <t>Mandatory (Priced at Call Off only)</t>
  </si>
  <si>
    <t>Mandatory (Priced at Framework and Call Off)</t>
  </si>
  <si>
    <r>
      <t xml:space="preserve">Reactive Maintenance Services </t>
    </r>
    <r>
      <rPr>
        <i/>
        <sz val="11"/>
        <color theme="1"/>
        <rFont val="Arial"/>
        <family val="2"/>
      </rPr>
      <t>(IRL level to be confirmed)</t>
    </r>
  </si>
  <si>
    <t>Are you able to provide this service?</t>
  </si>
  <si>
    <t>Housing Stock Management</t>
  </si>
  <si>
    <t>Special Need or Disability Adaptions</t>
  </si>
  <si>
    <t>Third Party Claims</t>
  </si>
  <si>
    <t>Radon Gas Management</t>
  </si>
  <si>
    <t>Priced at Framework (and Call Off) within Section 2: Key Variables Management Overhead</t>
  </si>
  <si>
    <t>Professional Snow and Ice Clearance - Communal Areas</t>
  </si>
  <si>
    <t>Portable Appliance Testing (PAT)</t>
  </si>
  <si>
    <t>Work Package F - CAFM</t>
  </si>
  <si>
    <t>Work Package G - Property Maintenance Support Desk Services</t>
  </si>
  <si>
    <t>Property Maintenance Support Desk Services</t>
  </si>
  <si>
    <t>Yes</t>
  </si>
  <si>
    <t>No</t>
  </si>
  <si>
    <t>Section 3. Billable Works</t>
  </si>
  <si>
    <t>Corporate Overhead and Profit (works &lt;£20,000)</t>
  </si>
  <si>
    <t>Corporate Overhead and Profit (works £20,000 - £100,000)</t>
  </si>
  <si>
    <t>Corporate Overhead and Profit (works £100,000 - £1,000,000)</t>
  </si>
  <si>
    <t>Corporate Overhead and Profit (works &gt; £1,000,000)</t>
  </si>
  <si>
    <t>Sub-Element Weighting</t>
  </si>
  <si>
    <t>N/A</t>
  </si>
  <si>
    <t>Management of Billable Works and Additional Services</t>
  </si>
  <si>
    <t>Priced within Section 3. Billable Works</t>
  </si>
  <si>
    <t>Percentage (%)</t>
  </si>
  <si>
    <t>Work Package H - Management of Billable Works and Additional Services</t>
  </si>
  <si>
    <t>Evaluation Rate</t>
  </si>
  <si>
    <t>Price per Call Out</t>
  </si>
  <si>
    <t xml:space="preserve">Work Package I - Property Management </t>
  </si>
  <si>
    <t>Percentage of Year 1 Deliverables Value (excluding Management and Corporate Overhead, and Profit) at call-off. (Max Capped proportion at Call Off stage)</t>
  </si>
  <si>
    <t>For Mandatory Services (as indicated in column B) the cells have been pre-populated with a 'Yes' to indicate ability to provide the Service.</t>
  </si>
  <si>
    <t>Section 3. Billable and Additional Works</t>
  </si>
  <si>
    <t>This table summarises the Corporate Overhead and Profit, and the combined sum</t>
  </si>
  <si>
    <t>Within the sheet called 'Price Matrix'.</t>
  </si>
  <si>
    <t>Price per Call Out - this is a rate for every occasion and visit this service takes place</t>
  </si>
  <si>
    <t>Columns G</t>
  </si>
  <si>
    <t>Price per Property (per annum)</t>
  </si>
  <si>
    <t>Table 2</t>
  </si>
  <si>
    <t>Table 3</t>
  </si>
  <si>
    <t xml:space="preserve">Table 3 </t>
  </si>
  <si>
    <t>Indicates whether the service is Mandatory or Non-Mandatory, and notes if it’s the service to  be priced at Call Off and/or Framework.</t>
  </si>
  <si>
    <t>Accommodation Stores Service</t>
  </si>
  <si>
    <t>Work Package J - Accommodation Management</t>
  </si>
  <si>
    <t>Accommodation Compliance</t>
  </si>
  <si>
    <t>Accommodation Maintenance</t>
  </si>
  <si>
    <t>Percentage of Year 1 Deliverables Value (this now includes Management and Corporate Overhead, and Profit) at call-off.</t>
  </si>
  <si>
    <t>Mechanical and Electrical Engineering Maintenance - Standard B</t>
  </si>
  <si>
    <t>Fire Detection and Firefighting Systems Maintenance - Standard B</t>
  </si>
  <si>
    <t>Lifts, Hoists &amp; Conveyance Systems Maintenance - Standard B</t>
  </si>
  <si>
    <t>Internal &amp; External Building Fabric Maintenance - Standard B</t>
  </si>
  <si>
    <t>Television Cabling Maintenance - Standard B</t>
  </si>
  <si>
    <t>Locksmith Services - Standard B</t>
  </si>
  <si>
    <t>RM6089</t>
  </si>
  <si>
    <t>service</t>
  </si>
  <si>
    <t xml:space="preserve">All values and percentages submitted must exclude Overhead and Profit. Overhead and Profit values will form part of your pricing submission (see Section 2 Key Variables) separately, and will be added to your input values automatically before evaluation. </t>
  </si>
  <si>
    <t>For Mandatory Services (priced at Framework and Call-Off), please enter a Standard Service Rate per Unit of Measure (UoM) per annum (where required) These 2 decimal place GBP values form part of the price evaluation. These values must be greater than zero. Values should not include Overhead and Profit.</t>
  </si>
  <si>
    <t>Please enter values for:</t>
  </si>
  <si>
    <t>Management Overhead (Work Package A - Contract Mgt)</t>
  </si>
  <si>
    <t>Values entered must be greater than or equal to zero. These values will form part of the price evaluation</t>
  </si>
  <si>
    <t>This sheet show the pricing that will be taken forward for price evaluation, and requires no input. It will automatically update using the values entered into the Price Matrix Sheet.</t>
  </si>
  <si>
    <t>This table pulls through the service rates, applies the management overhead, corporate overhead, and/or profit where appropriate, shows the price weightings per service, and calculates the evaluation rates</t>
  </si>
  <si>
    <t>This table pulls through the Corporate Overhead and Profit rates for Billable works, shows the price weightings per tier, and calculates the evaluation rates</t>
  </si>
  <si>
    <t>GBP (£) Pricing within Section 1 are subject to Indexation as per Framework Schedule 3</t>
  </si>
  <si>
    <t>Mandatory</t>
  </si>
  <si>
    <t>Standard Service Rate per Unit of Measure</t>
  </si>
  <si>
    <t>Standard Service Rate inc OHP</t>
  </si>
  <si>
    <t>Standard Service Rate</t>
  </si>
  <si>
    <t>Price per Property (per annum) - this is the rate to deliver the service to each property type for 1 year</t>
  </si>
  <si>
    <r>
      <t>Forming 90% of the Price Evaluation</t>
    </r>
    <r>
      <rPr>
        <b/>
        <i/>
        <sz val="16"/>
        <color theme="1"/>
        <rFont val="Arial"/>
        <family val="2"/>
      </rPr>
      <t xml:space="preserve">  (sum total of Evaluation rates in cells H15 to H20 inclusive, H23 and H25)</t>
    </r>
  </si>
  <si>
    <r>
      <t>Forming 10% of the Price Evaluation</t>
    </r>
    <r>
      <rPr>
        <b/>
        <i/>
        <sz val="16"/>
        <color theme="1"/>
        <rFont val="Arial"/>
        <family val="2"/>
      </rPr>
      <t xml:space="preserve">  (sum total of Evaluation rates in cells D30 to D33 inclusive)</t>
    </r>
  </si>
  <si>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</si>
  <si>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</si>
  <si>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Combined Evaluation Rate 1</t>
  </si>
  <si>
    <t>Combined Evaluation Rate 2</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</si>
  <si>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b/>
        <sz val="11"/>
        <color theme="9"/>
        <rFont val="Arial"/>
        <family val="2"/>
      </rPr>
      <t>green</t>
    </r>
    <r>
      <rPr>
        <b/>
        <sz val="11"/>
        <color theme="1"/>
        <rFont val="Arial"/>
        <family val="2"/>
      </rPr>
      <t xml:space="preserve">. </t>
    </r>
  </si>
  <si>
    <t>These are the values that will form a max capped Overhead and Profit rate for any Billable and Additional Works the Buyer wishes to purchase throughout the duration of the Call-Off contract.</t>
  </si>
  <si>
    <t>Within the sheet called 'Evaluation Summary'.</t>
  </si>
  <si>
    <t>Percentage rates for Work Package F and G are applied to the Evaluation rates in Work Package C to calculate evaluation rates in GBP.</t>
  </si>
  <si>
    <t>Combined Evaluation Rate 1 - consisting of the sum of evaluation rates for tables 1 and 2, and will form 90% of total price evaluation score</t>
  </si>
  <si>
    <t>Combined Evaluation Rate 2 - based on the evaluation rate from table 3, and will form 10% of the total price evaluation score.</t>
  </si>
  <si>
    <t>Std Service Rate exc OHP</t>
  </si>
  <si>
    <t>Evaluation Rate exc OHP</t>
  </si>
  <si>
    <t>Calculations to feed into calculation for services F.1 and G.1</t>
  </si>
  <si>
    <t>Evaluation Rate inc OHP</t>
  </si>
  <si>
    <t>Evaluation rate calculated by applying the Standard Service Rate percentage to the sum of the Evaluation Rates for Work Package C excluding OHP, and then adding Profit onto the resulting value.</t>
  </si>
  <si>
    <t>Corporate Overhead</t>
  </si>
  <si>
    <t>Profit</t>
  </si>
  <si>
    <t>Management of Billable and Additional Works*</t>
  </si>
  <si>
    <t>Works value &lt;£20,000</t>
  </si>
  <si>
    <t>Works value  £20,000 - £100,000</t>
  </si>
  <si>
    <t>Works value £100,000 - £1,000,000</t>
  </si>
  <si>
    <t>Works value &gt;£1,000,000</t>
  </si>
  <si>
    <t>% of Billable Works value</t>
  </si>
  <si>
    <t xml:space="preserve"> * Only Profit will be applied (not Management or Corporate Overhead)</t>
  </si>
  <si>
    <t>Management of Billable and Additional Works</t>
  </si>
  <si>
    <t>% (inc profit)</t>
  </si>
  <si>
    <t>Percentage</t>
  </si>
  <si>
    <t xml:space="preserve">  Management Overhead</t>
  </si>
  <si>
    <t xml:space="preserve">  Corporate Overhead</t>
  </si>
  <si>
    <t xml:space="preserve">  Profit</t>
  </si>
  <si>
    <t>The values entered must be percentages greater than zero. These values will form part of the price evaluation, with overhead and profit being applied to your Section 1 pricing, and only profit being applied to your Section 3 values.</t>
  </si>
  <si>
    <t>sub-lot 2b - Defence Housing Maintenance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</si>
</sst>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164" formatCode="&quot;£&quot;#,##0.00"/>
    <numFmt numFmtId="165" formatCode="0.0%"/>
  </numFmts>
  <fonts count="3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sz val="11"/>
      <color theme="1"/>
      <name val="Calibri"/>
      <family val="2"/>
      <scheme val="minor"/>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i/>
      <sz val="11"/>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0"/>
      <color theme="1"/>
      <name val="Arial"/>
      <family val="2"/>
    </font>
    <font>
      <b/>
      <sz val="9"/>
      <color rgb="FFFF0000"/>
      <name val="Arial"/>
      <family val="2"/>
    </font>
    <font>
      <sz val="20"/>
      <color theme="1"/>
      <name val="Arial"/>
      <family val="2"/>
    </font>
    <font>
      <b/>
      <sz val="20"/>
      <color rgb="FFFF0000"/>
      <name val="Arial"/>
      <family val="2"/>
    </font>
    <font>
      <b/>
      <i/>
      <sz val="16"/>
      <color theme="1"/>
      <name val="Arial"/>
      <family val="2"/>
    </font>
    <font>
      <b/>
      <sz val="11"/>
      <color theme="9"/>
      <name val="Arial"/>
      <family val="2"/>
    </font>
    <font>
      <b/>
      <i/>
      <sz val="11"/>
      <color theme="2" tint="-0.499984740745262"/>
      <name val="Arial"/>
      <family val="2"/>
    </font>
    <font>
      <i/>
      <sz val="11"/>
      <color theme="2" tint="-0.499984740745262"/>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rgb="FF70AD47"/>
        <bgColor indexed="64"/>
      </patternFill>
    </fill>
  </fills>
  <borders count="45">
    <border>
      <left/>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medium">
        <color indexed="64"/>
      </left>
      <right/>
      <top style="thin">
        <color auto="1"/>
      </top>
      <bottom/>
      <diagonal/>
    </border>
    <border>
      <left/>
      <right/>
      <top style="medium">
        <color indexed="64"/>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s>
  <cellStyleXfs count="3">
    <xf numFmtId="0" fontId="0" fillId="0" borderId="0"/>
    <xf numFmtId="9" fontId="19" fillId="0" borderId="0" applyFont="0" applyFill="0" applyBorder="0" applyAlignment="0" applyProtection="0"/>
    <xf numFmtId="9" fontId="17" fillId="0" borderId="0" applyFont="0" applyFill="0" applyBorder="0" applyAlignment="0" applyProtection="0"/>
  </cellStyleXfs>
  <cellXfs count="295">
    <xf numFmtId="0" fontId="0" fillId="0" borderId="0" xfId="0"/>
    <xf numFmtId="0" fontId="16" fillId="0" borderId="0" xfId="0" applyFont="1" applyProtection="1"/>
    <xf numFmtId="0" fontId="16" fillId="0" borderId="0" xfId="0" applyFont="1" applyFill="1" applyBorder="1" applyAlignment="1" applyProtection="1">
      <alignment horizontal="left" vertical="top"/>
    </xf>
    <xf numFmtId="0" fontId="14" fillId="0" borderId="0" xfId="0" applyFont="1" applyFill="1" applyAlignment="1" applyProtection="1">
      <alignment horizontal="center" vertical="center"/>
    </xf>
    <xf numFmtId="0" fontId="15" fillId="0" borderId="0" xfId="0" applyFont="1" applyFill="1" applyBorder="1" applyAlignment="1" applyProtection="1">
      <alignment horizontal="center" vertical="center"/>
    </xf>
    <xf numFmtId="0" fontId="18" fillId="0" borderId="10" xfId="0" applyFont="1" applyFill="1" applyBorder="1" applyAlignment="1" applyProtection="1">
      <alignment vertical="center"/>
    </xf>
    <xf numFmtId="0" fontId="16" fillId="0" borderId="0" xfId="0" applyFont="1" applyAlignment="1" applyProtection="1">
      <alignment vertical="center"/>
    </xf>
    <xf numFmtId="0" fontId="14" fillId="0" borderId="0" xfId="0" applyFont="1" applyFill="1" applyAlignment="1" applyProtection="1">
      <alignment horizontal="left" vertical="center"/>
    </xf>
    <xf numFmtId="0" fontId="15" fillId="0" borderId="0" xfId="0" applyFont="1" applyFill="1" applyBorder="1" applyAlignment="1" applyProtection="1">
      <alignment vertical="center"/>
    </xf>
    <xf numFmtId="0" fontId="16" fillId="0" borderId="0" xfId="0" applyFont="1" applyAlignment="1" applyProtection="1">
      <alignment horizontal="center" vertical="center"/>
    </xf>
    <xf numFmtId="0" fontId="16" fillId="0" borderId="0" xfId="0" applyFont="1" applyFill="1" applyBorder="1" applyAlignment="1" applyProtection="1">
      <alignment horizontal="center" vertical="center"/>
    </xf>
    <xf numFmtId="6" fontId="15" fillId="0" borderId="12" xfId="0" applyNumberFormat="1" applyFont="1" applyBorder="1" applyAlignment="1" applyProtection="1">
      <alignment horizontal="left" vertical="center"/>
    </xf>
    <xf numFmtId="0" fontId="27" fillId="0" borderId="0" xfId="0" applyFont="1" applyFill="1" applyAlignment="1" applyProtection="1">
      <alignment horizontal="left" vertical="center"/>
    </xf>
    <xf numFmtId="0" fontId="30" fillId="0" borderId="0" xfId="0" applyFont="1" applyFill="1" applyAlignment="1" applyProtection="1">
      <alignment horizontal="left" vertical="center"/>
    </xf>
    <xf numFmtId="0" fontId="10" fillId="0" borderId="0" xfId="0" applyFont="1" applyProtection="1"/>
    <xf numFmtId="0" fontId="10" fillId="0" borderId="0" xfId="0" applyFont="1" applyAlignment="1" applyProtection="1">
      <alignment vertical="center"/>
    </xf>
    <xf numFmtId="0" fontId="10" fillId="0" borderId="0" xfId="0" applyFont="1" applyAlignment="1" applyProtection="1">
      <alignment horizontal="center" vertical="center"/>
    </xf>
    <xf numFmtId="10" fontId="10" fillId="0" borderId="8" xfId="0" applyNumberFormat="1" applyFont="1" applyFill="1" applyBorder="1" applyAlignment="1" applyProtection="1">
      <alignment horizontal="center" vertical="center"/>
      <protection locked="0"/>
    </xf>
    <xf numFmtId="10" fontId="10" fillId="0" borderId="1" xfId="0" applyNumberFormat="1"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164" fontId="16" fillId="0" borderId="21" xfId="0" applyNumberFormat="1" applyFont="1" applyFill="1" applyBorder="1" applyAlignment="1" applyProtection="1">
      <alignment horizontal="center" vertical="center"/>
      <protection locked="0"/>
    </xf>
    <xf numFmtId="164" fontId="16" fillId="0" borderId="22" xfId="0" applyNumberFormat="1" applyFont="1" applyFill="1" applyBorder="1" applyAlignment="1" applyProtection="1">
      <alignment horizontal="center" vertical="center"/>
      <protection locked="0"/>
    </xf>
    <xf numFmtId="10" fontId="10" fillId="0" borderId="6" xfId="0" applyNumberFormat="1" applyFont="1" applyFill="1" applyBorder="1" applyAlignment="1" applyProtection="1">
      <alignment horizontal="center" vertical="center"/>
      <protection locked="0"/>
    </xf>
    <xf numFmtId="164" fontId="16" fillId="0" borderId="31" xfId="0" applyNumberFormat="1" applyFont="1" applyFill="1" applyBorder="1" applyAlignment="1" applyProtection="1">
      <alignment horizontal="center" vertical="center"/>
      <protection locked="0"/>
    </xf>
    <xf numFmtId="10" fontId="16" fillId="0" borderId="10" xfId="0" applyNumberFormat="1" applyFont="1" applyFill="1" applyBorder="1" applyAlignment="1" applyProtection="1">
      <alignment horizontal="center" vertical="center"/>
    </xf>
    <xf numFmtId="164" fontId="16" fillId="0" borderId="30" xfId="0" applyNumberFormat="1" applyFont="1" applyFill="1" applyBorder="1" applyAlignment="1" applyProtection="1">
      <alignment horizontal="center" vertical="center"/>
      <protection locked="0"/>
    </xf>
    <xf numFmtId="10" fontId="10" fillId="5" borderId="10" xfId="0" applyNumberFormat="1" applyFont="1" applyFill="1" applyBorder="1" applyAlignment="1" applyProtection="1">
      <alignment horizontal="center" vertical="center" wrapText="1"/>
      <protection locked="0"/>
    </xf>
    <xf numFmtId="0" fontId="20" fillId="0" borderId="0" xfId="0" applyFont="1" applyFill="1" applyAlignment="1" applyProtection="1">
      <alignment vertical="center"/>
    </xf>
    <xf numFmtId="0" fontId="16" fillId="0" borderId="0" xfId="0" applyFont="1" applyFill="1" applyAlignment="1" applyProtection="1">
      <alignment vertical="center"/>
    </xf>
    <xf numFmtId="0" fontId="26" fillId="0" borderId="0" xfId="0" applyFont="1" applyFill="1" applyAlignment="1" applyProtection="1">
      <alignment vertical="center"/>
    </xf>
    <xf numFmtId="0" fontId="10" fillId="0" borderId="0" xfId="0" applyFont="1" applyFill="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Protection="1"/>
    <xf numFmtId="0" fontId="16" fillId="0" borderId="0" xfId="0" applyFont="1" applyFill="1" applyProtection="1"/>
    <xf numFmtId="0" fontId="22" fillId="0" borderId="0" xfId="0" applyFont="1" applyFill="1" applyAlignment="1" applyProtection="1">
      <alignment vertical="center"/>
    </xf>
    <xf numFmtId="0" fontId="15" fillId="0" borderId="0" xfId="0" applyFont="1" applyFill="1" applyAlignment="1" applyProtection="1">
      <alignment horizontal="center" vertical="center"/>
    </xf>
    <xf numFmtId="0" fontId="16" fillId="0" borderId="0" xfId="0" applyFont="1" applyFill="1" applyAlignment="1" applyProtection="1">
      <alignment horizontal="center" vertical="center"/>
    </xf>
    <xf numFmtId="0" fontId="22" fillId="0" borderId="0" xfId="0" applyFont="1" applyAlignment="1" applyProtection="1">
      <alignment vertical="center"/>
    </xf>
    <xf numFmtId="0" fontId="15" fillId="2" borderId="10" xfId="0" applyFont="1" applyFill="1" applyBorder="1" applyAlignment="1" applyProtection="1">
      <alignment horizontal="center" vertical="center" wrapText="1"/>
    </xf>
    <xf numFmtId="0" fontId="15" fillId="0" borderId="0" xfId="0" applyFont="1" applyAlignment="1" applyProtection="1">
      <alignment vertical="center"/>
    </xf>
    <xf numFmtId="0" fontId="15" fillId="2" borderId="9" xfId="0" applyFont="1" applyFill="1" applyBorder="1" applyAlignment="1" applyProtection="1">
      <alignment horizontal="center" vertical="center"/>
    </xf>
    <xf numFmtId="0" fontId="15" fillId="2" borderId="32" xfId="0" applyFont="1" applyFill="1" applyBorder="1" applyAlignment="1" applyProtection="1">
      <alignment horizontal="center" vertical="center" wrapText="1"/>
    </xf>
    <xf numFmtId="0" fontId="15" fillId="2" borderId="10" xfId="0" applyFont="1" applyFill="1" applyBorder="1" applyAlignment="1" applyProtection="1">
      <alignment vertical="center"/>
    </xf>
    <xf numFmtId="0" fontId="15" fillId="2" borderId="4" xfId="0" applyFont="1" applyFill="1" applyBorder="1" applyAlignment="1" applyProtection="1">
      <alignment horizontal="center" vertical="center" wrapText="1"/>
    </xf>
    <xf numFmtId="0" fontId="15" fillId="2" borderId="19" xfId="0" applyFont="1" applyFill="1" applyBorder="1" applyAlignment="1" applyProtection="1">
      <alignment vertical="center"/>
    </xf>
    <xf numFmtId="0" fontId="15" fillId="2" borderId="20"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6" fillId="0" borderId="0" xfId="0" applyFont="1" applyAlignment="1" applyProtection="1"/>
    <xf numFmtId="6" fontId="10" fillId="0" borderId="16" xfId="0" applyNumberFormat="1" applyFont="1" applyBorder="1" applyAlignment="1" applyProtection="1">
      <alignment horizontal="left" vertical="center"/>
    </xf>
    <xf numFmtId="0" fontId="10" fillId="0" borderId="0" xfId="0" applyFont="1" applyFill="1" applyBorder="1" applyAlignment="1" applyProtection="1">
      <alignment vertical="center"/>
    </xf>
    <xf numFmtId="0" fontId="12" fillId="0" borderId="18" xfId="0" applyFont="1" applyBorder="1" applyAlignment="1" applyProtection="1">
      <alignment horizontal="center" vertical="center"/>
    </xf>
    <xf numFmtId="0" fontId="13" fillId="0" borderId="21" xfId="0" applyFont="1" applyFill="1" applyBorder="1" applyAlignment="1" applyProtection="1">
      <alignment horizontal="left" vertical="center"/>
    </xf>
    <xf numFmtId="6" fontId="10" fillId="0" borderId="11" xfId="0" applyNumberFormat="1" applyFont="1" applyBorder="1" applyAlignment="1" applyProtection="1">
      <alignment horizontal="left" vertical="center"/>
    </xf>
    <xf numFmtId="0" fontId="12" fillId="0" borderId="22" xfId="0" applyFont="1" applyBorder="1" applyAlignment="1" applyProtection="1">
      <alignment horizontal="center" vertical="center"/>
    </xf>
    <xf numFmtId="0" fontId="16" fillId="0" borderId="22" xfId="0" applyFont="1" applyFill="1" applyBorder="1" applyAlignment="1" applyProtection="1">
      <alignment horizontal="left" vertical="center"/>
    </xf>
    <xf numFmtId="6" fontId="10" fillId="0" borderId="12" xfId="0" applyNumberFormat="1" applyFont="1" applyBorder="1" applyAlignment="1" applyProtection="1">
      <alignment horizontal="left" vertical="center"/>
    </xf>
    <xf numFmtId="6" fontId="10" fillId="0" borderId="0" xfId="0" applyNumberFormat="1" applyFont="1" applyBorder="1" applyAlignment="1" applyProtection="1">
      <alignment horizontal="left" vertical="center"/>
    </xf>
    <xf numFmtId="10" fontId="10" fillId="0" borderId="0" xfId="0" applyNumberFormat="1" applyFont="1" applyFill="1" applyBorder="1" applyAlignment="1" applyProtection="1">
      <alignment horizontal="center" vertical="center"/>
    </xf>
    <xf numFmtId="6" fontId="10" fillId="0" borderId="0" xfId="0" applyNumberFormat="1"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0" fillId="0" borderId="0" xfId="0" applyFont="1" applyFill="1" applyBorder="1" applyProtection="1"/>
    <xf numFmtId="0" fontId="12" fillId="0" borderId="41" xfId="0" applyFont="1" applyBorder="1" applyAlignment="1" applyProtection="1">
      <alignment horizontal="center" vertical="center"/>
    </xf>
    <xf numFmtId="0" fontId="16" fillId="0" borderId="30" xfId="0" applyFont="1" applyFill="1" applyBorder="1" applyAlignment="1" applyProtection="1">
      <alignment horizontal="left" vertical="center"/>
    </xf>
    <xf numFmtId="0" fontId="10" fillId="0" borderId="10" xfId="0" applyFont="1" applyBorder="1" applyAlignment="1" applyProtection="1">
      <alignment horizontal="center" vertical="center"/>
    </xf>
    <xf numFmtId="0" fontId="12" fillId="0" borderId="35" xfId="0" applyFont="1" applyBorder="1" applyAlignment="1" applyProtection="1">
      <alignment horizontal="center" vertical="center"/>
    </xf>
    <xf numFmtId="0" fontId="16" fillId="0" borderId="10" xfId="0" applyFont="1" applyFill="1" applyBorder="1" applyAlignment="1" applyProtection="1">
      <alignment horizontal="left" vertical="center"/>
    </xf>
    <xf numFmtId="0" fontId="10" fillId="3" borderId="10" xfId="0" applyFont="1" applyFill="1" applyBorder="1" applyAlignment="1" applyProtection="1">
      <alignment horizontal="center" vertical="center"/>
    </xf>
    <xf numFmtId="0" fontId="15" fillId="0" borderId="9" xfId="0" applyFont="1" applyBorder="1" applyAlignment="1" applyProtection="1">
      <alignment horizontal="center" vertical="center"/>
    </xf>
    <xf numFmtId="0" fontId="10" fillId="0" borderId="3" xfId="0" applyFont="1" applyBorder="1" applyAlignment="1" applyProtection="1">
      <alignment horizontal="center" vertical="center" wrapText="1"/>
    </xf>
    <xf numFmtId="0" fontId="10" fillId="0" borderId="9" xfId="0" applyFont="1" applyBorder="1" applyAlignment="1" applyProtection="1">
      <alignment horizontal="center" vertical="center"/>
    </xf>
    <xf numFmtId="0" fontId="10" fillId="0" borderId="9" xfId="0" applyFont="1" applyFill="1" applyBorder="1" applyAlignment="1" applyProtection="1">
      <alignment horizontal="left" vertical="center"/>
    </xf>
    <xf numFmtId="0" fontId="10" fillId="0" borderId="10" xfId="0" applyFont="1" applyFill="1" applyBorder="1" applyAlignment="1" applyProtection="1">
      <alignment horizontal="center" vertical="center" wrapText="1"/>
    </xf>
    <xf numFmtId="10" fontId="10" fillId="6" borderId="10" xfId="0" applyNumberFormat="1" applyFont="1" applyFill="1" applyBorder="1" applyAlignment="1" applyProtection="1">
      <alignment horizontal="center" vertical="center" wrapText="1"/>
    </xf>
    <xf numFmtId="0" fontId="16" fillId="0" borderId="0" xfId="0" applyFont="1" applyFill="1" applyBorder="1" applyProtection="1"/>
    <xf numFmtId="0" fontId="32" fillId="0" borderId="0" xfId="0" applyFont="1" applyFill="1" applyBorder="1" applyAlignment="1" applyProtection="1">
      <alignment horizontal="center" vertical="center" wrapText="1"/>
    </xf>
    <xf numFmtId="0" fontId="12" fillId="0" borderId="21" xfId="0" applyFont="1" applyBorder="1" applyAlignment="1" applyProtection="1">
      <alignment horizontal="center" vertical="center"/>
    </xf>
    <xf numFmtId="0" fontId="10" fillId="0" borderId="21" xfId="0" applyFont="1" applyFill="1" applyBorder="1" applyAlignment="1" applyProtection="1">
      <alignment horizontal="left" vertical="center"/>
    </xf>
    <xf numFmtId="0" fontId="10" fillId="0" borderId="21" xfId="0" applyFont="1" applyBorder="1" applyAlignment="1" applyProtection="1">
      <alignment horizontal="center" vertical="center"/>
    </xf>
    <xf numFmtId="0" fontId="10" fillId="0" borderId="21" xfId="0" applyFont="1" applyFill="1" applyBorder="1" applyAlignment="1" applyProtection="1">
      <alignment horizontal="center" vertical="center"/>
    </xf>
    <xf numFmtId="164" fontId="16" fillId="0" borderId="21" xfId="0" applyNumberFormat="1" applyFont="1" applyFill="1" applyBorder="1" applyAlignment="1" applyProtection="1">
      <alignment horizontal="center" vertical="center"/>
    </xf>
    <xf numFmtId="0" fontId="28" fillId="0" borderId="0" xfId="0" applyFont="1" applyProtection="1"/>
    <xf numFmtId="0" fontId="10" fillId="0" borderId="31" xfId="0" applyFont="1" applyBorder="1" applyAlignment="1" applyProtection="1">
      <alignment horizontal="center" vertical="center"/>
    </xf>
    <xf numFmtId="0" fontId="10" fillId="0" borderId="31" xfId="0" applyFont="1" applyFill="1" applyBorder="1" applyAlignment="1" applyProtection="1">
      <alignment horizontal="left" vertical="center"/>
    </xf>
    <xf numFmtId="0" fontId="10" fillId="0" borderId="31" xfId="0" applyFont="1" applyFill="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22" xfId="0" applyFont="1" applyFill="1" applyBorder="1" applyAlignment="1" applyProtection="1">
      <alignment horizontal="left" vertical="center"/>
    </xf>
    <xf numFmtId="164" fontId="16" fillId="0" borderId="22" xfId="0" applyNumberFormat="1" applyFont="1" applyFill="1" applyBorder="1" applyAlignment="1" applyProtection="1">
      <alignment horizontal="center" vertical="center"/>
    </xf>
    <xf numFmtId="0" fontId="10" fillId="0" borderId="31" xfId="0" applyFont="1" applyFill="1" applyBorder="1" applyAlignment="1" applyProtection="1">
      <alignment vertical="center"/>
    </xf>
    <xf numFmtId="0" fontId="10" fillId="0" borderId="30" xfId="0" applyFont="1" applyBorder="1" applyAlignment="1" applyProtection="1">
      <alignment horizontal="center" vertical="center"/>
    </xf>
    <xf numFmtId="0" fontId="10" fillId="0" borderId="30" xfId="0" applyFont="1" applyFill="1" applyBorder="1" applyAlignment="1" applyProtection="1">
      <alignment vertical="center"/>
    </xf>
    <xf numFmtId="0" fontId="10" fillId="0" borderId="14" xfId="0" applyFont="1" applyFill="1" applyBorder="1" applyAlignment="1" applyProtection="1">
      <alignment horizontal="center" vertical="center"/>
    </xf>
    <xf numFmtId="0" fontId="10" fillId="0" borderId="10" xfId="0" applyFont="1" applyFill="1" applyBorder="1" applyAlignment="1" applyProtection="1">
      <alignment horizontal="left" vertical="center"/>
    </xf>
    <xf numFmtId="0" fontId="10" fillId="0" borderId="10" xfId="0" applyFont="1" applyFill="1" applyBorder="1" applyAlignment="1" applyProtection="1">
      <alignment horizontal="center" vertical="center"/>
    </xf>
    <xf numFmtId="0" fontId="16" fillId="0" borderId="0" xfId="0" applyFont="1" applyFill="1" applyBorder="1" applyAlignment="1" applyProtection="1">
      <alignment vertical="center"/>
    </xf>
    <xf numFmtId="8" fontId="16" fillId="0" borderId="0" xfId="0" applyNumberFormat="1" applyFont="1" applyFill="1" applyBorder="1" applyAlignment="1" applyProtection="1">
      <alignment horizontal="center" vertical="center"/>
    </xf>
    <xf numFmtId="0" fontId="13" fillId="0" borderId="21" xfId="0" applyFont="1" applyBorder="1" applyAlignment="1" applyProtection="1">
      <alignment vertical="center"/>
    </xf>
    <xf numFmtId="0" fontId="16" fillId="0" borderId="29" xfId="0" applyFont="1" applyFill="1" applyBorder="1" applyAlignment="1" applyProtection="1">
      <alignment horizontal="center" vertical="center"/>
    </xf>
    <xf numFmtId="0" fontId="10" fillId="0" borderId="31" xfId="0" applyFont="1" applyBorder="1" applyAlignment="1" applyProtection="1">
      <alignment vertical="center"/>
    </xf>
    <xf numFmtId="0" fontId="16" fillId="0" borderId="40" xfId="0" applyFont="1" applyFill="1" applyBorder="1" applyAlignment="1" applyProtection="1">
      <alignment horizontal="center" vertical="center"/>
    </xf>
    <xf numFmtId="0" fontId="10" fillId="0" borderId="14" xfId="0" applyFont="1" applyBorder="1" applyAlignment="1" applyProtection="1">
      <alignment vertical="center"/>
    </xf>
    <xf numFmtId="0" fontId="10" fillId="0" borderId="23" xfId="0" applyFont="1" applyBorder="1" applyAlignment="1" applyProtection="1">
      <alignment horizontal="center" vertical="center"/>
    </xf>
    <xf numFmtId="0" fontId="10" fillId="0" borderId="23" xfId="0" applyFont="1" applyBorder="1" applyAlignment="1" applyProtection="1">
      <alignment vertical="center"/>
    </xf>
    <xf numFmtId="0" fontId="16" fillId="0" borderId="39" xfId="0" applyFont="1" applyFill="1" applyBorder="1" applyAlignment="1" applyProtection="1">
      <alignment horizontal="center" vertical="center"/>
    </xf>
    <xf numFmtId="0" fontId="10" fillId="0" borderId="15" xfId="0" applyFont="1" applyFill="1" applyBorder="1" applyAlignment="1" applyProtection="1">
      <alignment horizontal="center" vertical="center"/>
    </xf>
    <xf numFmtId="0" fontId="10" fillId="0" borderId="29" xfId="0" applyFont="1" applyBorder="1" applyAlignment="1" applyProtection="1">
      <alignment horizontal="center" vertical="center"/>
    </xf>
    <xf numFmtId="0" fontId="13" fillId="0" borderId="22" xfId="0" applyFont="1" applyBorder="1" applyAlignment="1" applyProtection="1">
      <alignment vertical="center"/>
    </xf>
    <xf numFmtId="0" fontId="10" fillId="0" borderId="22" xfId="0" applyFont="1" applyBorder="1" applyAlignment="1" applyProtection="1">
      <alignment vertical="center"/>
    </xf>
    <xf numFmtId="0" fontId="11" fillId="0" borderId="22" xfId="0" applyFont="1" applyBorder="1" applyAlignment="1" applyProtection="1">
      <alignment vertical="center"/>
    </xf>
    <xf numFmtId="0" fontId="13" fillId="0" borderId="22" xfId="0" applyFont="1" applyFill="1" applyBorder="1" applyAlignment="1" applyProtection="1">
      <alignment horizontal="left" vertical="center"/>
    </xf>
    <xf numFmtId="0" fontId="12" fillId="0" borderId="34" xfId="0" applyFont="1" applyBorder="1" applyAlignment="1" applyProtection="1">
      <alignment horizontal="center" vertical="center"/>
    </xf>
    <xf numFmtId="0" fontId="10" fillId="0" borderId="23"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0" fillId="0" borderId="3" xfId="0" applyFont="1" applyBorder="1" applyAlignment="1" applyProtection="1">
      <alignment horizontal="center" vertical="center"/>
    </xf>
    <xf numFmtId="0" fontId="13" fillId="0" borderId="9" xfId="0" applyFont="1" applyFill="1" applyBorder="1" applyAlignment="1" applyProtection="1">
      <alignment vertical="center"/>
    </xf>
    <xf numFmtId="6" fontId="10" fillId="0" borderId="10" xfId="0" applyNumberFormat="1" applyFont="1" applyFill="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0" fillId="0" borderId="9" xfId="0" applyFont="1" applyFill="1" applyBorder="1" applyAlignment="1" applyProtection="1">
      <alignment vertical="center"/>
    </xf>
    <xf numFmtId="0" fontId="16" fillId="0" borderId="10" xfId="0" applyFont="1" applyBorder="1" applyAlignment="1" applyProtection="1">
      <alignment horizontal="center" vertical="center"/>
    </xf>
    <xf numFmtId="0" fontId="15" fillId="0" borderId="10" xfId="0" applyFont="1" applyBorder="1" applyAlignment="1" applyProtection="1">
      <alignment horizontal="center" vertical="center" wrapText="1"/>
    </xf>
    <xf numFmtId="0" fontId="10" fillId="0" borderId="35"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36"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0" borderId="34" xfId="0" applyFont="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0" fontId="9" fillId="0" borderId="10"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27" fillId="0" borderId="18" xfId="0" applyFont="1" applyFill="1" applyBorder="1" applyAlignment="1" applyProtection="1">
      <alignment horizontal="left" vertical="center"/>
    </xf>
    <xf numFmtId="0" fontId="30" fillId="0" borderId="5" xfId="0" applyFont="1" applyFill="1" applyBorder="1" applyAlignment="1" applyProtection="1">
      <alignment horizontal="left" vertical="center"/>
    </xf>
    <xf numFmtId="0" fontId="29" fillId="0" borderId="0" xfId="0" applyFont="1" applyFill="1" applyBorder="1" applyAlignment="1" applyProtection="1">
      <alignment vertical="center"/>
    </xf>
    <xf numFmtId="9" fontId="10" fillId="0" borderId="0" xfId="0" applyNumberFormat="1" applyFont="1" applyAlignment="1" applyProtection="1">
      <alignment horizontal="center" vertical="center"/>
    </xf>
    <xf numFmtId="0" fontId="15" fillId="2" borderId="18" xfId="0" applyFont="1" applyFill="1" applyBorder="1" applyAlignment="1" applyProtection="1">
      <alignment vertical="center"/>
    </xf>
    <xf numFmtId="0" fontId="15" fillId="2" borderId="13" xfId="0" applyFont="1" applyFill="1" applyBorder="1" applyAlignment="1" applyProtection="1">
      <alignment horizontal="center" vertical="center"/>
    </xf>
    <xf numFmtId="6" fontId="10" fillId="0" borderId="28" xfId="0" applyNumberFormat="1" applyFont="1" applyBorder="1" applyAlignment="1" applyProtection="1">
      <alignment horizontal="left" vertical="center"/>
    </xf>
    <xf numFmtId="10" fontId="10" fillId="0" borderId="21" xfId="0" applyNumberFormat="1" applyFont="1" applyFill="1" applyBorder="1" applyAlignment="1" applyProtection="1">
      <alignment horizontal="center" vertical="center"/>
    </xf>
    <xf numFmtId="164" fontId="16" fillId="0" borderId="0" xfId="0" applyNumberFormat="1" applyFont="1" applyAlignment="1" applyProtection="1">
      <alignment vertical="center"/>
    </xf>
    <xf numFmtId="0" fontId="16" fillId="0" borderId="0" xfId="0" applyFont="1" applyAlignment="1" applyProtection="1">
      <alignment horizontal="center" vertical="center" wrapText="1"/>
    </xf>
    <xf numFmtId="6" fontId="10" fillId="0" borderId="33" xfId="0" applyNumberFormat="1" applyFont="1" applyBorder="1" applyAlignment="1" applyProtection="1">
      <alignment horizontal="left" vertical="center"/>
    </xf>
    <xf numFmtId="10" fontId="10" fillId="0" borderId="22" xfId="0" applyNumberFormat="1" applyFont="1" applyFill="1" applyBorder="1" applyAlignment="1" applyProtection="1">
      <alignment horizontal="center" vertical="center"/>
    </xf>
    <xf numFmtId="6" fontId="10" fillId="0" borderId="34" xfId="0" applyNumberFormat="1" applyFont="1" applyBorder="1" applyAlignment="1" applyProtection="1">
      <alignment horizontal="left" vertical="center"/>
    </xf>
    <xf numFmtId="10" fontId="10" fillId="0" borderId="23" xfId="0" applyNumberFormat="1" applyFont="1" applyFill="1" applyBorder="1" applyAlignment="1" applyProtection="1">
      <alignment horizontal="center" vertical="center"/>
    </xf>
    <xf numFmtId="9" fontId="10" fillId="0" borderId="0" xfId="0" applyNumberFormat="1" applyFont="1" applyProtection="1"/>
    <xf numFmtId="0" fontId="13" fillId="0" borderId="31" xfId="0" applyFont="1" applyFill="1" applyBorder="1" applyAlignment="1" applyProtection="1">
      <alignment vertical="center"/>
    </xf>
    <xf numFmtId="0" fontId="10" fillId="0" borderId="23" xfId="0" applyFont="1" applyFill="1" applyBorder="1" applyAlignment="1" applyProtection="1">
      <alignment vertical="center"/>
    </xf>
    <xf numFmtId="164" fontId="16" fillId="0" borderId="23" xfId="0" applyNumberFormat="1" applyFont="1" applyFill="1" applyBorder="1" applyAlignment="1" applyProtection="1">
      <alignment horizontal="center" vertical="center"/>
    </xf>
    <xf numFmtId="10" fontId="10" fillId="0" borderId="10" xfId="0" applyNumberFormat="1" applyFont="1" applyFill="1" applyBorder="1" applyAlignment="1" applyProtection="1">
      <alignment horizontal="center" vertical="center" wrapText="1"/>
    </xf>
    <xf numFmtId="164" fontId="10" fillId="0" borderId="10" xfId="2" applyNumberFormat="1" applyFont="1" applyFill="1" applyBorder="1" applyAlignment="1" applyProtection="1">
      <alignment horizontal="center" vertical="center" wrapText="1"/>
    </xf>
    <xf numFmtId="10" fontId="16" fillId="0" borderId="0" xfId="0" applyNumberFormat="1"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19" xfId="0" applyFont="1" applyFill="1" applyBorder="1" applyAlignment="1" applyProtection="1">
      <alignment vertical="center" wrapText="1"/>
    </xf>
    <xf numFmtId="0" fontId="33" fillId="0" borderId="0" xfId="0" applyFont="1" applyAlignment="1" applyProtection="1">
      <alignment vertical="center"/>
    </xf>
    <xf numFmtId="164" fontId="27" fillId="7" borderId="1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33" fillId="0" borderId="0" xfId="0" applyFont="1" applyAlignment="1" applyProtection="1">
      <alignment horizontal="center" vertical="center"/>
    </xf>
    <xf numFmtId="0" fontId="33" fillId="0" borderId="0" xfId="0" applyFont="1" applyFill="1" applyAlignment="1" applyProtection="1">
      <alignment horizontal="center" vertical="center"/>
    </xf>
    <xf numFmtId="0" fontId="34" fillId="0" borderId="0" xfId="0" applyFont="1" applyProtection="1"/>
    <xf numFmtId="0" fontId="33" fillId="0" borderId="0" xfId="0" applyFont="1" applyProtection="1"/>
    <xf numFmtId="10" fontId="27" fillId="7" borderId="10" xfId="0" applyNumberFormat="1" applyFont="1" applyFill="1" applyBorder="1" applyAlignment="1" applyProtection="1">
      <alignment horizontal="center" vertical="center"/>
    </xf>
    <xf numFmtId="0" fontId="21" fillId="0" borderId="42" xfId="0" applyFont="1" applyFill="1" applyBorder="1" applyAlignment="1" applyProtection="1">
      <alignment vertical="top"/>
    </xf>
    <xf numFmtId="0" fontId="10" fillId="0" borderId="42" xfId="0" applyFont="1" applyBorder="1" applyProtection="1"/>
    <xf numFmtId="0" fontId="10" fillId="0" borderId="24" xfId="0" applyFont="1" applyBorder="1" applyProtection="1"/>
    <xf numFmtId="0" fontId="10" fillId="0" borderId="0" xfId="0" applyFont="1" applyFill="1" applyBorder="1" applyAlignment="1" applyProtection="1">
      <alignment vertical="top"/>
    </xf>
    <xf numFmtId="0" fontId="10" fillId="0" borderId="25" xfId="0" applyFont="1" applyFill="1" applyBorder="1" applyProtection="1"/>
    <xf numFmtId="0" fontId="10" fillId="0" borderId="14" xfId="0" applyFont="1" applyBorder="1" applyAlignment="1" applyProtection="1">
      <alignment vertical="top"/>
    </xf>
    <xf numFmtId="0" fontId="10" fillId="0" borderId="0" xfId="0" applyFont="1" applyBorder="1" applyAlignment="1" applyProtection="1">
      <alignment vertical="top"/>
    </xf>
    <xf numFmtId="0" fontId="10" fillId="0" borderId="0" xfId="0" applyFont="1" applyBorder="1" applyAlignment="1" applyProtection="1">
      <alignment vertical="top" wrapText="1"/>
    </xf>
    <xf numFmtId="0" fontId="10" fillId="0" borderId="0" xfId="0" applyFont="1" applyBorder="1" applyProtection="1"/>
    <xf numFmtId="0" fontId="10" fillId="0" borderId="25" xfId="0" applyFont="1" applyBorder="1" applyProtection="1"/>
    <xf numFmtId="0" fontId="24" fillId="0" borderId="5" xfId="0" applyFont="1" applyBorder="1" applyAlignment="1" applyProtection="1">
      <alignment vertical="top"/>
    </xf>
    <xf numFmtId="0" fontId="8" fillId="0" borderId="5" xfId="0" applyFont="1" applyBorder="1" applyAlignment="1" applyProtection="1">
      <alignment vertical="top"/>
    </xf>
    <xf numFmtId="0" fontId="24" fillId="0" borderId="5" xfId="0" applyFont="1" applyBorder="1" applyAlignment="1" applyProtection="1">
      <alignment vertical="top" wrapText="1"/>
    </xf>
    <xf numFmtId="0" fontId="24" fillId="0" borderId="0" xfId="0" applyFont="1" applyBorder="1" applyAlignment="1" applyProtection="1">
      <alignment horizontal="center" vertical="top"/>
    </xf>
    <xf numFmtId="0" fontId="24" fillId="0" borderId="0" xfId="0" applyFont="1" applyBorder="1" applyAlignment="1" applyProtection="1">
      <alignment vertical="top" wrapText="1"/>
    </xf>
    <xf numFmtId="0" fontId="10" fillId="0" borderId="5" xfId="0" applyFont="1" applyBorder="1" applyAlignme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25" xfId="0" applyFont="1" applyBorder="1" applyAlignment="1" applyProtection="1">
      <alignment vertical="center"/>
    </xf>
    <xf numFmtId="0" fontId="31" fillId="0" borderId="5" xfId="0" applyFont="1" applyFill="1" applyBorder="1" applyAlignment="1" applyProtection="1">
      <alignment horizontal="left" vertical="center" indent="3"/>
    </xf>
    <xf numFmtId="0" fontId="31" fillId="0" borderId="0" xfId="0" applyFont="1" applyFill="1" applyBorder="1" applyAlignment="1" applyProtection="1">
      <alignment horizontal="left" vertical="center" indent="3"/>
    </xf>
    <xf numFmtId="0" fontId="31" fillId="0" borderId="25" xfId="0" applyFont="1" applyBorder="1" applyAlignment="1" applyProtection="1">
      <alignment horizontal="left" vertical="center" indent="3"/>
    </xf>
    <xf numFmtId="0" fontId="31" fillId="0" borderId="0" xfId="0" applyFont="1" applyAlignment="1" applyProtection="1">
      <alignment horizontal="left" vertical="center" indent="3"/>
    </xf>
    <xf numFmtId="0" fontId="10" fillId="0" borderId="5" xfId="0" applyFont="1" applyFill="1" applyBorder="1" applyAlignment="1" applyProtection="1">
      <alignment vertical="center"/>
    </xf>
    <xf numFmtId="0" fontId="9" fillId="0" borderId="0" xfId="0" applyFont="1" applyFill="1" applyBorder="1" applyAlignment="1" applyProtection="1">
      <alignment vertical="center"/>
    </xf>
    <xf numFmtId="0" fontId="10" fillId="0" borderId="36" xfId="0" applyFont="1" applyBorder="1" applyAlignment="1" applyProtection="1">
      <alignment vertical="center"/>
    </xf>
    <xf numFmtId="0" fontId="10" fillId="0" borderId="38" xfId="0" applyFont="1" applyBorder="1" applyAlignment="1" applyProtection="1">
      <alignment horizontal="center" vertical="center"/>
    </xf>
    <xf numFmtId="0" fontId="10" fillId="0" borderId="38" xfId="0" applyFont="1" applyBorder="1" applyAlignment="1" applyProtection="1">
      <alignment vertical="center"/>
    </xf>
    <xf numFmtId="0" fontId="10" fillId="0" borderId="37" xfId="0" applyFont="1" applyBorder="1" applyAlignment="1" applyProtection="1">
      <alignment vertical="center"/>
    </xf>
    <xf numFmtId="0" fontId="25" fillId="0" borderId="5" xfId="0" applyFont="1" applyBorder="1" applyAlignment="1" applyProtection="1">
      <alignment vertical="top"/>
    </xf>
    <xf numFmtId="0" fontId="9" fillId="0" borderId="5" xfId="0" applyFont="1" applyBorder="1" applyAlignment="1" applyProtection="1">
      <alignment vertical="top"/>
    </xf>
    <xf numFmtId="0" fontId="10" fillId="0" borderId="5" xfId="0" applyFont="1" applyBorder="1" applyAlignment="1" applyProtection="1">
      <alignment horizontal="left" vertical="top" indent="2"/>
    </xf>
    <xf numFmtId="0" fontId="10" fillId="0" borderId="5" xfId="0" applyFont="1" applyBorder="1" applyAlignment="1" applyProtection="1">
      <alignment vertical="top" wrapText="1"/>
    </xf>
    <xf numFmtId="0" fontId="25" fillId="0" borderId="5" xfId="0" applyFont="1" applyFill="1" applyBorder="1" applyAlignment="1" applyProtection="1">
      <alignment vertical="top" wrapText="1"/>
    </xf>
    <xf numFmtId="0" fontId="9" fillId="0" borderId="5" xfId="0" applyFont="1" applyFill="1" applyBorder="1" applyAlignment="1" applyProtection="1">
      <alignment vertical="center"/>
    </xf>
    <xf numFmtId="0" fontId="10" fillId="0" borderId="5" xfId="0" applyFont="1" applyBorder="1" applyAlignment="1" applyProtection="1">
      <alignment vertical="top"/>
    </xf>
    <xf numFmtId="0" fontId="9" fillId="0" borderId="18" xfId="0" applyFont="1" applyBorder="1" applyAlignment="1" applyProtection="1">
      <alignment vertical="top"/>
    </xf>
    <xf numFmtId="0" fontId="10" fillId="0" borderId="42" xfId="0" applyFont="1" applyBorder="1" applyAlignment="1" applyProtection="1">
      <alignment vertical="top"/>
    </xf>
    <xf numFmtId="0" fontId="10" fillId="0" borderId="27" xfId="0" applyFont="1" applyBorder="1" applyProtection="1"/>
    <xf numFmtId="0" fontId="10" fillId="0" borderId="26" xfId="0" applyFont="1" applyBorder="1" applyProtection="1"/>
    <xf numFmtId="0" fontId="10" fillId="0" borderId="0" xfId="0" applyFont="1" applyAlignment="1" applyProtection="1">
      <alignment vertical="top"/>
    </xf>
    <xf numFmtId="0" fontId="27" fillId="0" borderId="0" xfId="0" applyFont="1" applyAlignment="1" applyProtection="1">
      <alignment vertical="center"/>
    </xf>
    <xf numFmtId="0" fontId="27" fillId="0" borderId="0" xfId="0" applyFont="1" applyAlignment="1" applyProtection="1">
      <alignment horizontal="left" vertical="center"/>
    </xf>
    <xf numFmtId="0" fontId="33"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164" fontId="27"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3" fillId="0" borderId="0" xfId="0" applyFont="1" applyFill="1" applyBorder="1" applyAlignment="1" applyProtection="1">
      <alignment vertical="center"/>
    </xf>
    <xf numFmtId="0" fontId="34" fillId="0" borderId="0" xfId="0" applyFont="1" applyFill="1" applyBorder="1" applyProtection="1"/>
    <xf numFmtId="0" fontId="33" fillId="0" borderId="0" xfId="0" applyFont="1" applyFill="1" applyBorder="1" applyProtection="1"/>
    <xf numFmtId="0" fontId="6" fillId="0" borderId="0" xfId="0" applyFont="1" applyFill="1" applyBorder="1" applyAlignment="1" applyProtection="1">
      <alignment vertical="center"/>
    </xf>
    <xf numFmtId="0" fontId="10" fillId="0" borderId="7" xfId="0" applyFont="1" applyBorder="1" applyAlignment="1" applyProtection="1">
      <alignment vertical="top"/>
    </xf>
    <xf numFmtId="0" fontId="10" fillId="0" borderId="27" xfId="0" applyFont="1" applyBorder="1" applyAlignment="1" applyProtection="1">
      <alignment vertical="top"/>
    </xf>
    <xf numFmtId="9" fontId="7" fillId="0" borderId="10" xfId="0" applyNumberFormat="1" applyFont="1" applyBorder="1" applyAlignment="1" applyProtection="1">
      <alignment horizontal="center" vertical="center"/>
    </xf>
    <xf numFmtId="165" fontId="16" fillId="0" borderId="21" xfId="2" applyNumberFormat="1" applyFont="1" applyFill="1" applyBorder="1" applyAlignment="1" applyProtection="1">
      <alignment horizontal="center" vertical="center"/>
    </xf>
    <xf numFmtId="165" fontId="16" fillId="0" borderId="22" xfId="2" applyNumberFormat="1" applyFont="1" applyFill="1" applyBorder="1" applyAlignment="1" applyProtection="1">
      <alignment horizontal="center" vertical="center"/>
    </xf>
    <xf numFmtId="165" fontId="16" fillId="0" borderId="23" xfId="2" applyNumberFormat="1" applyFont="1" applyFill="1" applyBorder="1" applyAlignment="1" applyProtection="1">
      <alignment horizontal="center" vertical="center"/>
    </xf>
    <xf numFmtId="0" fontId="16" fillId="0" borderId="0" xfId="0" applyFont="1" applyAlignment="1" applyProtection="1">
      <alignment wrapText="1"/>
    </xf>
    <xf numFmtId="165" fontId="10" fillId="0" borderId="21" xfId="2" applyNumberFormat="1" applyFont="1" applyBorder="1" applyAlignment="1" applyProtection="1">
      <alignment horizontal="center" vertical="center"/>
    </xf>
    <xf numFmtId="165" fontId="10" fillId="0" borderId="22" xfId="2" applyNumberFormat="1" applyFont="1" applyBorder="1" applyAlignment="1" applyProtection="1">
      <alignment horizontal="center" vertical="center"/>
    </xf>
    <xf numFmtId="165" fontId="10" fillId="0" borderId="23" xfId="2" applyNumberFormat="1" applyFont="1" applyBorder="1" applyAlignment="1" applyProtection="1">
      <alignment horizontal="center" vertical="center"/>
    </xf>
    <xf numFmtId="10" fontId="10" fillId="0" borderId="21" xfId="2" applyNumberFormat="1" applyFont="1" applyBorder="1" applyAlignment="1" applyProtection="1">
      <alignment horizontal="center" vertical="center"/>
    </xf>
    <xf numFmtId="10" fontId="10" fillId="0" borderId="22" xfId="2" applyNumberFormat="1" applyFont="1" applyBorder="1" applyAlignment="1" applyProtection="1">
      <alignment horizontal="center" vertical="center"/>
    </xf>
    <xf numFmtId="10" fontId="10" fillId="0" borderId="23" xfId="2" applyNumberFormat="1" applyFont="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5"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left" vertical="center" indent="2"/>
    </xf>
    <xf numFmtId="0" fontId="5" fillId="0" borderId="27" xfId="0" applyFont="1" applyFill="1" applyBorder="1" applyAlignment="1" applyProtection="1">
      <alignment horizontal="left" vertical="center" indent="2"/>
    </xf>
    <xf numFmtId="0" fontId="4" fillId="0" borderId="0" xfId="0" applyFont="1" applyAlignment="1" applyProtection="1">
      <alignment vertical="center" wrapText="1"/>
    </xf>
    <xf numFmtId="0" fontId="38" fillId="0" borderId="0" xfId="0" applyFont="1" applyAlignment="1" applyProtection="1"/>
    <xf numFmtId="0" fontId="38" fillId="0" borderId="0" xfId="0" applyFont="1" applyProtection="1"/>
    <xf numFmtId="8" fontId="38" fillId="0" borderId="43" xfId="0" applyNumberFormat="1" applyFont="1" applyBorder="1" applyAlignment="1" applyProtection="1">
      <alignment horizontal="center" vertical="center"/>
    </xf>
    <xf numFmtId="0" fontId="37" fillId="0" borderId="43" xfId="0" applyFont="1" applyBorder="1" applyAlignment="1" applyProtection="1">
      <alignment horizontal="center" vertical="center" wrapText="1"/>
    </xf>
    <xf numFmtId="0" fontId="37" fillId="0" borderId="44" xfId="0" applyFont="1" applyBorder="1" applyAlignment="1" applyProtection="1">
      <alignment horizontal="center" vertical="center"/>
    </xf>
    <xf numFmtId="164" fontId="38" fillId="0" borderId="44" xfId="0" applyNumberFormat="1" applyFont="1" applyBorder="1" applyAlignment="1" applyProtection="1">
      <alignment horizontal="center" vertical="center"/>
    </xf>
    <xf numFmtId="0" fontId="3" fillId="0" borderId="0" xfId="0" applyFont="1" applyFill="1" applyBorder="1" applyAlignment="1" applyProtection="1">
      <alignment vertical="center" wrapText="1"/>
    </xf>
    <xf numFmtId="0" fontId="15" fillId="2" borderId="2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7" xfId="0" applyFont="1" applyBorder="1" applyAlignment="1" applyProtection="1">
      <alignment horizontal="center" vertical="center"/>
    </xf>
    <xf numFmtId="0" fontId="15" fillId="4" borderId="9" xfId="0" applyFont="1" applyFill="1" applyBorder="1" applyAlignment="1" applyProtection="1">
      <alignment horizontal="left" vertical="top"/>
    </xf>
    <xf numFmtId="0" fontId="15" fillId="4" borderId="35" xfId="0" applyFont="1" applyFill="1" applyBorder="1" applyAlignment="1" applyProtection="1">
      <alignment horizontal="left" vertical="top"/>
    </xf>
    <xf numFmtId="0" fontId="15" fillId="4" borderId="17" xfId="0" applyFont="1" applyFill="1" applyBorder="1" applyAlignment="1" applyProtection="1">
      <alignment horizontal="left" vertical="top"/>
    </xf>
    <xf numFmtId="0" fontId="10" fillId="0" borderId="5"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5" xfId="0" applyFont="1" applyFill="1" applyBorder="1" applyAlignment="1" applyProtection="1">
      <alignment horizontal="left" vertical="top" wrapText="1"/>
    </xf>
    <xf numFmtId="0" fontId="5" fillId="0" borderId="5"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10" fillId="0" borderId="25" xfId="0" applyFont="1" applyFill="1" applyBorder="1" applyAlignment="1" applyProtection="1">
      <alignment horizontal="left" vertical="top"/>
    </xf>
    <xf numFmtId="0" fontId="9" fillId="0" borderId="5" xfId="0" applyFont="1" applyFill="1" applyBorder="1" applyAlignment="1" applyProtection="1">
      <alignment horizontal="left" vertical="top"/>
    </xf>
    <xf numFmtId="0" fontId="10" fillId="0" borderId="5"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25" xfId="0" applyFont="1" applyBorder="1" applyAlignment="1" applyProtection="1">
      <alignment horizontal="left" vertical="top" wrapText="1"/>
    </xf>
    <xf numFmtId="0" fontId="6" fillId="0" borderId="5" xfId="0" applyFont="1" applyFill="1" applyBorder="1" applyAlignment="1">
      <alignment horizontal="left" vertical="top"/>
    </xf>
    <xf numFmtId="0" fontId="6" fillId="0" borderId="0" xfId="0" applyFont="1" applyFill="1" applyBorder="1" applyAlignment="1">
      <alignment horizontal="left" vertical="top"/>
    </xf>
    <xf numFmtId="0" fontId="6" fillId="0" borderId="25" xfId="0" applyFont="1" applyFill="1" applyBorder="1" applyAlignment="1">
      <alignment horizontal="left" vertical="top"/>
    </xf>
    <xf numFmtId="0" fontId="15" fillId="0" borderId="13" xfId="0" applyFont="1" applyBorder="1" applyAlignment="1" applyProtection="1">
      <alignment horizontal="center" vertical="center" wrapText="1"/>
    </xf>
    <xf numFmtId="0" fontId="15" fillId="0" borderId="14"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6" fillId="3" borderId="13" xfId="0" applyFont="1" applyFill="1" applyBorder="1" applyAlignment="1" applyProtection="1">
      <alignment horizontal="center" vertical="center" wrapText="1"/>
    </xf>
    <xf numFmtId="0" fontId="16" fillId="3" borderId="14" xfId="0" applyFont="1" applyFill="1" applyBorder="1" applyAlignment="1" applyProtection="1">
      <alignment horizontal="center" vertical="center" wrapText="1"/>
    </xf>
    <xf numFmtId="0" fontId="16" fillId="3" borderId="15" xfId="0" applyFont="1" applyFill="1" applyBorder="1" applyAlignment="1" applyProtection="1">
      <alignment horizontal="center" vertical="center" wrapText="1"/>
    </xf>
    <xf numFmtId="0" fontId="29" fillId="0" borderId="9" xfId="0" applyFont="1" applyFill="1" applyBorder="1" applyAlignment="1" applyProtection="1">
      <alignment horizontal="left" vertical="center"/>
      <protection locked="0"/>
    </xf>
    <xf numFmtId="0" fontId="29" fillId="0" borderId="35" xfId="0" applyFont="1" applyFill="1" applyBorder="1" applyAlignment="1" applyProtection="1">
      <alignment horizontal="left" vertical="center"/>
      <protection locked="0"/>
    </xf>
    <xf numFmtId="0" fontId="29" fillId="0" borderId="17" xfId="0" applyFont="1" applyFill="1" applyBorder="1" applyAlignment="1" applyProtection="1">
      <alignment horizontal="left" vertical="center"/>
      <protection locked="0"/>
    </xf>
    <xf numFmtId="0" fontId="15" fillId="0" borderId="13"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0"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5" fillId="0" borderId="18"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9" fontId="7" fillId="0" borderId="13" xfId="0" applyNumberFormat="1" applyFont="1" applyBorder="1" applyAlignment="1" applyProtection="1">
      <alignment horizontal="center" vertical="center"/>
    </xf>
    <xf numFmtId="9" fontId="7" fillId="0" borderId="14" xfId="0" applyNumberFormat="1" applyFont="1" applyBorder="1" applyAlignment="1" applyProtection="1">
      <alignment horizontal="center" vertical="center"/>
    </xf>
    <xf numFmtId="9" fontId="7" fillId="0" borderId="15" xfId="0" applyNumberFormat="1" applyFont="1" applyBorder="1" applyAlignment="1" applyProtection="1">
      <alignment horizontal="center" vertical="center"/>
    </xf>
    <xf numFmtId="0" fontId="18" fillId="0" borderId="9" xfId="0" applyFont="1" applyFill="1" applyBorder="1" applyAlignment="1" applyProtection="1">
      <alignment horizontal="center" vertical="center"/>
    </xf>
    <xf numFmtId="0" fontId="18" fillId="0" borderId="35" xfId="0" applyFont="1" applyFill="1" applyBorder="1" applyAlignment="1" applyProtection="1">
      <alignment horizontal="center" vertical="center"/>
    </xf>
    <xf numFmtId="0" fontId="18" fillId="0" borderId="17" xfId="0" applyFont="1" applyFill="1" applyBorder="1" applyAlignment="1" applyProtection="1">
      <alignment horizontal="center" vertical="center"/>
    </xf>
    <xf numFmtId="0" fontId="37" fillId="0" borderId="43" xfId="0" applyFont="1" applyBorder="1" applyAlignment="1" applyProtection="1">
      <alignment horizontal="center" vertical="center"/>
    </xf>
  </cellXfs>
  <cellStyles count="3">
    <cellStyle name="Normal" xfId="0" builtinId="0"/>
    <cellStyle name="Percent" xfId="2" builtinId="5"/>
    <cellStyle name="Percent 2" xfId="1"/>
  </cellStyles>
  <dxfs count="18">
    <dxf>
      <fill>
        <patternFill>
          <bgColor rgb="FF70AD47"/>
        </patternFill>
      </fill>
    </dxf>
    <dxf>
      <fill>
        <patternFill>
          <bgColor rgb="FF70AD47"/>
        </patternFill>
      </fill>
    </dxf>
    <dxf>
      <fill>
        <patternFill>
          <bgColor rgb="FF70AD47"/>
        </patternFill>
      </fill>
    </dxf>
    <dxf>
      <fill>
        <patternFill>
          <bgColor rgb="FFFF00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5"/>
  <sheetViews>
    <sheetView tabSelected="1" zoomScale="80" zoomScaleNormal="80" workbookViewId="0">
      <selection activeCell="A2" sqref="A2"/>
    </sheetView>
  </sheetViews>
  <sheetFormatPr defaultColWidth="9.1796875" defaultRowHeight="14" x14ac:dyDescent="0.3"/>
  <cols>
    <col min="1" max="1" width="40.26953125" style="206" customWidth="1"/>
    <col min="2" max="2" width="33.1796875" style="206" customWidth="1"/>
    <col min="3" max="3" width="164.1796875" style="206" customWidth="1"/>
    <col min="4" max="7" width="9.1796875" style="14"/>
    <col min="8" max="8" width="14.08984375" style="14" customWidth="1"/>
    <col min="9" max="9" width="22.81640625" style="14" customWidth="1"/>
    <col min="10" max="11" width="9.1796875" style="14"/>
    <col min="12" max="13" width="11.1796875" style="14" customWidth="1"/>
    <col min="14" max="16384" width="9.1796875" style="14"/>
  </cols>
  <sheetData>
    <row r="1" spans="1:15" ht="25" x14ac:dyDescent="0.3">
      <c r="A1" s="135" t="s">
        <v>175</v>
      </c>
      <c r="B1" s="166"/>
      <c r="C1" s="166"/>
      <c r="D1" s="167"/>
      <c r="E1" s="167"/>
      <c r="F1" s="167"/>
      <c r="G1" s="167"/>
      <c r="H1" s="167"/>
      <c r="I1" s="167"/>
      <c r="J1" s="167"/>
      <c r="K1" s="167"/>
      <c r="L1" s="167"/>
      <c r="M1" s="167"/>
      <c r="N1" s="167"/>
      <c r="O1" s="168"/>
    </row>
    <row r="2" spans="1:15" s="32" customFormat="1" ht="30" x14ac:dyDescent="0.3">
      <c r="A2" s="136" t="s">
        <v>224</v>
      </c>
      <c r="B2" s="169"/>
      <c r="C2" s="169"/>
      <c r="D2" s="60"/>
      <c r="E2" s="60"/>
      <c r="F2" s="60"/>
      <c r="G2" s="60"/>
      <c r="H2" s="60"/>
      <c r="I2" s="60"/>
      <c r="J2" s="60"/>
      <c r="K2" s="60"/>
      <c r="L2" s="60"/>
      <c r="M2" s="60"/>
      <c r="N2" s="60"/>
      <c r="O2" s="170"/>
    </row>
    <row r="3" spans="1:15" s="32" customFormat="1" ht="30.5" thickBot="1" x14ac:dyDescent="0.35">
      <c r="A3" s="136"/>
      <c r="B3" s="169"/>
      <c r="C3" s="169"/>
      <c r="D3" s="60"/>
      <c r="E3" s="60"/>
      <c r="F3" s="60"/>
      <c r="G3" s="60"/>
      <c r="H3" s="60"/>
      <c r="I3" s="60"/>
      <c r="J3" s="60"/>
      <c r="K3" s="60"/>
      <c r="L3" s="60"/>
      <c r="M3" s="60"/>
      <c r="N3" s="60"/>
      <c r="O3" s="170"/>
    </row>
    <row r="4" spans="1:15" s="32" customFormat="1" ht="14.5" thickBot="1" x14ac:dyDescent="0.35">
      <c r="A4" s="246" t="s">
        <v>56</v>
      </c>
      <c r="B4" s="247"/>
      <c r="C4" s="247"/>
      <c r="D4" s="247"/>
      <c r="E4" s="247"/>
      <c r="F4" s="247"/>
      <c r="G4" s="247"/>
      <c r="H4" s="247"/>
      <c r="I4" s="247"/>
      <c r="J4" s="247"/>
      <c r="K4" s="247"/>
      <c r="L4" s="247"/>
      <c r="M4" s="247"/>
      <c r="N4" s="247"/>
      <c r="O4" s="248"/>
    </row>
    <row r="5" spans="1:15" s="32" customFormat="1" ht="19" customHeight="1" x14ac:dyDescent="0.3">
      <c r="A5" s="249" t="s">
        <v>44</v>
      </c>
      <c r="B5" s="250"/>
      <c r="C5" s="250"/>
      <c r="D5" s="250"/>
      <c r="E5" s="250"/>
      <c r="F5" s="250"/>
      <c r="G5" s="250"/>
      <c r="H5" s="250"/>
      <c r="I5" s="250"/>
      <c r="J5" s="250"/>
      <c r="K5" s="250"/>
      <c r="L5" s="250"/>
      <c r="M5" s="250"/>
      <c r="N5" s="250"/>
      <c r="O5" s="251"/>
    </row>
    <row r="6" spans="1:15" s="32" customFormat="1" ht="19" customHeight="1" x14ac:dyDescent="0.3">
      <c r="A6" s="249" t="s">
        <v>121</v>
      </c>
      <c r="B6" s="250"/>
      <c r="C6" s="250"/>
      <c r="D6" s="250"/>
      <c r="E6" s="250"/>
      <c r="F6" s="250"/>
      <c r="G6" s="250"/>
      <c r="H6" s="250"/>
      <c r="I6" s="250"/>
      <c r="J6" s="250"/>
      <c r="K6" s="250"/>
      <c r="L6" s="250"/>
      <c r="M6" s="250"/>
      <c r="N6" s="250"/>
      <c r="O6" s="251"/>
    </row>
    <row r="7" spans="1:15" s="32" customFormat="1" ht="19" customHeight="1" x14ac:dyDescent="0.3">
      <c r="A7" s="252" t="s">
        <v>197</v>
      </c>
      <c r="B7" s="253"/>
      <c r="C7" s="253"/>
      <c r="D7" s="253"/>
      <c r="E7" s="253"/>
      <c r="F7" s="253"/>
      <c r="G7" s="253"/>
      <c r="H7" s="253"/>
      <c r="I7" s="253"/>
      <c r="J7" s="253"/>
      <c r="K7" s="253"/>
      <c r="L7" s="253"/>
      <c r="M7" s="253"/>
      <c r="N7" s="253"/>
      <c r="O7" s="254"/>
    </row>
    <row r="8" spans="1:15" s="32" customFormat="1" ht="19" customHeight="1" x14ac:dyDescent="0.3">
      <c r="A8" s="259" t="s">
        <v>194</v>
      </c>
      <c r="B8" s="260"/>
      <c r="C8" s="260"/>
      <c r="D8" s="260"/>
      <c r="E8" s="260"/>
      <c r="F8" s="260"/>
      <c r="G8" s="260"/>
      <c r="H8" s="260"/>
      <c r="I8" s="260"/>
      <c r="J8" s="260"/>
      <c r="K8" s="260"/>
      <c r="L8" s="260"/>
      <c r="M8" s="260"/>
      <c r="N8" s="260"/>
      <c r="O8" s="261"/>
    </row>
    <row r="9" spans="1:15" s="32" customFormat="1" ht="19" customHeight="1" x14ac:dyDescent="0.3">
      <c r="A9" s="255" t="s">
        <v>177</v>
      </c>
      <c r="B9" s="253"/>
      <c r="C9" s="253"/>
      <c r="D9" s="253"/>
      <c r="E9" s="253"/>
      <c r="F9" s="253"/>
      <c r="G9" s="253"/>
      <c r="H9" s="253"/>
      <c r="I9" s="253"/>
      <c r="J9" s="253"/>
      <c r="K9" s="253"/>
      <c r="L9" s="253"/>
      <c r="M9" s="253"/>
      <c r="N9" s="253"/>
      <c r="O9" s="254"/>
    </row>
    <row r="10" spans="1:15" s="32" customFormat="1" ht="19" customHeight="1" x14ac:dyDescent="0.3">
      <c r="A10" s="249" t="s">
        <v>43</v>
      </c>
      <c r="B10" s="250"/>
      <c r="C10" s="250"/>
      <c r="D10" s="250"/>
      <c r="E10" s="250"/>
      <c r="F10" s="250"/>
      <c r="G10" s="250"/>
      <c r="H10" s="250"/>
      <c r="I10" s="250"/>
      <c r="J10" s="250"/>
      <c r="K10" s="250"/>
      <c r="L10" s="250"/>
      <c r="M10" s="250"/>
      <c r="N10" s="250"/>
      <c r="O10" s="251"/>
    </row>
    <row r="11" spans="1:15" ht="19" customHeight="1" x14ac:dyDescent="0.3">
      <c r="A11" s="256" t="s">
        <v>21</v>
      </c>
      <c r="B11" s="257"/>
      <c r="C11" s="257"/>
      <c r="D11" s="257"/>
      <c r="E11" s="257"/>
      <c r="F11" s="257"/>
      <c r="G11" s="257"/>
      <c r="H11" s="257"/>
      <c r="I11" s="257"/>
      <c r="J11" s="257"/>
      <c r="K11" s="257"/>
      <c r="L11" s="257"/>
      <c r="M11" s="257"/>
      <c r="N11" s="257"/>
      <c r="O11" s="258"/>
    </row>
    <row r="12" spans="1:15" ht="19" customHeight="1" thickBot="1" x14ac:dyDescent="0.35">
      <c r="A12" s="256" t="s">
        <v>20</v>
      </c>
      <c r="B12" s="257"/>
      <c r="C12" s="257"/>
      <c r="D12" s="257"/>
      <c r="E12" s="257"/>
      <c r="F12" s="257"/>
      <c r="G12" s="257"/>
      <c r="H12" s="257"/>
      <c r="I12" s="257"/>
      <c r="J12" s="257"/>
      <c r="K12" s="257"/>
      <c r="L12" s="257"/>
      <c r="M12" s="257"/>
      <c r="N12" s="257"/>
      <c r="O12" s="258"/>
    </row>
    <row r="13" spans="1:15" ht="19" customHeight="1" thickBot="1" x14ac:dyDescent="0.35">
      <c r="A13" s="246" t="s">
        <v>156</v>
      </c>
      <c r="B13" s="247"/>
      <c r="C13" s="247"/>
      <c r="D13" s="247"/>
      <c r="E13" s="247"/>
      <c r="F13" s="247"/>
      <c r="G13" s="247"/>
      <c r="H13" s="247"/>
      <c r="I13" s="247"/>
      <c r="J13" s="247"/>
      <c r="K13" s="247"/>
      <c r="L13" s="247"/>
      <c r="M13" s="247"/>
      <c r="N13" s="247"/>
      <c r="O13" s="248"/>
    </row>
    <row r="14" spans="1:15" ht="19" customHeight="1" x14ac:dyDescent="0.3">
      <c r="A14" s="171" t="s">
        <v>60</v>
      </c>
      <c r="B14" s="172"/>
      <c r="C14" s="173"/>
      <c r="D14" s="174"/>
      <c r="E14" s="174"/>
      <c r="F14" s="174"/>
      <c r="G14" s="174"/>
      <c r="H14" s="174"/>
      <c r="I14" s="174"/>
      <c r="J14" s="174"/>
      <c r="K14" s="174"/>
      <c r="L14" s="174"/>
      <c r="M14" s="174"/>
      <c r="N14" s="174"/>
      <c r="O14" s="175"/>
    </row>
    <row r="15" spans="1:15" ht="19" customHeight="1" x14ac:dyDescent="0.3">
      <c r="A15" s="176" t="s">
        <v>17</v>
      </c>
      <c r="B15" s="172"/>
      <c r="C15" s="173"/>
      <c r="D15" s="174"/>
      <c r="E15" s="174"/>
      <c r="F15" s="174"/>
      <c r="G15" s="174"/>
      <c r="H15" s="174"/>
      <c r="I15" s="174"/>
      <c r="J15" s="174"/>
      <c r="K15" s="174"/>
      <c r="L15" s="174"/>
      <c r="M15" s="174"/>
      <c r="N15" s="174"/>
      <c r="O15" s="175"/>
    </row>
    <row r="16" spans="1:15" ht="19" customHeight="1" x14ac:dyDescent="0.3">
      <c r="A16" s="177" t="s">
        <v>185</v>
      </c>
      <c r="B16" s="172"/>
      <c r="C16" s="173"/>
      <c r="D16" s="174"/>
      <c r="E16" s="174"/>
      <c r="F16" s="174"/>
      <c r="G16" s="174"/>
      <c r="H16" s="174"/>
      <c r="I16" s="174"/>
      <c r="J16" s="174"/>
      <c r="K16" s="174"/>
      <c r="L16" s="174"/>
      <c r="M16" s="174"/>
      <c r="N16" s="174"/>
      <c r="O16" s="175"/>
    </row>
    <row r="17" spans="1:15" ht="19" customHeight="1" x14ac:dyDescent="0.3">
      <c r="A17" s="178" t="s">
        <v>51</v>
      </c>
      <c r="B17" s="179" t="s">
        <v>52</v>
      </c>
      <c r="C17" s="180" t="s">
        <v>53</v>
      </c>
      <c r="D17" s="174"/>
      <c r="E17" s="174"/>
      <c r="F17" s="174"/>
      <c r="G17" s="174"/>
      <c r="H17" s="174"/>
      <c r="I17" s="174"/>
      <c r="J17" s="174"/>
      <c r="K17" s="174"/>
      <c r="L17" s="174"/>
      <c r="M17" s="174"/>
      <c r="N17" s="174"/>
      <c r="O17" s="175"/>
    </row>
    <row r="18" spans="1:15" s="15" customFormat="1" ht="19" customHeight="1" x14ac:dyDescent="0.35">
      <c r="A18" s="181" t="s">
        <v>45</v>
      </c>
      <c r="B18" s="182" t="s">
        <v>15</v>
      </c>
      <c r="C18" s="183" t="s">
        <v>50</v>
      </c>
      <c r="D18" s="183"/>
      <c r="E18" s="183"/>
      <c r="F18" s="183"/>
      <c r="G18" s="183"/>
      <c r="H18" s="183"/>
      <c r="I18" s="183"/>
      <c r="J18" s="183"/>
      <c r="K18" s="183"/>
      <c r="L18" s="183"/>
      <c r="M18" s="183"/>
      <c r="N18" s="183"/>
      <c r="O18" s="184"/>
    </row>
    <row r="19" spans="1:15" s="15" customFormat="1" ht="19" customHeight="1" x14ac:dyDescent="0.35">
      <c r="A19" s="181" t="s">
        <v>46</v>
      </c>
      <c r="B19" s="182" t="s">
        <v>15</v>
      </c>
      <c r="C19" s="183" t="s">
        <v>163</v>
      </c>
      <c r="D19" s="183"/>
      <c r="E19" s="183"/>
      <c r="F19" s="183"/>
      <c r="G19" s="183"/>
      <c r="H19" s="183"/>
      <c r="I19" s="183"/>
      <c r="J19" s="183"/>
      <c r="K19" s="183"/>
      <c r="L19" s="183"/>
      <c r="M19" s="183"/>
      <c r="N19" s="183"/>
      <c r="O19" s="184"/>
    </row>
    <row r="20" spans="1:15" s="15" customFormat="1" ht="19" customHeight="1" x14ac:dyDescent="0.35">
      <c r="A20" s="181" t="s">
        <v>47</v>
      </c>
      <c r="B20" s="182" t="s">
        <v>15</v>
      </c>
      <c r="C20" s="183" t="s">
        <v>110</v>
      </c>
      <c r="D20" s="183"/>
      <c r="E20" s="183"/>
      <c r="F20" s="183"/>
      <c r="G20" s="183"/>
      <c r="H20" s="183"/>
      <c r="I20" s="183"/>
      <c r="J20" s="183"/>
      <c r="K20" s="183"/>
      <c r="L20" s="183"/>
      <c r="M20" s="183"/>
      <c r="N20" s="183"/>
      <c r="O20" s="184"/>
    </row>
    <row r="21" spans="1:15" s="15" customFormat="1" ht="19" customHeight="1" x14ac:dyDescent="0.35">
      <c r="A21" s="181" t="s">
        <v>48</v>
      </c>
      <c r="B21" s="182" t="s">
        <v>15</v>
      </c>
      <c r="C21" s="183" t="s">
        <v>109</v>
      </c>
      <c r="D21" s="183"/>
      <c r="E21" s="183"/>
      <c r="F21" s="183"/>
      <c r="G21" s="183"/>
      <c r="H21" s="183"/>
      <c r="I21" s="183"/>
      <c r="J21" s="183"/>
      <c r="K21" s="183"/>
      <c r="L21" s="183"/>
      <c r="M21" s="183"/>
      <c r="N21" s="183"/>
      <c r="O21" s="184"/>
    </row>
    <row r="22" spans="1:15" s="15" customFormat="1" ht="18.75" customHeight="1" x14ac:dyDescent="0.35">
      <c r="A22" s="181" t="s">
        <v>49</v>
      </c>
      <c r="B22" s="182" t="s">
        <v>15</v>
      </c>
      <c r="C22" s="49" t="s">
        <v>120</v>
      </c>
      <c r="D22" s="183"/>
      <c r="E22" s="183"/>
      <c r="F22" s="183"/>
      <c r="G22" s="183"/>
      <c r="H22" s="183"/>
      <c r="I22" s="183"/>
      <c r="J22" s="183"/>
      <c r="K22" s="183"/>
      <c r="L22" s="183"/>
      <c r="M22" s="183"/>
      <c r="N22" s="183"/>
      <c r="O22" s="184"/>
    </row>
    <row r="23" spans="1:15" s="188" customFormat="1" ht="16.5" customHeight="1" x14ac:dyDescent="0.35">
      <c r="A23" s="185"/>
      <c r="B23" s="186"/>
      <c r="C23" s="242" t="s">
        <v>190</v>
      </c>
      <c r="D23" s="186"/>
      <c r="E23" s="186"/>
      <c r="F23" s="186"/>
      <c r="G23" s="186"/>
      <c r="H23" s="186"/>
      <c r="I23" s="186"/>
      <c r="J23" s="186"/>
      <c r="K23" s="186"/>
      <c r="L23" s="186"/>
      <c r="M23" s="186"/>
      <c r="N23" s="186"/>
      <c r="O23" s="187"/>
    </row>
    <row r="24" spans="1:15" s="188" customFormat="1" ht="16.5" customHeight="1" x14ac:dyDescent="0.35">
      <c r="A24" s="185"/>
      <c r="B24" s="186"/>
      <c r="C24" s="242" t="s">
        <v>157</v>
      </c>
      <c r="D24" s="186"/>
      <c r="E24" s="186"/>
      <c r="F24" s="186"/>
      <c r="G24" s="186"/>
      <c r="H24" s="186"/>
      <c r="I24" s="186"/>
      <c r="J24" s="186"/>
      <c r="K24" s="186"/>
      <c r="L24" s="186"/>
      <c r="M24" s="186"/>
      <c r="N24" s="186"/>
      <c r="O24" s="187"/>
    </row>
    <row r="25" spans="1:15" s="15" customFormat="1" ht="19" customHeight="1" x14ac:dyDescent="0.35">
      <c r="A25" s="189" t="s">
        <v>54</v>
      </c>
      <c r="B25" s="59" t="s">
        <v>15</v>
      </c>
      <c r="C25" s="49" t="s">
        <v>153</v>
      </c>
      <c r="D25" s="49"/>
      <c r="E25" s="49"/>
      <c r="F25" s="49"/>
      <c r="G25" s="49"/>
      <c r="H25" s="49"/>
      <c r="I25" s="49"/>
      <c r="J25" s="49"/>
      <c r="K25" s="49"/>
      <c r="L25" s="49"/>
      <c r="M25" s="49"/>
      <c r="N25" s="49"/>
      <c r="O25" s="184"/>
    </row>
    <row r="26" spans="1:15" s="15" customFormat="1" ht="19" customHeight="1" x14ac:dyDescent="0.35">
      <c r="A26" s="189" t="s">
        <v>158</v>
      </c>
      <c r="B26" s="59" t="s">
        <v>6</v>
      </c>
      <c r="C26" s="190" t="s">
        <v>178</v>
      </c>
      <c r="D26" s="49"/>
      <c r="E26" s="49"/>
      <c r="F26" s="49"/>
      <c r="G26" s="49"/>
      <c r="H26" s="49"/>
      <c r="I26" s="49"/>
      <c r="J26" s="49"/>
      <c r="K26" s="49"/>
      <c r="L26" s="49"/>
      <c r="M26" s="49"/>
      <c r="N26" s="49"/>
      <c r="O26" s="184"/>
    </row>
    <row r="27" spans="1:15" s="15" customFormat="1" ht="19" customHeight="1" x14ac:dyDescent="0.35">
      <c r="A27" s="189" t="s">
        <v>158</v>
      </c>
      <c r="B27" s="59" t="s">
        <v>15</v>
      </c>
      <c r="C27" s="49" t="s">
        <v>117</v>
      </c>
      <c r="D27" s="49"/>
      <c r="E27" s="49"/>
      <c r="F27" s="49"/>
      <c r="G27" s="49"/>
      <c r="H27" s="49"/>
      <c r="I27" s="49"/>
      <c r="J27" s="49"/>
      <c r="K27" s="49"/>
      <c r="L27" s="49"/>
      <c r="M27" s="49"/>
      <c r="N27" s="49"/>
      <c r="O27" s="184"/>
    </row>
    <row r="28" spans="1:15" s="15" customFormat="1" ht="17.149999999999999" customHeight="1" x14ac:dyDescent="0.35">
      <c r="A28" s="191"/>
      <c r="B28" s="192"/>
      <c r="C28" s="193"/>
      <c r="D28" s="193"/>
      <c r="E28" s="193"/>
      <c r="F28" s="193"/>
      <c r="G28" s="193"/>
      <c r="H28" s="193"/>
      <c r="I28" s="193"/>
      <c r="J28" s="193"/>
      <c r="K28" s="193"/>
      <c r="L28" s="193"/>
      <c r="M28" s="193"/>
      <c r="N28" s="193"/>
      <c r="O28" s="194"/>
    </row>
    <row r="29" spans="1:15" ht="18.649999999999999" customHeight="1" x14ac:dyDescent="0.3">
      <c r="A29" s="176" t="s">
        <v>19</v>
      </c>
      <c r="B29" s="172"/>
      <c r="C29" s="172"/>
      <c r="D29" s="174"/>
      <c r="E29" s="174"/>
      <c r="F29" s="174"/>
      <c r="G29" s="174"/>
      <c r="H29" s="174"/>
      <c r="I29" s="174"/>
      <c r="J29" s="174"/>
      <c r="K29" s="174"/>
      <c r="L29" s="174"/>
      <c r="M29" s="174"/>
      <c r="N29" s="174"/>
      <c r="O29" s="175"/>
    </row>
    <row r="30" spans="1:15" ht="18.649999999999999" customHeight="1" x14ac:dyDescent="0.3">
      <c r="A30" s="195" t="s">
        <v>57</v>
      </c>
      <c r="B30" s="172"/>
      <c r="C30" s="172"/>
      <c r="D30" s="174"/>
      <c r="E30" s="174"/>
      <c r="F30" s="174"/>
      <c r="G30" s="174"/>
      <c r="H30" s="174"/>
      <c r="I30" s="174"/>
      <c r="J30" s="174"/>
      <c r="K30" s="174"/>
      <c r="L30" s="174"/>
      <c r="M30" s="174"/>
      <c r="N30" s="174"/>
      <c r="O30" s="175"/>
    </row>
    <row r="31" spans="1:15" ht="18.649999999999999" customHeight="1" x14ac:dyDescent="0.3">
      <c r="A31" s="196" t="s">
        <v>179</v>
      </c>
      <c r="B31" s="172"/>
      <c r="C31" s="172"/>
      <c r="D31" s="174"/>
      <c r="E31" s="174"/>
      <c r="F31" s="174"/>
      <c r="G31" s="174"/>
      <c r="H31" s="174"/>
      <c r="I31" s="174"/>
      <c r="J31" s="174"/>
      <c r="K31" s="174"/>
      <c r="L31" s="174"/>
      <c r="M31" s="174"/>
      <c r="N31" s="174"/>
      <c r="O31" s="175"/>
    </row>
    <row r="32" spans="1:15" ht="18.649999999999999" customHeight="1" x14ac:dyDescent="0.3">
      <c r="A32" s="197" t="s">
        <v>220</v>
      </c>
      <c r="B32" s="172"/>
      <c r="C32" s="172"/>
      <c r="D32" s="174"/>
      <c r="E32" s="174"/>
      <c r="F32" s="174"/>
      <c r="G32" s="174"/>
      <c r="H32" s="174"/>
      <c r="I32" s="174"/>
      <c r="J32" s="174"/>
      <c r="K32" s="174"/>
      <c r="L32" s="174"/>
      <c r="M32" s="174"/>
      <c r="N32" s="174"/>
      <c r="O32" s="175"/>
    </row>
    <row r="33" spans="1:15" ht="18.649999999999999" customHeight="1" x14ac:dyDescent="0.3">
      <c r="A33" s="197" t="s">
        <v>221</v>
      </c>
      <c r="B33" s="172"/>
      <c r="C33" s="172"/>
      <c r="D33" s="174"/>
      <c r="E33" s="174"/>
      <c r="F33" s="174"/>
      <c r="G33" s="174"/>
      <c r="H33" s="174"/>
      <c r="I33" s="174"/>
      <c r="J33" s="174"/>
      <c r="K33" s="174"/>
      <c r="L33" s="174"/>
      <c r="M33" s="174"/>
      <c r="N33" s="174"/>
      <c r="O33" s="175"/>
    </row>
    <row r="34" spans="1:15" ht="18.649999999999999" customHeight="1" x14ac:dyDescent="0.3">
      <c r="A34" s="197" t="s">
        <v>222</v>
      </c>
      <c r="B34" s="172"/>
      <c r="C34" s="172"/>
      <c r="D34" s="174"/>
      <c r="E34" s="174"/>
      <c r="F34" s="174"/>
      <c r="G34" s="174"/>
      <c r="H34" s="174"/>
      <c r="I34" s="174"/>
      <c r="J34" s="174"/>
      <c r="K34" s="174"/>
      <c r="L34" s="174"/>
      <c r="M34" s="174"/>
      <c r="N34" s="174"/>
      <c r="O34" s="175"/>
    </row>
    <row r="35" spans="1:15" ht="18.649999999999999" customHeight="1" x14ac:dyDescent="0.3">
      <c r="A35" s="196" t="s">
        <v>223</v>
      </c>
      <c r="B35" s="172"/>
      <c r="C35" s="172"/>
      <c r="D35" s="174"/>
      <c r="E35" s="174"/>
      <c r="F35" s="174"/>
      <c r="G35" s="174"/>
      <c r="H35" s="174"/>
      <c r="I35" s="174"/>
      <c r="J35" s="174"/>
      <c r="K35" s="174"/>
      <c r="L35" s="174"/>
      <c r="M35" s="174"/>
      <c r="N35" s="174"/>
      <c r="O35" s="175"/>
    </row>
    <row r="36" spans="1:15" ht="18.649999999999999" customHeight="1" x14ac:dyDescent="0.3">
      <c r="A36" s="198"/>
      <c r="B36" s="172"/>
      <c r="C36" s="172"/>
      <c r="D36" s="174"/>
      <c r="E36" s="174"/>
      <c r="F36" s="174"/>
      <c r="G36" s="174"/>
      <c r="H36" s="174"/>
      <c r="I36" s="174"/>
      <c r="J36" s="174"/>
      <c r="K36" s="174"/>
      <c r="L36" s="174"/>
      <c r="M36" s="174"/>
      <c r="N36" s="174"/>
      <c r="O36" s="175"/>
    </row>
    <row r="37" spans="1:15" ht="18.649999999999999" customHeight="1" x14ac:dyDescent="0.3">
      <c r="A37" s="176" t="s">
        <v>154</v>
      </c>
      <c r="B37" s="172"/>
      <c r="C37" s="172"/>
      <c r="D37" s="174"/>
      <c r="E37" s="174"/>
      <c r="F37" s="174"/>
      <c r="G37" s="174"/>
      <c r="H37" s="174"/>
      <c r="I37" s="174"/>
      <c r="J37" s="174"/>
      <c r="K37" s="174"/>
      <c r="L37" s="174"/>
      <c r="M37" s="174"/>
      <c r="N37" s="174"/>
      <c r="O37" s="175"/>
    </row>
    <row r="38" spans="1:15" ht="18.649999999999999" customHeight="1" x14ac:dyDescent="0.3">
      <c r="A38" s="199" t="s">
        <v>58</v>
      </c>
      <c r="B38" s="174"/>
      <c r="C38" s="172"/>
      <c r="D38" s="174"/>
      <c r="E38" s="174"/>
      <c r="F38" s="174"/>
      <c r="G38" s="174"/>
      <c r="H38" s="174"/>
      <c r="I38" s="174"/>
      <c r="J38" s="174"/>
      <c r="K38" s="174"/>
      <c r="L38" s="174"/>
      <c r="M38" s="174"/>
      <c r="N38" s="174"/>
      <c r="O38" s="175"/>
    </row>
    <row r="39" spans="1:15" ht="18.649999999999999" customHeight="1" x14ac:dyDescent="0.3">
      <c r="A39" s="196" t="s">
        <v>179</v>
      </c>
      <c r="B39" s="174"/>
      <c r="C39" s="172"/>
      <c r="D39" s="174"/>
      <c r="E39" s="174"/>
      <c r="F39" s="174"/>
      <c r="G39" s="174"/>
      <c r="H39" s="174"/>
      <c r="I39" s="174"/>
      <c r="J39" s="174"/>
      <c r="K39" s="174"/>
      <c r="L39" s="174"/>
      <c r="M39" s="174"/>
      <c r="N39" s="174"/>
      <c r="O39" s="175"/>
    </row>
    <row r="40" spans="1:15" ht="18.649999999999999" customHeight="1" x14ac:dyDescent="0.3">
      <c r="A40" s="197" t="s">
        <v>139</v>
      </c>
      <c r="B40" s="174"/>
      <c r="C40" s="172"/>
      <c r="D40" s="174"/>
      <c r="E40" s="174"/>
      <c r="F40" s="174"/>
      <c r="G40" s="174"/>
      <c r="H40" s="174"/>
      <c r="I40" s="174"/>
      <c r="J40" s="174"/>
      <c r="K40" s="174"/>
      <c r="L40" s="174"/>
      <c r="M40" s="174"/>
      <c r="N40" s="174"/>
      <c r="O40" s="175"/>
    </row>
    <row r="41" spans="1:15" ht="18.649999999999999" customHeight="1" x14ac:dyDescent="0.3">
      <c r="A41" s="197" t="s">
        <v>140</v>
      </c>
      <c r="B41" s="174"/>
      <c r="C41" s="172"/>
      <c r="D41" s="174"/>
      <c r="E41" s="174"/>
      <c r="F41" s="174"/>
      <c r="G41" s="174"/>
      <c r="H41" s="174"/>
      <c r="I41" s="174"/>
      <c r="J41" s="174"/>
      <c r="K41" s="174"/>
      <c r="L41" s="174"/>
      <c r="M41" s="174"/>
      <c r="N41" s="174"/>
      <c r="O41" s="175"/>
    </row>
    <row r="42" spans="1:15" ht="18.649999999999999" customHeight="1" x14ac:dyDescent="0.3">
      <c r="A42" s="197" t="s">
        <v>141</v>
      </c>
      <c r="B42" s="172"/>
      <c r="C42" s="172"/>
      <c r="D42" s="174"/>
      <c r="E42" s="174"/>
      <c r="F42" s="174"/>
      <c r="G42" s="174"/>
      <c r="H42" s="174"/>
      <c r="I42" s="174"/>
      <c r="J42" s="174"/>
      <c r="K42" s="174"/>
      <c r="L42" s="174"/>
      <c r="M42" s="174"/>
      <c r="N42" s="174"/>
      <c r="O42" s="175"/>
    </row>
    <row r="43" spans="1:15" ht="18.649999999999999" customHeight="1" x14ac:dyDescent="0.3">
      <c r="A43" s="197" t="s">
        <v>142</v>
      </c>
      <c r="B43" s="172"/>
      <c r="C43" s="172"/>
      <c r="D43" s="174"/>
      <c r="E43" s="174"/>
      <c r="F43" s="174"/>
      <c r="G43" s="174"/>
      <c r="H43" s="174"/>
      <c r="I43" s="174"/>
      <c r="J43" s="174"/>
      <c r="K43" s="174"/>
      <c r="L43" s="174"/>
      <c r="M43" s="174"/>
      <c r="N43" s="174"/>
      <c r="O43" s="175"/>
    </row>
    <row r="44" spans="1:15" s="15" customFormat="1" ht="22.5" customHeight="1" x14ac:dyDescent="0.35">
      <c r="A44" s="200" t="s">
        <v>181</v>
      </c>
      <c r="B44" s="183"/>
      <c r="C44" s="183"/>
      <c r="D44" s="183"/>
      <c r="E44" s="183"/>
      <c r="F44" s="183"/>
      <c r="G44" s="183"/>
      <c r="H44" s="183"/>
      <c r="I44" s="183"/>
      <c r="J44" s="183"/>
      <c r="K44" s="183"/>
      <c r="L44" s="183"/>
      <c r="M44" s="183"/>
      <c r="N44" s="183"/>
      <c r="O44" s="184"/>
    </row>
    <row r="45" spans="1:15" s="15" customFormat="1" ht="24" customHeight="1" x14ac:dyDescent="0.35">
      <c r="A45" s="231" t="s">
        <v>198</v>
      </c>
      <c r="B45" s="183"/>
      <c r="C45" s="183"/>
      <c r="D45" s="183"/>
      <c r="E45" s="183"/>
      <c r="F45" s="183"/>
      <c r="G45" s="183"/>
      <c r="H45" s="183"/>
      <c r="I45" s="183"/>
      <c r="J45" s="183"/>
      <c r="K45" s="183"/>
      <c r="L45" s="183"/>
      <c r="M45" s="183"/>
      <c r="N45" s="183"/>
      <c r="O45" s="184"/>
    </row>
    <row r="46" spans="1:15" ht="18.649999999999999" customHeight="1" thickBot="1" x14ac:dyDescent="0.35">
      <c r="A46" s="201"/>
      <c r="B46" s="172"/>
      <c r="C46" s="172"/>
      <c r="D46" s="174"/>
      <c r="E46" s="174"/>
      <c r="F46" s="174"/>
      <c r="G46" s="174"/>
      <c r="H46" s="174"/>
      <c r="I46" s="174"/>
      <c r="J46" s="174"/>
      <c r="K46" s="174"/>
      <c r="L46" s="174"/>
      <c r="M46" s="174"/>
      <c r="N46" s="174"/>
      <c r="O46" s="175"/>
    </row>
    <row r="47" spans="1:15" ht="18.649999999999999" customHeight="1" thickBot="1" x14ac:dyDescent="0.35">
      <c r="A47" s="246" t="s">
        <v>199</v>
      </c>
      <c r="B47" s="247"/>
      <c r="C47" s="247"/>
      <c r="D47" s="247"/>
      <c r="E47" s="247"/>
      <c r="F47" s="247"/>
      <c r="G47" s="247"/>
      <c r="H47" s="247"/>
      <c r="I47" s="247"/>
      <c r="J47" s="247"/>
      <c r="K47" s="247"/>
      <c r="L47" s="247"/>
      <c r="M47" s="247"/>
      <c r="N47" s="247"/>
      <c r="O47" s="248"/>
    </row>
    <row r="48" spans="1:15" s="174" customFormat="1" ht="18.649999999999999" customHeight="1" x14ac:dyDescent="0.3">
      <c r="A48" s="202" t="s">
        <v>182</v>
      </c>
      <c r="B48" s="203"/>
      <c r="C48" s="203"/>
      <c r="D48" s="167"/>
      <c r="E48" s="167"/>
      <c r="F48" s="167"/>
      <c r="G48" s="167"/>
      <c r="H48" s="167"/>
      <c r="I48" s="167"/>
      <c r="J48" s="167"/>
      <c r="K48" s="167"/>
      <c r="L48" s="167"/>
      <c r="M48" s="167"/>
      <c r="N48" s="167"/>
      <c r="O48" s="168"/>
    </row>
    <row r="49" spans="1:15" s="183" customFormat="1" ht="23" customHeight="1" x14ac:dyDescent="0.35">
      <c r="A49" s="189" t="s">
        <v>55</v>
      </c>
      <c r="B49" s="49" t="s">
        <v>155</v>
      </c>
      <c r="C49" s="49"/>
      <c r="O49" s="184"/>
    </row>
    <row r="50" spans="1:15" s="183" customFormat="1" ht="23" customHeight="1" x14ac:dyDescent="0.35">
      <c r="A50" s="200" t="s">
        <v>160</v>
      </c>
      <c r="B50" s="190" t="s">
        <v>183</v>
      </c>
      <c r="C50" s="49"/>
      <c r="O50" s="184"/>
    </row>
    <row r="51" spans="1:15" s="183" customFormat="1" ht="23" customHeight="1" x14ac:dyDescent="0.35">
      <c r="A51" s="189"/>
      <c r="B51" s="232" t="s">
        <v>200</v>
      </c>
      <c r="C51" s="49"/>
      <c r="O51" s="184"/>
    </row>
    <row r="52" spans="1:15" s="183" customFormat="1" ht="22.5" customHeight="1" x14ac:dyDescent="0.35">
      <c r="A52" s="189" t="s">
        <v>162</v>
      </c>
      <c r="B52" s="190" t="s">
        <v>184</v>
      </c>
      <c r="C52" s="49"/>
      <c r="O52" s="184"/>
    </row>
    <row r="53" spans="1:15" ht="19.5" customHeight="1" x14ac:dyDescent="0.3">
      <c r="A53" s="201"/>
      <c r="B53" s="216" t="s">
        <v>193</v>
      </c>
      <c r="C53" s="172"/>
      <c r="D53" s="174"/>
      <c r="E53" s="174"/>
      <c r="F53" s="174"/>
      <c r="G53" s="174"/>
      <c r="H53" s="174"/>
      <c r="I53" s="174"/>
      <c r="J53" s="174"/>
      <c r="K53" s="174"/>
      <c r="L53" s="174"/>
      <c r="M53" s="174"/>
      <c r="N53" s="174"/>
      <c r="O53" s="175"/>
    </row>
    <row r="54" spans="1:15" ht="19.5" customHeight="1" x14ac:dyDescent="0.3">
      <c r="A54" s="201"/>
      <c r="B54" s="233" t="s">
        <v>201</v>
      </c>
      <c r="C54" s="172"/>
      <c r="D54" s="174"/>
      <c r="E54" s="174"/>
      <c r="F54" s="174"/>
      <c r="G54" s="174"/>
      <c r="H54" s="174"/>
      <c r="I54" s="174"/>
      <c r="J54" s="174"/>
      <c r="K54" s="174"/>
      <c r="L54" s="174"/>
      <c r="M54" s="174"/>
      <c r="N54" s="174"/>
      <c r="O54" s="175"/>
    </row>
    <row r="55" spans="1:15" ht="19.5" customHeight="1" thickBot="1" x14ac:dyDescent="0.35">
      <c r="A55" s="217"/>
      <c r="B55" s="234" t="s">
        <v>202</v>
      </c>
      <c r="C55" s="218"/>
      <c r="D55" s="204"/>
      <c r="E55" s="204"/>
      <c r="F55" s="204"/>
      <c r="G55" s="204"/>
      <c r="H55" s="204"/>
      <c r="I55" s="204"/>
      <c r="J55" s="204"/>
      <c r="K55" s="204"/>
      <c r="L55" s="204"/>
      <c r="M55" s="204"/>
      <c r="N55" s="204"/>
      <c r="O55" s="205"/>
    </row>
  </sheetData>
  <sheetProtection algorithmName="SHA-512" hashValue="43iTpcB7H4FWo56hy/z/DJaD/1AIp6sVuu8+mHlnqb6pFUyNcBOJIQQDIk8QEmJnz6NSWeQGFWRIRD+jSUcBTA==" saltValue="xS92RaktMpWZfYzdFoz/ng==" spinCount="100000" sheet="1" objects="1" scenarios="1"/>
  <mergeCells count="11">
    <mergeCell ref="A47:O47"/>
    <mergeCell ref="A4:O4"/>
    <mergeCell ref="A5:O5"/>
    <mergeCell ref="A6:O6"/>
    <mergeCell ref="A7:O7"/>
    <mergeCell ref="A9:O9"/>
    <mergeCell ref="A10:O10"/>
    <mergeCell ref="A11:O11"/>
    <mergeCell ref="A12:O12"/>
    <mergeCell ref="A13:O13"/>
    <mergeCell ref="A8:O8"/>
  </mergeCells>
  <pageMargins left="0.70866141732283472" right="0.70866141732283472" top="0.74803149606299213" bottom="0.74803149606299213" header="0.31496062992125984" footer="0.31496062992125984"/>
  <pageSetup paperSize="8" scale="52" fitToHeight="0" orientation="landscape" r:id="rId1"/>
  <headerFooter>
    <oddHeader>&amp;C&amp;F</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K66"/>
  <sheetViews>
    <sheetView zoomScale="60" zoomScaleNormal="60" workbookViewId="0">
      <selection activeCell="B4" sqref="B4:D4"/>
    </sheetView>
  </sheetViews>
  <sheetFormatPr defaultColWidth="8.7265625" defaultRowHeight="14" x14ac:dyDescent="0.3"/>
  <cols>
    <col min="1" max="1" width="63.7265625" style="6" customWidth="1"/>
    <col min="2" max="2" width="40.7265625" style="9" customWidth="1"/>
    <col min="3" max="3" width="19.1796875" style="9" customWidth="1"/>
    <col min="4" max="4" width="89.7265625" style="6" bestFit="1" customWidth="1"/>
    <col min="5" max="5" width="62.26953125" style="9" customWidth="1"/>
    <col min="6" max="6" width="19.26953125" style="9" customWidth="1"/>
    <col min="7" max="7" width="42.453125" style="9" customWidth="1"/>
    <col min="8" max="8" width="4.453125" style="1" customWidth="1"/>
    <col min="9" max="9" width="103.54296875" style="15" customWidth="1"/>
    <col min="10" max="10" width="15.453125" style="16" customWidth="1"/>
    <col min="11" max="11" width="8.7265625" style="14"/>
    <col min="12" max="12" width="63.26953125" style="14" bestFit="1" customWidth="1"/>
    <col min="13" max="13" width="13.453125" style="14" customWidth="1"/>
    <col min="14" max="23" width="8.7265625" style="14"/>
    <col min="24" max="24" width="8.7265625" style="14" customWidth="1"/>
    <col min="25" max="25" width="8.7265625" style="14"/>
    <col min="26" max="27" width="0" style="14" hidden="1" customWidth="1"/>
    <col min="28" max="193" width="8.7265625" style="14"/>
    <col min="194" max="16384" width="8.7265625" style="1"/>
  </cols>
  <sheetData>
    <row r="1" spans="1:193" ht="25" x14ac:dyDescent="0.3">
      <c r="A1" s="12" t="s">
        <v>175</v>
      </c>
      <c r="B1" s="3"/>
      <c r="C1" s="3"/>
      <c r="E1" s="3"/>
      <c r="F1" s="3"/>
      <c r="X1" s="16"/>
      <c r="Z1" s="14" t="s">
        <v>136</v>
      </c>
    </row>
    <row r="2" spans="1:193" ht="30" x14ac:dyDescent="0.3">
      <c r="A2" s="136" t="s">
        <v>224</v>
      </c>
      <c r="B2" s="3"/>
      <c r="C2" s="3"/>
      <c r="E2" s="3"/>
      <c r="F2" s="3"/>
      <c r="X2" s="16"/>
      <c r="Z2" s="14" t="s">
        <v>137</v>
      </c>
    </row>
    <row r="3" spans="1:193" ht="20.5" thickBot="1" x14ac:dyDescent="0.35">
      <c r="A3" s="7"/>
      <c r="B3" s="3"/>
      <c r="C3" s="3"/>
      <c r="E3" s="3"/>
      <c r="F3" s="3"/>
      <c r="X3" s="16"/>
    </row>
    <row r="4" spans="1:193" s="6" customFormat="1" ht="26.25" customHeight="1" thickBot="1" x14ac:dyDescent="0.4">
      <c r="A4" s="5" t="s">
        <v>0</v>
      </c>
      <c r="B4" s="271"/>
      <c r="C4" s="272"/>
      <c r="D4" s="273"/>
      <c r="F4" s="27" t="str">
        <f ca="1">IF(SUM(COUNTIF(INDIRECT({"B4","G31:G36","G54","G56","J9:J11","M9:M12"}),""))&gt;0,"Please complete all yellow input cells to ensure a compliant bid","")</f>
        <v>Please complete all yellow input cells to ensure a compliant bid</v>
      </c>
      <c r="G4" s="9"/>
      <c r="H4" s="28"/>
      <c r="I4" s="15"/>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row>
    <row r="5" spans="1:193" s="33" customFormat="1" ht="18" x14ac:dyDescent="0.3">
      <c r="A5" s="8"/>
      <c r="B5" s="4"/>
      <c r="C5" s="4"/>
      <c r="D5" s="29" t="str">
        <f>IF(B4="","Please enter your organisations name in the yellow box above","")</f>
        <v>Please enter your organisations name in the yellow box above</v>
      </c>
      <c r="E5" s="4"/>
      <c r="F5" s="4"/>
      <c r="G5" s="10"/>
      <c r="H5" s="2"/>
      <c r="I5" s="30"/>
      <c r="J5" s="31"/>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row>
    <row r="6" spans="1:193" ht="15.5" x14ac:dyDescent="0.3">
      <c r="A6" s="34" t="s">
        <v>17</v>
      </c>
      <c r="B6" s="35"/>
      <c r="C6" s="35"/>
      <c r="E6" s="35"/>
      <c r="F6" s="35"/>
      <c r="G6" s="36"/>
      <c r="H6" s="33"/>
      <c r="I6" s="37" t="s">
        <v>19</v>
      </c>
      <c r="K6" s="30"/>
      <c r="L6" s="37" t="s">
        <v>138</v>
      </c>
    </row>
    <row r="7" spans="1:193" ht="54.75" customHeight="1" thickBot="1" x14ac:dyDescent="0.35">
      <c r="G7" s="1"/>
      <c r="I7" s="39" t="s">
        <v>55</v>
      </c>
      <c r="K7" s="30"/>
      <c r="L7" s="39" t="s">
        <v>55</v>
      </c>
      <c r="M7" s="16"/>
    </row>
    <row r="8" spans="1:193" s="6" customFormat="1" ht="119.25" customHeight="1" thickBot="1" x14ac:dyDescent="0.4">
      <c r="A8" s="40" t="s">
        <v>18</v>
      </c>
      <c r="B8" s="38" t="s">
        <v>11</v>
      </c>
      <c r="C8" s="41" t="s">
        <v>111</v>
      </c>
      <c r="D8" s="42" t="s">
        <v>112</v>
      </c>
      <c r="E8" s="41" t="s">
        <v>2</v>
      </c>
      <c r="F8" s="43" t="s">
        <v>125</v>
      </c>
      <c r="G8" s="38" t="s">
        <v>187</v>
      </c>
      <c r="I8" s="44" t="s">
        <v>1</v>
      </c>
      <c r="J8" s="45" t="s">
        <v>16</v>
      </c>
      <c r="K8" s="4"/>
      <c r="L8" s="157" t="s">
        <v>210</v>
      </c>
      <c r="M8" s="243" t="s">
        <v>215</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row>
    <row r="9" spans="1:193" ht="45" customHeight="1" thickBot="1" x14ac:dyDescent="0.35">
      <c r="A9" s="4"/>
      <c r="B9" s="46"/>
      <c r="C9" s="46"/>
      <c r="D9" s="8"/>
      <c r="E9" s="46"/>
      <c r="F9" s="46"/>
      <c r="G9" s="46"/>
      <c r="H9" s="47"/>
      <c r="I9" s="48" t="s">
        <v>180</v>
      </c>
      <c r="J9" s="17"/>
      <c r="K9" s="49"/>
      <c r="L9" s="48" t="s">
        <v>211</v>
      </c>
      <c r="M9" s="17"/>
    </row>
    <row r="10" spans="1:193" ht="38" customHeight="1" x14ac:dyDescent="0.3">
      <c r="A10" s="277" t="s">
        <v>23</v>
      </c>
      <c r="B10" s="280" t="s">
        <v>123</v>
      </c>
      <c r="C10" s="50" t="s">
        <v>61</v>
      </c>
      <c r="D10" s="51" t="s">
        <v>24</v>
      </c>
      <c r="E10" s="283" t="s">
        <v>147</v>
      </c>
      <c r="F10" s="283" t="s">
        <v>136</v>
      </c>
      <c r="G10" s="282" t="s">
        <v>130</v>
      </c>
      <c r="H10" s="47"/>
      <c r="I10" s="52" t="s">
        <v>208</v>
      </c>
      <c r="J10" s="18"/>
      <c r="K10" s="49"/>
      <c r="L10" s="52" t="s">
        <v>212</v>
      </c>
      <c r="M10" s="18"/>
    </row>
    <row r="11" spans="1:193" ht="38" customHeight="1" thickBot="1" x14ac:dyDescent="0.35">
      <c r="A11" s="278"/>
      <c r="B11" s="281"/>
      <c r="C11" s="53" t="s">
        <v>62</v>
      </c>
      <c r="D11" s="54" t="s">
        <v>25</v>
      </c>
      <c r="E11" s="284"/>
      <c r="F11" s="284"/>
      <c r="G11" s="281"/>
      <c r="H11" s="47"/>
      <c r="I11" s="55" t="s">
        <v>209</v>
      </c>
      <c r="J11" s="19"/>
      <c r="K11" s="49"/>
      <c r="L11" s="52" t="s">
        <v>213</v>
      </c>
      <c r="M11" s="18"/>
    </row>
    <row r="12" spans="1:193" ht="38" customHeight="1" thickBot="1" x14ac:dyDescent="0.35">
      <c r="A12" s="278"/>
      <c r="B12" s="281"/>
      <c r="C12" s="53" t="s">
        <v>63</v>
      </c>
      <c r="D12" s="54" t="s">
        <v>26</v>
      </c>
      <c r="E12" s="284"/>
      <c r="F12" s="284"/>
      <c r="G12" s="281"/>
      <c r="H12" s="47"/>
      <c r="I12" s="56"/>
      <c r="J12" s="57"/>
      <c r="K12" s="49"/>
      <c r="L12" s="55" t="s">
        <v>214</v>
      </c>
      <c r="M12" s="22"/>
    </row>
    <row r="13" spans="1:193" ht="38" customHeight="1" x14ac:dyDescent="0.3">
      <c r="A13" s="278"/>
      <c r="B13" s="281"/>
      <c r="C13" s="53" t="s">
        <v>64</v>
      </c>
      <c r="D13" s="54" t="s">
        <v>27</v>
      </c>
      <c r="E13" s="284"/>
      <c r="F13" s="284"/>
      <c r="G13" s="281"/>
      <c r="H13" s="47"/>
      <c r="I13" s="58"/>
      <c r="J13" s="57"/>
      <c r="L13" s="14" t="s">
        <v>216</v>
      </c>
    </row>
    <row r="14" spans="1:193" ht="38" customHeight="1" x14ac:dyDescent="0.3">
      <c r="A14" s="278"/>
      <c r="B14" s="281"/>
      <c r="C14" s="53" t="s">
        <v>65</v>
      </c>
      <c r="D14" s="54" t="s">
        <v>28</v>
      </c>
      <c r="E14" s="284"/>
      <c r="F14" s="284"/>
      <c r="G14" s="281"/>
      <c r="H14" s="47"/>
      <c r="I14" s="58"/>
      <c r="J14" s="59"/>
    </row>
    <row r="15" spans="1:193" ht="38" customHeight="1" x14ac:dyDescent="0.3">
      <c r="A15" s="278"/>
      <c r="B15" s="281"/>
      <c r="C15" s="53" t="s">
        <v>66</v>
      </c>
      <c r="D15" s="54" t="s">
        <v>29</v>
      </c>
      <c r="E15" s="284"/>
      <c r="F15" s="284"/>
      <c r="G15" s="281"/>
      <c r="H15" s="47"/>
      <c r="I15" s="8"/>
      <c r="J15" s="59"/>
    </row>
    <row r="16" spans="1:193" ht="38" customHeight="1" x14ac:dyDescent="0.3">
      <c r="A16" s="278"/>
      <c r="B16" s="281"/>
      <c r="C16" s="53" t="s">
        <v>67</v>
      </c>
      <c r="D16" s="54" t="s">
        <v>30</v>
      </c>
      <c r="E16" s="284"/>
      <c r="F16" s="284"/>
      <c r="G16" s="281"/>
      <c r="H16" s="47"/>
      <c r="I16" s="49"/>
      <c r="J16" s="59"/>
    </row>
    <row r="17" spans="1:193" ht="38" customHeight="1" x14ac:dyDescent="0.3">
      <c r="A17" s="278"/>
      <c r="B17" s="281"/>
      <c r="C17" s="53" t="s">
        <v>68</v>
      </c>
      <c r="D17" s="54" t="s">
        <v>31</v>
      </c>
      <c r="E17" s="284"/>
      <c r="F17" s="284"/>
      <c r="G17" s="281"/>
      <c r="I17" s="49"/>
    </row>
    <row r="18" spans="1:193" ht="38" customHeight="1" x14ac:dyDescent="0.3">
      <c r="A18" s="278"/>
      <c r="B18" s="281"/>
      <c r="C18" s="53" t="s">
        <v>69</v>
      </c>
      <c r="D18" s="54" t="s">
        <v>32</v>
      </c>
      <c r="E18" s="284"/>
      <c r="F18" s="284"/>
      <c r="G18" s="281"/>
    </row>
    <row r="19" spans="1:193" ht="38" customHeight="1" x14ac:dyDescent="0.3">
      <c r="A19" s="278"/>
      <c r="B19" s="281"/>
      <c r="C19" s="53" t="s">
        <v>70</v>
      </c>
      <c r="D19" s="54" t="s">
        <v>33</v>
      </c>
      <c r="E19" s="284"/>
      <c r="F19" s="284"/>
      <c r="G19" s="281"/>
    </row>
    <row r="20" spans="1:193" ht="38" customHeight="1" x14ac:dyDescent="0.3">
      <c r="A20" s="278"/>
      <c r="B20" s="281"/>
      <c r="C20" s="53" t="s">
        <v>71</v>
      </c>
      <c r="D20" s="54" t="s">
        <v>34</v>
      </c>
      <c r="E20" s="284"/>
      <c r="F20" s="284"/>
      <c r="G20" s="281"/>
      <c r="L20" s="60"/>
    </row>
    <row r="21" spans="1:193" ht="38" customHeight="1" x14ac:dyDescent="0.3">
      <c r="A21" s="278"/>
      <c r="B21" s="281"/>
      <c r="C21" s="53" t="s">
        <v>72</v>
      </c>
      <c r="D21" s="54" t="s">
        <v>113</v>
      </c>
      <c r="E21" s="284"/>
      <c r="F21" s="284"/>
      <c r="G21" s="281"/>
      <c r="K21" s="60"/>
    </row>
    <row r="22" spans="1:193" ht="38" customHeight="1" x14ac:dyDescent="0.3">
      <c r="A22" s="278"/>
      <c r="B22" s="281"/>
      <c r="C22" s="53" t="s">
        <v>73</v>
      </c>
      <c r="D22" s="54" t="s">
        <v>35</v>
      </c>
      <c r="E22" s="284"/>
      <c r="F22" s="284"/>
      <c r="G22" s="281"/>
    </row>
    <row r="23" spans="1:193" ht="38" customHeight="1" x14ac:dyDescent="0.3">
      <c r="A23" s="278"/>
      <c r="B23" s="281"/>
      <c r="C23" s="53" t="s">
        <v>74</v>
      </c>
      <c r="D23" s="54" t="s">
        <v>36</v>
      </c>
      <c r="E23" s="284"/>
      <c r="F23" s="284"/>
      <c r="G23" s="281"/>
      <c r="M23" s="60"/>
    </row>
    <row r="24" spans="1:193" ht="38" customHeight="1" x14ac:dyDescent="0.3">
      <c r="A24" s="278"/>
      <c r="B24" s="281"/>
      <c r="C24" s="53" t="s">
        <v>75</v>
      </c>
      <c r="D24" s="54" t="s">
        <v>37</v>
      </c>
      <c r="E24" s="284"/>
      <c r="F24" s="284"/>
      <c r="G24" s="281"/>
    </row>
    <row r="25" spans="1:193" ht="38" customHeight="1" x14ac:dyDescent="0.3">
      <c r="A25" s="278"/>
      <c r="B25" s="281"/>
      <c r="C25" s="53" t="s">
        <v>76</v>
      </c>
      <c r="D25" s="54" t="s">
        <v>38</v>
      </c>
      <c r="E25" s="284"/>
      <c r="F25" s="284"/>
      <c r="G25" s="281"/>
    </row>
    <row r="26" spans="1:193" ht="38" customHeight="1" thickBot="1" x14ac:dyDescent="0.35">
      <c r="A26" s="278"/>
      <c r="B26" s="281"/>
      <c r="C26" s="61" t="s">
        <v>77</v>
      </c>
      <c r="D26" s="62" t="s">
        <v>39</v>
      </c>
      <c r="E26" s="284"/>
      <c r="F26" s="284"/>
      <c r="G26" s="281"/>
    </row>
    <row r="27" spans="1:193" ht="18" customHeight="1" thickBot="1" x14ac:dyDescent="0.35">
      <c r="A27" s="279"/>
      <c r="B27" s="63" t="s">
        <v>122</v>
      </c>
      <c r="C27" s="64" t="s">
        <v>78</v>
      </c>
      <c r="D27" s="65" t="s">
        <v>40</v>
      </c>
      <c r="E27" s="230" t="s">
        <v>119</v>
      </c>
      <c r="F27" s="230" t="s">
        <v>136</v>
      </c>
      <c r="G27" s="66" t="s">
        <v>118</v>
      </c>
    </row>
    <row r="28" spans="1:193" ht="18" customHeight="1" thickBot="1" x14ac:dyDescent="0.35">
      <c r="A28" s="4"/>
      <c r="B28" s="46"/>
      <c r="C28" s="46"/>
      <c r="D28" s="8"/>
      <c r="E28" s="46"/>
      <c r="F28" s="46"/>
      <c r="G28" s="46"/>
    </row>
    <row r="29" spans="1:193" s="73" customFormat="1" ht="57.75" customHeight="1" thickBot="1" x14ac:dyDescent="0.35">
      <c r="A29" s="67" t="s">
        <v>41</v>
      </c>
      <c r="B29" s="68" t="s">
        <v>122</v>
      </c>
      <c r="C29" s="69" t="s">
        <v>79</v>
      </c>
      <c r="D29" s="70" t="s">
        <v>114</v>
      </c>
      <c r="E29" s="131" t="s">
        <v>176</v>
      </c>
      <c r="F29" s="130" t="s">
        <v>136</v>
      </c>
      <c r="G29" s="72" t="s">
        <v>118</v>
      </c>
      <c r="I29" s="15"/>
      <c r="J29" s="16"/>
      <c r="K29" s="14"/>
      <c r="L29" s="14"/>
      <c r="M29" s="14"/>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row>
    <row r="30" spans="1:193" ht="22.5" customHeight="1" thickBot="1" x14ac:dyDescent="0.35">
      <c r="A30" s="4"/>
      <c r="B30" s="46"/>
      <c r="C30" s="46"/>
      <c r="D30" s="8"/>
      <c r="E30" s="46"/>
      <c r="F30" s="46"/>
      <c r="G30" s="74"/>
      <c r="L30" s="60"/>
    </row>
    <row r="31" spans="1:193" ht="37" customHeight="1" x14ac:dyDescent="0.3">
      <c r="A31" s="277" t="s">
        <v>3</v>
      </c>
      <c r="B31" s="280" t="s">
        <v>123</v>
      </c>
      <c r="C31" s="75" t="s">
        <v>80</v>
      </c>
      <c r="D31" s="76" t="s">
        <v>169</v>
      </c>
      <c r="E31" s="132" t="s">
        <v>159</v>
      </c>
      <c r="F31" s="78" t="s">
        <v>136</v>
      </c>
      <c r="G31" s="20"/>
      <c r="H31" s="80"/>
      <c r="K31" s="60"/>
      <c r="L31" s="60"/>
    </row>
    <row r="32" spans="1:193" ht="37" customHeight="1" x14ac:dyDescent="0.3">
      <c r="A32" s="278"/>
      <c r="B32" s="281"/>
      <c r="C32" s="81" t="s">
        <v>81</v>
      </c>
      <c r="D32" s="82" t="s">
        <v>170</v>
      </c>
      <c r="E32" s="81" t="s">
        <v>159</v>
      </c>
      <c r="F32" s="83" t="s">
        <v>136</v>
      </c>
      <c r="G32" s="23"/>
      <c r="H32" s="80"/>
      <c r="K32" s="60"/>
      <c r="M32" s="60"/>
    </row>
    <row r="33" spans="1:193" ht="37" customHeight="1" x14ac:dyDescent="0.3">
      <c r="A33" s="278"/>
      <c r="B33" s="281"/>
      <c r="C33" s="84" t="s">
        <v>82</v>
      </c>
      <c r="D33" s="85" t="s">
        <v>171</v>
      </c>
      <c r="E33" s="84" t="s">
        <v>159</v>
      </c>
      <c r="F33" s="83" t="s">
        <v>136</v>
      </c>
      <c r="G33" s="21"/>
      <c r="H33" s="80"/>
      <c r="K33" s="60"/>
      <c r="M33" s="60"/>
    </row>
    <row r="34" spans="1:193" ht="37" customHeight="1" x14ac:dyDescent="0.3">
      <c r="A34" s="278"/>
      <c r="B34" s="281"/>
      <c r="C34" s="84" t="s">
        <v>83</v>
      </c>
      <c r="D34" s="85" t="s">
        <v>172</v>
      </c>
      <c r="E34" s="84" t="s">
        <v>159</v>
      </c>
      <c r="F34" s="83" t="s">
        <v>136</v>
      </c>
      <c r="G34" s="21"/>
      <c r="H34" s="80"/>
      <c r="K34" s="60"/>
      <c r="M34" s="60"/>
    </row>
    <row r="35" spans="1:193" ht="37" customHeight="1" x14ac:dyDescent="0.3">
      <c r="A35" s="278"/>
      <c r="B35" s="281"/>
      <c r="C35" s="81" t="s">
        <v>85</v>
      </c>
      <c r="D35" s="87" t="s">
        <v>173</v>
      </c>
      <c r="E35" s="81" t="s">
        <v>159</v>
      </c>
      <c r="F35" s="83" t="s">
        <v>136</v>
      </c>
      <c r="G35" s="21"/>
      <c r="H35" s="80"/>
    </row>
    <row r="36" spans="1:193" ht="37" customHeight="1" thickBot="1" x14ac:dyDescent="0.35">
      <c r="A36" s="278"/>
      <c r="B36" s="281"/>
      <c r="C36" s="88" t="s">
        <v>86</v>
      </c>
      <c r="D36" s="89" t="s">
        <v>174</v>
      </c>
      <c r="E36" s="88" t="s">
        <v>150</v>
      </c>
      <c r="F36" s="90" t="s">
        <v>136</v>
      </c>
      <c r="G36" s="25"/>
      <c r="H36" s="80"/>
    </row>
    <row r="37" spans="1:193" ht="37" customHeight="1" thickBot="1" x14ac:dyDescent="0.35">
      <c r="A37" s="279"/>
      <c r="B37" s="133" t="s">
        <v>122</v>
      </c>
      <c r="C37" s="63" t="s">
        <v>84</v>
      </c>
      <c r="D37" s="91" t="s">
        <v>124</v>
      </c>
      <c r="E37" s="92" t="s">
        <v>159</v>
      </c>
      <c r="F37" s="92" t="s">
        <v>136</v>
      </c>
      <c r="G37" s="66" t="s">
        <v>118</v>
      </c>
      <c r="H37" s="80"/>
    </row>
    <row r="38" spans="1:193" ht="18" customHeight="1" thickBot="1" x14ac:dyDescent="0.35">
      <c r="A38" s="4"/>
      <c r="B38" s="10"/>
      <c r="C38" s="10"/>
      <c r="D38" s="93"/>
      <c r="E38" s="10"/>
      <c r="F38" s="10"/>
      <c r="G38" s="94"/>
      <c r="H38" s="8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row>
    <row r="39" spans="1:193" ht="37" customHeight="1" x14ac:dyDescent="0.3">
      <c r="A39" s="274" t="s">
        <v>4</v>
      </c>
      <c r="B39" s="280" t="s">
        <v>122</v>
      </c>
      <c r="C39" s="50" t="s">
        <v>87</v>
      </c>
      <c r="D39" s="95" t="s">
        <v>13</v>
      </c>
      <c r="E39" s="96" t="s">
        <v>119</v>
      </c>
      <c r="F39" s="78" t="s">
        <v>136</v>
      </c>
      <c r="G39" s="268" t="s">
        <v>118</v>
      </c>
      <c r="H39" s="8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row>
    <row r="40" spans="1:193" ht="37" customHeight="1" x14ac:dyDescent="0.3">
      <c r="A40" s="275"/>
      <c r="B40" s="266"/>
      <c r="C40" s="53" t="s">
        <v>88</v>
      </c>
      <c r="D40" s="97" t="s">
        <v>14</v>
      </c>
      <c r="E40" s="98" t="s">
        <v>119</v>
      </c>
      <c r="F40" s="83" t="s">
        <v>136</v>
      </c>
      <c r="G40" s="269"/>
      <c r="H40" s="80"/>
    </row>
    <row r="41" spans="1:193" ht="37" customHeight="1" x14ac:dyDescent="0.3">
      <c r="A41" s="275"/>
      <c r="B41" s="266"/>
      <c r="C41" s="88" t="s">
        <v>89</v>
      </c>
      <c r="D41" s="99" t="s">
        <v>5</v>
      </c>
      <c r="E41" s="98" t="s">
        <v>119</v>
      </c>
      <c r="F41" s="83" t="s">
        <v>136</v>
      </c>
      <c r="G41" s="269"/>
      <c r="H41" s="80"/>
    </row>
    <row r="42" spans="1:193" ht="37" customHeight="1" thickBot="1" x14ac:dyDescent="0.35">
      <c r="A42" s="276"/>
      <c r="B42" s="267"/>
      <c r="C42" s="100" t="s">
        <v>90</v>
      </c>
      <c r="D42" s="101" t="s">
        <v>131</v>
      </c>
      <c r="E42" s="102" t="s">
        <v>119</v>
      </c>
      <c r="F42" s="103" t="s">
        <v>136</v>
      </c>
      <c r="G42" s="270"/>
      <c r="H42" s="80"/>
    </row>
    <row r="43" spans="1:193" ht="27" customHeight="1" thickBot="1" x14ac:dyDescent="0.35">
      <c r="A43" s="4"/>
      <c r="B43" s="10"/>
      <c r="C43" s="10"/>
      <c r="D43" s="93"/>
      <c r="E43" s="10"/>
      <c r="F43" s="10"/>
      <c r="G43" s="74"/>
      <c r="H43" s="80"/>
    </row>
    <row r="44" spans="1:193" ht="37" customHeight="1" x14ac:dyDescent="0.3">
      <c r="A44" s="277" t="s">
        <v>7</v>
      </c>
      <c r="B44" s="265" t="s">
        <v>122</v>
      </c>
      <c r="C44" s="75" t="s">
        <v>91</v>
      </c>
      <c r="D44" s="95" t="s">
        <v>59</v>
      </c>
      <c r="E44" s="104" t="s">
        <v>119</v>
      </c>
      <c r="F44" s="78" t="s">
        <v>136</v>
      </c>
      <c r="G44" s="268" t="s">
        <v>118</v>
      </c>
      <c r="H44" s="80"/>
    </row>
    <row r="45" spans="1:193" ht="37" customHeight="1" x14ac:dyDescent="0.3">
      <c r="A45" s="278"/>
      <c r="B45" s="266"/>
      <c r="C45" s="53" t="s">
        <v>92</v>
      </c>
      <c r="D45" s="105" t="s">
        <v>8</v>
      </c>
      <c r="E45" s="98" t="s">
        <v>119</v>
      </c>
      <c r="F45" s="83" t="s">
        <v>136</v>
      </c>
      <c r="G45" s="269"/>
      <c r="H45" s="80"/>
    </row>
    <row r="46" spans="1:193" ht="37" customHeight="1" x14ac:dyDescent="0.3">
      <c r="A46" s="278"/>
      <c r="B46" s="266"/>
      <c r="C46" s="53" t="s">
        <v>93</v>
      </c>
      <c r="D46" s="105" t="s">
        <v>9</v>
      </c>
      <c r="E46" s="98" t="s">
        <v>119</v>
      </c>
      <c r="F46" s="83" t="s">
        <v>136</v>
      </c>
      <c r="G46" s="269"/>
      <c r="H46" s="80"/>
    </row>
    <row r="47" spans="1:193" ht="37" customHeight="1" x14ac:dyDescent="0.3">
      <c r="A47" s="278"/>
      <c r="B47" s="266"/>
      <c r="C47" s="84" t="s">
        <v>94</v>
      </c>
      <c r="D47" s="106" t="s">
        <v>22</v>
      </c>
      <c r="E47" s="98" t="s">
        <v>119</v>
      </c>
      <c r="F47" s="83" t="s">
        <v>136</v>
      </c>
      <c r="G47" s="269"/>
      <c r="H47" s="80"/>
    </row>
    <row r="48" spans="1:193" ht="37" customHeight="1" x14ac:dyDescent="0.3">
      <c r="A48" s="278"/>
      <c r="B48" s="266"/>
      <c r="C48" s="53" t="s">
        <v>95</v>
      </c>
      <c r="D48" s="107" t="s">
        <v>115</v>
      </c>
      <c r="E48" s="98" t="s">
        <v>119</v>
      </c>
      <c r="F48" s="83" t="s">
        <v>136</v>
      </c>
      <c r="G48" s="269"/>
      <c r="H48" s="80"/>
    </row>
    <row r="49" spans="1:193" ht="37" customHeight="1" x14ac:dyDescent="0.3">
      <c r="A49" s="278"/>
      <c r="B49" s="266"/>
      <c r="C49" s="53" t="s">
        <v>96</v>
      </c>
      <c r="D49" s="106" t="s">
        <v>132</v>
      </c>
      <c r="E49" s="98" t="s">
        <v>119</v>
      </c>
      <c r="F49" s="83" t="s">
        <v>136</v>
      </c>
      <c r="G49" s="269"/>
      <c r="H49" s="80"/>
    </row>
    <row r="50" spans="1:193" ht="37" customHeight="1" x14ac:dyDescent="0.3">
      <c r="A50" s="278"/>
      <c r="B50" s="266"/>
      <c r="C50" s="53" t="s">
        <v>97</v>
      </c>
      <c r="D50" s="107" t="s">
        <v>116</v>
      </c>
      <c r="E50" s="98" t="s">
        <v>119</v>
      </c>
      <c r="F50" s="83" t="s">
        <v>136</v>
      </c>
      <c r="G50" s="269"/>
      <c r="H50" s="80"/>
    </row>
    <row r="51" spans="1:193" ht="37" customHeight="1" x14ac:dyDescent="0.3">
      <c r="A51" s="278"/>
      <c r="B51" s="266"/>
      <c r="C51" s="53" t="s">
        <v>98</v>
      </c>
      <c r="D51" s="108" t="s">
        <v>42</v>
      </c>
      <c r="E51" s="98" t="s">
        <v>119</v>
      </c>
      <c r="F51" s="83" t="s">
        <v>136</v>
      </c>
      <c r="G51" s="269"/>
      <c r="H51" s="80"/>
    </row>
    <row r="52" spans="1:193" ht="37" customHeight="1" thickBot="1" x14ac:dyDescent="0.35">
      <c r="A52" s="279"/>
      <c r="B52" s="267"/>
      <c r="C52" s="109" t="s">
        <v>99</v>
      </c>
      <c r="D52" s="110" t="s">
        <v>129</v>
      </c>
      <c r="E52" s="102" t="s">
        <v>119</v>
      </c>
      <c r="F52" s="103" t="s">
        <v>136</v>
      </c>
      <c r="G52" s="270"/>
      <c r="H52" s="80"/>
    </row>
    <row r="53" spans="1:193" ht="14.5" thickBot="1" x14ac:dyDescent="0.35">
      <c r="A53" s="4"/>
      <c r="B53" s="10"/>
      <c r="C53" s="10"/>
      <c r="D53" s="111"/>
      <c r="E53" s="10"/>
      <c r="F53" s="10"/>
      <c r="G53" s="94"/>
      <c r="H53" s="80"/>
    </row>
    <row r="54" spans="1:193" ht="64" customHeight="1" thickBot="1" x14ac:dyDescent="0.35">
      <c r="A54" s="67" t="s">
        <v>133</v>
      </c>
      <c r="B54" s="134" t="s">
        <v>123</v>
      </c>
      <c r="C54" s="112" t="s">
        <v>100</v>
      </c>
      <c r="D54" s="113" t="s">
        <v>10</v>
      </c>
      <c r="E54" s="114" t="s">
        <v>152</v>
      </c>
      <c r="F54" s="92" t="s">
        <v>136</v>
      </c>
      <c r="G54" s="26"/>
    </row>
    <row r="55" spans="1:193" ht="20.149999999999999" customHeight="1" thickBot="1" x14ac:dyDescent="0.35">
      <c r="A55" s="10"/>
      <c r="B55" s="10"/>
      <c r="C55" s="10"/>
      <c r="D55" s="93"/>
      <c r="E55" s="10"/>
      <c r="F55" s="10"/>
      <c r="G55" s="94"/>
      <c r="H55" s="80"/>
    </row>
    <row r="56" spans="1:193" ht="53" customHeight="1" thickBot="1" x14ac:dyDescent="0.35">
      <c r="A56" s="115" t="s">
        <v>134</v>
      </c>
      <c r="B56" s="134" t="s">
        <v>123</v>
      </c>
      <c r="C56" s="112" t="s">
        <v>101</v>
      </c>
      <c r="D56" s="116" t="s">
        <v>135</v>
      </c>
      <c r="E56" s="114" t="s">
        <v>152</v>
      </c>
      <c r="F56" s="92" t="s">
        <v>136</v>
      </c>
      <c r="G56" s="26"/>
    </row>
    <row r="57" spans="1:193" ht="20.149999999999999" customHeight="1" thickBot="1" x14ac:dyDescent="0.35">
      <c r="C57" s="117"/>
      <c r="F57" s="36"/>
      <c r="H57" s="80"/>
    </row>
    <row r="58" spans="1:193" ht="45.75" customHeight="1" thickBot="1" x14ac:dyDescent="0.35">
      <c r="A58" s="118" t="s">
        <v>148</v>
      </c>
      <c r="B58" s="245" t="s">
        <v>186</v>
      </c>
      <c r="C58" s="119" t="s">
        <v>102</v>
      </c>
      <c r="D58" s="116" t="s">
        <v>145</v>
      </c>
      <c r="E58" s="244" t="s">
        <v>219</v>
      </c>
      <c r="F58" s="92" t="s">
        <v>136</v>
      </c>
      <c r="G58" s="66" t="s">
        <v>146</v>
      </c>
    </row>
    <row r="59" spans="1:193" ht="19.5" customHeight="1" thickBot="1" x14ac:dyDescent="0.35">
      <c r="F59" s="36"/>
    </row>
    <row r="60" spans="1:193" s="14" customFormat="1" ht="37.5" customHeight="1" x14ac:dyDescent="0.3">
      <c r="A60" s="262" t="s">
        <v>151</v>
      </c>
      <c r="B60" s="265" t="s">
        <v>122</v>
      </c>
      <c r="C60" s="120" t="s">
        <v>103</v>
      </c>
      <c r="D60" s="76" t="s">
        <v>126</v>
      </c>
      <c r="E60" s="77" t="s">
        <v>159</v>
      </c>
      <c r="F60" s="121" t="s">
        <v>136</v>
      </c>
      <c r="G60" s="122" t="s">
        <v>118</v>
      </c>
      <c r="I60" s="15"/>
      <c r="J60" s="16"/>
    </row>
    <row r="61" spans="1:193" s="60" customFormat="1" ht="37.5" customHeight="1" x14ac:dyDescent="0.3">
      <c r="A61" s="263"/>
      <c r="B61" s="266"/>
      <c r="C61" s="123" t="s">
        <v>104</v>
      </c>
      <c r="D61" s="85" t="s">
        <v>128</v>
      </c>
      <c r="E61" s="84" t="s">
        <v>159</v>
      </c>
      <c r="F61" s="124" t="s">
        <v>136</v>
      </c>
      <c r="G61" s="125" t="s">
        <v>118</v>
      </c>
      <c r="I61" s="15"/>
      <c r="J61" s="16"/>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row>
    <row r="62" spans="1:193" s="14" customFormat="1" ht="37.5" customHeight="1" thickBot="1" x14ac:dyDescent="0.35">
      <c r="A62" s="264"/>
      <c r="B62" s="267"/>
      <c r="C62" s="126" t="s">
        <v>105</v>
      </c>
      <c r="D62" s="110" t="s">
        <v>164</v>
      </c>
      <c r="E62" s="100" t="s">
        <v>159</v>
      </c>
      <c r="F62" s="127" t="s">
        <v>136</v>
      </c>
      <c r="G62" s="128" t="s">
        <v>118</v>
      </c>
      <c r="I62" s="15"/>
      <c r="J62" s="16"/>
    </row>
    <row r="63" spans="1:193" ht="14.5" thickBot="1" x14ac:dyDescent="0.35">
      <c r="F63" s="36"/>
    </row>
    <row r="64" spans="1:193" s="14" customFormat="1" ht="37.5" customHeight="1" x14ac:dyDescent="0.3">
      <c r="A64" s="262" t="s">
        <v>165</v>
      </c>
      <c r="B64" s="265" t="s">
        <v>122</v>
      </c>
      <c r="C64" s="129" t="s">
        <v>106</v>
      </c>
      <c r="D64" s="76" t="s">
        <v>166</v>
      </c>
      <c r="E64" s="77" t="s">
        <v>159</v>
      </c>
      <c r="F64" s="121" t="s">
        <v>136</v>
      </c>
      <c r="G64" s="122" t="s">
        <v>118</v>
      </c>
      <c r="I64" s="15"/>
      <c r="J64" s="16"/>
    </row>
    <row r="65" spans="1:10" s="14" customFormat="1" ht="37.5" customHeight="1" x14ac:dyDescent="0.3">
      <c r="A65" s="263"/>
      <c r="B65" s="266"/>
      <c r="C65" s="123" t="s">
        <v>107</v>
      </c>
      <c r="D65" s="85" t="s">
        <v>167</v>
      </c>
      <c r="E65" s="84" t="s">
        <v>159</v>
      </c>
      <c r="F65" s="124" t="s">
        <v>136</v>
      </c>
      <c r="G65" s="125" t="s">
        <v>118</v>
      </c>
      <c r="I65" s="15"/>
      <c r="J65" s="16"/>
    </row>
    <row r="66" spans="1:10" s="14" customFormat="1" ht="37.5" customHeight="1" thickBot="1" x14ac:dyDescent="0.35">
      <c r="A66" s="264"/>
      <c r="B66" s="267"/>
      <c r="C66" s="126" t="s">
        <v>108</v>
      </c>
      <c r="D66" s="110" t="s">
        <v>127</v>
      </c>
      <c r="E66" s="100" t="s">
        <v>159</v>
      </c>
      <c r="F66" s="127" t="s">
        <v>136</v>
      </c>
      <c r="G66" s="128" t="s">
        <v>118</v>
      </c>
      <c r="I66" s="15"/>
      <c r="J66" s="16"/>
    </row>
  </sheetData>
  <sheetProtection algorithmName="SHA-512" hashValue="JB7FyC7mTNJ03I42VvjY8C1mvRyUo5P2YBO20q0miDOP/4PQrDsrUKTLebX33fnAIY47EFY43LpP/0Th6Sg5ZA==" saltValue="1vkPEpaQIhcGvNsNgAqZ/Q==" spinCount="100000" sheet="1" objects="1" scenarios="1"/>
  <mergeCells count="18">
    <mergeCell ref="G39:G42"/>
    <mergeCell ref="B39:B42"/>
    <mergeCell ref="G10:G26"/>
    <mergeCell ref="B31:B36"/>
    <mergeCell ref="E10:E26"/>
    <mergeCell ref="F10:F26"/>
    <mergeCell ref="B4:D4"/>
    <mergeCell ref="A39:A42"/>
    <mergeCell ref="A44:A52"/>
    <mergeCell ref="A10:A27"/>
    <mergeCell ref="A31:A37"/>
    <mergeCell ref="B44:B52"/>
    <mergeCell ref="B10:B26"/>
    <mergeCell ref="A64:A66"/>
    <mergeCell ref="B64:B66"/>
    <mergeCell ref="A60:A62"/>
    <mergeCell ref="B60:B62"/>
    <mergeCell ref="G44:G52"/>
  </mergeCells>
  <conditionalFormatting sqref="G31 G35">
    <cfRule type="containsBlanks" dxfId="17" priority="185">
      <formula>LEN(TRIM(G31))=0</formula>
    </cfRule>
  </conditionalFormatting>
  <conditionalFormatting sqref="G31 G35">
    <cfRule type="notContainsBlanks" dxfId="16" priority="141">
      <formula>LEN(TRIM(G31))&gt;0</formula>
    </cfRule>
  </conditionalFormatting>
  <conditionalFormatting sqref="B4:C4">
    <cfRule type="containsBlanks" dxfId="15" priority="140">
      <formula>LEN(TRIM(B4))=0</formula>
    </cfRule>
  </conditionalFormatting>
  <conditionalFormatting sqref="B4:C4">
    <cfRule type="notContainsBlanks" dxfId="14" priority="139">
      <formula>LEN(TRIM(B4))&gt;0</formula>
    </cfRule>
  </conditionalFormatting>
  <conditionalFormatting sqref="J9:J11">
    <cfRule type="containsBlanks" dxfId="13" priority="27">
      <formula>LEN(TRIM(J9))=0</formula>
    </cfRule>
  </conditionalFormatting>
  <conditionalFormatting sqref="J9:J11">
    <cfRule type="notContainsBlanks" dxfId="12" priority="26">
      <formula>LEN(TRIM(J9))&gt;0</formula>
    </cfRule>
  </conditionalFormatting>
  <conditionalFormatting sqref="M9:M12">
    <cfRule type="notContainsBlanks" dxfId="11" priority="24">
      <formula>LEN(TRIM(M9))&gt;0</formula>
    </cfRule>
  </conditionalFormatting>
  <conditionalFormatting sqref="M9:M12">
    <cfRule type="containsBlanks" dxfId="10" priority="25">
      <formula>LEN(TRIM(M9))=0</formula>
    </cfRule>
  </conditionalFormatting>
  <conditionalFormatting sqref="G36">
    <cfRule type="containsBlanks" dxfId="9" priority="19">
      <formula>LEN(TRIM(G36))=0</formula>
    </cfRule>
  </conditionalFormatting>
  <conditionalFormatting sqref="G36">
    <cfRule type="notContainsBlanks" dxfId="8" priority="18">
      <formula>LEN(TRIM(G36))&gt;0</formula>
    </cfRule>
  </conditionalFormatting>
  <conditionalFormatting sqref="G32:G33">
    <cfRule type="containsBlanks" dxfId="7" priority="13">
      <formula>LEN(TRIM(G32))=0</formula>
    </cfRule>
  </conditionalFormatting>
  <conditionalFormatting sqref="G32:G33">
    <cfRule type="notContainsBlanks" dxfId="6" priority="12">
      <formula>LEN(TRIM(G32))&gt;0</formula>
    </cfRule>
  </conditionalFormatting>
  <conditionalFormatting sqref="G34">
    <cfRule type="containsBlanks" dxfId="5" priority="11">
      <formula>LEN(TRIM(G34))=0</formula>
    </cfRule>
  </conditionalFormatting>
  <conditionalFormatting sqref="G34">
    <cfRule type="notContainsBlanks" dxfId="4" priority="10">
      <formula>LEN(TRIM(G34))&gt;0</formula>
    </cfRule>
  </conditionalFormatting>
  <conditionalFormatting sqref="F9">
    <cfRule type="containsText" dxfId="3" priority="6" operator="containsText" text="No">
      <formula>NOT(ISERROR(SEARCH("No",F9)))</formula>
    </cfRule>
    <cfRule type="containsText" dxfId="2" priority="7" operator="containsText" text="Yes">
      <formula>NOT(ISERROR(SEARCH("Yes",F9)))</formula>
    </cfRule>
  </conditionalFormatting>
  <conditionalFormatting sqref="G54">
    <cfRule type="notContainsBlanks" dxfId="1" priority="2">
      <formula>LEN(TRIM(G54))&gt;0</formula>
    </cfRule>
  </conditionalFormatting>
  <conditionalFormatting sqref="G56">
    <cfRule type="notContainsBlanks" dxfId="0" priority="1">
      <formula>LEN(TRIM(G56))&gt;0</formula>
    </cfRule>
  </conditionalFormatting>
  <dataValidations count="3">
    <dataValidation type="custom" operator="greaterThan" allowBlank="1" showInputMessage="1" showErrorMessage="1" error="Please enter a value greater than 0, and to no more than 2 decimal places" sqref="M9:M12 J9:J13">
      <formula1>AND(J9&gt;0,OR(IF(ISERROR(FIND(".",J9)),LEN(J9)&gt;0,LEN(MID(J9,FIND(".",J9)+1,25))&lt;5)))</formula1>
    </dataValidation>
    <dataValidation type="custom" operator="greaterThan" allowBlank="1" showInputMessage="1" showErrorMessage="1" error="Please enter a value greater than 0, to no more than two decimal places." sqref="G31:G36">
      <formula1>AND(G31&gt;0,OR(IF(ISERROR(FIND(".",G31)),LEN(G31)&gt;0,LEN(MID(G31,FIND(".",G31)+1,25))&lt;3)))</formula1>
    </dataValidation>
    <dataValidation type="custom" operator="greaterThan" allowBlank="1" showInputMessage="1" showErrorMessage="1" error="Please enter a value greater than 0 and to no more than two decimal places." sqref="G54 G56">
      <formula1>AND(G54&gt;0,OR(IF(ISERROR(FIND(".",G54)),LEN(G54)&gt;0,LEN(MID(G54,FIND(".",G54)+1,25))&lt;5)))</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N55"/>
  <sheetViews>
    <sheetView zoomScale="55" zoomScaleNormal="55" workbookViewId="0">
      <selection activeCell="D6" sqref="D6"/>
    </sheetView>
  </sheetViews>
  <sheetFormatPr defaultColWidth="8.7265625" defaultRowHeight="14" x14ac:dyDescent="0.3"/>
  <cols>
    <col min="1" max="1" width="63.7265625" style="6" customWidth="1"/>
    <col min="2" max="2" width="23" style="6" bestFit="1" customWidth="1"/>
    <col min="3" max="3" width="44.81640625" style="9" customWidth="1"/>
    <col min="4" max="4" width="58.26953125" style="9" bestFit="1" customWidth="1"/>
    <col min="5" max="5" width="56.7265625" style="6" customWidth="1"/>
    <col min="6" max="6" width="27.7265625" style="9" customWidth="1"/>
    <col min="7" max="7" width="27" style="9" customWidth="1"/>
    <col min="8" max="8" width="22.6328125" style="9" customWidth="1"/>
    <col min="9" max="9" width="64.1796875" style="9" customWidth="1"/>
    <col min="10" max="10" width="22.36328125" style="1" customWidth="1"/>
    <col min="11" max="11" width="103.54296875" style="15" customWidth="1"/>
    <col min="12" max="13" width="15.453125" style="16" customWidth="1"/>
    <col min="14" max="14" width="8.7265625" style="14"/>
    <col min="15" max="15" width="63.26953125" style="14" bestFit="1" customWidth="1"/>
    <col min="16" max="16" width="13.453125" style="14" customWidth="1"/>
    <col min="17" max="196" width="8.7265625" style="14"/>
    <col min="197" max="16384" width="8.7265625" style="1"/>
  </cols>
  <sheetData>
    <row r="1" spans="1:196" ht="25" x14ac:dyDescent="0.3">
      <c r="A1" s="12" t="s">
        <v>175</v>
      </c>
      <c r="B1" s="12"/>
      <c r="C1" s="3"/>
      <c r="D1" s="3"/>
      <c r="F1" s="3"/>
      <c r="G1" s="3"/>
      <c r="AA1" s="16"/>
      <c r="AC1" s="14" t="s">
        <v>136</v>
      </c>
    </row>
    <row r="2" spans="1:196" ht="30" x14ac:dyDescent="0.3">
      <c r="A2" s="136" t="s">
        <v>224</v>
      </c>
      <c r="B2" s="13"/>
      <c r="C2" s="3"/>
      <c r="D2" s="3"/>
      <c r="F2" s="3"/>
      <c r="G2" s="3"/>
      <c r="AA2" s="16"/>
      <c r="AC2" s="14" t="s">
        <v>137</v>
      </c>
    </row>
    <row r="3" spans="1:196" ht="20.5" thickBot="1" x14ac:dyDescent="0.35">
      <c r="A3" s="7"/>
      <c r="B3" s="7"/>
      <c r="C3" s="3"/>
      <c r="D3" s="3"/>
      <c r="F3" s="3"/>
      <c r="G3" s="3"/>
      <c r="AA3" s="16"/>
    </row>
    <row r="4" spans="1:196" s="6" customFormat="1" ht="26.25" customHeight="1" thickBot="1" x14ac:dyDescent="0.4">
      <c r="A4" s="5" t="s">
        <v>0</v>
      </c>
      <c r="B4" s="291">
        <f>'Price Matrix'!B4</f>
        <v>0</v>
      </c>
      <c r="C4" s="292"/>
      <c r="D4" s="293"/>
      <c r="E4" s="137"/>
      <c r="F4" s="9"/>
      <c r="G4" s="9"/>
      <c r="H4" s="9"/>
      <c r="I4" s="9"/>
      <c r="J4" s="28"/>
      <c r="K4" s="15"/>
      <c r="L4" s="16"/>
      <c r="M4" s="16"/>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row>
    <row r="5" spans="1:196" s="33" customFormat="1" ht="18" x14ac:dyDescent="0.3">
      <c r="A5" s="8"/>
      <c r="B5" s="8"/>
      <c r="C5" s="4"/>
      <c r="D5" s="4"/>
      <c r="E5" s="29"/>
      <c r="F5" s="4"/>
      <c r="G5" s="4"/>
      <c r="H5" s="10"/>
      <c r="I5" s="10"/>
      <c r="J5" s="2"/>
      <c r="K5" s="30"/>
      <c r="L5" s="31"/>
      <c r="M5" s="31"/>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row>
    <row r="6" spans="1:196" ht="18" customHeight="1" thickBot="1" x14ac:dyDescent="0.35">
      <c r="A6" s="39" t="s">
        <v>55</v>
      </c>
      <c r="B6" s="39"/>
      <c r="C6" s="16"/>
      <c r="D6" s="138"/>
      <c r="I6" s="36"/>
      <c r="J6" s="80"/>
    </row>
    <row r="7" spans="1:196" ht="18" customHeight="1" thickBot="1" x14ac:dyDescent="0.35">
      <c r="A7" s="139" t="s">
        <v>1</v>
      </c>
      <c r="B7" s="140" t="s">
        <v>16</v>
      </c>
      <c r="C7" s="1"/>
      <c r="D7" s="4"/>
      <c r="I7" s="36"/>
      <c r="J7" s="80"/>
    </row>
    <row r="8" spans="1:196" ht="18" customHeight="1" x14ac:dyDescent="0.3">
      <c r="A8" s="141" t="s">
        <v>180</v>
      </c>
      <c r="B8" s="142">
        <f>'Price Matrix'!J9</f>
        <v>0</v>
      </c>
      <c r="C8" s="1"/>
      <c r="D8" s="57"/>
      <c r="E8" s="143"/>
      <c r="H8" s="144"/>
      <c r="I8" s="36"/>
      <c r="J8" s="8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row>
    <row r="9" spans="1:196" ht="18" customHeight="1" x14ac:dyDescent="0.3">
      <c r="A9" s="145" t="s">
        <v>208</v>
      </c>
      <c r="B9" s="146">
        <f>'Price Matrix'!J10</f>
        <v>0</v>
      </c>
      <c r="C9" s="1"/>
      <c r="D9" s="57"/>
      <c r="E9" s="143"/>
      <c r="I9" s="36"/>
      <c r="J9" s="8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row>
    <row r="10" spans="1:196" ht="18" customHeight="1" thickBot="1" x14ac:dyDescent="0.35">
      <c r="A10" s="147" t="s">
        <v>209</v>
      </c>
      <c r="B10" s="148">
        <f>'Price Matrix'!J11</f>
        <v>0</v>
      </c>
      <c r="C10" s="1"/>
      <c r="D10" s="57"/>
      <c r="E10" s="143"/>
      <c r="I10" s="36"/>
      <c r="J10" s="80"/>
    </row>
    <row r="11" spans="1:196" ht="18" customHeight="1" thickBot="1" x14ac:dyDescent="0.35">
      <c r="A11" s="11" t="s">
        <v>12</v>
      </c>
      <c r="B11" s="24">
        <f>SUM(SUM(B8:B9)*(1+B10))+B10</f>
        <v>0</v>
      </c>
      <c r="I11" s="36"/>
      <c r="J11" s="80"/>
    </row>
    <row r="12" spans="1:196" ht="54.75" customHeight="1" thickBot="1" x14ac:dyDescent="0.35">
      <c r="A12" s="39" t="s">
        <v>160</v>
      </c>
      <c r="D12" s="6"/>
      <c r="E12" s="9"/>
      <c r="I12" s="294" t="s">
        <v>205</v>
      </c>
      <c r="J12" s="294"/>
      <c r="K12" s="1"/>
      <c r="L12" s="1"/>
      <c r="M12" s="30"/>
      <c r="GJ12" s="1"/>
      <c r="GK12" s="1"/>
      <c r="GL12" s="1"/>
      <c r="GM12" s="1"/>
      <c r="GN12" s="1"/>
    </row>
    <row r="13" spans="1:196" s="6" customFormat="1" ht="28.5" thickBot="1" x14ac:dyDescent="0.4">
      <c r="A13" s="40" t="s">
        <v>18</v>
      </c>
      <c r="B13" s="156" t="s">
        <v>186</v>
      </c>
      <c r="C13" s="41" t="s">
        <v>111</v>
      </c>
      <c r="D13" s="42" t="s">
        <v>112</v>
      </c>
      <c r="E13" s="41" t="s">
        <v>2</v>
      </c>
      <c r="F13" s="38" t="s">
        <v>188</v>
      </c>
      <c r="G13" s="38" t="s">
        <v>143</v>
      </c>
      <c r="H13" s="38" t="s">
        <v>206</v>
      </c>
      <c r="I13" s="240" t="s">
        <v>203</v>
      </c>
      <c r="J13" s="239" t="s">
        <v>204</v>
      </c>
      <c r="M13" s="4"/>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row>
    <row r="14" spans="1:196" ht="18" customHeight="1" thickBot="1" x14ac:dyDescent="0.4">
      <c r="A14" s="4"/>
      <c r="B14" s="4"/>
      <c r="C14" s="46"/>
      <c r="D14" s="8"/>
      <c r="E14" s="46"/>
      <c r="F14" s="46"/>
      <c r="G14" s="46"/>
      <c r="H14" s="46"/>
      <c r="I14" s="236"/>
      <c r="J14" s="237"/>
      <c r="K14" s="1"/>
      <c r="L14" s="1"/>
      <c r="M14" s="49"/>
      <c r="GJ14" s="1"/>
      <c r="GK14" s="1"/>
      <c r="GL14" s="1"/>
      <c r="GM14" s="1"/>
      <c r="GN14" s="1"/>
    </row>
    <row r="15" spans="1:196" ht="15" customHeight="1" thickBot="1" x14ac:dyDescent="0.35">
      <c r="A15" s="285" t="s">
        <v>3</v>
      </c>
      <c r="B15" s="288" t="s">
        <v>186</v>
      </c>
      <c r="C15" s="75" t="s">
        <v>80</v>
      </c>
      <c r="D15" s="76" t="s">
        <v>169</v>
      </c>
      <c r="E15" s="77" t="s">
        <v>159</v>
      </c>
      <c r="F15" s="79">
        <f>'Price Matrix'!G31+(1*$B$11)</f>
        <v>0</v>
      </c>
      <c r="G15" s="220">
        <v>0.54</v>
      </c>
      <c r="H15" s="79">
        <f>(F15*G15)</f>
        <v>0</v>
      </c>
      <c r="I15" s="241">
        <f>'Price Matrix'!G31</f>
        <v>0</v>
      </c>
      <c r="J15" s="238">
        <f>I15*G15</f>
        <v>0</v>
      </c>
      <c r="K15" s="57"/>
      <c r="L15" s="57"/>
      <c r="M15" s="49"/>
      <c r="GJ15" s="1"/>
      <c r="GK15" s="1"/>
      <c r="GL15" s="1"/>
      <c r="GM15" s="1"/>
      <c r="GN15" s="1"/>
    </row>
    <row r="16" spans="1:196" ht="15" customHeight="1" thickBot="1" x14ac:dyDescent="0.35">
      <c r="A16" s="286"/>
      <c r="B16" s="289"/>
      <c r="C16" s="81" t="s">
        <v>81</v>
      </c>
      <c r="D16" s="82" t="s">
        <v>170</v>
      </c>
      <c r="E16" s="81" t="s">
        <v>159</v>
      </c>
      <c r="F16" s="86">
        <f>'Price Matrix'!G32+(1*$B$11)</f>
        <v>0</v>
      </c>
      <c r="G16" s="221">
        <v>0.1</v>
      </c>
      <c r="H16" s="86">
        <f>(F16*G16)</f>
        <v>0</v>
      </c>
      <c r="I16" s="241">
        <f>'Price Matrix'!G32</f>
        <v>0</v>
      </c>
      <c r="J16" s="238">
        <f t="shared" ref="J16:J20" si="0">I16*G16</f>
        <v>0</v>
      </c>
      <c r="K16" s="57"/>
      <c r="L16" s="57"/>
      <c r="M16" s="49"/>
      <c r="GJ16" s="1"/>
      <c r="GK16" s="1"/>
      <c r="GL16" s="1"/>
      <c r="GM16" s="1"/>
      <c r="GN16" s="1"/>
    </row>
    <row r="17" spans="1:196" ht="15" customHeight="1" thickBot="1" x14ac:dyDescent="0.35">
      <c r="A17" s="286"/>
      <c r="B17" s="289"/>
      <c r="C17" s="84" t="s">
        <v>82</v>
      </c>
      <c r="D17" s="85" t="s">
        <v>171</v>
      </c>
      <c r="E17" s="84" t="s">
        <v>159</v>
      </c>
      <c r="F17" s="86">
        <f>'Price Matrix'!G33+(1*$B$11)</f>
        <v>0</v>
      </c>
      <c r="G17" s="221">
        <v>0.05</v>
      </c>
      <c r="H17" s="86">
        <f t="shared" ref="H17:H19" si="1">(F17*G17)</f>
        <v>0</v>
      </c>
      <c r="I17" s="241">
        <f>'Price Matrix'!G33</f>
        <v>0</v>
      </c>
      <c r="J17" s="238">
        <f t="shared" si="0"/>
        <v>0</v>
      </c>
      <c r="K17" s="57"/>
      <c r="L17" s="57"/>
      <c r="M17" s="49"/>
      <c r="GJ17" s="1"/>
      <c r="GK17" s="1"/>
      <c r="GL17" s="1"/>
      <c r="GM17" s="1"/>
      <c r="GN17" s="1"/>
    </row>
    <row r="18" spans="1:196" ht="14.25" customHeight="1" thickBot="1" x14ac:dyDescent="0.35">
      <c r="A18" s="286"/>
      <c r="B18" s="289"/>
      <c r="C18" s="84" t="s">
        <v>83</v>
      </c>
      <c r="D18" s="85" t="s">
        <v>172</v>
      </c>
      <c r="E18" s="84" t="s">
        <v>159</v>
      </c>
      <c r="F18" s="86">
        <f>'Price Matrix'!G34+(1*$B$11)</f>
        <v>0</v>
      </c>
      <c r="G18" s="221">
        <v>0.25</v>
      </c>
      <c r="H18" s="86">
        <f t="shared" si="1"/>
        <v>0</v>
      </c>
      <c r="I18" s="241">
        <f>'Price Matrix'!G34</f>
        <v>0</v>
      </c>
      <c r="J18" s="238">
        <f t="shared" si="0"/>
        <v>0</v>
      </c>
      <c r="K18" s="57"/>
      <c r="L18" s="57"/>
      <c r="M18" s="14"/>
      <c r="GN18" s="1"/>
    </row>
    <row r="19" spans="1:196" ht="14.25" customHeight="1" thickBot="1" x14ac:dyDescent="0.35">
      <c r="A19" s="286"/>
      <c r="B19" s="289"/>
      <c r="C19" s="81" t="s">
        <v>85</v>
      </c>
      <c r="D19" s="150" t="s">
        <v>173</v>
      </c>
      <c r="E19" s="81" t="s">
        <v>159</v>
      </c>
      <c r="F19" s="86">
        <f>'Price Matrix'!G35+(1*$B$11)</f>
        <v>0</v>
      </c>
      <c r="G19" s="221">
        <v>0.05</v>
      </c>
      <c r="H19" s="86">
        <f t="shared" si="1"/>
        <v>0</v>
      </c>
      <c r="I19" s="241">
        <f>'Price Matrix'!G35</f>
        <v>0</v>
      </c>
      <c r="J19" s="238">
        <f t="shared" si="0"/>
        <v>0</v>
      </c>
      <c r="K19" s="16"/>
      <c r="M19" s="14"/>
      <c r="GN19" s="1"/>
    </row>
    <row r="20" spans="1:196" ht="14.25" customHeight="1" thickBot="1" x14ac:dyDescent="0.35">
      <c r="A20" s="287"/>
      <c r="B20" s="290"/>
      <c r="C20" s="100" t="s">
        <v>86</v>
      </c>
      <c r="D20" s="151" t="s">
        <v>174</v>
      </c>
      <c r="E20" s="100" t="s">
        <v>150</v>
      </c>
      <c r="F20" s="152">
        <f>'Price Matrix'!G36+(1*$B$11)</f>
        <v>0</v>
      </c>
      <c r="G20" s="222">
        <v>0.01</v>
      </c>
      <c r="H20" s="152">
        <f>(F20*G20)</f>
        <v>0</v>
      </c>
      <c r="I20" s="241">
        <f>'Price Matrix'!G36</f>
        <v>0</v>
      </c>
      <c r="J20" s="238">
        <f t="shared" si="0"/>
        <v>0</v>
      </c>
      <c r="K20" s="16"/>
      <c r="M20" s="14"/>
      <c r="GN20" s="1"/>
    </row>
    <row r="21" spans="1:196" ht="14.25" customHeight="1" thickBot="1" x14ac:dyDescent="0.35">
      <c r="A21" s="4"/>
      <c r="B21" s="4"/>
      <c r="C21" s="10"/>
      <c r="D21" s="93"/>
      <c r="E21" s="10"/>
      <c r="F21" s="94"/>
      <c r="G21" s="94"/>
      <c r="H21" s="94"/>
      <c r="I21" s="1"/>
      <c r="J21" s="15"/>
      <c r="K21" s="16"/>
      <c r="M21" s="14"/>
      <c r="GN21" s="1"/>
    </row>
    <row r="22" spans="1:196" ht="55.5" customHeight="1" thickBot="1" x14ac:dyDescent="0.35">
      <c r="A22" s="40" t="s">
        <v>18</v>
      </c>
      <c r="B22" s="156" t="s">
        <v>186</v>
      </c>
      <c r="C22" s="41" t="s">
        <v>111</v>
      </c>
      <c r="D22" s="42" t="s">
        <v>112</v>
      </c>
      <c r="E22" s="41" t="s">
        <v>2</v>
      </c>
      <c r="F22" s="38" t="s">
        <v>189</v>
      </c>
      <c r="G22" s="38" t="s">
        <v>143</v>
      </c>
      <c r="H22" s="38" t="s">
        <v>206</v>
      </c>
      <c r="I22" s="1"/>
      <c r="J22" s="15"/>
      <c r="K22" s="16"/>
      <c r="M22" s="14"/>
      <c r="GN22" s="1"/>
    </row>
    <row r="23" spans="1:196" ht="70" customHeight="1" thickBot="1" x14ac:dyDescent="0.35">
      <c r="A23" s="67" t="s">
        <v>133</v>
      </c>
      <c r="B23" s="219" t="s">
        <v>186</v>
      </c>
      <c r="C23" s="112" t="s">
        <v>100</v>
      </c>
      <c r="D23" s="113" t="s">
        <v>10</v>
      </c>
      <c r="E23" s="114" t="s">
        <v>168</v>
      </c>
      <c r="F23" s="153">
        <f>'Price Matrix'!G54</f>
        <v>0</v>
      </c>
      <c r="G23" s="71" t="s">
        <v>144</v>
      </c>
      <c r="H23" s="154">
        <f>(SUM(J15:J20)*F23)*(1+B11)</f>
        <v>0</v>
      </c>
      <c r="I23" s="235" t="s">
        <v>207</v>
      </c>
      <c r="J23" s="15"/>
      <c r="K23" s="16"/>
      <c r="M23" s="14"/>
      <c r="N23" s="60"/>
      <c r="GN23" s="1"/>
    </row>
    <row r="24" spans="1:196" ht="14.25" customHeight="1" thickBot="1" x14ac:dyDescent="0.35">
      <c r="A24" s="10"/>
      <c r="B24" s="10"/>
      <c r="C24" s="10"/>
      <c r="D24" s="93"/>
      <c r="E24" s="10"/>
      <c r="F24" s="155"/>
      <c r="G24" s="94"/>
      <c r="H24" s="94"/>
      <c r="I24" s="223"/>
      <c r="J24" s="15"/>
      <c r="K24" s="16"/>
      <c r="M24" s="60"/>
      <c r="GN24" s="1"/>
    </row>
    <row r="25" spans="1:196" ht="77.5" customHeight="1" thickBot="1" x14ac:dyDescent="0.35">
      <c r="A25" s="115" t="s">
        <v>134</v>
      </c>
      <c r="B25" s="219" t="s">
        <v>186</v>
      </c>
      <c r="C25" s="112" t="s">
        <v>101</v>
      </c>
      <c r="D25" s="116" t="s">
        <v>135</v>
      </c>
      <c r="E25" s="114" t="s">
        <v>168</v>
      </c>
      <c r="F25" s="153">
        <f>'Price Matrix'!G56</f>
        <v>0</v>
      </c>
      <c r="G25" s="71" t="s">
        <v>144</v>
      </c>
      <c r="H25" s="154">
        <f>(SUM(J15:J20)*F25)*(1+B11)</f>
        <v>0</v>
      </c>
      <c r="I25" s="235" t="s">
        <v>207</v>
      </c>
      <c r="J25" s="15"/>
      <c r="K25" s="16"/>
      <c r="M25" s="14"/>
      <c r="GN25" s="1"/>
    </row>
    <row r="26" spans="1:196" ht="14.25" customHeight="1" thickBot="1" x14ac:dyDescent="0.35">
      <c r="C26" s="117"/>
      <c r="D26" s="6"/>
      <c r="E26" s="9"/>
      <c r="F26" s="36"/>
      <c r="G26" s="36"/>
      <c r="H26" s="36"/>
      <c r="I26" s="1"/>
      <c r="J26" s="15"/>
      <c r="K26" s="16"/>
      <c r="M26" s="14"/>
      <c r="O26" s="60"/>
      <c r="GN26" s="1"/>
    </row>
    <row r="27" spans="1:196" ht="18" customHeight="1" x14ac:dyDescent="0.3">
      <c r="I27" s="36"/>
      <c r="J27" s="80"/>
    </row>
    <row r="28" spans="1:196" ht="18" customHeight="1" thickBot="1" x14ac:dyDescent="0.35">
      <c r="A28" s="39" t="s">
        <v>161</v>
      </c>
      <c r="B28" s="39"/>
      <c r="C28" s="16"/>
      <c r="D28" s="149"/>
      <c r="I28" s="36"/>
      <c r="J28" s="80"/>
    </row>
    <row r="29" spans="1:196" ht="35.5" customHeight="1" thickBot="1" x14ac:dyDescent="0.35">
      <c r="A29" s="139" t="s">
        <v>217</v>
      </c>
      <c r="B29" s="156" t="s">
        <v>218</v>
      </c>
      <c r="C29" s="156" t="s">
        <v>143</v>
      </c>
      <c r="D29" s="156" t="s">
        <v>149</v>
      </c>
      <c r="E29" s="9"/>
      <c r="H29" s="36"/>
      <c r="I29" s="80"/>
      <c r="J29" s="15"/>
      <c r="K29" s="16"/>
      <c r="M29" s="14"/>
      <c r="GN29" s="1"/>
    </row>
    <row r="30" spans="1:196" ht="35.5" customHeight="1" x14ac:dyDescent="0.3">
      <c r="A30" s="141" t="s">
        <v>211</v>
      </c>
      <c r="B30" s="142">
        <f>SUM('Price Matrix'!M9*(1+$B$10))</f>
        <v>0</v>
      </c>
      <c r="C30" s="224">
        <v>0.35</v>
      </c>
      <c r="D30" s="227">
        <f>(B30*C30)</f>
        <v>0</v>
      </c>
      <c r="E30" s="9"/>
      <c r="H30" s="36"/>
      <c r="I30" s="80"/>
      <c r="J30" s="15"/>
      <c r="K30" s="16"/>
      <c r="M30" s="14"/>
      <c r="GN30" s="1"/>
    </row>
    <row r="31" spans="1:196" ht="35.5" customHeight="1" x14ac:dyDescent="0.3">
      <c r="A31" s="145" t="s">
        <v>212</v>
      </c>
      <c r="B31" s="146">
        <f>SUM('Price Matrix'!M10*(1+$B$10))</f>
        <v>0</v>
      </c>
      <c r="C31" s="225">
        <v>0.15</v>
      </c>
      <c r="D31" s="228">
        <f>(B31*C31)</f>
        <v>0</v>
      </c>
      <c r="E31" s="9"/>
      <c r="H31" s="36"/>
      <c r="I31" s="80"/>
      <c r="J31" s="15"/>
      <c r="K31" s="16"/>
      <c r="M31" s="14"/>
      <c r="GN31" s="1"/>
    </row>
    <row r="32" spans="1:196" ht="35.5" customHeight="1" x14ac:dyDescent="0.3">
      <c r="A32" s="145" t="s">
        <v>213</v>
      </c>
      <c r="B32" s="146">
        <f>SUM('Price Matrix'!M11*(1+$B$10))</f>
        <v>0</v>
      </c>
      <c r="C32" s="225">
        <v>0.15</v>
      </c>
      <c r="D32" s="228">
        <f>(B32*C32)</f>
        <v>0</v>
      </c>
      <c r="E32" s="9"/>
      <c r="H32" s="36"/>
      <c r="I32" s="80"/>
      <c r="J32" s="15"/>
      <c r="K32" s="16"/>
      <c r="M32" s="14"/>
      <c r="GN32" s="1"/>
    </row>
    <row r="33" spans="1:196" ht="35.5" customHeight="1" thickBot="1" x14ac:dyDescent="0.35">
      <c r="A33" s="147" t="s">
        <v>214</v>
      </c>
      <c r="B33" s="148">
        <f>SUM('Price Matrix'!M12*(1+$B$10))</f>
        <v>0</v>
      </c>
      <c r="C33" s="226">
        <v>0.35</v>
      </c>
      <c r="D33" s="229">
        <f>(B33*C33)</f>
        <v>0</v>
      </c>
      <c r="E33" s="9"/>
      <c r="H33" s="36"/>
      <c r="I33" s="80"/>
      <c r="J33" s="15"/>
      <c r="K33" s="16"/>
      <c r="M33" s="14"/>
      <c r="GN33" s="1"/>
    </row>
    <row r="34" spans="1:196" ht="18" customHeight="1" x14ac:dyDescent="0.3">
      <c r="I34" s="36"/>
      <c r="J34" s="80"/>
    </row>
    <row r="35" spans="1:196" ht="18" customHeight="1" thickBot="1" x14ac:dyDescent="0.35">
      <c r="I35" s="36"/>
      <c r="J35" s="80"/>
    </row>
    <row r="36" spans="1:196" s="164" customFormat="1" ht="50" customHeight="1" thickBot="1" x14ac:dyDescent="0.55000000000000004">
      <c r="A36" s="207" t="s">
        <v>195</v>
      </c>
      <c r="B36" s="159">
        <f>SUM(H15:H20,H23,H25)</f>
        <v>0</v>
      </c>
      <c r="C36" s="208" t="s">
        <v>191</v>
      </c>
      <c r="D36" s="158"/>
      <c r="E36" s="160"/>
      <c r="F36" s="161"/>
      <c r="G36" s="161"/>
      <c r="H36" s="161"/>
      <c r="I36" s="162"/>
      <c r="J36" s="163"/>
      <c r="K36" s="158"/>
      <c r="L36" s="161"/>
      <c r="M36" s="161"/>
    </row>
    <row r="37" spans="1:196" s="215" customFormat="1" ht="25" customHeight="1" thickBot="1" x14ac:dyDescent="0.55000000000000004">
      <c r="A37" s="210"/>
      <c r="B37" s="211"/>
      <c r="C37" s="212"/>
      <c r="D37" s="213"/>
      <c r="E37" s="160"/>
      <c r="F37" s="209"/>
      <c r="G37" s="209"/>
      <c r="H37" s="209"/>
      <c r="I37" s="209"/>
      <c r="J37" s="214"/>
      <c r="K37" s="213"/>
      <c r="L37" s="209"/>
      <c r="M37" s="209"/>
    </row>
    <row r="38" spans="1:196" s="164" customFormat="1" ht="54.5" customHeight="1" thickBot="1" x14ac:dyDescent="0.55000000000000004">
      <c r="A38" s="207" t="s">
        <v>196</v>
      </c>
      <c r="B38" s="165">
        <f>SUM(D30:D33)</f>
        <v>0</v>
      </c>
      <c r="C38" s="208" t="s">
        <v>192</v>
      </c>
      <c r="D38" s="158"/>
      <c r="E38" s="158"/>
      <c r="F38" s="161"/>
      <c r="G38" s="161"/>
      <c r="H38" s="161"/>
      <c r="I38" s="162"/>
      <c r="J38" s="163"/>
      <c r="K38" s="158"/>
      <c r="L38" s="161"/>
      <c r="M38" s="161"/>
    </row>
    <row r="39" spans="1:196" ht="18" customHeight="1" x14ac:dyDescent="0.3">
      <c r="I39" s="36"/>
      <c r="J39" s="80"/>
    </row>
    <row r="40" spans="1:196" x14ac:dyDescent="0.3">
      <c r="I40" s="36"/>
      <c r="J40" s="80"/>
    </row>
    <row r="41" spans="1:196" ht="44.25" customHeight="1" x14ac:dyDescent="0.3">
      <c r="I41" s="36"/>
    </row>
    <row r="42" spans="1:196" ht="20.149999999999999" customHeight="1" x14ac:dyDescent="0.3">
      <c r="I42" s="36"/>
      <c r="J42" s="80"/>
    </row>
    <row r="43" spans="1:196" ht="42" customHeight="1" x14ac:dyDescent="0.3">
      <c r="I43" s="36"/>
    </row>
    <row r="44" spans="1:196" ht="20.149999999999999" customHeight="1" x14ac:dyDescent="0.3">
      <c r="I44" s="36"/>
      <c r="J44" s="80"/>
    </row>
    <row r="45" spans="1:196" ht="44.25" customHeight="1" x14ac:dyDescent="0.3">
      <c r="I45" s="36"/>
    </row>
    <row r="46" spans="1:196" ht="19.5" customHeight="1" x14ac:dyDescent="0.3">
      <c r="I46" s="36"/>
    </row>
    <row r="47" spans="1:196" s="14" customFormat="1" ht="24" customHeight="1" x14ac:dyDescent="0.3">
      <c r="A47" s="6"/>
      <c r="B47" s="6"/>
      <c r="C47" s="9"/>
      <c r="D47" s="9"/>
      <c r="E47" s="6"/>
      <c r="F47" s="9"/>
      <c r="G47" s="9"/>
      <c r="H47" s="9"/>
      <c r="I47" s="36"/>
      <c r="K47" s="15"/>
      <c r="L47" s="16"/>
      <c r="M47" s="16"/>
    </row>
    <row r="48" spans="1:196" s="60" customFormat="1" ht="24" customHeight="1" x14ac:dyDescent="0.3">
      <c r="A48" s="6"/>
      <c r="B48" s="6"/>
      <c r="C48" s="9"/>
      <c r="D48" s="9"/>
      <c r="E48" s="6"/>
      <c r="F48" s="9"/>
      <c r="G48" s="9"/>
      <c r="H48" s="9"/>
      <c r="I48" s="36"/>
      <c r="K48" s="15"/>
      <c r="L48" s="16"/>
      <c r="M48" s="16"/>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row>
    <row r="49" spans="1:13" s="14" customFormat="1" ht="24" customHeight="1" x14ac:dyDescent="0.3">
      <c r="A49" s="6"/>
      <c r="B49" s="6"/>
      <c r="C49" s="9"/>
      <c r="D49" s="9"/>
      <c r="E49" s="6"/>
      <c r="F49" s="9"/>
      <c r="G49" s="9"/>
      <c r="H49" s="9"/>
      <c r="I49" s="36"/>
      <c r="K49" s="15"/>
      <c r="L49" s="16"/>
      <c r="M49" s="16"/>
    </row>
    <row r="50" spans="1:13" x14ac:dyDescent="0.3">
      <c r="I50" s="36"/>
    </row>
    <row r="51" spans="1:13" s="14" customFormat="1" ht="24" customHeight="1" x14ac:dyDescent="0.3">
      <c r="A51" s="6"/>
      <c r="B51" s="6"/>
      <c r="C51" s="9"/>
      <c r="D51" s="9"/>
      <c r="E51" s="6"/>
      <c r="F51" s="9"/>
      <c r="G51" s="9"/>
      <c r="H51" s="9"/>
      <c r="I51" s="36"/>
      <c r="K51" s="15"/>
      <c r="L51" s="16"/>
      <c r="M51" s="16"/>
    </row>
    <row r="52" spans="1:13" s="14" customFormat="1" ht="24" customHeight="1" x14ac:dyDescent="0.3">
      <c r="A52" s="6"/>
      <c r="B52" s="6"/>
      <c r="C52" s="9"/>
      <c r="D52" s="9"/>
      <c r="E52" s="6"/>
      <c r="F52" s="9"/>
      <c r="G52" s="9"/>
      <c r="H52" s="9"/>
      <c r="I52" s="36"/>
      <c r="K52" s="15"/>
      <c r="L52" s="16"/>
      <c r="M52" s="16"/>
    </row>
    <row r="53" spans="1:13" s="14" customFormat="1" ht="24" customHeight="1" x14ac:dyDescent="0.3">
      <c r="A53" s="6"/>
      <c r="B53" s="6"/>
      <c r="C53" s="9"/>
      <c r="D53" s="9"/>
      <c r="E53" s="6"/>
      <c r="F53" s="9"/>
      <c r="G53" s="9"/>
      <c r="H53" s="9"/>
      <c r="I53" s="36"/>
      <c r="K53" s="15"/>
      <c r="L53" s="16"/>
      <c r="M53" s="16"/>
    </row>
    <row r="54" spans="1:13" x14ac:dyDescent="0.3">
      <c r="I54" s="36"/>
    </row>
    <row r="55" spans="1:13" x14ac:dyDescent="0.3">
      <c r="I55" s="36"/>
    </row>
  </sheetData>
  <sheetProtection algorithmName="SHA-512" hashValue="uhDmFiEqwpg9uEX7kvAv0iS0Zt0APyvZBaIUYEu6KEjBT3xyRXiWQdmVujTFeFWkrjk38C2EnTFwB1QJdYBx7g==" saltValue="iZ+NEdi72aIHNTNjn2pntg==" spinCount="100000" sheet="1" objects="1" scenarios="1"/>
  <mergeCells count="4">
    <mergeCell ref="A15:A20"/>
    <mergeCell ref="B15:B20"/>
    <mergeCell ref="B4:D4"/>
    <mergeCell ref="I12:J12"/>
  </mergeCells>
  <dataValidations count="1">
    <dataValidation type="custom" operator="greaterThan" allowBlank="1" showInputMessage="1" showErrorMessage="1" error="Please enter a value greater than 0, and to no more than 2 decimal places" sqref="K15:L18">
      <formula1>AND(K15&gt;0,OR(IF(ISERROR(FIND(".",K15)),LEN(K15)&gt;0,LEN(MID(K15,FIND(".",K15)+1,25))&lt;5)))</formula1>
    </dataValidation>
  </dataValidations>
  <pageMargins left="0.23622047244094491" right="0.23622047244094491" top="0.74803149606299213" bottom="0.74803149606299213" header="0.31496062992125984" footer="0.31496062992125984"/>
  <pageSetup paperSize="8" scale="27" fitToHeight="0" orientation="landscape" r:id="rId1"/>
  <headerFooter>
    <oddHeader>&amp;C&amp;F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Steven Howarth</cp:lastModifiedBy>
  <cp:lastPrinted>2018-08-09T13:56:43Z</cp:lastPrinted>
  <dcterms:created xsi:type="dcterms:W3CDTF">2017-08-10T07:24:13Z</dcterms:created>
  <dcterms:modified xsi:type="dcterms:W3CDTF">2018-08-22T14:24:54Z</dcterms:modified>
</cp:coreProperties>
</file>